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600" yWindow="405" windowWidth="10860" windowHeight="6660" tabRatio="736"/>
  </bookViews>
  <sheets>
    <sheet name="Tbl L.29-30 Summary" sheetId="14" r:id="rId1"/>
    <sheet name="C05a-3Q" sheetId="18" r:id="rId2"/>
    <sheet name="C05-1" sheetId="17" r:id="rId3"/>
    <sheet name="C05-3" sheetId="16" r:id="rId4"/>
    <sheet name="C05a-3" sheetId="15" r:id="rId5"/>
    <sheet name="C05b-1" sheetId="20" r:id="rId6"/>
    <sheet name="C05b-3" sheetId="21" r:id="rId7"/>
    <sheet name="C09-1" sheetId="22" r:id="rId8"/>
    <sheet name="C13-1" sheetId="23" r:id="rId9"/>
  </sheets>
  <definedNames>
    <definedName name="_Ref414951557" localSheetId="0">'Tbl L.29-30 Summary'!$B$5</definedName>
    <definedName name="_Ref414951566" localSheetId="0">'Tbl L.29-30 Summary'!$B$30</definedName>
    <definedName name="ENS_CostLookup">#REF!</definedName>
    <definedName name="_xlnm.Print_Area" localSheetId="0">'Tbl L.29-30 Summary'!$A$1:$L$52</definedName>
    <definedName name="_xlnm.Print_Titles" localSheetId="0">'Tbl L.29-30 Summary'!$A:$B</definedName>
    <definedName name="Table_7_27">'Tbl L.29-30 Summary'!$A$30:$K$52</definedName>
    <definedName name="Table_7_28">'Tbl L.29-30 Summary'!$A$3:$K$27</definedName>
  </definedNames>
  <calcPr calcId="152511"/>
</workbook>
</file>

<file path=xl/calcChain.xml><?xml version="1.0" encoding="utf-8"?>
<calcChain xmlns="http://schemas.openxmlformats.org/spreadsheetml/2006/main">
  <c r="L267" i="23" l="1"/>
  <c r="K267" i="23"/>
  <c r="J267" i="23"/>
  <c r="I267" i="23"/>
  <c r="H267" i="23"/>
  <c r="G267" i="23"/>
  <c r="F267" i="23"/>
  <c r="E267" i="23"/>
  <c r="D267" i="23"/>
  <c r="A267" i="23"/>
  <c r="L266" i="23"/>
  <c r="K266" i="23"/>
  <c r="J266" i="23"/>
  <c r="I266" i="23"/>
  <c r="H266" i="23"/>
  <c r="G266" i="23"/>
  <c r="F266" i="23"/>
  <c r="E266" i="23"/>
  <c r="D266" i="23"/>
  <c r="A266" i="23"/>
  <c r="L265" i="23"/>
  <c r="K265" i="23"/>
  <c r="J265" i="23"/>
  <c r="I265" i="23"/>
  <c r="H265" i="23"/>
  <c r="G265" i="23"/>
  <c r="F265" i="23"/>
  <c r="E265" i="23"/>
  <c r="D265" i="23"/>
  <c r="A265" i="23"/>
  <c r="L264" i="23"/>
  <c r="K264" i="23"/>
  <c r="J264" i="23"/>
  <c r="I264" i="23"/>
  <c r="H264" i="23"/>
  <c r="G264" i="23"/>
  <c r="F264" i="23"/>
  <c r="E264" i="23"/>
  <c r="D264" i="23"/>
  <c r="A264" i="23"/>
  <c r="L263" i="23"/>
  <c r="K263" i="23"/>
  <c r="J263" i="23"/>
  <c r="I263" i="23"/>
  <c r="H263" i="23"/>
  <c r="G263" i="23"/>
  <c r="F263" i="23"/>
  <c r="E263" i="23"/>
  <c r="D263" i="23"/>
  <c r="A263" i="23"/>
  <c r="L262" i="23"/>
  <c r="K262" i="23"/>
  <c r="J262" i="23"/>
  <c r="I262" i="23"/>
  <c r="H262" i="23"/>
  <c r="G262" i="23"/>
  <c r="F262" i="23"/>
  <c r="E262" i="23"/>
  <c r="D262" i="23"/>
  <c r="D21" i="23" s="1"/>
  <c r="A262" i="23"/>
  <c r="L261" i="23"/>
  <c r="K261" i="23"/>
  <c r="J261" i="23"/>
  <c r="I261" i="23"/>
  <c r="H261" i="23"/>
  <c r="G261" i="23"/>
  <c r="F261" i="23"/>
  <c r="E261" i="23"/>
  <c r="D261" i="23"/>
  <c r="A261" i="23"/>
  <c r="L260" i="23"/>
  <c r="K260" i="23"/>
  <c r="J260" i="23"/>
  <c r="I260" i="23"/>
  <c r="H260" i="23"/>
  <c r="G260" i="23"/>
  <c r="F260" i="23"/>
  <c r="E260" i="23"/>
  <c r="D260" i="23"/>
  <c r="A260" i="23"/>
  <c r="L259" i="23"/>
  <c r="K259" i="23"/>
  <c r="J259" i="23"/>
  <c r="I259" i="23"/>
  <c r="H259" i="23"/>
  <c r="G259" i="23"/>
  <c r="F259" i="23"/>
  <c r="E259" i="23"/>
  <c r="D259" i="23"/>
  <c r="A259" i="23"/>
  <c r="L258" i="23"/>
  <c r="K258" i="23"/>
  <c r="J258" i="23"/>
  <c r="I258" i="23"/>
  <c r="H258" i="23"/>
  <c r="G258" i="23"/>
  <c r="F258" i="23"/>
  <c r="E258" i="23"/>
  <c r="D258" i="23"/>
  <c r="A258" i="23"/>
  <c r="L257" i="23"/>
  <c r="K257" i="23"/>
  <c r="J257" i="23"/>
  <c r="I257" i="23"/>
  <c r="H257" i="23"/>
  <c r="G257" i="23"/>
  <c r="F257" i="23"/>
  <c r="E257" i="23"/>
  <c r="D257" i="23"/>
  <c r="A257" i="23"/>
  <c r="L256" i="23"/>
  <c r="K256" i="23"/>
  <c r="J256" i="23"/>
  <c r="I256" i="23"/>
  <c r="H256" i="23"/>
  <c r="G256" i="23"/>
  <c r="F256" i="23"/>
  <c r="E256" i="23"/>
  <c r="D256" i="23"/>
  <c r="C21" i="23" s="1"/>
  <c r="A256" i="23"/>
  <c r="L255" i="23"/>
  <c r="K255" i="23"/>
  <c r="J255" i="23"/>
  <c r="I255" i="23"/>
  <c r="H255" i="23"/>
  <c r="G255" i="23"/>
  <c r="F255" i="23"/>
  <c r="E255" i="23"/>
  <c r="D255" i="23"/>
  <c r="A255" i="23"/>
  <c r="L254" i="23"/>
  <c r="K254" i="23"/>
  <c r="J254" i="23"/>
  <c r="I254" i="23"/>
  <c r="H254" i="23"/>
  <c r="G254" i="23"/>
  <c r="F254" i="23"/>
  <c r="E254" i="23"/>
  <c r="D254" i="23"/>
  <c r="A254" i="23"/>
  <c r="L253" i="23"/>
  <c r="K253" i="23"/>
  <c r="J253" i="23"/>
  <c r="I253" i="23"/>
  <c r="H253" i="23"/>
  <c r="G253" i="23"/>
  <c r="F253" i="23"/>
  <c r="E253" i="23"/>
  <c r="D253" i="23"/>
  <c r="A253" i="23"/>
  <c r="L252" i="23"/>
  <c r="K252" i="23"/>
  <c r="J252" i="23"/>
  <c r="I252" i="23"/>
  <c r="H252" i="23"/>
  <c r="G252" i="23"/>
  <c r="F252" i="23"/>
  <c r="E252" i="23"/>
  <c r="D252" i="23"/>
  <c r="A252" i="23"/>
  <c r="L251" i="23"/>
  <c r="K251" i="23"/>
  <c r="J251" i="23"/>
  <c r="I251" i="23"/>
  <c r="H251" i="23"/>
  <c r="G251" i="23"/>
  <c r="F251" i="23"/>
  <c r="E251" i="23"/>
  <c r="D251" i="23"/>
  <c r="A251" i="23"/>
  <c r="L250" i="23"/>
  <c r="K250" i="23"/>
  <c r="J250" i="23"/>
  <c r="I250" i="23"/>
  <c r="H250" i="23"/>
  <c r="G250" i="23"/>
  <c r="F250" i="23"/>
  <c r="E250" i="23"/>
  <c r="D250" i="23"/>
  <c r="D20" i="23" s="1"/>
  <c r="A250" i="23"/>
  <c r="L249" i="23"/>
  <c r="K249" i="23"/>
  <c r="J249" i="23"/>
  <c r="I249" i="23"/>
  <c r="H249" i="23"/>
  <c r="G249" i="23"/>
  <c r="F249" i="23"/>
  <c r="E249" i="23"/>
  <c r="D249" i="23"/>
  <c r="A249" i="23"/>
  <c r="L248" i="23"/>
  <c r="K248" i="23"/>
  <c r="J248" i="23"/>
  <c r="I248" i="23"/>
  <c r="H248" i="23"/>
  <c r="G248" i="23"/>
  <c r="F248" i="23"/>
  <c r="E248" i="23"/>
  <c r="D248" i="23"/>
  <c r="A248" i="23"/>
  <c r="L247" i="23"/>
  <c r="K247" i="23"/>
  <c r="J247" i="23"/>
  <c r="I247" i="23"/>
  <c r="H247" i="23"/>
  <c r="G247" i="23"/>
  <c r="F247" i="23"/>
  <c r="E247" i="23"/>
  <c r="D247" i="23"/>
  <c r="A247" i="23"/>
  <c r="L246" i="23"/>
  <c r="K246" i="23"/>
  <c r="J246" i="23"/>
  <c r="I246" i="23"/>
  <c r="H246" i="23"/>
  <c r="G246" i="23"/>
  <c r="F246" i="23"/>
  <c r="E246" i="23"/>
  <c r="D246" i="23"/>
  <c r="A246" i="23"/>
  <c r="L245" i="23"/>
  <c r="K245" i="23"/>
  <c r="J245" i="23"/>
  <c r="I245" i="23"/>
  <c r="H245" i="23"/>
  <c r="G245" i="23"/>
  <c r="F245" i="23"/>
  <c r="E245" i="23"/>
  <c r="D245" i="23"/>
  <c r="A245" i="23"/>
  <c r="L244" i="23"/>
  <c r="K244" i="23"/>
  <c r="J244" i="23"/>
  <c r="I244" i="23"/>
  <c r="H244" i="23"/>
  <c r="G244" i="23"/>
  <c r="F244" i="23"/>
  <c r="E244" i="23"/>
  <c r="D244" i="23"/>
  <c r="C20" i="23" s="1"/>
  <c r="A244" i="23"/>
  <c r="L243" i="23"/>
  <c r="K243" i="23"/>
  <c r="J243" i="23"/>
  <c r="I243" i="23"/>
  <c r="H243" i="23"/>
  <c r="G243" i="23"/>
  <c r="F243" i="23"/>
  <c r="E243" i="23"/>
  <c r="D243" i="23"/>
  <c r="A243" i="23"/>
  <c r="L242" i="23"/>
  <c r="K242" i="23"/>
  <c r="J242" i="23"/>
  <c r="I242" i="23"/>
  <c r="H242" i="23"/>
  <c r="G242" i="23"/>
  <c r="F242" i="23"/>
  <c r="E242" i="23"/>
  <c r="D242" i="23"/>
  <c r="A242" i="23"/>
  <c r="L241" i="23"/>
  <c r="K241" i="23"/>
  <c r="J241" i="23"/>
  <c r="I241" i="23"/>
  <c r="H241" i="23"/>
  <c r="G241" i="23"/>
  <c r="F241" i="23"/>
  <c r="E241" i="23"/>
  <c r="D241" i="23"/>
  <c r="A241" i="23"/>
  <c r="L240" i="23"/>
  <c r="K240" i="23"/>
  <c r="J240" i="23"/>
  <c r="I240" i="23"/>
  <c r="H240" i="23"/>
  <c r="G240" i="23"/>
  <c r="F240" i="23"/>
  <c r="E240" i="23"/>
  <c r="D240" i="23"/>
  <c r="A240" i="23"/>
  <c r="L239" i="23"/>
  <c r="K239" i="23"/>
  <c r="J239" i="23"/>
  <c r="I239" i="23"/>
  <c r="H239" i="23"/>
  <c r="G239" i="23"/>
  <c r="F239" i="23"/>
  <c r="E239" i="23"/>
  <c r="D239" i="23"/>
  <c r="A239" i="23"/>
  <c r="L238" i="23"/>
  <c r="K238" i="23"/>
  <c r="J238" i="23"/>
  <c r="I238" i="23"/>
  <c r="H238" i="23"/>
  <c r="G238" i="23"/>
  <c r="F238" i="23"/>
  <c r="E238" i="23"/>
  <c r="D238" i="23"/>
  <c r="D19" i="23" s="1"/>
  <c r="A238" i="23"/>
  <c r="L237" i="23"/>
  <c r="K237" i="23"/>
  <c r="J237" i="23"/>
  <c r="I237" i="23"/>
  <c r="H237" i="23"/>
  <c r="G237" i="23"/>
  <c r="F237" i="23"/>
  <c r="E237" i="23"/>
  <c r="D237" i="23"/>
  <c r="A237" i="23"/>
  <c r="L236" i="23"/>
  <c r="K236" i="23"/>
  <c r="J236" i="23"/>
  <c r="I236" i="23"/>
  <c r="H236" i="23"/>
  <c r="G236" i="23"/>
  <c r="F236" i="23"/>
  <c r="E236" i="23"/>
  <c r="D236" i="23"/>
  <c r="A236" i="23"/>
  <c r="L235" i="23"/>
  <c r="K235" i="23"/>
  <c r="J235" i="23"/>
  <c r="I235" i="23"/>
  <c r="H235" i="23"/>
  <c r="G235" i="23"/>
  <c r="F235" i="23"/>
  <c r="E235" i="23"/>
  <c r="D235" i="23"/>
  <c r="A235" i="23"/>
  <c r="L234" i="23"/>
  <c r="K234" i="23"/>
  <c r="J234" i="23"/>
  <c r="I234" i="23"/>
  <c r="H234" i="23"/>
  <c r="G234" i="23"/>
  <c r="F234" i="23"/>
  <c r="E234" i="23"/>
  <c r="D234" i="23"/>
  <c r="A234" i="23"/>
  <c r="L233" i="23"/>
  <c r="K233" i="23"/>
  <c r="J233" i="23"/>
  <c r="I233" i="23"/>
  <c r="H233" i="23"/>
  <c r="G233" i="23"/>
  <c r="F233" i="23"/>
  <c r="E233" i="23"/>
  <c r="D233" i="23"/>
  <c r="A233" i="23"/>
  <c r="L232" i="23"/>
  <c r="K232" i="23"/>
  <c r="J232" i="23"/>
  <c r="I232" i="23"/>
  <c r="H232" i="23"/>
  <c r="G232" i="23"/>
  <c r="F232" i="23"/>
  <c r="E232" i="23"/>
  <c r="D232" i="23"/>
  <c r="C19" i="23" s="1"/>
  <c r="A232" i="23"/>
  <c r="L231" i="23"/>
  <c r="K231" i="23"/>
  <c r="J231" i="23"/>
  <c r="I231" i="23"/>
  <c r="H231" i="23"/>
  <c r="G231" i="23"/>
  <c r="F231" i="23"/>
  <c r="E231" i="23"/>
  <c r="D231" i="23"/>
  <c r="A231" i="23"/>
  <c r="L230" i="23"/>
  <c r="K230" i="23"/>
  <c r="J230" i="23"/>
  <c r="I230" i="23"/>
  <c r="H230" i="23"/>
  <c r="G230" i="23"/>
  <c r="F230" i="23"/>
  <c r="E230" i="23"/>
  <c r="D230" i="23"/>
  <c r="A230" i="23"/>
  <c r="L229" i="23"/>
  <c r="K229" i="23"/>
  <c r="J229" i="23"/>
  <c r="I229" i="23"/>
  <c r="H229" i="23"/>
  <c r="G229" i="23"/>
  <c r="F229" i="23"/>
  <c r="E229" i="23"/>
  <c r="D229" i="23"/>
  <c r="A229" i="23"/>
  <c r="L228" i="23"/>
  <c r="K228" i="23"/>
  <c r="J228" i="23"/>
  <c r="I228" i="23"/>
  <c r="H228" i="23"/>
  <c r="G228" i="23"/>
  <c r="F228" i="23"/>
  <c r="E228" i="23"/>
  <c r="D228" i="23"/>
  <c r="A228" i="23"/>
  <c r="L227" i="23"/>
  <c r="K227" i="23"/>
  <c r="J227" i="23"/>
  <c r="I227" i="23"/>
  <c r="H227" i="23"/>
  <c r="G227" i="23"/>
  <c r="F227" i="23"/>
  <c r="E227" i="23"/>
  <c r="D227" i="23"/>
  <c r="A227" i="23"/>
  <c r="L226" i="23"/>
  <c r="K226" i="23"/>
  <c r="J226" i="23"/>
  <c r="I226" i="23"/>
  <c r="H226" i="23"/>
  <c r="G226" i="23"/>
  <c r="F226" i="23"/>
  <c r="E226" i="23"/>
  <c r="D226" i="23"/>
  <c r="D18" i="23" s="1"/>
  <c r="A226" i="23"/>
  <c r="L225" i="23"/>
  <c r="K225" i="23"/>
  <c r="J225" i="23"/>
  <c r="I225" i="23"/>
  <c r="H225" i="23"/>
  <c r="G225" i="23"/>
  <c r="F225" i="23"/>
  <c r="E225" i="23"/>
  <c r="D225" i="23"/>
  <c r="A225" i="23"/>
  <c r="L224" i="23"/>
  <c r="K224" i="23"/>
  <c r="J224" i="23"/>
  <c r="I224" i="23"/>
  <c r="H224" i="23"/>
  <c r="G224" i="23"/>
  <c r="F224" i="23"/>
  <c r="E224" i="23"/>
  <c r="D224" i="23"/>
  <c r="A224" i="23"/>
  <c r="L223" i="23"/>
  <c r="K223" i="23"/>
  <c r="J223" i="23"/>
  <c r="I223" i="23"/>
  <c r="H223" i="23"/>
  <c r="G223" i="23"/>
  <c r="F223" i="23"/>
  <c r="E223" i="23"/>
  <c r="D223" i="23"/>
  <c r="A223" i="23"/>
  <c r="L222" i="23"/>
  <c r="K222" i="23"/>
  <c r="J222" i="23"/>
  <c r="I222" i="23"/>
  <c r="H222" i="23"/>
  <c r="G222" i="23"/>
  <c r="F222" i="23"/>
  <c r="E222" i="23"/>
  <c r="D222" i="23"/>
  <c r="A222" i="23"/>
  <c r="L221" i="23"/>
  <c r="K221" i="23"/>
  <c r="J221" i="23"/>
  <c r="I221" i="23"/>
  <c r="H221" i="23"/>
  <c r="G221" i="23"/>
  <c r="F221" i="23"/>
  <c r="E221" i="23"/>
  <c r="D221" i="23"/>
  <c r="A221" i="23"/>
  <c r="L220" i="23"/>
  <c r="K220" i="23"/>
  <c r="J220" i="23"/>
  <c r="I220" i="23"/>
  <c r="H220" i="23"/>
  <c r="G220" i="23"/>
  <c r="F220" i="23"/>
  <c r="E220" i="23"/>
  <c r="D220" i="23"/>
  <c r="C18" i="23" s="1"/>
  <c r="A220" i="23"/>
  <c r="L219" i="23"/>
  <c r="K219" i="23"/>
  <c r="J219" i="23"/>
  <c r="I219" i="23"/>
  <c r="H219" i="23"/>
  <c r="G219" i="23"/>
  <c r="F219" i="23"/>
  <c r="E219" i="23"/>
  <c r="D219" i="23"/>
  <c r="A219" i="23"/>
  <c r="L218" i="23"/>
  <c r="K218" i="23"/>
  <c r="J218" i="23"/>
  <c r="I218" i="23"/>
  <c r="H218" i="23"/>
  <c r="G218" i="23"/>
  <c r="F218" i="23"/>
  <c r="E218" i="23"/>
  <c r="D218" i="23"/>
  <c r="A218" i="23"/>
  <c r="L217" i="23"/>
  <c r="K217" i="23"/>
  <c r="J217" i="23"/>
  <c r="I217" i="23"/>
  <c r="H217" i="23"/>
  <c r="G217" i="23"/>
  <c r="F217" i="23"/>
  <c r="E217" i="23"/>
  <c r="D217" i="23"/>
  <c r="A217" i="23"/>
  <c r="L216" i="23"/>
  <c r="K216" i="23"/>
  <c r="J216" i="23"/>
  <c r="I216" i="23"/>
  <c r="H216" i="23"/>
  <c r="G216" i="23"/>
  <c r="F216" i="23"/>
  <c r="E216" i="23"/>
  <c r="D216" i="23"/>
  <c r="A216" i="23"/>
  <c r="L215" i="23"/>
  <c r="K215" i="23"/>
  <c r="J215" i="23"/>
  <c r="I215" i="23"/>
  <c r="H215" i="23"/>
  <c r="G215" i="23"/>
  <c r="F215" i="23"/>
  <c r="E215" i="23"/>
  <c r="D215" i="23"/>
  <c r="A215" i="23"/>
  <c r="L214" i="23"/>
  <c r="K214" i="23"/>
  <c r="J214" i="23"/>
  <c r="I214" i="23"/>
  <c r="H214" i="23"/>
  <c r="G214" i="23"/>
  <c r="F214" i="23"/>
  <c r="E214" i="23"/>
  <c r="D214" i="23"/>
  <c r="D17" i="23" s="1"/>
  <c r="A214" i="23"/>
  <c r="L213" i="23"/>
  <c r="K213" i="23"/>
  <c r="J213" i="23"/>
  <c r="I213" i="23"/>
  <c r="H213" i="23"/>
  <c r="G213" i="23"/>
  <c r="F213" i="23"/>
  <c r="E213" i="23"/>
  <c r="D213" i="23"/>
  <c r="A213" i="23"/>
  <c r="L212" i="23"/>
  <c r="K212" i="23"/>
  <c r="J212" i="23"/>
  <c r="I212" i="23"/>
  <c r="H212" i="23"/>
  <c r="G212" i="23"/>
  <c r="F212" i="23"/>
  <c r="E212" i="23"/>
  <c r="D212" i="23"/>
  <c r="A212" i="23"/>
  <c r="L211" i="23"/>
  <c r="K211" i="23"/>
  <c r="J211" i="23"/>
  <c r="I211" i="23"/>
  <c r="H211" i="23"/>
  <c r="G211" i="23"/>
  <c r="F211" i="23"/>
  <c r="E211" i="23"/>
  <c r="D211" i="23"/>
  <c r="A211" i="23"/>
  <c r="L210" i="23"/>
  <c r="K210" i="23"/>
  <c r="J210" i="23"/>
  <c r="I210" i="23"/>
  <c r="H210" i="23"/>
  <c r="G210" i="23"/>
  <c r="F210" i="23"/>
  <c r="E210" i="23"/>
  <c r="D210" i="23"/>
  <c r="A210" i="23"/>
  <c r="L209" i="23"/>
  <c r="K209" i="23"/>
  <c r="J209" i="23"/>
  <c r="I209" i="23"/>
  <c r="H209" i="23"/>
  <c r="G209" i="23"/>
  <c r="F209" i="23"/>
  <c r="E209" i="23"/>
  <c r="D209" i="23"/>
  <c r="A209" i="23"/>
  <c r="L208" i="23"/>
  <c r="K208" i="23"/>
  <c r="J208" i="23"/>
  <c r="I208" i="23"/>
  <c r="H208" i="23"/>
  <c r="G208" i="23"/>
  <c r="F208" i="23"/>
  <c r="E208" i="23"/>
  <c r="D208" i="23"/>
  <c r="C17" i="23" s="1"/>
  <c r="A208" i="23"/>
  <c r="L207" i="23"/>
  <c r="K207" i="23"/>
  <c r="J207" i="23"/>
  <c r="I207" i="23"/>
  <c r="H207" i="23"/>
  <c r="G207" i="23"/>
  <c r="F207" i="23"/>
  <c r="E207" i="23"/>
  <c r="D207" i="23"/>
  <c r="A207" i="23"/>
  <c r="L206" i="23"/>
  <c r="K206" i="23"/>
  <c r="J206" i="23"/>
  <c r="I206" i="23"/>
  <c r="H206" i="23"/>
  <c r="G206" i="23"/>
  <c r="F206" i="23"/>
  <c r="E206" i="23"/>
  <c r="D206" i="23"/>
  <c r="A206" i="23"/>
  <c r="L205" i="23"/>
  <c r="K205" i="23"/>
  <c r="J205" i="23"/>
  <c r="I205" i="23"/>
  <c r="H205" i="23"/>
  <c r="G205" i="23"/>
  <c r="F205" i="23"/>
  <c r="E205" i="23"/>
  <c r="D205" i="23"/>
  <c r="A205" i="23"/>
  <c r="L204" i="23"/>
  <c r="K204" i="23"/>
  <c r="J204" i="23"/>
  <c r="I204" i="23"/>
  <c r="H204" i="23"/>
  <c r="G204" i="23"/>
  <c r="F204" i="23"/>
  <c r="E204" i="23"/>
  <c r="D204" i="23"/>
  <c r="A204" i="23"/>
  <c r="L203" i="23"/>
  <c r="K203" i="23"/>
  <c r="J203" i="23"/>
  <c r="I203" i="23"/>
  <c r="H203" i="23"/>
  <c r="G203" i="23"/>
  <c r="F203" i="23"/>
  <c r="E203" i="23"/>
  <c r="D203" i="23"/>
  <c r="A203" i="23"/>
  <c r="L202" i="23"/>
  <c r="K202" i="23"/>
  <c r="J202" i="23"/>
  <c r="I202" i="23"/>
  <c r="H202" i="23"/>
  <c r="G202" i="23"/>
  <c r="F202" i="23"/>
  <c r="E202" i="23"/>
  <c r="D202" i="23"/>
  <c r="D16" i="23" s="1"/>
  <c r="A202" i="23"/>
  <c r="L201" i="23"/>
  <c r="K201" i="23"/>
  <c r="J201" i="23"/>
  <c r="I201" i="23"/>
  <c r="H201" i="23"/>
  <c r="G201" i="23"/>
  <c r="F201" i="23"/>
  <c r="E201" i="23"/>
  <c r="D201" i="23"/>
  <c r="A201" i="23"/>
  <c r="L200" i="23"/>
  <c r="K200" i="23"/>
  <c r="J200" i="23"/>
  <c r="I200" i="23"/>
  <c r="H200" i="23"/>
  <c r="G200" i="23"/>
  <c r="F200" i="23"/>
  <c r="E200" i="23"/>
  <c r="D200" i="23"/>
  <c r="A200" i="23"/>
  <c r="L199" i="23"/>
  <c r="K199" i="23"/>
  <c r="J199" i="23"/>
  <c r="I199" i="23"/>
  <c r="H199" i="23"/>
  <c r="G199" i="23"/>
  <c r="F199" i="23"/>
  <c r="E199" i="23"/>
  <c r="D199" i="23"/>
  <c r="A199" i="23"/>
  <c r="L198" i="23"/>
  <c r="K198" i="23"/>
  <c r="J198" i="23"/>
  <c r="I198" i="23"/>
  <c r="H198" i="23"/>
  <c r="G198" i="23"/>
  <c r="F198" i="23"/>
  <c r="E198" i="23"/>
  <c r="D198" i="23"/>
  <c r="A198" i="23"/>
  <c r="L197" i="23"/>
  <c r="K197" i="23"/>
  <c r="J197" i="23"/>
  <c r="I197" i="23"/>
  <c r="H197" i="23"/>
  <c r="G197" i="23"/>
  <c r="F197" i="23"/>
  <c r="E197" i="23"/>
  <c r="D197" i="23"/>
  <c r="A197" i="23"/>
  <c r="L196" i="23"/>
  <c r="K196" i="23"/>
  <c r="J196" i="23"/>
  <c r="I196" i="23"/>
  <c r="H196" i="23"/>
  <c r="G196" i="23"/>
  <c r="F196" i="23"/>
  <c r="E196" i="23"/>
  <c r="D196" i="23"/>
  <c r="C16" i="23" s="1"/>
  <c r="A196" i="23"/>
  <c r="L195" i="23"/>
  <c r="K195" i="23"/>
  <c r="J195" i="23"/>
  <c r="I195" i="23"/>
  <c r="H195" i="23"/>
  <c r="G195" i="23"/>
  <c r="F195" i="23"/>
  <c r="E195" i="23"/>
  <c r="D195" i="23"/>
  <c r="A195" i="23"/>
  <c r="L194" i="23"/>
  <c r="K194" i="23"/>
  <c r="J194" i="23"/>
  <c r="I194" i="23"/>
  <c r="H194" i="23"/>
  <c r="G194" i="23"/>
  <c r="F194" i="23"/>
  <c r="E194" i="23"/>
  <c r="D194" i="23"/>
  <c r="A194" i="23"/>
  <c r="L193" i="23"/>
  <c r="K193" i="23"/>
  <c r="J193" i="23"/>
  <c r="I193" i="23"/>
  <c r="H193" i="23"/>
  <c r="G193" i="23"/>
  <c r="F193" i="23"/>
  <c r="E193" i="23"/>
  <c r="D193" i="23"/>
  <c r="A193" i="23"/>
  <c r="L192" i="23"/>
  <c r="K192" i="23"/>
  <c r="J192" i="23"/>
  <c r="I192" i="23"/>
  <c r="H192" i="23"/>
  <c r="G192" i="23"/>
  <c r="F192" i="23"/>
  <c r="E192" i="23"/>
  <c r="D192" i="23"/>
  <c r="A192" i="23"/>
  <c r="L191" i="23"/>
  <c r="K191" i="23"/>
  <c r="J191" i="23"/>
  <c r="I191" i="23"/>
  <c r="H191" i="23"/>
  <c r="G191" i="23"/>
  <c r="F191" i="23"/>
  <c r="E191" i="23"/>
  <c r="D191" i="23"/>
  <c r="A191" i="23"/>
  <c r="L190" i="23"/>
  <c r="K190" i="23"/>
  <c r="J190" i="23"/>
  <c r="I190" i="23"/>
  <c r="H190" i="23"/>
  <c r="G190" i="23"/>
  <c r="F190" i="23"/>
  <c r="E190" i="23"/>
  <c r="D190" i="23"/>
  <c r="D15" i="23" s="1"/>
  <c r="A190" i="23"/>
  <c r="L189" i="23"/>
  <c r="K189" i="23"/>
  <c r="J189" i="23"/>
  <c r="I189" i="23"/>
  <c r="H189" i="23"/>
  <c r="G189" i="23"/>
  <c r="F189" i="23"/>
  <c r="E189" i="23"/>
  <c r="D189" i="23"/>
  <c r="A189" i="23"/>
  <c r="L188" i="23"/>
  <c r="K188" i="23"/>
  <c r="J188" i="23"/>
  <c r="I188" i="23"/>
  <c r="H188" i="23"/>
  <c r="G188" i="23"/>
  <c r="F188" i="23"/>
  <c r="E188" i="23"/>
  <c r="D188" i="23"/>
  <c r="A188" i="23"/>
  <c r="L187" i="23"/>
  <c r="K187" i="23"/>
  <c r="J187" i="23"/>
  <c r="I187" i="23"/>
  <c r="H187" i="23"/>
  <c r="G187" i="23"/>
  <c r="F187" i="23"/>
  <c r="E187" i="23"/>
  <c r="D187" i="23"/>
  <c r="A187" i="23"/>
  <c r="L186" i="23"/>
  <c r="K186" i="23"/>
  <c r="J186" i="23"/>
  <c r="I186" i="23"/>
  <c r="H186" i="23"/>
  <c r="G186" i="23"/>
  <c r="F186" i="23"/>
  <c r="E186" i="23"/>
  <c r="D186" i="23"/>
  <c r="A186" i="23"/>
  <c r="L185" i="23"/>
  <c r="K185" i="23"/>
  <c r="J185" i="23"/>
  <c r="I185" i="23"/>
  <c r="H185" i="23"/>
  <c r="G185" i="23"/>
  <c r="F185" i="23"/>
  <c r="E185" i="23"/>
  <c r="D185" i="23"/>
  <c r="A185" i="23"/>
  <c r="L184" i="23"/>
  <c r="K184" i="23"/>
  <c r="J184" i="23"/>
  <c r="I184" i="23"/>
  <c r="H184" i="23"/>
  <c r="G184" i="23"/>
  <c r="F184" i="23"/>
  <c r="E184" i="23"/>
  <c r="D184" i="23"/>
  <c r="C15" i="23" s="1"/>
  <c r="A184" i="23"/>
  <c r="L183" i="23"/>
  <c r="K183" i="23"/>
  <c r="J183" i="23"/>
  <c r="I183" i="23"/>
  <c r="H183" i="23"/>
  <c r="G183" i="23"/>
  <c r="F183" i="23"/>
  <c r="E183" i="23"/>
  <c r="D183" i="23"/>
  <c r="A183" i="23"/>
  <c r="L182" i="23"/>
  <c r="K182" i="23"/>
  <c r="J182" i="23"/>
  <c r="I182" i="23"/>
  <c r="H182" i="23"/>
  <c r="G182" i="23"/>
  <c r="F182" i="23"/>
  <c r="E182" i="23"/>
  <c r="D182" i="23"/>
  <c r="A182" i="23"/>
  <c r="L181" i="23"/>
  <c r="K181" i="23"/>
  <c r="J181" i="23"/>
  <c r="I181" i="23"/>
  <c r="H181" i="23"/>
  <c r="G181" i="23"/>
  <c r="F181" i="23"/>
  <c r="E181" i="23"/>
  <c r="D181" i="23"/>
  <c r="A181" i="23"/>
  <c r="L180" i="23"/>
  <c r="K180" i="23"/>
  <c r="J180" i="23"/>
  <c r="I180" i="23"/>
  <c r="H180" i="23"/>
  <c r="G180" i="23"/>
  <c r="F180" i="23"/>
  <c r="E180" i="23"/>
  <c r="D180" i="23"/>
  <c r="A180" i="23"/>
  <c r="L179" i="23"/>
  <c r="K179" i="23"/>
  <c r="J179" i="23"/>
  <c r="I179" i="23"/>
  <c r="H179" i="23"/>
  <c r="G179" i="23"/>
  <c r="F179" i="23"/>
  <c r="E179" i="23"/>
  <c r="D179" i="23"/>
  <c r="A179" i="23"/>
  <c r="L178" i="23"/>
  <c r="K178" i="23"/>
  <c r="J178" i="23"/>
  <c r="I178" i="23"/>
  <c r="H178" i="23"/>
  <c r="G178" i="23"/>
  <c r="F178" i="23"/>
  <c r="E178" i="23"/>
  <c r="D178" i="23"/>
  <c r="D14" i="23" s="1"/>
  <c r="A178" i="23"/>
  <c r="L177" i="23"/>
  <c r="K177" i="23"/>
  <c r="J177" i="23"/>
  <c r="I177" i="23"/>
  <c r="H177" i="23"/>
  <c r="G177" i="23"/>
  <c r="F177" i="23"/>
  <c r="E177" i="23"/>
  <c r="D177" i="23"/>
  <c r="A177" i="23"/>
  <c r="L176" i="23"/>
  <c r="K176" i="23"/>
  <c r="J176" i="23"/>
  <c r="I176" i="23"/>
  <c r="H176" i="23"/>
  <c r="G176" i="23"/>
  <c r="F176" i="23"/>
  <c r="E176" i="23"/>
  <c r="D176" i="23"/>
  <c r="A176" i="23"/>
  <c r="L175" i="23"/>
  <c r="K175" i="23"/>
  <c r="J175" i="23"/>
  <c r="I175" i="23"/>
  <c r="H175" i="23"/>
  <c r="G175" i="23"/>
  <c r="F175" i="23"/>
  <c r="E175" i="23"/>
  <c r="D175" i="23"/>
  <c r="A175" i="23"/>
  <c r="L174" i="23"/>
  <c r="K174" i="23"/>
  <c r="J174" i="23"/>
  <c r="I174" i="23"/>
  <c r="H174" i="23"/>
  <c r="G174" i="23"/>
  <c r="F174" i="23"/>
  <c r="E174" i="23"/>
  <c r="D174" i="23"/>
  <c r="A174" i="23"/>
  <c r="L173" i="23"/>
  <c r="K173" i="23"/>
  <c r="J173" i="23"/>
  <c r="I173" i="23"/>
  <c r="H173" i="23"/>
  <c r="G173" i="23"/>
  <c r="F173" i="23"/>
  <c r="E173" i="23"/>
  <c r="D173" i="23"/>
  <c r="A173" i="23"/>
  <c r="L172" i="23"/>
  <c r="K172" i="23"/>
  <c r="J172" i="23"/>
  <c r="I172" i="23"/>
  <c r="H172" i="23"/>
  <c r="G172" i="23"/>
  <c r="F172" i="23"/>
  <c r="E172" i="23"/>
  <c r="D172" i="23"/>
  <c r="C14" i="23" s="1"/>
  <c r="A172" i="23"/>
  <c r="L171" i="23"/>
  <c r="K171" i="23"/>
  <c r="J171" i="23"/>
  <c r="I171" i="23"/>
  <c r="H171" i="23"/>
  <c r="G171" i="23"/>
  <c r="F171" i="23"/>
  <c r="E171" i="23"/>
  <c r="D171" i="23"/>
  <c r="A171" i="23"/>
  <c r="L170" i="23"/>
  <c r="K170" i="23"/>
  <c r="J170" i="23"/>
  <c r="I170" i="23"/>
  <c r="H170" i="23"/>
  <c r="G170" i="23"/>
  <c r="F170" i="23"/>
  <c r="E170" i="23"/>
  <c r="D170" i="23"/>
  <c r="A170" i="23"/>
  <c r="L169" i="23"/>
  <c r="K169" i="23"/>
  <c r="J169" i="23"/>
  <c r="I169" i="23"/>
  <c r="H169" i="23"/>
  <c r="G169" i="23"/>
  <c r="F169" i="23"/>
  <c r="E169" i="23"/>
  <c r="D169" i="23"/>
  <c r="A169" i="23"/>
  <c r="L168" i="23"/>
  <c r="K168" i="23"/>
  <c r="J168" i="23"/>
  <c r="I168" i="23"/>
  <c r="H168" i="23"/>
  <c r="G168" i="23"/>
  <c r="F168" i="23"/>
  <c r="E168" i="23"/>
  <c r="D168" i="23"/>
  <c r="A168" i="23"/>
  <c r="L167" i="23"/>
  <c r="K167" i="23"/>
  <c r="J167" i="23"/>
  <c r="I167" i="23"/>
  <c r="H167" i="23"/>
  <c r="G167" i="23"/>
  <c r="F167" i="23"/>
  <c r="E167" i="23"/>
  <c r="D167" i="23"/>
  <c r="A167" i="23"/>
  <c r="L166" i="23"/>
  <c r="K166" i="23"/>
  <c r="J166" i="23"/>
  <c r="I166" i="23"/>
  <c r="H166" i="23"/>
  <c r="G166" i="23"/>
  <c r="F166" i="23"/>
  <c r="E166" i="23"/>
  <c r="D166" i="23"/>
  <c r="D13" i="23" s="1"/>
  <c r="A166" i="23"/>
  <c r="L165" i="23"/>
  <c r="K165" i="23"/>
  <c r="J165" i="23"/>
  <c r="I165" i="23"/>
  <c r="H165" i="23"/>
  <c r="G165" i="23"/>
  <c r="F165" i="23"/>
  <c r="E165" i="23"/>
  <c r="D165" i="23"/>
  <c r="A165" i="23"/>
  <c r="L164" i="23"/>
  <c r="K164" i="23"/>
  <c r="J164" i="23"/>
  <c r="I164" i="23"/>
  <c r="H164" i="23"/>
  <c r="G164" i="23"/>
  <c r="F164" i="23"/>
  <c r="E164" i="23"/>
  <c r="D164" i="23"/>
  <c r="A164" i="23"/>
  <c r="L163" i="23"/>
  <c r="K163" i="23"/>
  <c r="J163" i="23"/>
  <c r="I163" i="23"/>
  <c r="H163" i="23"/>
  <c r="G163" i="23"/>
  <c r="F163" i="23"/>
  <c r="E163" i="23"/>
  <c r="D163" i="23"/>
  <c r="A163" i="23"/>
  <c r="L162" i="23"/>
  <c r="K162" i="23"/>
  <c r="J162" i="23"/>
  <c r="I162" i="23"/>
  <c r="H162" i="23"/>
  <c r="G162" i="23"/>
  <c r="F162" i="23"/>
  <c r="E162" i="23"/>
  <c r="D162" i="23"/>
  <c r="A162" i="23"/>
  <c r="L161" i="23"/>
  <c r="K161" i="23"/>
  <c r="J161" i="23"/>
  <c r="I161" i="23"/>
  <c r="H161" i="23"/>
  <c r="G161" i="23"/>
  <c r="F161" i="23"/>
  <c r="E161" i="23"/>
  <c r="D161" i="23"/>
  <c r="A161" i="23"/>
  <c r="L160" i="23"/>
  <c r="K160" i="23"/>
  <c r="J160" i="23"/>
  <c r="I160" i="23"/>
  <c r="H160" i="23"/>
  <c r="G160" i="23"/>
  <c r="F160" i="23"/>
  <c r="E160" i="23"/>
  <c r="D160" i="23"/>
  <c r="C13" i="23" s="1"/>
  <c r="A160" i="23"/>
  <c r="L159" i="23"/>
  <c r="K159" i="23"/>
  <c r="J159" i="23"/>
  <c r="I159" i="23"/>
  <c r="H159" i="23"/>
  <c r="G159" i="23"/>
  <c r="F159" i="23"/>
  <c r="E159" i="23"/>
  <c r="D159" i="23"/>
  <c r="A159" i="23"/>
  <c r="L158" i="23"/>
  <c r="K158" i="23"/>
  <c r="J158" i="23"/>
  <c r="I158" i="23"/>
  <c r="H158" i="23"/>
  <c r="G158" i="23"/>
  <c r="F158" i="23"/>
  <c r="E158" i="23"/>
  <c r="D158" i="23"/>
  <c r="A158" i="23"/>
  <c r="L157" i="23"/>
  <c r="K157" i="23"/>
  <c r="J157" i="23"/>
  <c r="I157" i="23"/>
  <c r="H157" i="23"/>
  <c r="G157" i="23"/>
  <c r="F157" i="23"/>
  <c r="E157" i="23"/>
  <c r="D157" i="23"/>
  <c r="A157" i="23"/>
  <c r="L156" i="23"/>
  <c r="K156" i="23"/>
  <c r="J156" i="23"/>
  <c r="I156" i="23"/>
  <c r="H156" i="23"/>
  <c r="G156" i="23"/>
  <c r="F156" i="23"/>
  <c r="E156" i="23"/>
  <c r="D156" i="23"/>
  <c r="A156" i="23"/>
  <c r="L155" i="23"/>
  <c r="K155" i="23"/>
  <c r="J155" i="23"/>
  <c r="I155" i="23"/>
  <c r="H155" i="23"/>
  <c r="G155" i="23"/>
  <c r="F155" i="23"/>
  <c r="E155" i="23"/>
  <c r="D155" i="23"/>
  <c r="A155" i="23"/>
  <c r="L154" i="23"/>
  <c r="K154" i="23"/>
  <c r="J154" i="23"/>
  <c r="I154" i="23"/>
  <c r="H154" i="23"/>
  <c r="G154" i="23"/>
  <c r="F154" i="23"/>
  <c r="E154" i="23"/>
  <c r="D154" i="23"/>
  <c r="D12" i="23" s="1"/>
  <c r="A154" i="23"/>
  <c r="L153" i="23"/>
  <c r="K153" i="23"/>
  <c r="J153" i="23"/>
  <c r="I153" i="23"/>
  <c r="H153" i="23"/>
  <c r="G153" i="23"/>
  <c r="F153" i="23"/>
  <c r="E153" i="23"/>
  <c r="D153" i="23"/>
  <c r="A153" i="23"/>
  <c r="L152" i="23"/>
  <c r="K152" i="23"/>
  <c r="J152" i="23"/>
  <c r="I152" i="23"/>
  <c r="H152" i="23"/>
  <c r="G152" i="23"/>
  <c r="F152" i="23"/>
  <c r="E152" i="23"/>
  <c r="D152" i="23"/>
  <c r="A152" i="23"/>
  <c r="L151" i="23"/>
  <c r="K151" i="23"/>
  <c r="J151" i="23"/>
  <c r="I151" i="23"/>
  <c r="H151" i="23"/>
  <c r="G151" i="23"/>
  <c r="F151" i="23"/>
  <c r="E151" i="23"/>
  <c r="D151" i="23"/>
  <c r="A151" i="23"/>
  <c r="L150" i="23"/>
  <c r="K150" i="23"/>
  <c r="J150" i="23"/>
  <c r="I150" i="23"/>
  <c r="H150" i="23"/>
  <c r="G150" i="23"/>
  <c r="F150" i="23"/>
  <c r="E150" i="23"/>
  <c r="D150" i="23"/>
  <c r="A150" i="23"/>
  <c r="L149" i="23"/>
  <c r="K149" i="23"/>
  <c r="J149" i="23"/>
  <c r="I149" i="23"/>
  <c r="H149" i="23"/>
  <c r="G149" i="23"/>
  <c r="F149" i="23"/>
  <c r="E149" i="23"/>
  <c r="D149" i="23"/>
  <c r="A149" i="23"/>
  <c r="L148" i="23"/>
  <c r="K148" i="23"/>
  <c r="J148" i="23"/>
  <c r="I148" i="23"/>
  <c r="H148" i="23"/>
  <c r="G148" i="23"/>
  <c r="F148" i="23"/>
  <c r="E148" i="23"/>
  <c r="D148" i="23"/>
  <c r="C12" i="23" s="1"/>
  <c r="A148" i="23"/>
  <c r="L147" i="23"/>
  <c r="K147" i="23"/>
  <c r="J147" i="23"/>
  <c r="I147" i="23"/>
  <c r="H147" i="23"/>
  <c r="G147" i="23"/>
  <c r="F147" i="23"/>
  <c r="E147" i="23"/>
  <c r="D147" i="23"/>
  <c r="A147" i="23"/>
  <c r="L146" i="23"/>
  <c r="K146" i="23"/>
  <c r="J146" i="23"/>
  <c r="I146" i="23"/>
  <c r="H146" i="23"/>
  <c r="G146" i="23"/>
  <c r="F146" i="23"/>
  <c r="E146" i="23"/>
  <c r="D146" i="23"/>
  <c r="A146" i="23"/>
  <c r="L145" i="23"/>
  <c r="K145" i="23"/>
  <c r="J145" i="23"/>
  <c r="I145" i="23"/>
  <c r="H145" i="23"/>
  <c r="G145" i="23"/>
  <c r="F145" i="23"/>
  <c r="E145" i="23"/>
  <c r="D145" i="23"/>
  <c r="A145" i="23"/>
  <c r="L144" i="23"/>
  <c r="K144" i="23"/>
  <c r="J144" i="23"/>
  <c r="I144" i="23"/>
  <c r="H144" i="23"/>
  <c r="G144" i="23"/>
  <c r="F144" i="23"/>
  <c r="E144" i="23"/>
  <c r="D144" i="23"/>
  <c r="A144" i="23"/>
  <c r="L143" i="23"/>
  <c r="K143" i="23"/>
  <c r="J143" i="23"/>
  <c r="I143" i="23"/>
  <c r="H143" i="23"/>
  <c r="G143" i="23"/>
  <c r="F143" i="23"/>
  <c r="E143" i="23"/>
  <c r="D143" i="23"/>
  <c r="A143" i="23"/>
  <c r="L142" i="23"/>
  <c r="K142" i="23"/>
  <c r="J142" i="23"/>
  <c r="I142" i="23"/>
  <c r="H142" i="23"/>
  <c r="G142" i="23"/>
  <c r="F142" i="23"/>
  <c r="E142" i="23"/>
  <c r="D142" i="23"/>
  <c r="D11" i="23" s="1"/>
  <c r="A142" i="23"/>
  <c r="L141" i="23"/>
  <c r="K141" i="23"/>
  <c r="J141" i="23"/>
  <c r="I141" i="23"/>
  <c r="H141" i="23"/>
  <c r="G141" i="23"/>
  <c r="F141" i="23"/>
  <c r="E141" i="23"/>
  <c r="D141" i="23"/>
  <c r="A141" i="23"/>
  <c r="L140" i="23"/>
  <c r="K140" i="23"/>
  <c r="J140" i="23"/>
  <c r="I140" i="23"/>
  <c r="H140" i="23"/>
  <c r="G140" i="23"/>
  <c r="F140" i="23"/>
  <c r="E140" i="23"/>
  <c r="D140" i="23"/>
  <c r="A140" i="23"/>
  <c r="L139" i="23"/>
  <c r="K139" i="23"/>
  <c r="J139" i="23"/>
  <c r="I139" i="23"/>
  <c r="H139" i="23"/>
  <c r="G139" i="23"/>
  <c r="F139" i="23"/>
  <c r="E139" i="23"/>
  <c r="D139" i="23"/>
  <c r="A139" i="23"/>
  <c r="L138" i="23"/>
  <c r="K138" i="23"/>
  <c r="J138" i="23"/>
  <c r="I138" i="23"/>
  <c r="H138" i="23"/>
  <c r="G138" i="23"/>
  <c r="F138" i="23"/>
  <c r="E138" i="23"/>
  <c r="D138" i="23"/>
  <c r="A138" i="23"/>
  <c r="L137" i="23"/>
  <c r="K137" i="23"/>
  <c r="J137" i="23"/>
  <c r="I137" i="23"/>
  <c r="H137" i="23"/>
  <c r="G137" i="23"/>
  <c r="F137" i="23"/>
  <c r="E137" i="23"/>
  <c r="D137" i="23"/>
  <c r="A137" i="23"/>
  <c r="L136" i="23"/>
  <c r="K136" i="23"/>
  <c r="J136" i="23"/>
  <c r="I136" i="23"/>
  <c r="H136" i="23"/>
  <c r="G136" i="23"/>
  <c r="F136" i="23"/>
  <c r="E136" i="23"/>
  <c r="D136" i="23"/>
  <c r="C11" i="23" s="1"/>
  <c r="A136" i="23"/>
  <c r="L135" i="23"/>
  <c r="K135" i="23"/>
  <c r="J135" i="23"/>
  <c r="I135" i="23"/>
  <c r="H135" i="23"/>
  <c r="G135" i="23"/>
  <c r="F135" i="23"/>
  <c r="E135" i="23"/>
  <c r="D135" i="23"/>
  <c r="A135" i="23"/>
  <c r="L134" i="23"/>
  <c r="K134" i="23"/>
  <c r="J134" i="23"/>
  <c r="I134" i="23"/>
  <c r="H134" i="23"/>
  <c r="G134" i="23"/>
  <c r="F134" i="23"/>
  <c r="E134" i="23"/>
  <c r="D134" i="23"/>
  <c r="A134" i="23"/>
  <c r="L133" i="23"/>
  <c r="K133" i="23"/>
  <c r="J133" i="23"/>
  <c r="I133" i="23"/>
  <c r="H133" i="23"/>
  <c r="G133" i="23"/>
  <c r="F133" i="23"/>
  <c r="E133" i="23"/>
  <c r="D133" i="23"/>
  <c r="A133" i="23"/>
  <c r="L132" i="23"/>
  <c r="K132" i="23"/>
  <c r="J132" i="23"/>
  <c r="I132" i="23"/>
  <c r="H132" i="23"/>
  <c r="G132" i="23"/>
  <c r="F132" i="23"/>
  <c r="E132" i="23"/>
  <c r="D132" i="23"/>
  <c r="A132" i="23"/>
  <c r="L131" i="23"/>
  <c r="K131" i="23"/>
  <c r="J131" i="23"/>
  <c r="I131" i="23"/>
  <c r="H131" i="23"/>
  <c r="G131" i="23"/>
  <c r="F131" i="23"/>
  <c r="E131" i="23"/>
  <c r="D131" i="23"/>
  <c r="A131" i="23"/>
  <c r="L130" i="23"/>
  <c r="K130" i="23"/>
  <c r="J130" i="23"/>
  <c r="I130" i="23"/>
  <c r="H130" i="23"/>
  <c r="G130" i="23"/>
  <c r="F130" i="23"/>
  <c r="E130" i="23"/>
  <c r="D130" i="23"/>
  <c r="D10" i="23" s="1"/>
  <c r="A130" i="23"/>
  <c r="L129" i="23"/>
  <c r="K129" i="23"/>
  <c r="J129" i="23"/>
  <c r="I129" i="23"/>
  <c r="H129" i="23"/>
  <c r="G129" i="23"/>
  <c r="F129" i="23"/>
  <c r="E129" i="23"/>
  <c r="D129" i="23"/>
  <c r="A129" i="23"/>
  <c r="L128" i="23"/>
  <c r="K128" i="23"/>
  <c r="J128" i="23"/>
  <c r="I128" i="23"/>
  <c r="H128" i="23"/>
  <c r="G128" i="23"/>
  <c r="F128" i="23"/>
  <c r="E128" i="23"/>
  <c r="D128" i="23"/>
  <c r="A128" i="23"/>
  <c r="L127" i="23"/>
  <c r="K127" i="23"/>
  <c r="J127" i="23"/>
  <c r="I127" i="23"/>
  <c r="H127" i="23"/>
  <c r="G127" i="23"/>
  <c r="F127" i="23"/>
  <c r="E127" i="23"/>
  <c r="D127" i="23"/>
  <c r="A127" i="23"/>
  <c r="L126" i="23"/>
  <c r="K126" i="23"/>
  <c r="J126" i="23"/>
  <c r="I126" i="23"/>
  <c r="H126" i="23"/>
  <c r="G126" i="23"/>
  <c r="F126" i="23"/>
  <c r="E126" i="23"/>
  <c r="D126" i="23"/>
  <c r="A126" i="23"/>
  <c r="L125" i="23"/>
  <c r="K125" i="23"/>
  <c r="J125" i="23"/>
  <c r="I125" i="23"/>
  <c r="H125" i="23"/>
  <c r="G125" i="23"/>
  <c r="F125" i="23"/>
  <c r="E125" i="23"/>
  <c r="D125" i="23"/>
  <c r="A125" i="23"/>
  <c r="L124" i="23"/>
  <c r="K124" i="23"/>
  <c r="J124" i="23"/>
  <c r="I124" i="23"/>
  <c r="H124" i="23"/>
  <c r="G124" i="23"/>
  <c r="F124" i="23"/>
  <c r="E124" i="23"/>
  <c r="D124" i="23"/>
  <c r="C10" i="23" s="1"/>
  <c r="A124" i="23"/>
  <c r="L123" i="23"/>
  <c r="K123" i="23"/>
  <c r="J123" i="23"/>
  <c r="I123" i="23"/>
  <c r="H123" i="23"/>
  <c r="G123" i="23"/>
  <c r="F123" i="23"/>
  <c r="E123" i="23"/>
  <c r="D123" i="23"/>
  <c r="A123" i="23"/>
  <c r="L122" i="23"/>
  <c r="K122" i="23"/>
  <c r="J122" i="23"/>
  <c r="I122" i="23"/>
  <c r="H122" i="23"/>
  <c r="G122" i="23"/>
  <c r="F122" i="23"/>
  <c r="E122" i="23"/>
  <c r="D122" i="23"/>
  <c r="A122" i="23"/>
  <c r="L121" i="23"/>
  <c r="K121" i="23"/>
  <c r="J121" i="23"/>
  <c r="I121" i="23"/>
  <c r="H121" i="23"/>
  <c r="G121" i="23"/>
  <c r="F121" i="23"/>
  <c r="E121" i="23"/>
  <c r="D121" i="23"/>
  <c r="A121" i="23"/>
  <c r="L120" i="23"/>
  <c r="K120" i="23"/>
  <c r="J120" i="23"/>
  <c r="I120" i="23"/>
  <c r="H120" i="23"/>
  <c r="G120" i="23"/>
  <c r="F120" i="23"/>
  <c r="E120" i="23"/>
  <c r="D120" i="23"/>
  <c r="A120" i="23"/>
  <c r="L119" i="23"/>
  <c r="K119" i="23"/>
  <c r="J119" i="23"/>
  <c r="I119" i="23"/>
  <c r="H119" i="23"/>
  <c r="G119" i="23"/>
  <c r="F119" i="23"/>
  <c r="E119" i="23"/>
  <c r="D119" i="23"/>
  <c r="A119" i="23"/>
  <c r="L118" i="23"/>
  <c r="K118" i="23"/>
  <c r="J118" i="23"/>
  <c r="I118" i="23"/>
  <c r="H118" i="23"/>
  <c r="G118" i="23"/>
  <c r="F118" i="23"/>
  <c r="E118" i="23"/>
  <c r="D118" i="23"/>
  <c r="D9" i="23" s="1"/>
  <c r="A118" i="23"/>
  <c r="L117" i="23"/>
  <c r="K117" i="23"/>
  <c r="J117" i="23"/>
  <c r="I117" i="23"/>
  <c r="H117" i="23"/>
  <c r="G117" i="23"/>
  <c r="F117" i="23"/>
  <c r="E117" i="23"/>
  <c r="D117" i="23"/>
  <c r="A117" i="23"/>
  <c r="L116" i="23"/>
  <c r="K116" i="23"/>
  <c r="J116" i="23"/>
  <c r="I116" i="23"/>
  <c r="H116" i="23"/>
  <c r="G116" i="23"/>
  <c r="F116" i="23"/>
  <c r="E116" i="23"/>
  <c r="D116" i="23"/>
  <c r="A116" i="23"/>
  <c r="L115" i="23"/>
  <c r="K115" i="23"/>
  <c r="J115" i="23"/>
  <c r="I115" i="23"/>
  <c r="H115" i="23"/>
  <c r="G115" i="23"/>
  <c r="F115" i="23"/>
  <c r="E115" i="23"/>
  <c r="D115" i="23"/>
  <c r="A115" i="23"/>
  <c r="L114" i="23"/>
  <c r="K114" i="23"/>
  <c r="J114" i="23"/>
  <c r="I114" i="23"/>
  <c r="H114" i="23"/>
  <c r="G114" i="23"/>
  <c r="F114" i="23"/>
  <c r="E114" i="23"/>
  <c r="D114" i="23"/>
  <c r="A114" i="23"/>
  <c r="L113" i="23"/>
  <c r="K113" i="23"/>
  <c r="J113" i="23"/>
  <c r="I113" i="23"/>
  <c r="H113" i="23"/>
  <c r="G113" i="23"/>
  <c r="F113" i="23"/>
  <c r="E113" i="23"/>
  <c r="D113" i="23"/>
  <c r="A113" i="23"/>
  <c r="L112" i="23"/>
  <c r="K112" i="23"/>
  <c r="J112" i="23"/>
  <c r="I112" i="23"/>
  <c r="H112" i="23"/>
  <c r="G112" i="23"/>
  <c r="F112" i="23"/>
  <c r="E112" i="23"/>
  <c r="D112" i="23"/>
  <c r="C9" i="23" s="1"/>
  <c r="A112" i="23"/>
  <c r="L111" i="23"/>
  <c r="K111" i="23"/>
  <c r="J111" i="23"/>
  <c r="I111" i="23"/>
  <c r="H111" i="23"/>
  <c r="G111" i="23"/>
  <c r="F111" i="23"/>
  <c r="E111" i="23"/>
  <c r="D111" i="23"/>
  <c r="A111" i="23"/>
  <c r="L110" i="23"/>
  <c r="K110" i="23"/>
  <c r="J110" i="23"/>
  <c r="I110" i="23"/>
  <c r="H110" i="23"/>
  <c r="G110" i="23"/>
  <c r="F110" i="23"/>
  <c r="E110" i="23"/>
  <c r="D110" i="23"/>
  <c r="A110" i="23"/>
  <c r="L109" i="23"/>
  <c r="K109" i="23"/>
  <c r="J109" i="23"/>
  <c r="I109" i="23"/>
  <c r="H109" i="23"/>
  <c r="G109" i="23"/>
  <c r="F109" i="23"/>
  <c r="E109" i="23"/>
  <c r="D109" i="23"/>
  <c r="A109" i="23"/>
  <c r="L108" i="23"/>
  <c r="K108" i="23"/>
  <c r="J108" i="23"/>
  <c r="I108" i="23"/>
  <c r="H108" i="23"/>
  <c r="G108" i="23"/>
  <c r="F108" i="23"/>
  <c r="E108" i="23"/>
  <c r="D108" i="23"/>
  <c r="A108" i="23"/>
  <c r="L107" i="23"/>
  <c r="K107" i="23"/>
  <c r="J107" i="23"/>
  <c r="I107" i="23"/>
  <c r="H107" i="23"/>
  <c r="G107" i="23"/>
  <c r="F107" i="23"/>
  <c r="E107" i="23"/>
  <c r="D107" i="23"/>
  <c r="A107" i="23"/>
  <c r="L106" i="23"/>
  <c r="K106" i="23"/>
  <c r="J106" i="23"/>
  <c r="I106" i="23"/>
  <c r="H106" i="23"/>
  <c r="G106" i="23"/>
  <c r="F106" i="23"/>
  <c r="E106" i="23"/>
  <c r="D106" i="23"/>
  <c r="D8" i="23" s="1"/>
  <c r="A106" i="23"/>
  <c r="L105" i="23"/>
  <c r="K105" i="23"/>
  <c r="J105" i="23"/>
  <c r="I105" i="23"/>
  <c r="H105" i="23"/>
  <c r="G105" i="23"/>
  <c r="F105" i="23"/>
  <c r="E105" i="23"/>
  <c r="D105" i="23"/>
  <c r="A105" i="23"/>
  <c r="L104" i="23"/>
  <c r="K104" i="23"/>
  <c r="J104" i="23"/>
  <c r="I104" i="23"/>
  <c r="H104" i="23"/>
  <c r="G104" i="23"/>
  <c r="F104" i="23"/>
  <c r="E104" i="23"/>
  <c r="D104" i="23"/>
  <c r="A104" i="23"/>
  <c r="L103" i="23"/>
  <c r="K103" i="23"/>
  <c r="J103" i="23"/>
  <c r="I103" i="23"/>
  <c r="H103" i="23"/>
  <c r="G103" i="23"/>
  <c r="F103" i="23"/>
  <c r="E103" i="23"/>
  <c r="D103" i="23"/>
  <c r="A103" i="23"/>
  <c r="L102" i="23"/>
  <c r="K102" i="23"/>
  <c r="J102" i="23"/>
  <c r="I102" i="23"/>
  <c r="H102" i="23"/>
  <c r="G102" i="23"/>
  <c r="F102" i="23"/>
  <c r="E102" i="23"/>
  <c r="D102" i="23"/>
  <c r="A102" i="23"/>
  <c r="L101" i="23"/>
  <c r="K101" i="23"/>
  <c r="J101" i="23"/>
  <c r="I101" i="23"/>
  <c r="H101" i="23"/>
  <c r="G101" i="23"/>
  <c r="F101" i="23"/>
  <c r="E101" i="23"/>
  <c r="D101" i="23"/>
  <c r="A101" i="23"/>
  <c r="L100" i="23"/>
  <c r="K100" i="23"/>
  <c r="J100" i="23"/>
  <c r="I100" i="23"/>
  <c r="H100" i="23"/>
  <c r="G100" i="23"/>
  <c r="F100" i="23"/>
  <c r="E100" i="23"/>
  <c r="D100" i="23"/>
  <c r="A100" i="23"/>
  <c r="L99" i="23"/>
  <c r="K99" i="23"/>
  <c r="J99" i="23"/>
  <c r="I99" i="23"/>
  <c r="H99" i="23"/>
  <c r="G99" i="23"/>
  <c r="F99" i="23"/>
  <c r="E99" i="23"/>
  <c r="D99" i="23"/>
  <c r="A99" i="23"/>
  <c r="L98" i="23"/>
  <c r="K98" i="23"/>
  <c r="J98" i="23"/>
  <c r="I98" i="23"/>
  <c r="H98" i="23"/>
  <c r="G98" i="23"/>
  <c r="F98" i="23"/>
  <c r="E98" i="23"/>
  <c r="D98" i="23"/>
  <c r="A98" i="23"/>
  <c r="L97" i="23"/>
  <c r="K97" i="23"/>
  <c r="J97" i="23"/>
  <c r="I97" i="23"/>
  <c r="H97" i="23"/>
  <c r="G97" i="23"/>
  <c r="F97" i="23"/>
  <c r="E97" i="23"/>
  <c r="D97" i="23"/>
  <c r="A97" i="23"/>
  <c r="L96" i="23"/>
  <c r="K96" i="23"/>
  <c r="J96" i="23"/>
  <c r="I96" i="23"/>
  <c r="H96" i="23"/>
  <c r="G96" i="23"/>
  <c r="F96" i="23"/>
  <c r="E96" i="23"/>
  <c r="D96" i="23"/>
  <c r="A96" i="23"/>
  <c r="L95" i="23"/>
  <c r="K95" i="23"/>
  <c r="J95" i="23"/>
  <c r="I95" i="23"/>
  <c r="H95" i="23"/>
  <c r="G95" i="23"/>
  <c r="F95" i="23"/>
  <c r="E95" i="23"/>
  <c r="D95" i="23"/>
  <c r="A95" i="23"/>
  <c r="L94" i="23"/>
  <c r="K94" i="23"/>
  <c r="J94" i="23"/>
  <c r="I94" i="23"/>
  <c r="H94" i="23"/>
  <c r="G94" i="23"/>
  <c r="F94" i="23"/>
  <c r="E94" i="23"/>
  <c r="D94" i="23"/>
  <c r="D7" i="23" s="1"/>
  <c r="A94" i="23"/>
  <c r="L93" i="23"/>
  <c r="K93" i="23"/>
  <c r="J93" i="23"/>
  <c r="I93" i="23"/>
  <c r="H93" i="23"/>
  <c r="G93" i="23"/>
  <c r="F93" i="23"/>
  <c r="E93" i="23"/>
  <c r="D93" i="23"/>
  <c r="A93" i="23"/>
  <c r="L92" i="23"/>
  <c r="K92" i="23"/>
  <c r="J92" i="23"/>
  <c r="I92" i="23"/>
  <c r="H92" i="23"/>
  <c r="G92" i="23"/>
  <c r="F92" i="23"/>
  <c r="E92" i="23"/>
  <c r="D92" i="23"/>
  <c r="A92" i="23"/>
  <c r="L91" i="23"/>
  <c r="K91" i="23"/>
  <c r="J91" i="23"/>
  <c r="I91" i="23"/>
  <c r="H91" i="23"/>
  <c r="G91" i="23"/>
  <c r="F91" i="23"/>
  <c r="E91" i="23"/>
  <c r="D91" i="23"/>
  <c r="A91" i="23"/>
  <c r="L90" i="23"/>
  <c r="K90" i="23"/>
  <c r="J90" i="23"/>
  <c r="I90" i="23"/>
  <c r="H90" i="23"/>
  <c r="G90" i="23"/>
  <c r="F90" i="23"/>
  <c r="E90" i="23"/>
  <c r="D90" i="23"/>
  <c r="A90" i="23"/>
  <c r="L89" i="23"/>
  <c r="K89" i="23"/>
  <c r="J89" i="23"/>
  <c r="I89" i="23"/>
  <c r="H89" i="23"/>
  <c r="G89" i="23"/>
  <c r="F89" i="23"/>
  <c r="E89" i="23"/>
  <c r="D89" i="23"/>
  <c r="A89" i="23"/>
  <c r="L88" i="23"/>
  <c r="K88" i="23"/>
  <c r="J88" i="23"/>
  <c r="I88" i="23"/>
  <c r="H88" i="23"/>
  <c r="G88" i="23"/>
  <c r="F88" i="23"/>
  <c r="E88" i="23"/>
  <c r="D88" i="23"/>
  <c r="C7" i="23" s="1"/>
  <c r="A88" i="23"/>
  <c r="L87" i="23"/>
  <c r="K87" i="23"/>
  <c r="J87" i="23"/>
  <c r="I87" i="23"/>
  <c r="H87" i="23"/>
  <c r="G87" i="23"/>
  <c r="F87" i="23"/>
  <c r="E87" i="23"/>
  <c r="D87" i="23"/>
  <c r="A87" i="23"/>
  <c r="L86" i="23"/>
  <c r="K86" i="23"/>
  <c r="J86" i="23"/>
  <c r="I86" i="23"/>
  <c r="H86" i="23"/>
  <c r="G86" i="23"/>
  <c r="F86" i="23"/>
  <c r="E86" i="23"/>
  <c r="D86" i="23"/>
  <c r="A86" i="23"/>
  <c r="L85" i="23"/>
  <c r="K85" i="23"/>
  <c r="J85" i="23"/>
  <c r="I85" i="23"/>
  <c r="H85" i="23"/>
  <c r="G85" i="23"/>
  <c r="F85" i="23"/>
  <c r="E85" i="23"/>
  <c r="D85" i="23"/>
  <c r="A85" i="23"/>
  <c r="L84" i="23"/>
  <c r="K84" i="23"/>
  <c r="J84" i="23"/>
  <c r="I84" i="23"/>
  <c r="H84" i="23"/>
  <c r="G84" i="23"/>
  <c r="F84" i="23"/>
  <c r="E84" i="23"/>
  <c r="D84" i="23"/>
  <c r="A84" i="23"/>
  <c r="L83" i="23"/>
  <c r="K83" i="23"/>
  <c r="J83" i="23"/>
  <c r="I83" i="23"/>
  <c r="H83" i="23"/>
  <c r="G83" i="23"/>
  <c r="F83" i="23"/>
  <c r="E83" i="23"/>
  <c r="D83" i="23"/>
  <c r="A83" i="23"/>
  <c r="L82" i="23"/>
  <c r="K82" i="23"/>
  <c r="J82" i="23"/>
  <c r="I82" i="23"/>
  <c r="H82" i="23"/>
  <c r="G82" i="23"/>
  <c r="F82" i="23"/>
  <c r="E82" i="23"/>
  <c r="D82" i="23"/>
  <c r="D6" i="23" s="1"/>
  <c r="A82" i="23"/>
  <c r="L81" i="23"/>
  <c r="K81" i="23"/>
  <c r="J81" i="23"/>
  <c r="I81" i="23"/>
  <c r="H81" i="23"/>
  <c r="G81" i="23"/>
  <c r="F81" i="23"/>
  <c r="E81" i="23"/>
  <c r="D81" i="23"/>
  <c r="A81" i="23"/>
  <c r="L80" i="23"/>
  <c r="K80" i="23"/>
  <c r="J80" i="23"/>
  <c r="I80" i="23"/>
  <c r="H80" i="23"/>
  <c r="G80" i="23"/>
  <c r="F80" i="23"/>
  <c r="E80" i="23"/>
  <c r="D80" i="23"/>
  <c r="A80" i="23"/>
  <c r="L79" i="23"/>
  <c r="K79" i="23"/>
  <c r="J79" i="23"/>
  <c r="I79" i="23"/>
  <c r="H79" i="23"/>
  <c r="G79" i="23"/>
  <c r="F79" i="23"/>
  <c r="E79" i="23"/>
  <c r="D79" i="23"/>
  <c r="A79" i="23"/>
  <c r="L78" i="23"/>
  <c r="K78" i="23"/>
  <c r="J78" i="23"/>
  <c r="I78" i="23"/>
  <c r="H78" i="23"/>
  <c r="G78" i="23"/>
  <c r="F78" i="23"/>
  <c r="E78" i="23"/>
  <c r="D78" i="23"/>
  <c r="A78" i="23"/>
  <c r="L77" i="23"/>
  <c r="K77" i="23"/>
  <c r="J77" i="23"/>
  <c r="I77" i="23"/>
  <c r="H77" i="23"/>
  <c r="G77" i="23"/>
  <c r="F77" i="23"/>
  <c r="E77" i="23"/>
  <c r="D77" i="23"/>
  <c r="A77" i="23"/>
  <c r="L76" i="23"/>
  <c r="K76" i="23"/>
  <c r="J76" i="23"/>
  <c r="I76" i="23"/>
  <c r="H76" i="23"/>
  <c r="G76" i="23"/>
  <c r="F76" i="23"/>
  <c r="E76" i="23"/>
  <c r="D76" i="23"/>
  <c r="C6" i="23" s="1"/>
  <c r="A76" i="23"/>
  <c r="L75" i="23"/>
  <c r="K75" i="23"/>
  <c r="J75" i="23"/>
  <c r="I75" i="23"/>
  <c r="H75" i="23"/>
  <c r="G75" i="23"/>
  <c r="F75" i="23"/>
  <c r="E75" i="23"/>
  <c r="D75" i="23"/>
  <c r="A75" i="23"/>
  <c r="L74" i="23"/>
  <c r="K74" i="23"/>
  <c r="J74" i="23"/>
  <c r="I74" i="23"/>
  <c r="H74" i="23"/>
  <c r="G74" i="23"/>
  <c r="F74" i="23"/>
  <c r="E74" i="23"/>
  <c r="D74" i="23"/>
  <c r="A74" i="23"/>
  <c r="L73" i="23"/>
  <c r="K73" i="23"/>
  <c r="J73" i="23"/>
  <c r="I73" i="23"/>
  <c r="H73" i="23"/>
  <c r="G73" i="23"/>
  <c r="F73" i="23"/>
  <c r="E73" i="23"/>
  <c r="D73" i="23"/>
  <c r="A73" i="23"/>
  <c r="L72" i="23"/>
  <c r="K72" i="23"/>
  <c r="J72" i="23"/>
  <c r="I72" i="23"/>
  <c r="H72" i="23"/>
  <c r="G72" i="23"/>
  <c r="F72" i="23"/>
  <c r="E72" i="23"/>
  <c r="D72" i="23"/>
  <c r="A72" i="23"/>
  <c r="L71" i="23"/>
  <c r="K71" i="23"/>
  <c r="J71" i="23"/>
  <c r="I71" i="23"/>
  <c r="H71" i="23"/>
  <c r="G71" i="23"/>
  <c r="F71" i="23"/>
  <c r="E71" i="23"/>
  <c r="D71" i="23"/>
  <c r="A71" i="23"/>
  <c r="L70" i="23"/>
  <c r="K70" i="23"/>
  <c r="J70" i="23"/>
  <c r="I70" i="23"/>
  <c r="H70" i="23"/>
  <c r="G70" i="23"/>
  <c r="F70" i="23"/>
  <c r="E70" i="23"/>
  <c r="D70" i="23"/>
  <c r="D5" i="23" s="1"/>
  <c r="A70" i="23"/>
  <c r="L69" i="23"/>
  <c r="K69" i="23"/>
  <c r="J69" i="23"/>
  <c r="I69" i="23"/>
  <c r="H69" i="23"/>
  <c r="G69" i="23"/>
  <c r="F69" i="23"/>
  <c r="E69" i="23"/>
  <c r="D69" i="23"/>
  <c r="A69" i="23"/>
  <c r="L68" i="23"/>
  <c r="K68" i="23"/>
  <c r="J68" i="23"/>
  <c r="I68" i="23"/>
  <c r="H68" i="23"/>
  <c r="G68" i="23"/>
  <c r="F68" i="23"/>
  <c r="E68" i="23"/>
  <c r="D68" i="23"/>
  <c r="A68" i="23"/>
  <c r="L67" i="23"/>
  <c r="K67" i="23"/>
  <c r="J67" i="23"/>
  <c r="I67" i="23"/>
  <c r="H67" i="23"/>
  <c r="G67" i="23"/>
  <c r="F67" i="23"/>
  <c r="E67" i="23"/>
  <c r="D67" i="23"/>
  <c r="A67" i="23"/>
  <c r="L66" i="23"/>
  <c r="K66" i="23"/>
  <c r="J66" i="23"/>
  <c r="I66" i="23"/>
  <c r="H66" i="23"/>
  <c r="G66" i="23"/>
  <c r="F66" i="23"/>
  <c r="E66" i="23"/>
  <c r="D66" i="23"/>
  <c r="A66" i="23"/>
  <c r="L65" i="23"/>
  <c r="K65" i="23"/>
  <c r="J65" i="23"/>
  <c r="I65" i="23"/>
  <c r="H65" i="23"/>
  <c r="G65" i="23"/>
  <c r="F65" i="23"/>
  <c r="E65" i="23"/>
  <c r="D65" i="23"/>
  <c r="A65" i="23"/>
  <c r="L64" i="23"/>
  <c r="K64" i="23"/>
  <c r="J64" i="23"/>
  <c r="I64" i="23"/>
  <c r="H64" i="23"/>
  <c r="G64" i="23"/>
  <c r="F64" i="23"/>
  <c r="E64" i="23"/>
  <c r="D64" i="23"/>
  <c r="C5" i="23" s="1"/>
  <c r="A64" i="23"/>
  <c r="L63" i="23"/>
  <c r="K63" i="23"/>
  <c r="J63" i="23"/>
  <c r="I63" i="23"/>
  <c r="H63" i="23"/>
  <c r="G63" i="23"/>
  <c r="F63" i="23"/>
  <c r="E63" i="23"/>
  <c r="D63" i="23"/>
  <c r="A63" i="23"/>
  <c r="L62" i="23"/>
  <c r="K62" i="23"/>
  <c r="J62" i="23"/>
  <c r="I62" i="23"/>
  <c r="H62" i="23"/>
  <c r="G62" i="23"/>
  <c r="F62" i="23"/>
  <c r="E62" i="23"/>
  <c r="D62" i="23"/>
  <c r="A62" i="23"/>
  <c r="L61" i="23"/>
  <c r="K61" i="23"/>
  <c r="J61" i="23"/>
  <c r="I61" i="23"/>
  <c r="H61" i="23"/>
  <c r="G61" i="23"/>
  <c r="F61" i="23"/>
  <c r="E61" i="23"/>
  <c r="D61" i="23"/>
  <c r="A61" i="23"/>
  <c r="L60" i="23"/>
  <c r="K60" i="23"/>
  <c r="J60" i="23"/>
  <c r="I60" i="23"/>
  <c r="H60" i="23"/>
  <c r="G60" i="23"/>
  <c r="F60" i="23"/>
  <c r="E60" i="23"/>
  <c r="D60" i="23"/>
  <c r="A60" i="23"/>
  <c r="L59" i="23"/>
  <c r="K59" i="23"/>
  <c r="J59" i="23"/>
  <c r="I59" i="23"/>
  <c r="H59" i="23"/>
  <c r="G59" i="23"/>
  <c r="F59" i="23"/>
  <c r="E59" i="23"/>
  <c r="D59" i="23"/>
  <c r="A59" i="23"/>
  <c r="L58" i="23"/>
  <c r="K58" i="23"/>
  <c r="J58" i="23"/>
  <c r="I58" i="23"/>
  <c r="H58" i="23"/>
  <c r="G58" i="23"/>
  <c r="F58" i="23"/>
  <c r="E58" i="23"/>
  <c r="D58" i="23"/>
  <c r="D4" i="23" s="1"/>
  <c r="A58" i="23"/>
  <c r="L57" i="23"/>
  <c r="K57" i="23"/>
  <c r="J57" i="23"/>
  <c r="I57" i="23"/>
  <c r="H57" i="23"/>
  <c r="G57" i="23"/>
  <c r="F57" i="23"/>
  <c r="E57" i="23"/>
  <c r="D57" i="23"/>
  <c r="A57" i="23"/>
  <c r="L56" i="23"/>
  <c r="K56" i="23"/>
  <c r="J56" i="23"/>
  <c r="I56" i="23"/>
  <c r="H56" i="23"/>
  <c r="G56" i="23"/>
  <c r="F56" i="23"/>
  <c r="E56" i="23"/>
  <c r="D56" i="23"/>
  <c r="A56" i="23"/>
  <c r="L55" i="23"/>
  <c r="K55" i="23"/>
  <c r="J55" i="23"/>
  <c r="I55" i="23"/>
  <c r="H55" i="23"/>
  <c r="G55" i="23"/>
  <c r="F55" i="23"/>
  <c r="E55" i="23"/>
  <c r="D55" i="23"/>
  <c r="A55" i="23"/>
  <c r="L54" i="23"/>
  <c r="K54" i="23"/>
  <c r="J54" i="23"/>
  <c r="I54" i="23"/>
  <c r="H54" i="23"/>
  <c r="G54" i="23"/>
  <c r="F54" i="23"/>
  <c r="E54" i="23"/>
  <c r="D54" i="23"/>
  <c r="A54" i="23"/>
  <c r="L53" i="23"/>
  <c r="K53" i="23"/>
  <c r="J53" i="23"/>
  <c r="I53" i="23"/>
  <c r="H53" i="23"/>
  <c r="G53" i="23"/>
  <c r="F53" i="23"/>
  <c r="E53" i="23"/>
  <c r="D53" i="23"/>
  <c r="A53" i="23"/>
  <c r="L52" i="23"/>
  <c r="K52" i="23"/>
  <c r="J52" i="23"/>
  <c r="I52" i="23"/>
  <c r="H52" i="23"/>
  <c r="G52" i="23"/>
  <c r="F52" i="23"/>
  <c r="E52" i="23"/>
  <c r="D52" i="23"/>
  <c r="C4" i="23" s="1"/>
  <c r="A52" i="23"/>
  <c r="L51" i="23"/>
  <c r="K51" i="23"/>
  <c r="J51" i="23"/>
  <c r="I51" i="23"/>
  <c r="H51" i="23"/>
  <c r="G51" i="23"/>
  <c r="F51" i="23"/>
  <c r="E51" i="23"/>
  <c r="D51" i="23"/>
  <c r="A51" i="23"/>
  <c r="L50" i="23"/>
  <c r="K50" i="23"/>
  <c r="J50" i="23"/>
  <c r="I50" i="23"/>
  <c r="H50" i="23"/>
  <c r="G50" i="23"/>
  <c r="F50" i="23"/>
  <c r="E50" i="23"/>
  <c r="D50" i="23"/>
  <c r="C8" i="23" s="1"/>
  <c r="A50" i="23"/>
  <c r="L49" i="23"/>
  <c r="K49" i="23"/>
  <c r="J49" i="23"/>
  <c r="I49" i="23"/>
  <c r="H49" i="23"/>
  <c r="G49" i="23"/>
  <c r="F49" i="23"/>
  <c r="E49" i="23"/>
  <c r="D49" i="23"/>
  <c r="A49" i="23"/>
  <c r="L48" i="23"/>
  <c r="K48" i="23"/>
  <c r="J48" i="23"/>
  <c r="I48" i="23"/>
  <c r="H48" i="23"/>
  <c r="G48" i="23"/>
  <c r="F48" i="23"/>
  <c r="E48" i="23"/>
  <c r="D48" i="23"/>
  <c r="A48" i="23"/>
  <c r="L47" i="23"/>
  <c r="K47" i="23"/>
  <c r="J47" i="23"/>
  <c r="I47" i="23"/>
  <c r="H47" i="23"/>
  <c r="G47" i="23"/>
  <c r="F47" i="23"/>
  <c r="E47" i="23"/>
  <c r="D47" i="23"/>
  <c r="A47" i="23"/>
  <c r="L46" i="23"/>
  <c r="K46" i="23"/>
  <c r="J46" i="23"/>
  <c r="I46" i="23"/>
  <c r="H46" i="23"/>
  <c r="G46" i="23"/>
  <c r="F46" i="23"/>
  <c r="E46" i="23"/>
  <c r="D46" i="23"/>
  <c r="D3" i="23" s="1"/>
  <c r="A46" i="23"/>
  <c r="L45" i="23"/>
  <c r="K45" i="23"/>
  <c r="J45" i="23"/>
  <c r="I45" i="23"/>
  <c r="H45" i="23"/>
  <c r="G45" i="23"/>
  <c r="F45" i="23"/>
  <c r="E45" i="23"/>
  <c r="D45" i="23"/>
  <c r="A45" i="23"/>
  <c r="L44" i="23"/>
  <c r="K44" i="23"/>
  <c r="J44" i="23"/>
  <c r="I44" i="23"/>
  <c r="H44" i="23"/>
  <c r="G44" i="23"/>
  <c r="F44" i="23"/>
  <c r="E44" i="23"/>
  <c r="D44" i="23"/>
  <c r="A44" i="23"/>
  <c r="L43" i="23"/>
  <c r="K43" i="23"/>
  <c r="J43" i="23"/>
  <c r="I43" i="23"/>
  <c r="H43" i="23"/>
  <c r="G43" i="23"/>
  <c r="F43" i="23"/>
  <c r="E43" i="23"/>
  <c r="D43" i="23"/>
  <c r="A43" i="23"/>
  <c r="L42" i="23"/>
  <c r="K42" i="23"/>
  <c r="J42" i="23"/>
  <c r="I42" i="23"/>
  <c r="H42" i="23"/>
  <c r="G42" i="23"/>
  <c r="F42" i="23"/>
  <c r="E42" i="23"/>
  <c r="D42" i="23"/>
  <c r="A42" i="23"/>
  <c r="L41" i="23"/>
  <c r="K41" i="23"/>
  <c r="J41" i="23"/>
  <c r="I41" i="23"/>
  <c r="H41" i="23"/>
  <c r="G41" i="23"/>
  <c r="F41" i="23"/>
  <c r="E41" i="23"/>
  <c r="D41" i="23"/>
  <c r="A41" i="23"/>
  <c r="L40" i="23"/>
  <c r="K40" i="23"/>
  <c r="J40" i="23"/>
  <c r="I40" i="23"/>
  <c r="H40" i="23"/>
  <c r="G40" i="23"/>
  <c r="F40" i="23"/>
  <c r="E40" i="23"/>
  <c r="D40" i="23"/>
  <c r="C3" i="23" s="1"/>
  <c r="A40" i="23"/>
  <c r="L39" i="23"/>
  <c r="K39" i="23"/>
  <c r="J39" i="23"/>
  <c r="I39" i="23"/>
  <c r="H39" i="23"/>
  <c r="G39" i="23"/>
  <c r="F39" i="23"/>
  <c r="E39" i="23"/>
  <c r="D39" i="23"/>
  <c r="A39" i="23"/>
  <c r="L38" i="23"/>
  <c r="K38" i="23"/>
  <c r="J38" i="23"/>
  <c r="I38" i="23"/>
  <c r="H38" i="23"/>
  <c r="G38" i="23"/>
  <c r="F38" i="23"/>
  <c r="E38" i="23"/>
  <c r="D38" i="23"/>
  <c r="A38" i="23"/>
  <c r="L37" i="23"/>
  <c r="K37" i="23"/>
  <c r="J37" i="23"/>
  <c r="I37" i="23"/>
  <c r="H37" i="23"/>
  <c r="G37" i="23"/>
  <c r="F37" i="23"/>
  <c r="E37" i="23"/>
  <c r="D37" i="23"/>
  <c r="A37" i="23"/>
  <c r="L36" i="23"/>
  <c r="K36" i="23"/>
  <c r="J36" i="23"/>
  <c r="I36" i="23"/>
  <c r="H36" i="23"/>
  <c r="G36" i="23"/>
  <c r="F36" i="23"/>
  <c r="E36" i="23"/>
  <c r="D36" i="23"/>
  <c r="A36" i="23"/>
  <c r="L35" i="23"/>
  <c r="K35" i="23"/>
  <c r="J35" i="23"/>
  <c r="I35" i="23"/>
  <c r="H35" i="23"/>
  <c r="G35" i="23"/>
  <c r="F35" i="23"/>
  <c r="E35" i="23"/>
  <c r="D35" i="23"/>
  <c r="A35" i="23"/>
  <c r="L34" i="23"/>
  <c r="K34" i="23"/>
  <c r="J34" i="23"/>
  <c r="I34" i="23"/>
  <c r="H34" i="23"/>
  <c r="G34" i="23"/>
  <c r="F34" i="23"/>
  <c r="E34" i="23"/>
  <c r="D34" i="23"/>
  <c r="D2" i="23" s="1"/>
  <c r="A34" i="23"/>
  <c r="L33" i="23"/>
  <c r="K33" i="23"/>
  <c r="J33" i="23"/>
  <c r="I33" i="23"/>
  <c r="H33" i="23"/>
  <c r="G33" i="23"/>
  <c r="F33" i="23"/>
  <c r="E33" i="23"/>
  <c r="D33" i="23"/>
  <c r="A33" i="23"/>
  <c r="L32" i="23"/>
  <c r="K32" i="23"/>
  <c r="J32" i="23"/>
  <c r="I32" i="23"/>
  <c r="H32" i="23"/>
  <c r="G32" i="23"/>
  <c r="F32" i="23"/>
  <c r="E32" i="23"/>
  <c r="D32" i="23"/>
  <c r="A32" i="23"/>
  <c r="L31" i="23"/>
  <c r="K31" i="23"/>
  <c r="J31" i="23"/>
  <c r="I31" i="23"/>
  <c r="H31" i="23"/>
  <c r="G31" i="23"/>
  <c r="F31" i="23"/>
  <c r="E31" i="23"/>
  <c r="D31" i="23"/>
  <c r="A31" i="23"/>
  <c r="L30" i="23"/>
  <c r="K30" i="23"/>
  <c r="J30" i="23"/>
  <c r="I30" i="23"/>
  <c r="H30" i="23"/>
  <c r="G30" i="23"/>
  <c r="F30" i="23"/>
  <c r="E30" i="23"/>
  <c r="D30" i="23"/>
  <c r="A30" i="23"/>
  <c r="L29" i="23"/>
  <c r="K29" i="23"/>
  <c r="J29" i="23"/>
  <c r="I29" i="23"/>
  <c r="H29" i="23"/>
  <c r="G29" i="23"/>
  <c r="F29" i="23"/>
  <c r="E29" i="23"/>
  <c r="D29" i="23"/>
  <c r="A29" i="23"/>
  <c r="L28" i="23"/>
  <c r="K28" i="23"/>
  <c r="J28" i="23"/>
  <c r="I28" i="23"/>
  <c r="H28" i="23"/>
  <c r="G28" i="23"/>
  <c r="F28" i="23"/>
  <c r="E28" i="23"/>
  <c r="D28" i="23"/>
  <c r="A28" i="23"/>
  <c r="A2" i="23"/>
  <c r="L267" i="22"/>
  <c r="K267" i="22"/>
  <c r="J267" i="22"/>
  <c r="I267" i="22"/>
  <c r="H267" i="22"/>
  <c r="G267" i="22"/>
  <c r="F267" i="22"/>
  <c r="E267" i="22"/>
  <c r="D267" i="22"/>
  <c r="A267" i="22"/>
  <c r="L266" i="22"/>
  <c r="K266" i="22"/>
  <c r="J266" i="22"/>
  <c r="I266" i="22"/>
  <c r="H266" i="22"/>
  <c r="G266" i="22"/>
  <c r="F266" i="22"/>
  <c r="E266" i="22"/>
  <c r="D266" i="22"/>
  <c r="A266" i="22"/>
  <c r="L265" i="22"/>
  <c r="K265" i="22"/>
  <c r="J265" i="22"/>
  <c r="I265" i="22"/>
  <c r="H265" i="22"/>
  <c r="G265" i="22"/>
  <c r="F265" i="22"/>
  <c r="E265" i="22"/>
  <c r="D265" i="22"/>
  <c r="A265" i="22"/>
  <c r="L264" i="22"/>
  <c r="K264" i="22"/>
  <c r="J264" i="22"/>
  <c r="I264" i="22"/>
  <c r="H264" i="22"/>
  <c r="G264" i="22"/>
  <c r="F264" i="22"/>
  <c r="E264" i="22"/>
  <c r="D264" i="22"/>
  <c r="A264" i="22"/>
  <c r="L263" i="22"/>
  <c r="K263" i="22"/>
  <c r="J263" i="22"/>
  <c r="I263" i="22"/>
  <c r="H263" i="22"/>
  <c r="G263" i="22"/>
  <c r="F263" i="22"/>
  <c r="E263" i="22"/>
  <c r="D263" i="22"/>
  <c r="A263" i="22"/>
  <c r="L262" i="22"/>
  <c r="K262" i="22"/>
  <c r="J262" i="22"/>
  <c r="I262" i="22"/>
  <c r="H262" i="22"/>
  <c r="G262" i="22"/>
  <c r="F262" i="22"/>
  <c r="E262" i="22"/>
  <c r="D262" i="22"/>
  <c r="D21" i="22" s="1"/>
  <c r="A262" i="22"/>
  <c r="L261" i="22"/>
  <c r="K261" i="22"/>
  <c r="J261" i="22"/>
  <c r="I261" i="22"/>
  <c r="H261" i="22"/>
  <c r="G261" i="22"/>
  <c r="F261" i="22"/>
  <c r="E261" i="22"/>
  <c r="D261" i="22"/>
  <c r="A261" i="22"/>
  <c r="L260" i="22"/>
  <c r="K260" i="22"/>
  <c r="J260" i="22"/>
  <c r="I260" i="22"/>
  <c r="H260" i="22"/>
  <c r="G260" i="22"/>
  <c r="F260" i="22"/>
  <c r="E260" i="22"/>
  <c r="D260" i="22"/>
  <c r="A260" i="22"/>
  <c r="L259" i="22"/>
  <c r="K259" i="22"/>
  <c r="J259" i="22"/>
  <c r="I259" i="22"/>
  <c r="H259" i="22"/>
  <c r="G259" i="22"/>
  <c r="F259" i="22"/>
  <c r="E259" i="22"/>
  <c r="D259" i="22"/>
  <c r="A259" i="22"/>
  <c r="L258" i="22"/>
  <c r="K258" i="22"/>
  <c r="J258" i="22"/>
  <c r="I258" i="22"/>
  <c r="H258" i="22"/>
  <c r="G258" i="22"/>
  <c r="F258" i="22"/>
  <c r="E258" i="22"/>
  <c r="D258" i="22"/>
  <c r="A258" i="22"/>
  <c r="L257" i="22"/>
  <c r="K257" i="22"/>
  <c r="J257" i="22"/>
  <c r="I257" i="22"/>
  <c r="H257" i="22"/>
  <c r="G257" i="22"/>
  <c r="F257" i="22"/>
  <c r="E257" i="22"/>
  <c r="D257" i="22"/>
  <c r="A257" i="22"/>
  <c r="L256" i="22"/>
  <c r="K256" i="22"/>
  <c r="J256" i="22"/>
  <c r="I256" i="22"/>
  <c r="H256" i="22"/>
  <c r="G256" i="22"/>
  <c r="F256" i="22"/>
  <c r="E256" i="22"/>
  <c r="D256" i="22"/>
  <c r="C21" i="22" s="1"/>
  <c r="A256" i="22"/>
  <c r="L255" i="22"/>
  <c r="K255" i="22"/>
  <c r="J255" i="22"/>
  <c r="I255" i="22"/>
  <c r="H255" i="22"/>
  <c r="G255" i="22"/>
  <c r="F255" i="22"/>
  <c r="E255" i="22"/>
  <c r="D255" i="22"/>
  <c r="A255" i="22"/>
  <c r="L254" i="22"/>
  <c r="K254" i="22"/>
  <c r="J254" i="22"/>
  <c r="I254" i="22"/>
  <c r="H254" i="22"/>
  <c r="G254" i="22"/>
  <c r="F254" i="22"/>
  <c r="E254" i="22"/>
  <c r="D254" i="22"/>
  <c r="A254" i="22"/>
  <c r="L253" i="22"/>
  <c r="K253" i="22"/>
  <c r="J253" i="22"/>
  <c r="I253" i="22"/>
  <c r="H253" i="22"/>
  <c r="G253" i="22"/>
  <c r="F253" i="22"/>
  <c r="E253" i="22"/>
  <c r="D253" i="22"/>
  <c r="A253" i="22"/>
  <c r="L252" i="22"/>
  <c r="K252" i="22"/>
  <c r="J252" i="22"/>
  <c r="I252" i="22"/>
  <c r="H252" i="22"/>
  <c r="G252" i="22"/>
  <c r="F252" i="22"/>
  <c r="E252" i="22"/>
  <c r="D252" i="22"/>
  <c r="A252" i="22"/>
  <c r="L251" i="22"/>
  <c r="K251" i="22"/>
  <c r="J251" i="22"/>
  <c r="I251" i="22"/>
  <c r="H251" i="22"/>
  <c r="G251" i="22"/>
  <c r="F251" i="22"/>
  <c r="E251" i="22"/>
  <c r="D251" i="22"/>
  <c r="A251" i="22"/>
  <c r="L250" i="22"/>
  <c r="K250" i="22"/>
  <c r="J250" i="22"/>
  <c r="I250" i="22"/>
  <c r="H250" i="22"/>
  <c r="G250" i="22"/>
  <c r="F250" i="22"/>
  <c r="E250" i="22"/>
  <c r="D250" i="22"/>
  <c r="D20" i="22" s="1"/>
  <c r="A250" i="22"/>
  <c r="L249" i="22"/>
  <c r="K249" i="22"/>
  <c r="J249" i="22"/>
  <c r="I249" i="22"/>
  <c r="H249" i="22"/>
  <c r="G249" i="22"/>
  <c r="F249" i="22"/>
  <c r="E249" i="22"/>
  <c r="D249" i="22"/>
  <c r="A249" i="22"/>
  <c r="L248" i="22"/>
  <c r="K248" i="22"/>
  <c r="J248" i="22"/>
  <c r="I248" i="22"/>
  <c r="H248" i="22"/>
  <c r="G248" i="22"/>
  <c r="F248" i="22"/>
  <c r="E248" i="22"/>
  <c r="D248" i="22"/>
  <c r="A248" i="22"/>
  <c r="L247" i="22"/>
  <c r="K247" i="22"/>
  <c r="J247" i="22"/>
  <c r="I247" i="22"/>
  <c r="H247" i="22"/>
  <c r="G247" i="22"/>
  <c r="F247" i="22"/>
  <c r="E247" i="22"/>
  <c r="D247" i="22"/>
  <c r="A247" i="22"/>
  <c r="L246" i="22"/>
  <c r="K246" i="22"/>
  <c r="J246" i="22"/>
  <c r="I246" i="22"/>
  <c r="H246" i="22"/>
  <c r="G246" i="22"/>
  <c r="F246" i="22"/>
  <c r="E246" i="22"/>
  <c r="D246" i="22"/>
  <c r="A246" i="22"/>
  <c r="L245" i="22"/>
  <c r="K245" i="22"/>
  <c r="J245" i="22"/>
  <c r="I245" i="22"/>
  <c r="H245" i="22"/>
  <c r="G245" i="22"/>
  <c r="F245" i="22"/>
  <c r="E245" i="22"/>
  <c r="D245" i="22"/>
  <c r="A245" i="22"/>
  <c r="L244" i="22"/>
  <c r="K244" i="22"/>
  <c r="J244" i="22"/>
  <c r="I244" i="22"/>
  <c r="H244" i="22"/>
  <c r="G244" i="22"/>
  <c r="F244" i="22"/>
  <c r="E244" i="22"/>
  <c r="D244" i="22"/>
  <c r="C20" i="22" s="1"/>
  <c r="A244" i="22"/>
  <c r="L243" i="22"/>
  <c r="K243" i="22"/>
  <c r="J243" i="22"/>
  <c r="I243" i="22"/>
  <c r="H243" i="22"/>
  <c r="G243" i="22"/>
  <c r="F243" i="22"/>
  <c r="E243" i="22"/>
  <c r="D243" i="22"/>
  <c r="A243" i="22"/>
  <c r="L242" i="22"/>
  <c r="K242" i="22"/>
  <c r="J242" i="22"/>
  <c r="I242" i="22"/>
  <c r="H242" i="22"/>
  <c r="G242" i="22"/>
  <c r="F242" i="22"/>
  <c r="E242" i="22"/>
  <c r="D242" i="22"/>
  <c r="A242" i="22"/>
  <c r="L241" i="22"/>
  <c r="K241" i="22"/>
  <c r="J241" i="22"/>
  <c r="I241" i="22"/>
  <c r="H241" i="22"/>
  <c r="G241" i="22"/>
  <c r="F241" i="22"/>
  <c r="E241" i="22"/>
  <c r="D241" i="22"/>
  <c r="A241" i="22"/>
  <c r="L240" i="22"/>
  <c r="K240" i="22"/>
  <c r="J240" i="22"/>
  <c r="I240" i="22"/>
  <c r="H240" i="22"/>
  <c r="G240" i="22"/>
  <c r="F240" i="22"/>
  <c r="E240" i="22"/>
  <c r="D240" i="22"/>
  <c r="A240" i="22"/>
  <c r="L239" i="22"/>
  <c r="K239" i="22"/>
  <c r="J239" i="22"/>
  <c r="I239" i="22"/>
  <c r="H239" i="22"/>
  <c r="G239" i="22"/>
  <c r="F239" i="22"/>
  <c r="E239" i="22"/>
  <c r="D239" i="22"/>
  <c r="A239" i="22"/>
  <c r="L238" i="22"/>
  <c r="K238" i="22"/>
  <c r="J238" i="22"/>
  <c r="I238" i="22"/>
  <c r="H238" i="22"/>
  <c r="G238" i="22"/>
  <c r="F238" i="22"/>
  <c r="E238" i="22"/>
  <c r="D238" i="22"/>
  <c r="D19" i="22" s="1"/>
  <c r="A238" i="22"/>
  <c r="L237" i="22"/>
  <c r="K237" i="22"/>
  <c r="J237" i="22"/>
  <c r="I237" i="22"/>
  <c r="H237" i="22"/>
  <c r="G237" i="22"/>
  <c r="F237" i="22"/>
  <c r="E237" i="22"/>
  <c r="D237" i="22"/>
  <c r="A237" i="22"/>
  <c r="L236" i="22"/>
  <c r="K236" i="22"/>
  <c r="J236" i="22"/>
  <c r="I236" i="22"/>
  <c r="H236" i="22"/>
  <c r="G236" i="22"/>
  <c r="F236" i="22"/>
  <c r="E236" i="22"/>
  <c r="D236" i="22"/>
  <c r="A236" i="22"/>
  <c r="L235" i="22"/>
  <c r="K235" i="22"/>
  <c r="J235" i="22"/>
  <c r="I235" i="22"/>
  <c r="H235" i="22"/>
  <c r="G235" i="22"/>
  <c r="F235" i="22"/>
  <c r="E235" i="22"/>
  <c r="D235" i="22"/>
  <c r="A235" i="22"/>
  <c r="L234" i="22"/>
  <c r="K234" i="22"/>
  <c r="J234" i="22"/>
  <c r="I234" i="22"/>
  <c r="H234" i="22"/>
  <c r="G234" i="22"/>
  <c r="F234" i="22"/>
  <c r="E234" i="22"/>
  <c r="D234" i="22"/>
  <c r="A234" i="22"/>
  <c r="L233" i="22"/>
  <c r="K233" i="22"/>
  <c r="J233" i="22"/>
  <c r="I233" i="22"/>
  <c r="H233" i="22"/>
  <c r="G233" i="22"/>
  <c r="F233" i="22"/>
  <c r="E233" i="22"/>
  <c r="D233" i="22"/>
  <c r="A233" i="22"/>
  <c r="L232" i="22"/>
  <c r="K232" i="22"/>
  <c r="J232" i="22"/>
  <c r="I232" i="22"/>
  <c r="H232" i="22"/>
  <c r="G232" i="22"/>
  <c r="F232" i="22"/>
  <c r="E232" i="22"/>
  <c r="D232" i="22"/>
  <c r="C19" i="22" s="1"/>
  <c r="A232" i="22"/>
  <c r="L231" i="22"/>
  <c r="K231" i="22"/>
  <c r="J231" i="22"/>
  <c r="I231" i="22"/>
  <c r="H231" i="22"/>
  <c r="G231" i="22"/>
  <c r="F231" i="22"/>
  <c r="E231" i="22"/>
  <c r="D231" i="22"/>
  <c r="A231" i="22"/>
  <c r="L230" i="22"/>
  <c r="K230" i="22"/>
  <c r="J230" i="22"/>
  <c r="I230" i="22"/>
  <c r="H230" i="22"/>
  <c r="G230" i="22"/>
  <c r="F230" i="22"/>
  <c r="E230" i="22"/>
  <c r="D230" i="22"/>
  <c r="A230" i="22"/>
  <c r="L229" i="22"/>
  <c r="K229" i="22"/>
  <c r="J229" i="22"/>
  <c r="I229" i="22"/>
  <c r="H229" i="22"/>
  <c r="G229" i="22"/>
  <c r="F229" i="22"/>
  <c r="E229" i="22"/>
  <c r="D229" i="22"/>
  <c r="A229" i="22"/>
  <c r="L228" i="22"/>
  <c r="K228" i="22"/>
  <c r="J228" i="22"/>
  <c r="I228" i="22"/>
  <c r="H228" i="22"/>
  <c r="G228" i="22"/>
  <c r="F228" i="22"/>
  <c r="E228" i="22"/>
  <c r="D228" i="22"/>
  <c r="A228" i="22"/>
  <c r="L227" i="22"/>
  <c r="K227" i="22"/>
  <c r="J227" i="22"/>
  <c r="I227" i="22"/>
  <c r="H227" i="22"/>
  <c r="G227" i="22"/>
  <c r="F227" i="22"/>
  <c r="E227" i="22"/>
  <c r="D227" i="22"/>
  <c r="A227" i="22"/>
  <c r="L226" i="22"/>
  <c r="K226" i="22"/>
  <c r="J226" i="22"/>
  <c r="I226" i="22"/>
  <c r="H226" i="22"/>
  <c r="G226" i="22"/>
  <c r="F226" i="22"/>
  <c r="E226" i="22"/>
  <c r="D226" i="22"/>
  <c r="D18" i="22" s="1"/>
  <c r="A226" i="22"/>
  <c r="L225" i="22"/>
  <c r="K225" i="22"/>
  <c r="J225" i="22"/>
  <c r="I225" i="22"/>
  <c r="H225" i="22"/>
  <c r="G225" i="22"/>
  <c r="F225" i="22"/>
  <c r="E225" i="22"/>
  <c r="D225" i="22"/>
  <c r="A225" i="22"/>
  <c r="L224" i="22"/>
  <c r="K224" i="22"/>
  <c r="J224" i="22"/>
  <c r="I224" i="22"/>
  <c r="H224" i="22"/>
  <c r="G224" i="22"/>
  <c r="F224" i="22"/>
  <c r="E224" i="22"/>
  <c r="D224" i="22"/>
  <c r="A224" i="22"/>
  <c r="L223" i="22"/>
  <c r="K223" i="22"/>
  <c r="J223" i="22"/>
  <c r="I223" i="22"/>
  <c r="H223" i="22"/>
  <c r="G223" i="22"/>
  <c r="F223" i="22"/>
  <c r="E223" i="22"/>
  <c r="D223" i="22"/>
  <c r="A223" i="22"/>
  <c r="L222" i="22"/>
  <c r="K222" i="22"/>
  <c r="J222" i="22"/>
  <c r="I222" i="22"/>
  <c r="H222" i="22"/>
  <c r="G222" i="22"/>
  <c r="F222" i="22"/>
  <c r="E222" i="22"/>
  <c r="D222" i="22"/>
  <c r="A222" i="22"/>
  <c r="L221" i="22"/>
  <c r="K221" i="22"/>
  <c r="J221" i="22"/>
  <c r="I221" i="22"/>
  <c r="H221" i="22"/>
  <c r="G221" i="22"/>
  <c r="F221" i="22"/>
  <c r="E221" i="22"/>
  <c r="D221" i="22"/>
  <c r="A221" i="22"/>
  <c r="L220" i="22"/>
  <c r="K220" i="22"/>
  <c r="J220" i="22"/>
  <c r="I220" i="22"/>
  <c r="H220" i="22"/>
  <c r="G220" i="22"/>
  <c r="F220" i="22"/>
  <c r="E220" i="22"/>
  <c r="D220" i="22"/>
  <c r="C18" i="22" s="1"/>
  <c r="A220" i="22"/>
  <c r="L219" i="22"/>
  <c r="K219" i="22"/>
  <c r="J219" i="22"/>
  <c r="I219" i="22"/>
  <c r="H219" i="22"/>
  <c r="G219" i="22"/>
  <c r="F219" i="22"/>
  <c r="E219" i="22"/>
  <c r="D219" i="22"/>
  <c r="A219" i="22"/>
  <c r="L218" i="22"/>
  <c r="K218" i="22"/>
  <c r="J218" i="22"/>
  <c r="I218" i="22"/>
  <c r="H218" i="22"/>
  <c r="G218" i="22"/>
  <c r="F218" i="22"/>
  <c r="E218" i="22"/>
  <c r="D218" i="22"/>
  <c r="A218" i="22"/>
  <c r="L217" i="22"/>
  <c r="K217" i="22"/>
  <c r="J217" i="22"/>
  <c r="I217" i="22"/>
  <c r="H217" i="22"/>
  <c r="G217" i="22"/>
  <c r="F217" i="22"/>
  <c r="E217" i="22"/>
  <c r="D217" i="22"/>
  <c r="A217" i="22"/>
  <c r="L216" i="22"/>
  <c r="K216" i="22"/>
  <c r="J216" i="22"/>
  <c r="I216" i="22"/>
  <c r="H216" i="22"/>
  <c r="G216" i="22"/>
  <c r="F216" i="22"/>
  <c r="E216" i="22"/>
  <c r="D216" i="22"/>
  <c r="A216" i="22"/>
  <c r="L215" i="22"/>
  <c r="K215" i="22"/>
  <c r="J215" i="22"/>
  <c r="I215" i="22"/>
  <c r="H215" i="22"/>
  <c r="G215" i="22"/>
  <c r="F215" i="22"/>
  <c r="E215" i="22"/>
  <c r="D215" i="22"/>
  <c r="A215" i="22"/>
  <c r="L214" i="22"/>
  <c r="K214" i="22"/>
  <c r="J214" i="22"/>
  <c r="I214" i="22"/>
  <c r="H214" i="22"/>
  <c r="G214" i="22"/>
  <c r="F214" i="22"/>
  <c r="E214" i="22"/>
  <c r="D214" i="22"/>
  <c r="D17" i="22" s="1"/>
  <c r="A214" i="22"/>
  <c r="L213" i="22"/>
  <c r="K213" i="22"/>
  <c r="J213" i="22"/>
  <c r="I213" i="22"/>
  <c r="H213" i="22"/>
  <c r="G213" i="22"/>
  <c r="F213" i="22"/>
  <c r="E213" i="22"/>
  <c r="D213" i="22"/>
  <c r="A213" i="22"/>
  <c r="L212" i="22"/>
  <c r="K212" i="22"/>
  <c r="J212" i="22"/>
  <c r="I212" i="22"/>
  <c r="H212" i="22"/>
  <c r="G212" i="22"/>
  <c r="F212" i="22"/>
  <c r="E212" i="22"/>
  <c r="D212" i="22"/>
  <c r="A212" i="22"/>
  <c r="L211" i="22"/>
  <c r="K211" i="22"/>
  <c r="J211" i="22"/>
  <c r="I211" i="22"/>
  <c r="H211" i="22"/>
  <c r="G211" i="22"/>
  <c r="F211" i="22"/>
  <c r="E211" i="22"/>
  <c r="D211" i="22"/>
  <c r="A211" i="22"/>
  <c r="L210" i="22"/>
  <c r="K210" i="22"/>
  <c r="J210" i="22"/>
  <c r="I210" i="22"/>
  <c r="H210" i="22"/>
  <c r="G210" i="22"/>
  <c r="F210" i="22"/>
  <c r="E210" i="22"/>
  <c r="D210" i="22"/>
  <c r="A210" i="22"/>
  <c r="L209" i="22"/>
  <c r="K209" i="22"/>
  <c r="J209" i="22"/>
  <c r="I209" i="22"/>
  <c r="H209" i="22"/>
  <c r="G209" i="22"/>
  <c r="F209" i="22"/>
  <c r="E209" i="22"/>
  <c r="D209" i="22"/>
  <c r="A209" i="22"/>
  <c r="L208" i="22"/>
  <c r="K208" i="22"/>
  <c r="J208" i="22"/>
  <c r="I208" i="22"/>
  <c r="H208" i="22"/>
  <c r="G208" i="22"/>
  <c r="F208" i="22"/>
  <c r="E208" i="22"/>
  <c r="D208" i="22"/>
  <c r="C17" i="22" s="1"/>
  <c r="A208" i="22"/>
  <c r="L207" i="22"/>
  <c r="K207" i="22"/>
  <c r="J207" i="22"/>
  <c r="I207" i="22"/>
  <c r="H207" i="22"/>
  <c r="G207" i="22"/>
  <c r="F207" i="22"/>
  <c r="E207" i="22"/>
  <c r="D207" i="22"/>
  <c r="A207" i="22"/>
  <c r="L206" i="22"/>
  <c r="K206" i="22"/>
  <c r="J206" i="22"/>
  <c r="I206" i="22"/>
  <c r="H206" i="22"/>
  <c r="G206" i="22"/>
  <c r="F206" i="22"/>
  <c r="E206" i="22"/>
  <c r="D206" i="22"/>
  <c r="A206" i="22"/>
  <c r="L205" i="22"/>
  <c r="K205" i="22"/>
  <c r="J205" i="22"/>
  <c r="I205" i="22"/>
  <c r="H205" i="22"/>
  <c r="G205" i="22"/>
  <c r="F205" i="22"/>
  <c r="E205" i="22"/>
  <c r="D205" i="22"/>
  <c r="A205" i="22"/>
  <c r="L204" i="22"/>
  <c r="K204" i="22"/>
  <c r="J204" i="22"/>
  <c r="I204" i="22"/>
  <c r="H204" i="22"/>
  <c r="G204" i="22"/>
  <c r="F204" i="22"/>
  <c r="E204" i="22"/>
  <c r="D204" i="22"/>
  <c r="A204" i="22"/>
  <c r="L203" i="22"/>
  <c r="K203" i="22"/>
  <c r="J203" i="22"/>
  <c r="I203" i="22"/>
  <c r="H203" i="22"/>
  <c r="G203" i="22"/>
  <c r="F203" i="22"/>
  <c r="E203" i="22"/>
  <c r="D203" i="22"/>
  <c r="A203" i="22"/>
  <c r="L202" i="22"/>
  <c r="K202" i="22"/>
  <c r="J202" i="22"/>
  <c r="I202" i="22"/>
  <c r="H202" i="22"/>
  <c r="G202" i="22"/>
  <c r="F202" i="22"/>
  <c r="E202" i="22"/>
  <c r="D202" i="22"/>
  <c r="D16" i="22" s="1"/>
  <c r="A202" i="22"/>
  <c r="L201" i="22"/>
  <c r="K201" i="22"/>
  <c r="J201" i="22"/>
  <c r="I201" i="22"/>
  <c r="H201" i="22"/>
  <c r="G201" i="22"/>
  <c r="F201" i="22"/>
  <c r="E201" i="22"/>
  <c r="D201" i="22"/>
  <c r="A201" i="22"/>
  <c r="L200" i="22"/>
  <c r="K200" i="22"/>
  <c r="J200" i="22"/>
  <c r="I200" i="22"/>
  <c r="H200" i="22"/>
  <c r="G200" i="22"/>
  <c r="F200" i="22"/>
  <c r="E200" i="22"/>
  <c r="D200" i="22"/>
  <c r="A200" i="22"/>
  <c r="L199" i="22"/>
  <c r="K199" i="22"/>
  <c r="J199" i="22"/>
  <c r="I199" i="22"/>
  <c r="H199" i="22"/>
  <c r="G199" i="22"/>
  <c r="F199" i="22"/>
  <c r="E199" i="22"/>
  <c r="D199" i="22"/>
  <c r="A199" i="22"/>
  <c r="L198" i="22"/>
  <c r="K198" i="22"/>
  <c r="J198" i="22"/>
  <c r="I198" i="22"/>
  <c r="H198" i="22"/>
  <c r="G198" i="22"/>
  <c r="F198" i="22"/>
  <c r="E198" i="22"/>
  <c r="D198" i="22"/>
  <c r="A198" i="22"/>
  <c r="L197" i="22"/>
  <c r="K197" i="22"/>
  <c r="J197" i="22"/>
  <c r="I197" i="22"/>
  <c r="H197" i="22"/>
  <c r="G197" i="22"/>
  <c r="F197" i="22"/>
  <c r="E197" i="22"/>
  <c r="D197" i="22"/>
  <c r="A197" i="22"/>
  <c r="L196" i="22"/>
  <c r="K196" i="22"/>
  <c r="J196" i="22"/>
  <c r="I196" i="22"/>
  <c r="H196" i="22"/>
  <c r="G196" i="22"/>
  <c r="F196" i="22"/>
  <c r="E196" i="22"/>
  <c r="D196" i="22"/>
  <c r="C16" i="22" s="1"/>
  <c r="A196" i="22"/>
  <c r="L195" i="22"/>
  <c r="K195" i="22"/>
  <c r="J195" i="22"/>
  <c r="I195" i="22"/>
  <c r="H195" i="22"/>
  <c r="G195" i="22"/>
  <c r="F195" i="22"/>
  <c r="E195" i="22"/>
  <c r="D195" i="22"/>
  <c r="A195" i="22"/>
  <c r="L194" i="22"/>
  <c r="K194" i="22"/>
  <c r="J194" i="22"/>
  <c r="I194" i="22"/>
  <c r="H194" i="22"/>
  <c r="G194" i="22"/>
  <c r="F194" i="22"/>
  <c r="E194" i="22"/>
  <c r="D194" i="22"/>
  <c r="A194" i="22"/>
  <c r="L193" i="22"/>
  <c r="K193" i="22"/>
  <c r="J193" i="22"/>
  <c r="I193" i="22"/>
  <c r="H193" i="22"/>
  <c r="G193" i="22"/>
  <c r="F193" i="22"/>
  <c r="E193" i="22"/>
  <c r="D193" i="22"/>
  <c r="A193" i="22"/>
  <c r="L192" i="22"/>
  <c r="K192" i="22"/>
  <c r="J192" i="22"/>
  <c r="I192" i="22"/>
  <c r="H192" i="22"/>
  <c r="G192" i="22"/>
  <c r="F192" i="22"/>
  <c r="E192" i="22"/>
  <c r="D192" i="22"/>
  <c r="A192" i="22"/>
  <c r="L191" i="22"/>
  <c r="K191" i="22"/>
  <c r="J191" i="22"/>
  <c r="I191" i="22"/>
  <c r="H191" i="22"/>
  <c r="G191" i="22"/>
  <c r="F191" i="22"/>
  <c r="E191" i="22"/>
  <c r="D191" i="22"/>
  <c r="A191" i="22"/>
  <c r="L190" i="22"/>
  <c r="K190" i="22"/>
  <c r="J190" i="22"/>
  <c r="I190" i="22"/>
  <c r="H190" i="22"/>
  <c r="G190" i="22"/>
  <c r="F190" i="22"/>
  <c r="E190" i="22"/>
  <c r="D190" i="22"/>
  <c r="D15" i="22" s="1"/>
  <c r="A190" i="22"/>
  <c r="L189" i="22"/>
  <c r="K189" i="22"/>
  <c r="J189" i="22"/>
  <c r="I189" i="22"/>
  <c r="H189" i="22"/>
  <c r="G189" i="22"/>
  <c r="F189" i="22"/>
  <c r="E189" i="22"/>
  <c r="D189" i="22"/>
  <c r="A189" i="22"/>
  <c r="L188" i="22"/>
  <c r="K188" i="22"/>
  <c r="J188" i="22"/>
  <c r="I188" i="22"/>
  <c r="H188" i="22"/>
  <c r="G188" i="22"/>
  <c r="F188" i="22"/>
  <c r="E188" i="22"/>
  <c r="D188" i="22"/>
  <c r="A188" i="22"/>
  <c r="L187" i="22"/>
  <c r="K187" i="22"/>
  <c r="J187" i="22"/>
  <c r="I187" i="22"/>
  <c r="H187" i="22"/>
  <c r="G187" i="22"/>
  <c r="F187" i="22"/>
  <c r="E187" i="22"/>
  <c r="D187" i="22"/>
  <c r="A187" i="22"/>
  <c r="L186" i="22"/>
  <c r="K186" i="22"/>
  <c r="J186" i="22"/>
  <c r="I186" i="22"/>
  <c r="H186" i="22"/>
  <c r="G186" i="22"/>
  <c r="F186" i="22"/>
  <c r="E186" i="22"/>
  <c r="D186" i="22"/>
  <c r="A186" i="22"/>
  <c r="L185" i="22"/>
  <c r="K185" i="22"/>
  <c r="J185" i="22"/>
  <c r="I185" i="22"/>
  <c r="H185" i="22"/>
  <c r="G185" i="22"/>
  <c r="F185" i="22"/>
  <c r="E185" i="22"/>
  <c r="D185" i="22"/>
  <c r="A185" i="22"/>
  <c r="L184" i="22"/>
  <c r="K184" i="22"/>
  <c r="J184" i="22"/>
  <c r="I184" i="22"/>
  <c r="H184" i="22"/>
  <c r="G184" i="22"/>
  <c r="F184" i="22"/>
  <c r="E184" i="22"/>
  <c r="D184" i="22"/>
  <c r="C15" i="22" s="1"/>
  <c r="A184" i="22"/>
  <c r="L183" i="22"/>
  <c r="K183" i="22"/>
  <c r="J183" i="22"/>
  <c r="I183" i="22"/>
  <c r="H183" i="22"/>
  <c r="G183" i="22"/>
  <c r="F183" i="22"/>
  <c r="E183" i="22"/>
  <c r="D183" i="22"/>
  <c r="A183" i="22"/>
  <c r="L182" i="22"/>
  <c r="K182" i="22"/>
  <c r="J182" i="22"/>
  <c r="I182" i="22"/>
  <c r="H182" i="22"/>
  <c r="G182" i="22"/>
  <c r="F182" i="22"/>
  <c r="E182" i="22"/>
  <c r="D182" i="22"/>
  <c r="A182" i="22"/>
  <c r="L181" i="22"/>
  <c r="K181" i="22"/>
  <c r="J181" i="22"/>
  <c r="I181" i="22"/>
  <c r="H181" i="22"/>
  <c r="G181" i="22"/>
  <c r="F181" i="22"/>
  <c r="E181" i="22"/>
  <c r="D181" i="22"/>
  <c r="A181" i="22"/>
  <c r="L180" i="22"/>
  <c r="K180" i="22"/>
  <c r="J180" i="22"/>
  <c r="I180" i="22"/>
  <c r="H180" i="22"/>
  <c r="G180" i="22"/>
  <c r="F180" i="22"/>
  <c r="E180" i="22"/>
  <c r="D180" i="22"/>
  <c r="A180" i="22"/>
  <c r="L179" i="22"/>
  <c r="K179" i="22"/>
  <c r="J179" i="22"/>
  <c r="I179" i="22"/>
  <c r="H179" i="22"/>
  <c r="G179" i="22"/>
  <c r="F179" i="22"/>
  <c r="E179" i="22"/>
  <c r="D179" i="22"/>
  <c r="A179" i="22"/>
  <c r="L178" i="22"/>
  <c r="K178" i="22"/>
  <c r="J178" i="22"/>
  <c r="I178" i="22"/>
  <c r="H178" i="22"/>
  <c r="G178" i="22"/>
  <c r="F178" i="22"/>
  <c r="E178" i="22"/>
  <c r="D178" i="22"/>
  <c r="D14" i="22" s="1"/>
  <c r="A178" i="22"/>
  <c r="L177" i="22"/>
  <c r="K177" i="22"/>
  <c r="J177" i="22"/>
  <c r="I177" i="22"/>
  <c r="H177" i="22"/>
  <c r="G177" i="22"/>
  <c r="F177" i="22"/>
  <c r="E177" i="22"/>
  <c r="D177" i="22"/>
  <c r="A177" i="22"/>
  <c r="L176" i="22"/>
  <c r="K176" i="22"/>
  <c r="J176" i="22"/>
  <c r="I176" i="22"/>
  <c r="H176" i="22"/>
  <c r="G176" i="22"/>
  <c r="F176" i="22"/>
  <c r="E176" i="22"/>
  <c r="D176" i="22"/>
  <c r="A176" i="22"/>
  <c r="L175" i="22"/>
  <c r="K175" i="22"/>
  <c r="J175" i="22"/>
  <c r="I175" i="22"/>
  <c r="H175" i="22"/>
  <c r="G175" i="22"/>
  <c r="F175" i="22"/>
  <c r="E175" i="22"/>
  <c r="D175" i="22"/>
  <c r="A175" i="22"/>
  <c r="L174" i="22"/>
  <c r="K174" i="22"/>
  <c r="J174" i="22"/>
  <c r="I174" i="22"/>
  <c r="H174" i="22"/>
  <c r="G174" i="22"/>
  <c r="F174" i="22"/>
  <c r="E174" i="22"/>
  <c r="D174" i="22"/>
  <c r="A174" i="22"/>
  <c r="L173" i="22"/>
  <c r="K173" i="22"/>
  <c r="J173" i="22"/>
  <c r="I173" i="22"/>
  <c r="H173" i="22"/>
  <c r="G173" i="22"/>
  <c r="F173" i="22"/>
  <c r="E173" i="22"/>
  <c r="D173" i="22"/>
  <c r="A173" i="22"/>
  <c r="L172" i="22"/>
  <c r="K172" i="22"/>
  <c r="J172" i="22"/>
  <c r="I172" i="22"/>
  <c r="H172" i="22"/>
  <c r="G172" i="22"/>
  <c r="F172" i="22"/>
  <c r="E172" i="22"/>
  <c r="D172" i="22"/>
  <c r="C14" i="22" s="1"/>
  <c r="A172" i="22"/>
  <c r="L171" i="22"/>
  <c r="K171" i="22"/>
  <c r="J171" i="22"/>
  <c r="I171" i="22"/>
  <c r="H171" i="22"/>
  <c r="G171" i="22"/>
  <c r="F171" i="22"/>
  <c r="E171" i="22"/>
  <c r="D171" i="22"/>
  <c r="A171" i="22"/>
  <c r="L170" i="22"/>
  <c r="K170" i="22"/>
  <c r="J170" i="22"/>
  <c r="I170" i="22"/>
  <c r="H170" i="22"/>
  <c r="G170" i="22"/>
  <c r="F170" i="22"/>
  <c r="E170" i="22"/>
  <c r="D170" i="22"/>
  <c r="A170" i="22"/>
  <c r="L169" i="22"/>
  <c r="K169" i="22"/>
  <c r="J169" i="22"/>
  <c r="I169" i="22"/>
  <c r="H169" i="22"/>
  <c r="G169" i="22"/>
  <c r="F169" i="22"/>
  <c r="E169" i="22"/>
  <c r="D169" i="22"/>
  <c r="A169" i="22"/>
  <c r="L168" i="22"/>
  <c r="K168" i="22"/>
  <c r="J168" i="22"/>
  <c r="I168" i="22"/>
  <c r="H168" i="22"/>
  <c r="G168" i="22"/>
  <c r="F168" i="22"/>
  <c r="E168" i="22"/>
  <c r="D168" i="22"/>
  <c r="A168" i="22"/>
  <c r="L167" i="22"/>
  <c r="K167" i="22"/>
  <c r="J167" i="22"/>
  <c r="I167" i="22"/>
  <c r="H167" i="22"/>
  <c r="G167" i="22"/>
  <c r="F167" i="22"/>
  <c r="E167" i="22"/>
  <c r="D167" i="22"/>
  <c r="A167" i="22"/>
  <c r="L166" i="22"/>
  <c r="K166" i="22"/>
  <c r="J166" i="22"/>
  <c r="I166" i="22"/>
  <c r="H166" i="22"/>
  <c r="G166" i="22"/>
  <c r="F166" i="22"/>
  <c r="E166" i="22"/>
  <c r="D166" i="22"/>
  <c r="D13" i="22" s="1"/>
  <c r="A166" i="22"/>
  <c r="L165" i="22"/>
  <c r="K165" i="22"/>
  <c r="J165" i="22"/>
  <c r="I165" i="22"/>
  <c r="H165" i="22"/>
  <c r="G165" i="22"/>
  <c r="F165" i="22"/>
  <c r="E165" i="22"/>
  <c r="D165" i="22"/>
  <c r="A165" i="22"/>
  <c r="L164" i="22"/>
  <c r="K164" i="22"/>
  <c r="J164" i="22"/>
  <c r="I164" i="22"/>
  <c r="H164" i="22"/>
  <c r="G164" i="22"/>
  <c r="F164" i="22"/>
  <c r="E164" i="22"/>
  <c r="D164" i="22"/>
  <c r="A164" i="22"/>
  <c r="L163" i="22"/>
  <c r="K163" i="22"/>
  <c r="J163" i="22"/>
  <c r="I163" i="22"/>
  <c r="H163" i="22"/>
  <c r="G163" i="22"/>
  <c r="F163" i="22"/>
  <c r="E163" i="22"/>
  <c r="D163" i="22"/>
  <c r="A163" i="22"/>
  <c r="L162" i="22"/>
  <c r="K162" i="22"/>
  <c r="J162" i="22"/>
  <c r="I162" i="22"/>
  <c r="H162" i="22"/>
  <c r="G162" i="22"/>
  <c r="F162" i="22"/>
  <c r="E162" i="22"/>
  <c r="D162" i="22"/>
  <c r="A162" i="22"/>
  <c r="L161" i="22"/>
  <c r="K161" i="22"/>
  <c r="J161" i="22"/>
  <c r="I161" i="22"/>
  <c r="H161" i="22"/>
  <c r="G161" i="22"/>
  <c r="F161" i="22"/>
  <c r="E161" i="22"/>
  <c r="D161" i="22"/>
  <c r="A161" i="22"/>
  <c r="L160" i="22"/>
  <c r="K160" i="22"/>
  <c r="J160" i="22"/>
  <c r="I160" i="22"/>
  <c r="H160" i="22"/>
  <c r="G160" i="22"/>
  <c r="F160" i="22"/>
  <c r="E160" i="22"/>
  <c r="D160" i="22"/>
  <c r="C13" i="22" s="1"/>
  <c r="A160" i="22"/>
  <c r="L159" i="22"/>
  <c r="K159" i="22"/>
  <c r="J159" i="22"/>
  <c r="I159" i="22"/>
  <c r="H159" i="22"/>
  <c r="G159" i="22"/>
  <c r="F159" i="22"/>
  <c r="E159" i="22"/>
  <c r="D159" i="22"/>
  <c r="A159" i="22"/>
  <c r="L158" i="22"/>
  <c r="K158" i="22"/>
  <c r="J158" i="22"/>
  <c r="I158" i="22"/>
  <c r="H158" i="22"/>
  <c r="G158" i="22"/>
  <c r="F158" i="22"/>
  <c r="E158" i="22"/>
  <c r="D158" i="22"/>
  <c r="A158" i="22"/>
  <c r="L157" i="22"/>
  <c r="K157" i="22"/>
  <c r="J157" i="22"/>
  <c r="I157" i="22"/>
  <c r="H157" i="22"/>
  <c r="G157" i="22"/>
  <c r="F157" i="22"/>
  <c r="E157" i="22"/>
  <c r="D157" i="22"/>
  <c r="A157" i="22"/>
  <c r="L156" i="22"/>
  <c r="K156" i="22"/>
  <c r="J156" i="22"/>
  <c r="I156" i="22"/>
  <c r="H156" i="22"/>
  <c r="G156" i="22"/>
  <c r="F156" i="22"/>
  <c r="E156" i="22"/>
  <c r="D156" i="22"/>
  <c r="A156" i="22"/>
  <c r="L155" i="22"/>
  <c r="K155" i="22"/>
  <c r="J155" i="22"/>
  <c r="I155" i="22"/>
  <c r="H155" i="22"/>
  <c r="G155" i="22"/>
  <c r="F155" i="22"/>
  <c r="E155" i="22"/>
  <c r="D155" i="22"/>
  <c r="A155" i="22"/>
  <c r="L154" i="22"/>
  <c r="K154" i="22"/>
  <c r="J154" i="22"/>
  <c r="I154" i="22"/>
  <c r="H154" i="22"/>
  <c r="G154" i="22"/>
  <c r="F154" i="22"/>
  <c r="E154" i="22"/>
  <c r="D154" i="22"/>
  <c r="D12" i="22" s="1"/>
  <c r="A154" i="22"/>
  <c r="L153" i="22"/>
  <c r="K153" i="22"/>
  <c r="J153" i="22"/>
  <c r="I153" i="22"/>
  <c r="H153" i="22"/>
  <c r="G153" i="22"/>
  <c r="F153" i="22"/>
  <c r="E153" i="22"/>
  <c r="D153" i="22"/>
  <c r="A153" i="22"/>
  <c r="L152" i="22"/>
  <c r="K152" i="22"/>
  <c r="J152" i="22"/>
  <c r="I152" i="22"/>
  <c r="H152" i="22"/>
  <c r="G152" i="22"/>
  <c r="F152" i="22"/>
  <c r="E152" i="22"/>
  <c r="D152" i="22"/>
  <c r="A152" i="22"/>
  <c r="L151" i="22"/>
  <c r="K151" i="22"/>
  <c r="J151" i="22"/>
  <c r="I151" i="22"/>
  <c r="H151" i="22"/>
  <c r="G151" i="22"/>
  <c r="F151" i="22"/>
  <c r="E151" i="22"/>
  <c r="D151" i="22"/>
  <c r="A151" i="22"/>
  <c r="L150" i="22"/>
  <c r="K150" i="22"/>
  <c r="J150" i="22"/>
  <c r="I150" i="22"/>
  <c r="H150" i="22"/>
  <c r="G150" i="22"/>
  <c r="F150" i="22"/>
  <c r="E150" i="22"/>
  <c r="D150" i="22"/>
  <c r="A150" i="22"/>
  <c r="L149" i="22"/>
  <c r="K149" i="22"/>
  <c r="J149" i="22"/>
  <c r="I149" i="22"/>
  <c r="H149" i="22"/>
  <c r="G149" i="22"/>
  <c r="F149" i="22"/>
  <c r="E149" i="22"/>
  <c r="D149" i="22"/>
  <c r="A149" i="22"/>
  <c r="L148" i="22"/>
  <c r="K148" i="22"/>
  <c r="J148" i="22"/>
  <c r="I148" i="22"/>
  <c r="H148" i="22"/>
  <c r="G148" i="22"/>
  <c r="F148" i="22"/>
  <c r="E148" i="22"/>
  <c r="D148" i="22"/>
  <c r="C12" i="22" s="1"/>
  <c r="A148" i="22"/>
  <c r="L147" i="22"/>
  <c r="K147" i="22"/>
  <c r="J147" i="22"/>
  <c r="I147" i="22"/>
  <c r="H147" i="22"/>
  <c r="G147" i="22"/>
  <c r="F147" i="22"/>
  <c r="E147" i="22"/>
  <c r="D147" i="22"/>
  <c r="A147" i="22"/>
  <c r="L146" i="22"/>
  <c r="K146" i="22"/>
  <c r="J146" i="22"/>
  <c r="I146" i="22"/>
  <c r="H146" i="22"/>
  <c r="G146" i="22"/>
  <c r="F146" i="22"/>
  <c r="E146" i="22"/>
  <c r="D146" i="22"/>
  <c r="A146" i="22"/>
  <c r="L145" i="22"/>
  <c r="K145" i="22"/>
  <c r="J145" i="22"/>
  <c r="I145" i="22"/>
  <c r="H145" i="22"/>
  <c r="G145" i="22"/>
  <c r="F145" i="22"/>
  <c r="E145" i="22"/>
  <c r="D145" i="22"/>
  <c r="A145" i="22"/>
  <c r="L144" i="22"/>
  <c r="K144" i="22"/>
  <c r="J144" i="22"/>
  <c r="I144" i="22"/>
  <c r="H144" i="22"/>
  <c r="G144" i="22"/>
  <c r="F144" i="22"/>
  <c r="E144" i="22"/>
  <c r="D144" i="22"/>
  <c r="A144" i="22"/>
  <c r="L143" i="22"/>
  <c r="K143" i="22"/>
  <c r="J143" i="22"/>
  <c r="I143" i="22"/>
  <c r="H143" i="22"/>
  <c r="G143" i="22"/>
  <c r="F143" i="22"/>
  <c r="E143" i="22"/>
  <c r="D143" i="22"/>
  <c r="A143" i="22"/>
  <c r="L142" i="22"/>
  <c r="K142" i="22"/>
  <c r="J142" i="22"/>
  <c r="I142" i="22"/>
  <c r="H142" i="22"/>
  <c r="G142" i="22"/>
  <c r="F142" i="22"/>
  <c r="E142" i="22"/>
  <c r="D142" i="22"/>
  <c r="D11" i="22" s="1"/>
  <c r="A142" i="22"/>
  <c r="L141" i="22"/>
  <c r="K141" i="22"/>
  <c r="J141" i="22"/>
  <c r="I141" i="22"/>
  <c r="H141" i="22"/>
  <c r="G141" i="22"/>
  <c r="F141" i="22"/>
  <c r="E141" i="22"/>
  <c r="D141" i="22"/>
  <c r="A141" i="22"/>
  <c r="L140" i="22"/>
  <c r="K140" i="22"/>
  <c r="J140" i="22"/>
  <c r="I140" i="22"/>
  <c r="H140" i="22"/>
  <c r="G140" i="22"/>
  <c r="F140" i="22"/>
  <c r="E140" i="22"/>
  <c r="D140" i="22"/>
  <c r="A140" i="22"/>
  <c r="L139" i="22"/>
  <c r="K139" i="22"/>
  <c r="J139" i="22"/>
  <c r="I139" i="22"/>
  <c r="H139" i="22"/>
  <c r="G139" i="22"/>
  <c r="F139" i="22"/>
  <c r="E139" i="22"/>
  <c r="D139" i="22"/>
  <c r="A139" i="22"/>
  <c r="L138" i="22"/>
  <c r="K138" i="22"/>
  <c r="J138" i="22"/>
  <c r="I138" i="22"/>
  <c r="H138" i="22"/>
  <c r="G138" i="22"/>
  <c r="F138" i="22"/>
  <c r="E138" i="22"/>
  <c r="D138" i="22"/>
  <c r="A138" i="22"/>
  <c r="L137" i="22"/>
  <c r="K137" i="22"/>
  <c r="J137" i="22"/>
  <c r="I137" i="22"/>
  <c r="H137" i="22"/>
  <c r="G137" i="22"/>
  <c r="F137" i="22"/>
  <c r="E137" i="22"/>
  <c r="D137" i="22"/>
  <c r="A137" i="22"/>
  <c r="L136" i="22"/>
  <c r="K136" i="22"/>
  <c r="J136" i="22"/>
  <c r="I136" i="22"/>
  <c r="H136" i="22"/>
  <c r="G136" i="22"/>
  <c r="F136" i="22"/>
  <c r="E136" i="22"/>
  <c r="D136" i="22"/>
  <c r="C11" i="22" s="1"/>
  <c r="A136" i="22"/>
  <c r="L135" i="22"/>
  <c r="K135" i="22"/>
  <c r="J135" i="22"/>
  <c r="I135" i="22"/>
  <c r="H135" i="22"/>
  <c r="G135" i="22"/>
  <c r="F135" i="22"/>
  <c r="E135" i="22"/>
  <c r="D135" i="22"/>
  <c r="A135" i="22"/>
  <c r="L134" i="22"/>
  <c r="K134" i="22"/>
  <c r="J134" i="22"/>
  <c r="I134" i="22"/>
  <c r="H134" i="22"/>
  <c r="G134" i="22"/>
  <c r="F134" i="22"/>
  <c r="E134" i="22"/>
  <c r="D134" i="22"/>
  <c r="A134" i="22"/>
  <c r="L133" i="22"/>
  <c r="K133" i="22"/>
  <c r="J133" i="22"/>
  <c r="I133" i="22"/>
  <c r="H133" i="22"/>
  <c r="G133" i="22"/>
  <c r="F133" i="22"/>
  <c r="E133" i="22"/>
  <c r="D133" i="22"/>
  <c r="A133" i="22"/>
  <c r="L132" i="22"/>
  <c r="K132" i="22"/>
  <c r="J132" i="22"/>
  <c r="I132" i="22"/>
  <c r="H132" i="22"/>
  <c r="G132" i="22"/>
  <c r="F132" i="22"/>
  <c r="E132" i="22"/>
  <c r="D132" i="22"/>
  <c r="A132" i="22"/>
  <c r="L131" i="22"/>
  <c r="K131" i="22"/>
  <c r="J131" i="22"/>
  <c r="I131" i="22"/>
  <c r="H131" i="22"/>
  <c r="G131" i="22"/>
  <c r="F131" i="22"/>
  <c r="E131" i="22"/>
  <c r="D131" i="22"/>
  <c r="A131" i="22"/>
  <c r="L130" i="22"/>
  <c r="K130" i="22"/>
  <c r="J130" i="22"/>
  <c r="I130" i="22"/>
  <c r="H130" i="22"/>
  <c r="G130" i="22"/>
  <c r="F130" i="22"/>
  <c r="E130" i="22"/>
  <c r="D130" i="22"/>
  <c r="D10" i="22" s="1"/>
  <c r="A130" i="22"/>
  <c r="L129" i="22"/>
  <c r="K129" i="22"/>
  <c r="J129" i="22"/>
  <c r="I129" i="22"/>
  <c r="H129" i="22"/>
  <c r="G129" i="22"/>
  <c r="F129" i="22"/>
  <c r="E129" i="22"/>
  <c r="D129" i="22"/>
  <c r="A129" i="22"/>
  <c r="L128" i="22"/>
  <c r="K128" i="22"/>
  <c r="J128" i="22"/>
  <c r="I128" i="22"/>
  <c r="H128" i="22"/>
  <c r="G128" i="22"/>
  <c r="F128" i="22"/>
  <c r="E128" i="22"/>
  <c r="D128" i="22"/>
  <c r="A128" i="22"/>
  <c r="L127" i="22"/>
  <c r="K127" i="22"/>
  <c r="J127" i="22"/>
  <c r="I127" i="22"/>
  <c r="H127" i="22"/>
  <c r="G127" i="22"/>
  <c r="F127" i="22"/>
  <c r="E127" i="22"/>
  <c r="D127" i="22"/>
  <c r="A127" i="22"/>
  <c r="L126" i="22"/>
  <c r="K126" i="22"/>
  <c r="J126" i="22"/>
  <c r="I126" i="22"/>
  <c r="H126" i="22"/>
  <c r="G126" i="22"/>
  <c r="F126" i="22"/>
  <c r="E126" i="22"/>
  <c r="D126" i="22"/>
  <c r="A126" i="22"/>
  <c r="L125" i="22"/>
  <c r="K125" i="22"/>
  <c r="J125" i="22"/>
  <c r="I125" i="22"/>
  <c r="H125" i="22"/>
  <c r="G125" i="22"/>
  <c r="F125" i="22"/>
  <c r="E125" i="22"/>
  <c r="D125" i="22"/>
  <c r="A125" i="22"/>
  <c r="L124" i="22"/>
  <c r="K124" i="22"/>
  <c r="J124" i="22"/>
  <c r="I124" i="22"/>
  <c r="H124" i="22"/>
  <c r="G124" i="22"/>
  <c r="F124" i="22"/>
  <c r="E124" i="22"/>
  <c r="D124" i="22"/>
  <c r="C10" i="22" s="1"/>
  <c r="A124" i="22"/>
  <c r="L123" i="22"/>
  <c r="K123" i="22"/>
  <c r="J123" i="22"/>
  <c r="I123" i="22"/>
  <c r="H123" i="22"/>
  <c r="G123" i="22"/>
  <c r="F123" i="22"/>
  <c r="E123" i="22"/>
  <c r="D123" i="22"/>
  <c r="A123" i="22"/>
  <c r="L122" i="22"/>
  <c r="K122" i="22"/>
  <c r="J122" i="22"/>
  <c r="I122" i="22"/>
  <c r="H122" i="22"/>
  <c r="G122" i="22"/>
  <c r="F122" i="22"/>
  <c r="E122" i="22"/>
  <c r="D122" i="22"/>
  <c r="A122" i="22"/>
  <c r="L121" i="22"/>
  <c r="K121" i="22"/>
  <c r="J121" i="22"/>
  <c r="I121" i="22"/>
  <c r="H121" i="22"/>
  <c r="G121" i="22"/>
  <c r="F121" i="22"/>
  <c r="E121" i="22"/>
  <c r="D121" i="22"/>
  <c r="A121" i="22"/>
  <c r="L120" i="22"/>
  <c r="K120" i="22"/>
  <c r="J120" i="22"/>
  <c r="I120" i="22"/>
  <c r="H120" i="22"/>
  <c r="G120" i="22"/>
  <c r="F120" i="22"/>
  <c r="E120" i="22"/>
  <c r="D120" i="22"/>
  <c r="A120" i="22"/>
  <c r="L119" i="22"/>
  <c r="K119" i="22"/>
  <c r="J119" i="22"/>
  <c r="I119" i="22"/>
  <c r="H119" i="22"/>
  <c r="G119" i="22"/>
  <c r="F119" i="22"/>
  <c r="E119" i="22"/>
  <c r="D119" i="22"/>
  <c r="A119" i="22"/>
  <c r="L118" i="22"/>
  <c r="K118" i="22"/>
  <c r="J118" i="22"/>
  <c r="I118" i="22"/>
  <c r="H118" i="22"/>
  <c r="G118" i="22"/>
  <c r="F118" i="22"/>
  <c r="E118" i="22"/>
  <c r="D118" i="22"/>
  <c r="D9" i="22" s="1"/>
  <c r="A118" i="22"/>
  <c r="L117" i="22"/>
  <c r="K117" i="22"/>
  <c r="J117" i="22"/>
  <c r="I117" i="22"/>
  <c r="H117" i="22"/>
  <c r="G117" i="22"/>
  <c r="F117" i="22"/>
  <c r="E117" i="22"/>
  <c r="D117" i="22"/>
  <c r="A117" i="22"/>
  <c r="L116" i="22"/>
  <c r="K116" i="22"/>
  <c r="J116" i="22"/>
  <c r="I116" i="22"/>
  <c r="H116" i="22"/>
  <c r="G116" i="22"/>
  <c r="F116" i="22"/>
  <c r="E116" i="22"/>
  <c r="D116" i="22"/>
  <c r="A116" i="22"/>
  <c r="L115" i="22"/>
  <c r="K115" i="22"/>
  <c r="J115" i="22"/>
  <c r="I115" i="22"/>
  <c r="H115" i="22"/>
  <c r="G115" i="22"/>
  <c r="F115" i="22"/>
  <c r="E115" i="22"/>
  <c r="D115" i="22"/>
  <c r="A115" i="22"/>
  <c r="L114" i="22"/>
  <c r="K114" i="22"/>
  <c r="J114" i="22"/>
  <c r="I114" i="22"/>
  <c r="H114" i="22"/>
  <c r="G114" i="22"/>
  <c r="F114" i="22"/>
  <c r="E114" i="22"/>
  <c r="D114" i="22"/>
  <c r="A114" i="22"/>
  <c r="L113" i="22"/>
  <c r="K113" i="22"/>
  <c r="J113" i="22"/>
  <c r="I113" i="22"/>
  <c r="H113" i="22"/>
  <c r="G113" i="22"/>
  <c r="F113" i="22"/>
  <c r="E113" i="22"/>
  <c r="D113" i="22"/>
  <c r="A113" i="22"/>
  <c r="L112" i="22"/>
  <c r="K112" i="22"/>
  <c r="J112" i="22"/>
  <c r="I112" i="22"/>
  <c r="H112" i="22"/>
  <c r="G112" i="22"/>
  <c r="F112" i="22"/>
  <c r="E112" i="22"/>
  <c r="D112" i="22"/>
  <c r="C9" i="22" s="1"/>
  <c r="A112" i="22"/>
  <c r="L111" i="22"/>
  <c r="K111" i="22"/>
  <c r="J111" i="22"/>
  <c r="I111" i="22"/>
  <c r="H111" i="22"/>
  <c r="G111" i="22"/>
  <c r="F111" i="22"/>
  <c r="E111" i="22"/>
  <c r="D111" i="22"/>
  <c r="A111" i="22"/>
  <c r="L110" i="22"/>
  <c r="K110" i="22"/>
  <c r="J110" i="22"/>
  <c r="I110" i="22"/>
  <c r="H110" i="22"/>
  <c r="G110" i="22"/>
  <c r="F110" i="22"/>
  <c r="E110" i="22"/>
  <c r="D110" i="22"/>
  <c r="A110" i="22"/>
  <c r="L109" i="22"/>
  <c r="K109" i="22"/>
  <c r="J109" i="22"/>
  <c r="I109" i="22"/>
  <c r="H109" i="22"/>
  <c r="G109" i="22"/>
  <c r="F109" i="22"/>
  <c r="E109" i="22"/>
  <c r="D109" i="22"/>
  <c r="A109" i="22"/>
  <c r="L108" i="22"/>
  <c r="K108" i="22"/>
  <c r="J108" i="22"/>
  <c r="I108" i="22"/>
  <c r="H108" i="22"/>
  <c r="G108" i="22"/>
  <c r="F108" i="22"/>
  <c r="E108" i="22"/>
  <c r="D108" i="22"/>
  <c r="A108" i="22"/>
  <c r="L107" i="22"/>
  <c r="K107" i="22"/>
  <c r="J107" i="22"/>
  <c r="I107" i="22"/>
  <c r="H107" i="22"/>
  <c r="G107" i="22"/>
  <c r="F107" i="22"/>
  <c r="E107" i="22"/>
  <c r="D107" i="22"/>
  <c r="A107" i="22"/>
  <c r="L106" i="22"/>
  <c r="K106" i="22"/>
  <c r="J106" i="22"/>
  <c r="I106" i="22"/>
  <c r="H106" i="22"/>
  <c r="G106" i="22"/>
  <c r="F106" i="22"/>
  <c r="E106" i="22"/>
  <c r="D106" i="22"/>
  <c r="D8" i="22" s="1"/>
  <c r="A106" i="22"/>
  <c r="L105" i="22"/>
  <c r="K105" i="22"/>
  <c r="J105" i="22"/>
  <c r="I105" i="22"/>
  <c r="H105" i="22"/>
  <c r="G105" i="22"/>
  <c r="F105" i="22"/>
  <c r="E105" i="22"/>
  <c r="D105" i="22"/>
  <c r="A105" i="22"/>
  <c r="L104" i="22"/>
  <c r="K104" i="22"/>
  <c r="J104" i="22"/>
  <c r="I104" i="22"/>
  <c r="H104" i="22"/>
  <c r="G104" i="22"/>
  <c r="F104" i="22"/>
  <c r="E104" i="22"/>
  <c r="D104" i="22"/>
  <c r="A104" i="22"/>
  <c r="L103" i="22"/>
  <c r="K103" i="22"/>
  <c r="J103" i="22"/>
  <c r="I103" i="22"/>
  <c r="H103" i="22"/>
  <c r="G103" i="22"/>
  <c r="F103" i="22"/>
  <c r="E103" i="22"/>
  <c r="D103" i="22"/>
  <c r="A103" i="22"/>
  <c r="L102" i="22"/>
  <c r="K102" i="22"/>
  <c r="J102" i="22"/>
  <c r="I102" i="22"/>
  <c r="H102" i="22"/>
  <c r="G102" i="22"/>
  <c r="F102" i="22"/>
  <c r="E102" i="22"/>
  <c r="D102" i="22"/>
  <c r="A102" i="22"/>
  <c r="L101" i="22"/>
  <c r="K101" i="22"/>
  <c r="J101" i="22"/>
  <c r="I101" i="22"/>
  <c r="H101" i="22"/>
  <c r="G101" i="22"/>
  <c r="F101" i="22"/>
  <c r="E101" i="22"/>
  <c r="D101" i="22"/>
  <c r="A101" i="22"/>
  <c r="L100" i="22"/>
  <c r="K100" i="22"/>
  <c r="J100" i="22"/>
  <c r="I100" i="22"/>
  <c r="H100" i="22"/>
  <c r="G100" i="22"/>
  <c r="F100" i="22"/>
  <c r="E100" i="22"/>
  <c r="D100" i="22"/>
  <c r="A100" i="22"/>
  <c r="L99" i="22"/>
  <c r="K99" i="22"/>
  <c r="J99" i="22"/>
  <c r="I99" i="22"/>
  <c r="H99" i="22"/>
  <c r="G99" i="22"/>
  <c r="F99" i="22"/>
  <c r="E99" i="22"/>
  <c r="D99" i="22"/>
  <c r="A99" i="22"/>
  <c r="L98" i="22"/>
  <c r="K98" i="22"/>
  <c r="J98" i="22"/>
  <c r="I98" i="22"/>
  <c r="H98" i="22"/>
  <c r="G98" i="22"/>
  <c r="F98" i="22"/>
  <c r="E98" i="22"/>
  <c r="D98" i="22"/>
  <c r="A98" i="22"/>
  <c r="L97" i="22"/>
  <c r="K97" i="22"/>
  <c r="J97" i="22"/>
  <c r="I97" i="22"/>
  <c r="H97" i="22"/>
  <c r="G97" i="22"/>
  <c r="F97" i="22"/>
  <c r="E97" i="22"/>
  <c r="D97" i="22"/>
  <c r="A97" i="22"/>
  <c r="L96" i="22"/>
  <c r="K96" i="22"/>
  <c r="J96" i="22"/>
  <c r="I96" i="22"/>
  <c r="H96" i="22"/>
  <c r="G96" i="22"/>
  <c r="F96" i="22"/>
  <c r="E96" i="22"/>
  <c r="D96" i="22"/>
  <c r="A96" i="22"/>
  <c r="L95" i="22"/>
  <c r="K95" i="22"/>
  <c r="J95" i="22"/>
  <c r="I95" i="22"/>
  <c r="H95" i="22"/>
  <c r="G95" i="22"/>
  <c r="F95" i="22"/>
  <c r="E95" i="22"/>
  <c r="D95" i="22"/>
  <c r="A95" i="22"/>
  <c r="L94" i="22"/>
  <c r="K94" i="22"/>
  <c r="J94" i="22"/>
  <c r="I94" i="22"/>
  <c r="H94" i="22"/>
  <c r="G94" i="22"/>
  <c r="F94" i="22"/>
  <c r="E94" i="22"/>
  <c r="D94" i="22"/>
  <c r="D7" i="22" s="1"/>
  <c r="A94" i="22"/>
  <c r="L93" i="22"/>
  <c r="K93" i="22"/>
  <c r="J93" i="22"/>
  <c r="I93" i="22"/>
  <c r="H93" i="22"/>
  <c r="G93" i="22"/>
  <c r="F93" i="22"/>
  <c r="E93" i="22"/>
  <c r="D93" i="22"/>
  <c r="A93" i="22"/>
  <c r="L92" i="22"/>
  <c r="K92" i="22"/>
  <c r="J92" i="22"/>
  <c r="I92" i="22"/>
  <c r="H92" i="22"/>
  <c r="G92" i="22"/>
  <c r="F92" i="22"/>
  <c r="E92" i="22"/>
  <c r="D92" i="22"/>
  <c r="A92" i="22"/>
  <c r="L91" i="22"/>
  <c r="K91" i="22"/>
  <c r="J91" i="22"/>
  <c r="I91" i="22"/>
  <c r="H91" i="22"/>
  <c r="G91" i="22"/>
  <c r="F91" i="22"/>
  <c r="E91" i="22"/>
  <c r="D91" i="22"/>
  <c r="A91" i="22"/>
  <c r="L90" i="22"/>
  <c r="K90" i="22"/>
  <c r="J90" i="22"/>
  <c r="I90" i="22"/>
  <c r="H90" i="22"/>
  <c r="G90" i="22"/>
  <c r="F90" i="22"/>
  <c r="E90" i="22"/>
  <c r="D90" i="22"/>
  <c r="A90" i="22"/>
  <c r="L89" i="22"/>
  <c r="K89" i="22"/>
  <c r="J89" i="22"/>
  <c r="I89" i="22"/>
  <c r="H89" i="22"/>
  <c r="G89" i="22"/>
  <c r="F89" i="22"/>
  <c r="E89" i="22"/>
  <c r="D89" i="22"/>
  <c r="A89" i="22"/>
  <c r="L88" i="22"/>
  <c r="K88" i="22"/>
  <c r="J88" i="22"/>
  <c r="I88" i="22"/>
  <c r="H88" i="22"/>
  <c r="G88" i="22"/>
  <c r="F88" i="22"/>
  <c r="E88" i="22"/>
  <c r="D88" i="22"/>
  <c r="C7" i="22" s="1"/>
  <c r="A88" i="22"/>
  <c r="L87" i="22"/>
  <c r="K87" i="22"/>
  <c r="J87" i="22"/>
  <c r="I87" i="22"/>
  <c r="H87" i="22"/>
  <c r="G87" i="22"/>
  <c r="F87" i="22"/>
  <c r="E87" i="22"/>
  <c r="D87" i="22"/>
  <c r="A87" i="22"/>
  <c r="L86" i="22"/>
  <c r="K86" i="22"/>
  <c r="J86" i="22"/>
  <c r="I86" i="22"/>
  <c r="H86" i="22"/>
  <c r="G86" i="22"/>
  <c r="F86" i="22"/>
  <c r="E86" i="22"/>
  <c r="D86" i="22"/>
  <c r="A86" i="22"/>
  <c r="L85" i="22"/>
  <c r="K85" i="22"/>
  <c r="J85" i="22"/>
  <c r="I85" i="22"/>
  <c r="H85" i="22"/>
  <c r="G85" i="22"/>
  <c r="F85" i="22"/>
  <c r="E85" i="22"/>
  <c r="D85" i="22"/>
  <c r="A85" i="22"/>
  <c r="L84" i="22"/>
  <c r="K84" i="22"/>
  <c r="J84" i="22"/>
  <c r="I84" i="22"/>
  <c r="H84" i="22"/>
  <c r="G84" i="22"/>
  <c r="F84" i="22"/>
  <c r="E84" i="22"/>
  <c r="D84" i="22"/>
  <c r="A84" i="22"/>
  <c r="L83" i="22"/>
  <c r="K83" i="22"/>
  <c r="J83" i="22"/>
  <c r="I83" i="22"/>
  <c r="H83" i="22"/>
  <c r="G83" i="22"/>
  <c r="F83" i="22"/>
  <c r="E83" i="22"/>
  <c r="D83" i="22"/>
  <c r="A83" i="22"/>
  <c r="L82" i="22"/>
  <c r="K82" i="22"/>
  <c r="J82" i="22"/>
  <c r="I82" i="22"/>
  <c r="H82" i="22"/>
  <c r="G82" i="22"/>
  <c r="F82" i="22"/>
  <c r="E82" i="22"/>
  <c r="D82" i="22"/>
  <c r="D6" i="22" s="1"/>
  <c r="A82" i="22"/>
  <c r="L81" i="22"/>
  <c r="K81" i="22"/>
  <c r="J81" i="22"/>
  <c r="I81" i="22"/>
  <c r="H81" i="22"/>
  <c r="G81" i="22"/>
  <c r="F81" i="22"/>
  <c r="E81" i="22"/>
  <c r="D81" i="22"/>
  <c r="A81" i="22"/>
  <c r="L80" i="22"/>
  <c r="K80" i="22"/>
  <c r="J80" i="22"/>
  <c r="I80" i="22"/>
  <c r="H80" i="22"/>
  <c r="G80" i="22"/>
  <c r="F80" i="22"/>
  <c r="E80" i="22"/>
  <c r="D80" i="22"/>
  <c r="A80" i="22"/>
  <c r="L79" i="22"/>
  <c r="K79" i="22"/>
  <c r="J79" i="22"/>
  <c r="I79" i="22"/>
  <c r="H79" i="22"/>
  <c r="G79" i="22"/>
  <c r="F79" i="22"/>
  <c r="E79" i="22"/>
  <c r="D79" i="22"/>
  <c r="A79" i="22"/>
  <c r="L78" i="22"/>
  <c r="K78" i="22"/>
  <c r="J78" i="22"/>
  <c r="I78" i="22"/>
  <c r="H78" i="22"/>
  <c r="G78" i="22"/>
  <c r="F78" i="22"/>
  <c r="E78" i="22"/>
  <c r="D78" i="22"/>
  <c r="A78" i="22"/>
  <c r="L77" i="22"/>
  <c r="K77" i="22"/>
  <c r="J77" i="22"/>
  <c r="I77" i="22"/>
  <c r="H77" i="22"/>
  <c r="G77" i="22"/>
  <c r="F77" i="22"/>
  <c r="E77" i="22"/>
  <c r="D77" i="22"/>
  <c r="A77" i="22"/>
  <c r="L76" i="22"/>
  <c r="K76" i="22"/>
  <c r="J76" i="22"/>
  <c r="I76" i="22"/>
  <c r="H76" i="22"/>
  <c r="G76" i="22"/>
  <c r="F76" i="22"/>
  <c r="E76" i="22"/>
  <c r="D76" i="22"/>
  <c r="C6" i="22" s="1"/>
  <c r="A76" i="22"/>
  <c r="L75" i="22"/>
  <c r="K75" i="22"/>
  <c r="J75" i="22"/>
  <c r="I75" i="22"/>
  <c r="H75" i="22"/>
  <c r="G75" i="22"/>
  <c r="F75" i="22"/>
  <c r="E75" i="22"/>
  <c r="D75" i="22"/>
  <c r="A75" i="22"/>
  <c r="L74" i="22"/>
  <c r="K74" i="22"/>
  <c r="J74" i="22"/>
  <c r="I74" i="22"/>
  <c r="H74" i="22"/>
  <c r="G74" i="22"/>
  <c r="F74" i="22"/>
  <c r="E74" i="22"/>
  <c r="D74" i="22"/>
  <c r="A74" i="22"/>
  <c r="L73" i="22"/>
  <c r="K73" i="22"/>
  <c r="J73" i="22"/>
  <c r="I73" i="22"/>
  <c r="H73" i="22"/>
  <c r="G73" i="22"/>
  <c r="F73" i="22"/>
  <c r="E73" i="22"/>
  <c r="D73" i="22"/>
  <c r="A73" i="22"/>
  <c r="L72" i="22"/>
  <c r="K72" i="22"/>
  <c r="J72" i="22"/>
  <c r="I72" i="22"/>
  <c r="H72" i="22"/>
  <c r="G72" i="22"/>
  <c r="F72" i="22"/>
  <c r="E72" i="22"/>
  <c r="D72" i="22"/>
  <c r="A72" i="22"/>
  <c r="L71" i="22"/>
  <c r="K71" i="22"/>
  <c r="J71" i="22"/>
  <c r="I71" i="22"/>
  <c r="H71" i="22"/>
  <c r="G71" i="22"/>
  <c r="F71" i="22"/>
  <c r="E71" i="22"/>
  <c r="D71" i="22"/>
  <c r="A71" i="22"/>
  <c r="L70" i="22"/>
  <c r="K70" i="22"/>
  <c r="J70" i="22"/>
  <c r="I70" i="22"/>
  <c r="H70" i="22"/>
  <c r="G70" i="22"/>
  <c r="F70" i="22"/>
  <c r="E70" i="22"/>
  <c r="D70" i="22"/>
  <c r="D5" i="22" s="1"/>
  <c r="A70" i="22"/>
  <c r="L69" i="22"/>
  <c r="K69" i="22"/>
  <c r="J69" i="22"/>
  <c r="I69" i="22"/>
  <c r="H69" i="22"/>
  <c r="G69" i="22"/>
  <c r="F69" i="22"/>
  <c r="E69" i="22"/>
  <c r="D69" i="22"/>
  <c r="A69" i="22"/>
  <c r="L68" i="22"/>
  <c r="K68" i="22"/>
  <c r="J68" i="22"/>
  <c r="I68" i="22"/>
  <c r="H68" i="22"/>
  <c r="G68" i="22"/>
  <c r="F68" i="22"/>
  <c r="E68" i="22"/>
  <c r="D68" i="22"/>
  <c r="A68" i="22"/>
  <c r="L67" i="22"/>
  <c r="K67" i="22"/>
  <c r="J67" i="22"/>
  <c r="I67" i="22"/>
  <c r="H67" i="22"/>
  <c r="G67" i="22"/>
  <c r="F67" i="22"/>
  <c r="E67" i="22"/>
  <c r="D67" i="22"/>
  <c r="A67" i="22"/>
  <c r="L66" i="22"/>
  <c r="K66" i="22"/>
  <c r="J66" i="22"/>
  <c r="I66" i="22"/>
  <c r="H66" i="22"/>
  <c r="G66" i="22"/>
  <c r="F66" i="22"/>
  <c r="E66" i="22"/>
  <c r="D66" i="22"/>
  <c r="A66" i="22"/>
  <c r="L65" i="22"/>
  <c r="K65" i="22"/>
  <c r="J65" i="22"/>
  <c r="I65" i="22"/>
  <c r="H65" i="22"/>
  <c r="G65" i="22"/>
  <c r="F65" i="22"/>
  <c r="E65" i="22"/>
  <c r="D65" i="22"/>
  <c r="A65" i="22"/>
  <c r="L64" i="22"/>
  <c r="K64" i="22"/>
  <c r="J64" i="22"/>
  <c r="I64" i="22"/>
  <c r="H64" i="22"/>
  <c r="G64" i="22"/>
  <c r="F64" i="22"/>
  <c r="E64" i="22"/>
  <c r="D64" i="22"/>
  <c r="C5" i="22" s="1"/>
  <c r="A64" i="22"/>
  <c r="L63" i="22"/>
  <c r="K63" i="22"/>
  <c r="J63" i="22"/>
  <c r="I63" i="22"/>
  <c r="H63" i="22"/>
  <c r="G63" i="22"/>
  <c r="F63" i="22"/>
  <c r="E63" i="22"/>
  <c r="D63" i="22"/>
  <c r="A63" i="22"/>
  <c r="L62" i="22"/>
  <c r="K62" i="22"/>
  <c r="J62" i="22"/>
  <c r="I62" i="22"/>
  <c r="H62" i="22"/>
  <c r="G62" i="22"/>
  <c r="F62" i="22"/>
  <c r="E62" i="22"/>
  <c r="D62" i="22"/>
  <c r="A62" i="22"/>
  <c r="L61" i="22"/>
  <c r="K61" i="22"/>
  <c r="J61" i="22"/>
  <c r="I61" i="22"/>
  <c r="H61" i="22"/>
  <c r="G61" i="22"/>
  <c r="F61" i="22"/>
  <c r="E61" i="22"/>
  <c r="D61" i="22"/>
  <c r="A61" i="22"/>
  <c r="L60" i="22"/>
  <c r="K60" i="22"/>
  <c r="J60" i="22"/>
  <c r="I60" i="22"/>
  <c r="H60" i="22"/>
  <c r="G60" i="22"/>
  <c r="F60" i="22"/>
  <c r="E60" i="22"/>
  <c r="D60" i="22"/>
  <c r="A60" i="22"/>
  <c r="L59" i="22"/>
  <c r="K59" i="22"/>
  <c r="J59" i="22"/>
  <c r="I59" i="22"/>
  <c r="H59" i="22"/>
  <c r="G59" i="22"/>
  <c r="F59" i="22"/>
  <c r="E59" i="22"/>
  <c r="D59" i="22"/>
  <c r="A59" i="22"/>
  <c r="L58" i="22"/>
  <c r="K58" i="22"/>
  <c r="J58" i="22"/>
  <c r="I58" i="22"/>
  <c r="H58" i="22"/>
  <c r="G58" i="22"/>
  <c r="F58" i="22"/>
  <c r="E58" i="22"/>
  <c r="D58" i="22"/>
  <c r="D4" i="22" s="1"/>
  <c r="A58" i="22"/>
  <c r="L57" i="22"/>
  <c r="K57" i="22"/>
  <c r="J57" i="22"/>
  <c r="I57" i="22"/>
  <c r="H57" i="22"/>
  <c r="G57" i="22"/>
  <c r="F57" i="22"/>
  <c r="E57" i="22"/>
  <c r="D57" i="22"/>
  <c r="A57" i="22"/>
  <c r="L56" i="22"/>
  <c r="K56" i="22"/>
  <c r="J56" i="22"/>
  <c r="I56" i="22"/>
  <c r="H56" i="22"/>
  <c r="G56" i="22"/>
  <c r="F56" i="22"/>
  <c r="E56" i="22"/>
  <c r="D56" i="22"/>
  <c r="A56" i="22"/>
  <c r="L55" i="22"/>
  <c r="K55" i="22"/>
  <c r="J55" i="22"/>
  <c r="I55" i="22"/>
  <c r="H55" i="22"/>
  <c r="G55" i="22"/>
  <c r="F55" i="22"/>
  <c r="E55" i="22"/>
  <c r="D55" i="22"/>
  <c r="A55" i="22"/>
  <c r="L54" i="22"/>
  <c r="K54" i="22"/>
  <c r="J54" i="22"/>
  <c r="I54" i="22"/>
  <c r="H54" i="22"/>
  <c r="G54" i="22"/>
  <c r="F54" i="22"/>
  <c r="E54" i="22"/>
  <c r="D54" i="22"/>
  <c r="A54" i="22"/>
  <c r="L53" i="22"/>
  <c r="K53" i="22"/>
  <c r="J53" i="22"/>
  <c r="I53" i="22"/>
  <c r="H53" i="22"/>
  <c r="G53" i="22"/>
  <c r="F53" i="22"/>
  <c r="E53" i="22"/>
  <c r="D53" i="22"/>
  <c r="A53" i="22"/>
  <c r="L52" i="22"/>
  <c r="K52" i="22"/>
  <c r="J52" i="22"/>
  <c r="I52" i="22"/>
  <c r="H52" i="22"/>
  <c r="G52" i="22"/>
  <c r="F52" i="22"/>
  <c r="E52" i="22"/>
  <c r="D52" i="22"/>
  <c r="C4" i="22" s="1"/>
  <c r="A52" i="22"/>
  <c r="L51" i="22"/>
  <c r="K51" i="22"/>
  <c r="J51" i="22"/>
  <c r="I51" i="22"/>
  <c r="H51" i="22"/>
  <c r="G51" i="22"/>
  <c r="F51" i="22"/>
  <c r="E51" i="22"/>
  <c r="D51" i="22"/>
  <c r="A51" i="22"/>
  <c r="L50" i="22"/>
  <c r="K50" i="22"/>
  <c r="J50" i="22"/>
  <c r="I50" i="22"/>
  <c r="H50" i="22"/>
  <c r="G50" i="22"/>
  <c r="F50" i="22"/>
  <c r="E50" i="22"/>
  <c r="D50" i="22"/>
  <c r="C8" i="22" s="1"/>
  <c r="A50" i="22"/>
  <c r="L49" i="22"/>
  <c r="K49" i="22"/>
  <c r="J49" i="22"/>
  <c r="I49" i="22"/>
  <c r="H49" i="22"/>
  <c r="G49" i="22"/>
  <c r="F49" i="22"/>
  <c r="E49" i="22"/>
  <c r="D49" i="22"/>
  <c r="A49" i="22"/>
  <c r="L48" i="22"/>
  <c r="K48" i="22"/>
  <c r="J48" i="22"/>
  <c r="I48" i="22"/>
  <c r="H48" i="22"/>
  <c r="G48" i="22"/>
  <c r="F48" i="22"/>
  <c r="E48" i="22"/>
  <c r="D48" i="22"/>
  <c r="A48" i="22"/>
  <c r="L47" i="22"/>
  <c r="K47" i="22"/>
  <c r="J47" i="22"/>
  <c r="I47" i="22"/>
  <c r="H47" i="22"/>
  <c r="G47" i="22"/>
  <c r="F47" i="22"/>
  <c r="E47" i="22"/>
  <c r="D47" i="22"/>
  <c r="A47" i="22"/>
  <c r="L46" i="22"/>
  <c r="K46" i="22"/>
  <c r="J46" i="22"/>
  <c r="I46" i="22"/>
  <c r="H46" i="22"/>
  <c r="G46" i="22"/>
  <c r="F46" i="22"/>
  <c r="E46" i="22"/>
  <c r="D46" i="22"/>
  <c r="D3" i="22" s="1"/>
  <c r="A46" i="22"/>
  <c r="L45" i="22"/>
  <c r="K45" i="22"/>
  <c r="J45" i="22"/>
  <c r="I45" i="22"/>
  <c r="H45" i="22"/>
  <c r="G45" i="22"/>
  <c r="F45" i="22"/>
  <c r="E45" i="22"/>
  <c r="D45" i="22"/>
  <c r="A45" i="22"/>
  <c r="L44" i="22"/>
  <c r="K44" i="22"/>
  <c r="J44" i="22"/>
  <c r="I44" i="22"/>
  <c r="H44" i="22"/>
  <c r="G44" i="22"/>
  <c r="F44" i="22"/>
  <c r="E44" i="22"/>
  <c r="D44" i="22"/>
  <c r="A44" i="22"/>
  <c r="L43" i="22"/>
  <c r="K43" i="22"/>
  <c r="J43" i="22"/>
  <c r="I43" i="22"/>
  <c r="H43" i="22"/>
  <c r="G43" i="22"/>
  <c r="F43" i="22"/>
  <c r="E43" i="22"/>
  <c r="D43" i="22"/>
  <c r="A43" i="22"/>
  <c r="L42" i="22"/>
  <c r="K42" i="22"/>
  <c r="J42" i="22"/>
  <c r="I42" i="22"/>
  <c r="H42" i="22"/>
  <c r="G42" i="22"/>
  <c r="F42" i="22"/>
  <c r="E42" i="22"/>
  <c r="D42" i="22"/>
  <c r="A42" i="22"/>
  <c r="L41" i="22"/>
  <c r="K41" i="22"/>
  <c r="J41" i="22"/>
  <c r="I41" i="22"/>
  <c r="H41" i="22"/>
  <c r="G41" i="22"/>
  <c r="F41" i="22"/>
  <c r="E41" i="22"/>
  <c r="D41" i="22"/>
  <c r="A41" i="22"/>
  <c r="L40" i="22"/>
  <c r="K40" i="22"/>
  <c r="J40" i="22"/>
  <c r="I40" i="22"/>
  <c r="H40" i="22"/>
  <c r="G40" i="22"/>
  <c r="F40" i="22"/>
  <c r="E40" i="22"/>
  <c r="D40" i="22"/>
  <c r="C3" i="22" s="1"/>
  <c r="A40" i="22"/>
  <c r="L39" i="22"/>
  <c r="K39" i="22"/>
  <c r="J39" i="22"/>
  <c r="I39" i="22"/>
  <c r="H39" i="22"/>
  <c r="G39" i="22"/>
  <c r="F39" i="22"/>
  <c r="E39" i="22"/>
  <c r="D39" i="22"/>
  <c r="A39" i="22"/>
  <c r="L38" i="22"/>
  <c r="K38" i="22"/>
  <c r="J38" i="22"/>
  <c r="I38" i="22"/>
  <c r="H38" i="22"/>
  <c r="G38" i="22"/>
  <c r="F38" i="22"/>
  <c r="E38" i="22"/>
  <c r="D38" i="22"/>
  <c r="A38" i="22"/>
  <c r="L37" i="22"/>
  <c r="K37" i="22"/>
  <c r="J37" i="22"/>
  <c r="I37" i="22"/>
  <c r="H37" i="22"/>
  <c r="G37" i="22"/>
  <c r="F37" i="22"/>
  <c r="E37" i="22"/>
  <c r="D37" i="22"/>
  <c r="A37" i="22"/>
  <c r="L36" i="22"/>
  <c r="K36" i="22"/>
  <c r="J36" i="22"/>
  <c r="I36" i="22"/>
  <c r="H36" i="22"/>
  <c r="G36" i="22"/>
  <c r="F36" i="22"/>
  <c r="E36" i="22"/>
  <c r="D36" i="22"/>
  <c r="A36" i="22"/>
  <c r="L35" i="22"/>
  <c r="K35" i="22"/>
  <c r="J35" i="22"/>
  <c r="I35" i="22"/>
  <c r="H35" i="22"/>
  <c r="G35" i="22"/>
  <c r="F35" i="22"/>
  <c r="E35" i="22"/>
  <c r="D35" i="22"/>
  <c r="A35" i="22"/>
  <c r="L34" i="22"/>
  <c r="K34" i="22"/>
  <c r="J34" i="22"/>
  <c r="I34" i="22"/>
  <c r="H34" i="22"/>
  <c r="G34" i="22"/>
  <c r="F34" i="22"/>
  <c r="E34" i="22"/>
  <c r="D34" i="22"/>
  <c r="D2" i="22" s="1"/>
  <c r="A34" i="22"/>
  <c r="L33" i="22"/>
  <c r="K33" i="22"/>
  <c r="J33" i="22"/>
  <c r="I33" i="22"/>
  <c r="H33" i="22"/>
  <c r="G33" i="22"/>
  <c r="F33" i="22"/>
  <c r="E33" i="22"/>
  <c r="D33" i="22"/>
  <c r="A33" i="22"/>
  <c r="L32" i="22"/>
  <c r="K32" i="22"/>
  <c r="J32" i="22"/>
  <c r="I32" i="22"/>
  <c r="H32" i="22"/>
  <c r="G32" i="22"/>
  <c r="F32" i="22"/>
  <c r="E32" i="22"/>
  <c r="D32" i="22"/>
  <c r="A32" i="22"/>
  <c r="L31" i="22"/>
  <c r="K31" i="22"/>
  <c r="J31" i="22"/>
  <c r="I31" i="22"/>
  <c r="H31" i="22"/>
  <c r="G31" i="22"/>
  <c r="F31" i="22"/>
  <c r="E31" i="22"/>
  <c r="D31" i="22"/>
  <c r="A31" i="22"/>
  <c r="L30" i="22"/>
  <c r="K30" i="22"/>
  <c r="J30" i="22"/>
  <c r="I30" i="22"/>
  <c r="H30" i="22"/>
  <c r="G30" i="22"/>
  <c r="F30" i="22"/>
  <c r="E30" i="22"/>
  <c r="D30" i="22"/>
  <c r="A30" i="22"/>
  <c r="L29" i="22"/>
  <c r="D23" i="22" s="1"/>
  <c r="K29" i="22"/>
  <c r="J29" i="22"/>
  <c r="I29" i="22"/>
  <c r="H29" i="22"/>
  <c r="G29" i="22"/>
  <c r="F29" i="22"/>
  <c r="E29" i="22"/>
  <c r="D29" i="22"/>
  <c r="A29" i="22"/>
  <c r="L28" i="22"/>
  <c r="H23" i="22" s="1"/>
  <c r="K28" i="22"/>
  <c r="J28" i="22"/>
  <c r="I28" i="22"/>
  <c r="H28" i="22"/>
  <c r="G28" i="22"/>
  <c r="F28" i="22"/>
  <c r="E28" i="22"/>
  <c r="D28" i="22"/>
  <c r="A28" i="22"/>
  <c r="B22" i="22"/>
  <c r="A2" i="22"/>
  <c r="L267" i="21"/>
  <c r="K267" i="21"/>
  <c r="J267" i="21"/>
  <c r="I267" i="21"/>
  <c r="H267" i="21"/>
  <c r="G267" i="21"/>
  <c r="F267" i="21"/>
  <c r="E267" i="21"/>
  <c r="D267" i="21"/>
  <c r="A267" i="21"/>
  <c r="L266" i="21"/>
  <c r="K266" i="21"/>
  <c r="J266" i="21"/>
  <c r="I266" i="21"/>
  <c r="H266" i="21"/>
  <c r="G266" i="21"/>
  <c r="F266" i="21"/>
  <c r="E266" i="21"/>
  <c r="D266" i="21"/>
  <c r="A266" i="21"/>
  <c r="L265" i="21"/>
  <c r="K265" i="21"/>
  <c r="J265" i="21"/>
  <c r="I265" i="21"/>
  <c r="H265" i="21"/>
  <c r="G265" i="21"/>
  <c r="F265" i="21"/>
  <c r="E265" i="21"/>
  <c r="D265" i="21"/>
  <c r="A265" i="21"/>
  <c r="L264" i="21"/>
  <c r="K264" i="21"/>
  <c r="J264" i="21"/>
  <c r="I264" i="21"/>
  <c r="H264" i="21"/>
  <c r="G264" i="21"/>
  <c r="F264" i="21"/>
  <c r="E264" i="21"/>
  <c r="D264" i="21"/>
  <c r="A264" i="21"/>
  <c r="L263" i="21"/>
  <c r="K263" i="21"/>
  <c r="J263" i="21"/>
  <c r="I263" i="21"/>
  <c r="H263" i="21"/>
  <c r="G263" i="21"/>
  <c r="F263" i="21"/>
  <c r="E263" i="21"/>
  <c r="D263" i="21"/>
  <c r="A263" i="21"/>
  <c r="L262" i="21"/>
  <c r="K262" i="21"/>
  <c r="J262" i="21"/>
  <c r="I262" i="21"/>
  <c r="H262" i="21"/>
  <c r="G262" i="21"/>
  <c r="F262" i="21"/>
  <c r="E262" i="21"/>
  <c r="D262" i="21"/>
  <c r="D21" i="21" s="1"/>
  <c r="A262" i="21"/>
  <c r="L261" i="21"/>
  <c r="K261" i="21"/>
  <c r="J261" i="21"/>
  <c r="I261" i="21"/>
  <c r="H261" i="21"/>
  <c r="G261" i="21"/>
  <c r="F261" i="21"/>
  <c r="E261" i="21"/>
  <c r="D261" i="21"/>
  <c r="A261" i="21"/>
  <c r="L260" i="21"/>
  <c r="K260" i="21"/>
  <c r="J260" i="21"/>
  <c r="I260" i="21"/>
  <c r="H260" i="21"/>
  <c r="G260" i="21"/>
  <c r="F260" i="21"/>
  <c r="E260" i="21"/>
  <c r="D260" i="21"/>
  <c r="A260" i="21"/>
  <c r="L259" i="21"/>
  <c r="K259" i="21"/>
  <c r="J259" i="21"/>
  <c r="I259" i="21"/>
  <c r="H259" i="21"/>
  <c r="G259" i="21"/>
  <c r="F259" i="21"/>
  <c r="E259" i="21"/>
  <c r="D259" i="21"/>
  <c r="A259" i="21"/>
  <c r="L258" i="21"/>
  <c r="K258" i="21"/>
  <c r="J258" i="21"/>
  <c r="I258" i="21"/>
  <c r="H258" i="21"/>
  <c r="G258" i="21"/>
  <c r="F258" i="21"/>
  <c r="E258" i="21"/>
  <c r="D258" i="21"/>
  <c r="A258" i="21"/>
  <c r="L257" i="21"/>
  <c r="K257" i="21"/>
  <c r="J257" i="21"/>
  <c r="I257" i="21"/>
  <c r="H257" i="21"/>
  <c r="G257" i="21"/>
  <c r="F257" i="21"/>
  <c r="E257" i="21"/>
  <c r="D257" i="21"/>
  <c r="A257" i="21"/>
  <c r="L256" i="21"/>
  <c r="K256" i="21"/>
  <c r="J256" i="21"/>
  <c r="I256" i="21"/>
  <c r="H256" i="21"/>
  <c r="G256" i="21"/>
  <c r="F256" i="21"/>
  <c r="E256" i="21"/>
  <c r="D256" i="21"/>
  <c r="C21" i="21" s="1"/>
  <c r="A256" i="21"/>
  <c r="L255" i="21"/>
  <c r="K255" i="21"/>
  <c r="J255" i="21"/>
  <c r="I255" i="21"/>
  <c r="H255" i="21"/>
  <c r="G255" i="21"/>
  <c r="F255" i="21"/>
  <c r="E255" i="21"/>
  <c r="D255" i="21"/>
  <c r="A255" i="21"/>
  <c r="L254" i="21"/>
  <c r="K254" i="21"/>
  <c r="J254" i="21"/>
  <c r="I254" i="21"/>
  <c r="H254" i="21"/>
  <c r="G254" i="21"/>
  <c r="F254" i="21"/>
  <c r="E254" i="21"/>
  <c r="D254" i="21"/>
  <c r="A254" i="21"/>
  <c r="L253" i="21"/>
  <c r="K253" i="21"/>
  <c r="J253" i="21"/>
  <c r="I253" i="21"/>
  <c r="H253" i="21"/>
  <c r="G253" i="21"/>
  <c r="F253" i="21"/>
  <c r="E253" i="21"/>
  <c r="D253" i="21"/>
  <c r="A253" i="21"/>
  <c r="L252" i="21"/>
  <c r="K252" i="21"/>
  <c r="J252" i="21"/>
  <c r="I252" i="21"/>
  <c r="H252" i="21"/>
  <c r="G252" i="21"/>
  <c r="F252" i="21"/>
  <c r="E252" i="21"/>
  <c r="D252" i="21"/>
  <c r="A252" i="21"/>
  <c r="L251" i="21"/>
  <c r="K251" i="21"/>
  <c r="J251" i="21"/>
  <c r="I251" i="21"/>
  <c r="H251" i="21"/>
  <c r="G251" i="21"/>
  <c r="F251" i="21"/>
  <c r="E251" i="21"/>
  <c r="D251" i="21"/>
  <c r="A251" i="21"/>
  <c r="L250" i="21"/>
  <c r="K250" i="21"/>
  <c r="J250" i="21"/>
  <c r="I250" i="21"/>
  <c r="H250" i="21"/>
  <c r="G250" i="21"/>
  <c r="F250" i="21"/>
  <c r="E250" i="21"/>
  <c r="D250" i="21"/>
  <c r="D20" i="21" s="1"/>
  <c r="A250" i="21"/>
  <c r="L249" i="21"/>
  <c r="K249" i="21"/>
  <c r="J249" i="21"/>
  <c r="I249" i="21"/>
  <c r="H249" i="21"/>
  <c r="G249" i="21"/>
  <c r="F249" i="21"/>
  <c r="E249" i="21"/>
  <c r="D249" i="21"/>
  <c r="A249" i="21"/>
  <c r="L248" i="21"/>
  <c r="K248" i="21"/>
  <c r="J248" i="21"/>
  <c r="I248" i="21"/>
  <c r="H248" i="21"/>
  <c r="G248" i="21"/>
  <c r="F248" i="21"/>
  <c r="E248" i="21"/>
  <c r="D248" i="21"/>
  <c r="A248" i="21"/>
  <c r="L247" i="21"/>
  <c r="K247" i="21"/>
  <c r="J247" i="21"/>
  <c r="I247" i="21"/>
  <c r="H247" i="21"/>
  <c r="G247" i="21"/>
  <c r="F247" i="21"/>
  <c r="E247" i="21"/>
  <c r="D247" i="21"/>
  <c r="A247" i="21"/>
  <c r="L246" i="21"/>
  <c r="K246" i="21"/>
  <c r="J246" i="21"/>
  <c r="I246" i="21"/>
  <c r="H246" i="21"/>
  <c r="G246" i="21"/>
  <c r="F246" i="21"/>
  <c r="E246" i="21"/>
  <c r="D246" i="21"/>
  <c r="A246" i="21"/>
  <c r="L245" i="21"/>
  <c r="K245" i="21"/>
  <c r="J245" i="21"/>
  <c r="I245" i="21"/>
  <c r="H245" i="21"/>
  <c r="G245" i="21"/>
  <c r="F245" i="21"/>
  <c r="E245" i="21"/>
  <c r="D245" i="21"/>
  <c r="A245" i="21"/>
  <c r="L244" i="21"/>
  <c r="K244" i="21"/>
  <c r="J244" i="21"/>
  <c r="I244" i="21"/>
  <c r="H244" i="21"/>
  <c r="G244" i="21"/>
  <c r="F244" i="21"/>
  <c r="E244" i="21"/>
  <c r="D244" i="21"/>
  <c r="C20" i="21" s="1"/>
  <c r="A244" i="21"/>
  <c r="L243" i="21"/>
  <c r="K243" i="21"/>
  <c r="J243" i="21"/>
  <c r="I243" i="21"/>
  <c r="H243" i="21"/>
  <c r="G243" i="21"/>
  <c r="F243" i="21"/>
  <c r="E243" i="21"/>
  <c r="D243" i="21"/>
  <c r="A243" i="21"/>
  <c r="L242" i="21"/>
  <c r="K242" i="21"/>
  <c r="J242" i="21"/>
  <c r="I242" i="21"/>
  <c r="H242" i="21"/>
  <c r="G242" i="21"/>
  <c r="F242" i="21"/>
  <c r="E242" i="21"/>
  <c r="D242" i="21"/>
  <c r="A242" i="21"/>
  <c r="L241" i="21"/>
  <c r="K241" i="21"/>
  <c r="J241" i="21"/>
  <c r="I241" i="21"/>
  <c r="H241" i="21"/>
  <c r="G241" i="21"/>
  <c r="F241" i="21"/>
  <c r="E241" i="21"/>
  <c r="D241" i="21"/>
  <c r="A241" i="21"/>
  <c r="L240" i="21"/>
  <c r="K240" i="21"/>
  <c r="J240" i="21"/>
  <c r="I240" i="21"/>
  <c r="H240" i="21"/>
  <c r="G240" i="21"/>
  <c r="F240" i="21"/>
  <c r="E240" i="21"/>
  <c r="D240" i="21"/>
  <c r="A240" i="21"/>
  <c r="L239" i="21"/>
  <c r="K239" i="21"/>
  <c r="J239" i="21"/>
  <c r="I239" i="21"/>
  <c r="H239" i="21"/>
  <c r="G239" i="21"/>
  <c r="F239" i="21"/>
  <c r="E239" i="21"/>
  <c r="D239" i="21"/>
  <c r="A239" i="21"/>
  <c r="L238" i="21"/>
  <c r="K238" i="21"/>
  <c r="J238" i="21"/>
  <c r="I238" i="21"/>
  <c r="H238" i="21"/>
  <c r="G238" i="21"/>
  <c r="F238" i="21"/>
  <c r="E238" i="21"/>
  <c r="D238" i="21"/>
  <c r="D19" i="21" s="1"/>
  <c r="A238" i="21"/>
  <c r="L237" i="21"/>
  <c r="K237" i="21"/>
  <c r="J237" i="21"/>
  <c r="I237" i="21"/>
  <c r="H237" i="21"/>
  <c r="G237" i="21"/>
  <c r="F237" i="21"/>
  <c r="E237" i="21"/>
  <c r="D237" i="21"/>
  <c r="A237" i="21"/>
  <c r="L236" i="21"/>
  <c r="K236" i="21"/>
  <c r="J236" i="21"/>
  <c r="I236" i="21"/>
  <c r="H236" i="21"/>
  <c r="G236" i="21"/>
  <c r="F236" i="21"/>
  <c r="E236" i="21"/>
  <c r="D236" i="21"/>
  <c r="A236" i="21"/>
  <c r="L235" i="21"/>
  <c r="K235" i="21"/>
  <c r="J235" i="21"/>
  <c r="I235" i="21"/>
  <c r="H235" i="21"/>
  <c r="G235" i="21"/>
  <c r="F235" i="21"/>
  <c r="E235" i="21"/>
  <c r="D235" i="21"/>
  <c r="A235" i="21"/>
  <c r="L234" i="21"/>
  <c r="K234" i="21"/>
  <c r="J234" i="21"/>
  <c r="I234" i="21"/>
  <c r="H234" i="21"/>
  <c r="G234" i="21"/>
  <c r="F234" i="21"/>
  <c r="E234" i="21"/>
  <c r="D234" i="21"/>
  <c r="A234" i="21"/>
  <c r="L233" i="21"/>
  <c r="K233" i="21"/>
  <c r="J233" i="21"/>
  <c r="I233" i="21"/>
  <c r="H233" i="21"/>
  <c r="G233" i="21"/>
  <c r="F233" i="21"/>
  <c r="E233" i="21"/>
  <c r="D233" i="21"/>
  <c r="A233" i="21"/>
  <c r="L232" i="21"/>
  <c r="K232" i="21"/>
  <c r="J232" i="21"/>
  <c r="I232" i="21"/>
  <c r="H232" i="21"/>
  <c r="G232" i="21"/>
  <c r="F232" i="21"/>
  <c r="E232" i="21"/>
  <c r="D232" i="21"/>
  <c r="C19" i="21" s="1"/>
  <c r="A232" i="21"/>
  <c r="L231" i="21"/>
  <c r="K231" i="21"/>
  <c r="J231" i="21"/>
  <c r="I231" i="21"/>
  <c r="H231" i="21"/>
  <c r="G231" i="21"/>
  <c r="F231" i="21"/>
  <c r="E231" i="21"/>
  <c r="D231" i="21"/>
  <c r="A231" i="21"/>
  <c r="L230" i="21"/>
  <c r="K230" i="21"/>
  <c r="J230" i="21"/>
  <c r="I230" i="21"/>
  <c r="H230" i="21"/>
  <c r="G230" i="21"/>
  <c r="F230" i="21"/>
  <c r="E230" i="21"/>
  <c r="D230" i="21"/>
  <c r="A230" i="21"/>
  <c r="L229" i="21"/>
  <c r="K229" i="21"/>
  <c r="J229" i="21"/>
  <c r="I229" i="21"/>
  <c r="H229" i="21"/>
  <c r="G229" i="21"/>
  <c r="F229" i="21"/>
  <c r="E229" i="21"/>
  <c r="D229" i="21"/>
  <c r="A229" i="21"/>
  <c r="L228" i="21"/>
  <c r="K228" i="21"/>
  <c r="J228" i="21"/>
  <c r="I228" i="21"/>
  <c r="H228" i="21"/>
  <c r="G228" i="21"/>
  <c r="F228" i="21"/>
  <c r="E228" i="21"/>
  <c r="D228" i="21"/>
  <c r="A228" i="21"/>
  <c r="L227" i="21"/>
  <c r="K227" i="21"/>
  <c r="J227" i="21"/>
  <c r="I227" i="21"/>
  <c r="H227" i="21"/>
  <c r="G227" i="21"/>
  <c r="F227" i="21"/>
  <c r="E227" i="21"/>
  <c r="D227" i="21"/>
  <c r="A227" i="21"/>
  <c r="L226" i="21"/>
  <c r="K226" i="21"/>
  <c r="J226" i="21"/>
  <c r="I226" i="21"/>
  <c r="H226" i="21"/>
  <c r="G226" i="21"/>
  <c r="F226" i="21"/>
  <c r="E226" i="21"/>
  <c r="D226" i="21"/>
  <c r="D18" i="21" s="1"/>
  <c r="A226" i="21"/>
  <c r="L225" i="21"/>
  <c r="K225" i="21"/>
  <c r="J225" i="21"/>
  <c r="I225" i="21"/>
  <c r="H225" i="21"/>
  <c r="G225" i="21"/>
  <c r="F225" i="21"/>
  <c r="E225" i="21"/>
  <c r="D225" i="21"/>
  <c r="A225" i="21"/>
  <c r="L224" i="21"/>
  <c r="K224" i="21"/>
  <c r="J224" i="21"/>
  <c r="I224" i="21"/>
  <c r="H224" i="21"/>
  <c r="G224" i="21"/>
  <c r="F224" i="21"/>
  <c r="E224" i="21"/>
  <c r="D224" i="21"/>
  <c r="A224" i="21"/>
  <c r="L223" i="21"/>
  <c r="K223" i="21"/>
  <c r="J223" i="21"/>
  <c r="I223" i="21"/>
  <c r="H223" i="21"/>
  <c r="G223" i="21"/>
  <c r="F223" i="21"/>
  <c r="E223" i="21"/>
  <c r="D223" i="21"/>
  <c r="A223" i="21"/>
  <c r="L222" i="21"/>
  <c r="K222" i="21"/>
  <c r="J222" i="21"/>
  <c r="I222" i="21"/>
  <c r="H222" i="21"/>
  <c r="G222" i="21"/>
  <c r="F222" i="21"/>
  <c r="E222" i="21"/>
  <c r="D222" i="21"/>
  <c r="A222" i="21"/>
  <c r="L221" i="21"/>
  <c r="K221" i="21"/>
  <c r="J221" i="21"/>
  <c r="I221" i="21"/>
  <c r="H221" i="21"/>
  <c r="G221" i="21"/>
  <c r="F221" i="21"/>
  <c r="E221" i="21"/>
  <c r="D221" i="21"/>
  <c r="A221" i="21"/>
  <c r="L220" i="21"/>
  <c r="K220" i="21"/>
  <c r="J220" i="21"/>
  <c r="I220" i="21"/>
  <c r="H220" i="21"/>
  <c r="G220" i="21"/>
  <c r="F220" i="21"/>
  <c r="E220" i="21"/>
  <c r="D220" i="21"/>
  <c r="C18" i="21" s="1"/>
  <c r="A220" i="21"/>
  <c r="L219" i="21"/>
  <c r="K219" i="21"/>
  <c r="J219" i="21"/>
  <c r="I219" i="21"/>
  <c r="H219" i="21"/>
  <c r="G219" i="21"/>
  <c r="F219" i="21"/>
  <c r="E219" i="21"/>
  <c r="D219" i="21"/>
  <c r="A219" i="21"/>
  <c r="L218" i="21"/>
  <c r="K218" i="21"/>
  <c r="J218" i="21"/>
  <c r="I218" i="21"/>
  <c r="H218" i="21"/>
  <c r="G218" i="21"/>
  <c r="F218" i="21"/>
  <c r="E218" i="21"/>
  <c r="D218" i="21"/>
  <c r="A218" i="21"/>
  <c r="L217" i="21"/>
  <c r="K217" i="21"/>
  <c r="J217" i="21"/>
  <c r="I217" i="21"/>
  <c r="H217" i="21"/>
  <c r="G217" i="21"/>
  <c r="F217" i="21"/>
  <c r="E217" i="21"/>
  <c r="D217" i="21"/>
  <c r="A217" i="21"/>
  <c r="L216" i="21"/>
  <c r="K216" i="21"/>
  <c r="J216" i="21"/>
  <c r="I216" i="21"/>
  <c r="H216" i="21"/>
  <c r="G216" i="21"/>
  <c r="F216" i="21"/>
  <c r="E216" i="21"/>
  <c r="D216" i="21"/>
  <c r="A216" i="21"/>
  <c r="L215" i="21"/>
  <c r="K215" i="21"/>
  <c r="J215" i="21"/>
  <c r="I215" i="21"/>
  <c r="H215" i="21"/>
  <c r="G215" i="21"/>
  <c r="F215" i="21"/>
  <c r="E215" i="21"/>
  <c r="D215" i="21"/>
  <c r="A215" i="21"/>
  <c r="L214" i="21"/>
  <c r="K214" i="21"/>
  <c r="J214" i="21"/>
  <c r="I214" i="21"/>
  <c r="H214" i="21"/>
  <c r="G214" i="21"/>
  <c r="F214" i="21"/>
  <c r="E214" i="21"/>
  <c r="D214" i="21"/>
  <c r="D17" i="21" s="1"/>
  <c r="A214" i="21"/>
  <c r="L213" i="21"/>
  <c r="K213" i="21"/>
  <c r="J213" i="21"/>
  <c r="I213" i="21"/>
  <c r="H213" i="21"/>
  <c r="G213" i="21"/>
  <c r="F213" i="21"/>
  <c r="E213" i="21"/>
  <c r="D213" i="21"/>
  <c r="A213" i="21"/>
  <c r="L212" i="21"/>
  <c r="K212" i="21"/>
  <c r="J212" i="21"/>
  <c r="I212" i="21"/>
  <c r="H212" i="21"/>
  <c r="G212" i="21"/>
  <c r="F212" i="21"/>
  <c r="E212" i="21"/>
  <c r="D212" i="21"/>
  <c r="A212" i="21"/>
  <c r="L211" i="21"/>
  <c r="K211" i="21"/>
  <c r="J211" i="21"/>
  <c r="I211" i="21"/>
  <c r="H211" i="21"/>
  <c r="G211" i="21"/>
  <c r="F211" i="21"/>
  <c r="E211" i="21"/>
  <c r="D211" i="21"/>
  <c r="A211" i="21"/>
  <c r="L210" i="21"/>
  <c r="K210" i="21"/>
  <c r="J210" i="21"/>
  <c r="I210" i="21"/>
  <c r="H210" i="21"/>
  <c r="G210" i="21"/>
  <c r="F210" i="21"/>
  <c r="E210" i="21"/>
  <c r="D210" i="21"/>
  <c r="A210" i="21"/>
  <c r="L209" i="21"/>
  <c r="K209" i="21"/>
  <c r="J209" i="21"/>
  <c r="I209" i="21"/>
  <c r="H209" i="21"/>
  <c r="G209" i="21"/>
  <c r="F209" i="21"/>
  <c r="E209" i="21"/>
  <c r="D209" i="21"/>
  <c r="A209" i="21"/>
  <c r="L208" i="21"/>
  <c r="K208" i="21"/>
  <c r="J208" i="21"/>
  <c r="I208" i="21"/>
  <c r="H208" i="21"/>
  <c r="G208" i="21"/>
  <c r="F208" i="21"/>
  <c r="E208" i="21"/>
  <c r="D208" i="21"/>
  <c r="C17" i="21" s="1"/>
  <c r="A208" i="21"/>
  <c r="L207" i="21"/>
  <c r="K207" i="21"/>
  <c r="J207" i="21"/>
  <c r="I207" i="21"/>
  <c r="H207" i="21"/>
  <c r="G207" i="21"/>
  <c r="F207" i="21"/>
  <c r="E207" i="21"/>
  <c r="D207" i="21"/>
  <c r="A207" i="21"/>
  <c r="L206" i="21"/>
  <c r="K206" i="21"/>
  <c r="J206" i="21"/>
  <c r="I206" i="21"/>
  <c r="H206" i="21"/>
  <c r="G206" i="21"/>
  <c r="F206" i="21"/>
  <c r="E206" i="21"/>
  <c r="D206" i="21"/>
  <c r="A206" i="21"/>
  <c r="L205" i="21"/>
  <c r="K205" i="21"/>
  <c r="J205" i="21"/>
  <c r="I205" i="21"/>
  <c r="H205" i="21"/>
  <c r="G205" i="21"/>
  <c r="F205" i="21"/>
  <c r="E205" i="21"/>
  <c r="D205" i="21"/>
  <c r="A205" i="21"/>
  <c r="L204" i="21"/>
  <c r="K204" i="21"/>
  <c r="J204" i="21"/>
  <c r="I204" i="21"/>
  <c r="H204" i="21"/>
  <c r="G204" i="21"/>
  <c r="F204" i="21"/>
  <c r="E204" i="21"/>
  <c r="D204" i="21"/>
  <c r="A204" i="21"/>
  <c r="L203" i="21"/>
  <c r="K203" i="21"/>
  <c r="J203" i="21"/>
  <c r="I203" i="21"/>
  <c r="H203" i="21"/>
  <c r="G203" i="21"/>
  <c r="F203" i="21"/>
  <c r="E203" i="21"/>
  <c r="D203" i="21"/>
  <c r="A203" i="21"/>
  <c r="L202" i="21"/>
  <c r="K202" i="21"/>
  <c r="J202" i="21"/>
  <c r="I202" i="21"/>
  <c r="H202" i="21"/>
  <c r="G202" i="21"/>
  <c r="F202" i="21"/>
  <c r="E202" i="21"/>
  <c r="D202" i="21"/>
  <c r="D16" i="21" s="1"/>
  <c r="A202" i="21"/>
  <c r="L201" i="21"/>
  <c r="K201" i="21"/>
  <c r="J201" i="21"/>
  <c r="I201" i="21"/>
  <c r="H201" i="21"/>
  <c r="G201" i="21"/>
  <c r="F201" i="21"/>
  <c r="E201" i="21"/>
  <c r="D201" i="21"/>
  <c r="A201" i="21"/>
  <c r="L200" i="21"/>
  <c r="K200" i="21"/>
  <c r="J200" i="21"/>
  <c r="I200" i="21"/>
  <c r="H200" i="21"/>
  <c r="G200" i="21"/>
  <c r="F200" i="21"/>
  <c r="E200" i="21"/>
  <c r="D200" i="21"/>
  <c r="A200" i="21"/>
  <c r="L199" i="21"/>
  <c r="K199" i="21"/>
  <c r="J199" i="21"/>
  <c r="I199" i="21"/>
  <c r="H199" i="21"/>
  <c r="G199" i="21"/>
  <c r="F199" i="21"/>
  <c r="E199" i="21"/>
  <c r="D199" i="21"/>
  <c r="A199" i="21"/>
  <c r="L198" i="21"/>
  <c r="K198" i="21"/>
  <c r="J198" i="21"/>
  <c r="I198" i="21"/>
  <c r="H198" i="21"/>
  <c r="G198" i="21"/>
  <c r="F198" i="21"/>
  <c r="E198" i="21"/>
  <c r="D198" i="21"/>
  <c r="A198" i="21"/>
  <c r="L197" i="21"/>
  <c r="K197" i="21"/>
  <c r="J197" i="21"/>
  <c r="I197" i="21"/>
  <c r="H197" i="21"/>
  <c r="G197" i="21"/>
  <c r="F197" i="21"/>
  <c r="E197" i="21"/>
  <c r="D197" i="21"/>
  <c r="A197" i="21"/>
  <c r="L196" i="21"/>
  <c r="K196" i="21"/>
  <c r="J196" i="21"/>
  <c r="I196" i="21"/>
  <c r="H196" i="21"/>
  <c r="G196" i="21"/>
  <c r="F196" i="21"/>
  <c r="E196" i="21"/>
  <c r="D196" i="21"/>
  <c r="C16" i="21" s="1"/>
  <c r="A196" i="21"/>
  <c r="L195" i="21"/>
  <c r="K195" i="21"/>
  <c r="J195" i="21"/>
  <c r="I195" i="21"/>
  <c r="H195" i="21"/>
  <c r="G195" i="21"/>
  <c r="F195" i="21"/>
  <c r="E195" i="21"/>
  <c r="D195" i="21"/>
  <c r="A195" i="21"/>
  <c r="L194" i="21"/>
  <c r="K194" i="21"/>
  <c r="J194" i="21"/>
  <c r="I194" i="21"/>
  <c r="H194" i="21"/>
  <c r="G194" i="21"/>
  <c r="F194" i="21"/>
  <c r="E194" i="21"/>
  <c r="D194" i="21"/>
  <c r="A194" i="21"/>
  <c r="L193" i="21"/>
  <c r="K193" i="21"/>
  <c r="J193" i="21"/>
  <c r="I193" i="21"/>
  <c r="H193" i="21"/>
  <c r="G193" i="21"/>
  <c r="F193" i="21"/>
  <c r="E193" i="21"/>
  <c r="D193" i="21"/>
  <c r="A193" i="21"/>
  <c r="L192" i="21"/>
  <c r="K192" i="21"/>
  <c r="J192" i="21"/>
  <c r="I192" i="21"/>
  <c r="H192" i="21"/>
  <c r="G192" i="21"/>
  <c r="F192" i="21"/>
  <c r="E192" i="21"/>
  <c r="D192" i="21"/>
  <c r="A192" i="21"/>
  <c r="L191" i="21"/>
  <c r="K191" i="21"/>
  <c r="J191" i="21"/>
  <c r="I191" i="21"/>
  <c r="H191" i="21"/>
  <c r="G191" i="21"/>
  <c r="F191" i="21"/>
  <c r="E191" i="21"/>
  <c r="D191" i="21"/>
  <c r="A191" i="21"/>
  <c r="L190" i="21"/>
  <c r="K190" i="21"/>
  <c r="J190" i="21"/>
  <c r="I190" i="21"/>
  <c r="H190" i="21"/>
  <c r="G190" i="21"/>
  <c r="F190" i="21"/>
  <c r="E190" i="21"/>
  <c r="D190" i="21"/>
  <c r="D15" i="21" s="1"/>
  <c r="A190" i="21"/>
  <c r="L189" i="21"/>
  <c r="K189" i="21"/>
  <c r="J189" i="21"/>
  <c r="I189" i="21"/>
  <c r="H189" i="21"/>
  <c r="G189" i="21"/>
  <c r="F189" i="21"/>
  <c r="E189" i="21"/>
  <c r="D189" i="21"/>
  <c r="A189" i="21"/>
  <c r="L188" i="21"/>
  <c r="K188" i="21"/>
  <c r="J188" i="21"/>
  <c r="I188" i="21"/>
  <c r="H188" i="21"/>
  <c r="G188" i="21"/>
  <c r="F188" i="21"/>
  <c r="E188" i="21"/>
  <c r="D188" i="21"/>
  <c r="A188" i="21"/>
  <c r="L187" i="21"/>
  <c r="K187" i="21"/>
  <c r="J187" i="21"/>
  <c r="I187" i="21"/>
  <c r="H187" i="21"/>
  <c r="G187" i="21"/>
  <c r="F187" i="21"/>
  <c r="E187" i="21"/>
  <c r="D187" i="21"/>
  <c r="A187" i="21"/>
  <c r="L186" i="21"/>
  <c r="K186" i="21"/>
  <c r="J186" i="21"/>
  <c r="I186" i="21"/>
  <c r="H186" i="21"/>
  <c r="G186" i="21"/>
  <c r="F186" i="21"/>
  <c r="E186" i="21"/>
  <c r="D186" i="21"/>
  <c r="A186" i="21"/>
  <c r="L185" i="21"/>
  <c r="K185" i="21"/>
  <c r="J185" i="21"/>
  <c r="I185" i="21"/>
  <c r="H185" i="21"/>
  <c r="G185" i="21"/>
  <c r="F185" i="21"/>
  <c r="E185" i="21"/>
  <c r="D185" i="21"/>
  <c r="A185" i="21"/>
  <c r="L184" i="21"/>
  <c r="K184" i="21"/>
  <c r="J184" i="21"/>
  <c r="I184" i="21"/>
  <c r="H184" i="21"/>
  <c r="G184" i="21"/>
  <c r="F184" i="21"/>
  <c r="E184" i="21"/>
  <c r="D184" i="21"/>
  <c r="C15" i="21" s="1"/>
  <c r="A184" i="21"/>
  <c r="L183" i="21"/>
  <c r="K183" i="21"/>
  <c r="J183" i="21"/>
  <c r="I183" i="21"/>
  <c r="H183" i="21"/>
  <c r="G183" i="21"/>
  <c r="F183" i="21"/>
  <c r="E183" i="21"/>
  <c r="D183" i="21"/>
  <c r="A183" i="21"/>
  <c r="L182" i="21"/>
  <c r="K182" i="21"/>
  <c r="J182" i="21"/>
  <c r="I182" i="21"/>
  <c r="H182" i="21"/>
  <c r="G182" i="21"/>
  <c r="F182" i="21"/>
  <c r="E182" i="21"/>
  <c r="D182" i="21"/>
  <c r="A182" i="21"/>
  <c r="L181" i="21"/>
  <c r="K181" i="21"/>
  <c r="J181" i="21"/>
  <c r="I181" i="21"/>
  <c r="H181" i="21"/>
  <c r="G181" i="21"/>
  <c r="F181" i="21"/>
  <c r="E181" i="21"/>
  <c r="D181" i="21"/>
  <c r="A181" i="21"/>
  <c r="L180" i="21"/>
  <c r="K180" i="21"/>
  <c r="J180" i="21"/>
  <c r="I180" i="21"/>
  <c r="H180" i="21"/>
  <c r="G180" i="21"/>
  <c r="F180" i="21"/>
  <c r="E180" i="21"/>
  <c r="D180" i="21"/>
  <c r="A180" i="21"/>
  <c r="L179" i="21"/>
  <c r="K179" i="21"/>
  <c r="J179" i="21"/>
  <c r="I179" i="21"/>
  <c r="H179" i="21"/>
  <c r="G179" i="21"/>
  <c r="F179" i="21"/>
  <c r="E179" i="21"/>
  <c r="D179" i="21"/>
  <c r="A179" i="21"/>
  <c r="L178" i="21"/>
  <c r="K178" i="21"/>
  <c r="J178" i="21"/>
  <c r="I178" i="21"/>
  <c r="H178" i="21"/>
  <c r="G178" i="21"/>
  <c r="F178" i="21"/>
  <c r="E178" i="21"/>
  <c r="D178" i="21"/>
  <c r="D14" i="21" s="1"/>
  <c r="A178" i="21"/>
  <c r="L177" i="21"/>
  <c r="K177" i="21"/>
  <c r="J177" i="21"/>
  <c r="I177" i="21"/>
  <c r="H177" i="21"/>
  <c r="G177" i="21"/>
  <c r="F177" i="21"/>
  <c r="E177" i="21"/>
  <c r="D177" i="21"/>
  <c r="A177" i="21"/>
  <c r="L176" i="21"/>
  <c r="K176" i="21"/>
  <c r="J176" i="21"/>
  <c r="I176" i="21"/>
  <c r="H176" i="21"/>
  <c r="G176" i="21"/>
  <c r="F176" i="21"/>
  <c r="E176" i="21"/>
  <c r="D176" i="21"/>
  <c r="A176" i="21"/>
  <c r="L175" i="21"/>
  <c r="K175" i="21"/>
  <c r="J175" i="21"/>
  <c r="I175" i="21"/>
  <c r="H175" i="21"/>
  <c r="G175" i="21"/>
  <c r="F175" i="21"/>
  <c r="E175" i="21"/>
  <c r="D175" i="21"/>
  <c r="A175" i="21"/>
  <c r="L174" i="21"/>
  <c r="K174" i="21"/>
  <c r="J174" i="21"/>
  <c r="I174" i="21"/>
  <c r="H174" i="21"/>
  <c r="G174" i="21"/>
  <c r="F174" i="21"/>
  <c r="E174" i="21"/>
  <c r="D174" i="21"/>
  <c r="A174" i="21"/>
  <c r="L173" i="21"/>
  <c r="K173" i="21"/>
  <c r="J173" i="21"/>
  <c r="I173" i="21"/>
  <c r="H173" i="21"/>
  <c r="G173" i="21"/>
  <c r="F173" i="21"/>
  <c r="E173" i="21"/>
  <c r="D173" i="21"/>
  <c r="A173" i="21"/>
  <c r="L172" i="21"/>
  <c r="K172" i="21"/>
  <c r="J172" i="21"/>
  <c r="I172" i="21"/>
  <c r="H172" i="21"/>
  <c r="G172" i="21"/>
  <c r="F172" i="21"/>
  <c r="E172" i="21"/>
  <c r="D172" i="21"/>
  <c r="C14" i="21" s="1"/>
  <c r="A172" i="21"/>
  <c r="L171" i="21"/>
  <c r="K171" i="21"/>
  <c r="J171" i="21"/>
  <c r="I171" i="21"/>
  <c r="H171" i="21"/>
  <c r="G171" i="21"/>
  <c r="F171" i="21"/>
  <c r="E171" i="21"/>
  <c r="D171" i="21"/>
  <c r="A171" i="21"/>
  <c r="L170" i="21"/>
  <c r="K170" i="21"/>
  <c r="J170" i="21"/>
  <c r="I170" i="21"/>
  <c r="H170" i="21"/>
  <c r="G170" i="21"/>
  <c r="F170" i="21"/>
  <c r="E170" i="21"/>
  <c r="D170" i="21"/>
  <c r="A170" i="21"/>
  <c r="L169" i="21"/>
  <c r="K169" i="21"/>
  <c r="J169" i="21"/>
  <c r="I169" i="21"/>
  <c r="H169" i="21"/>
  <c r="G169" i="21"/>
  <c r="F169" i="21"/>
  <c r="E169" i="21"/>
  <c r="D169" i="21"/>
  <c r="A169" i="21"/>
  <c r="L168" i="21"/>
  <c r="K168" i="21"/>
  <c r="J168" i="21"/>
  <c r="I168" i="21"/>
  <c r="H168" i="21"/>
  <c r="G168" i="21"/>
  <c r="F168" i="21"/>
  <c r="E168" i="21"/>
  <c r="D168" i="21"/>
  <c r="A168" i="21"/>
  <c r="L167" i="21"/>
  <c r="K167" i="21"/>
  <c r="J167" i="21"/>
  <c r="I167" i="21"/>
  <c r="H167" i="21"/>
  <c r="G167" i="21"/>
  <c r="F167" i="21"/>
  <c r="E167" i="21"/>
  <c r="D167" i="21"/>
  <c r="A167" i="21"/>
  <c r="L166" i="21"/>
  <c r="K166" i="21"/>
  <c r="J166" i="21"/>
  <c r="I166" i="21"/>
  <c r="H166" i="21"/>
  <c r="G166" i="21"/>
  <c r="F166" i="21"/>
  <c r="E166" i="21"/>
  <c r="D166" i="21"/>
  <c r="D13" i="21" s="1"/>
  <c r="A166" i="21"/>
  <c r="L165" i="21"/>
  <c r="K165" i="21"/>
  <c r="J165" i="21"/>
  <c r="I165" i="21"/>
  <c r="H165" i="21"/>
  <c r="G165" i="21"/>
  <c r="F165" i="21"/>
  <c r="E165" i="21"/>
  <c r="D165" i="21"/>
  <c r="A165" i="21"/>
  <c r="L164" i="21"/>
  <c r="K164" i="21"/>
  <c r="J164" i="21"/>
  <c r="I164" i="21"/>
  <c r="H164" i="21"/>
  <c r="G164" i="21"/>
  <c r="F164" i="21"/>
  <c r="E164" i="21"/>
  <c r="D164" i="21"/>
  <c r="A164" i="21"/>
  <c r="L163" i="21"/>
  <c r="K163" i="21"/>
  <c r="J163" i="21"/>
  <c r="I163" i="21"/>
  <c r="H163" i="21"/>
  <c r="G163" i="21"/>
  <c r="F163" i="21"/>
  <c r="E163" i="21"/>
  <c r="D163" i="21"/>
  <c r="A163" i="21"/>
  <c r="L162" i="21"/>
  <c r="K162" i="21"/>
  <c r="J162" i="21"/>
  <c r="I162" i="21"/>
  <c r="H162" i="21"/>
  <c r="G162" i="21"/>
  <c r="F162" i="21"/>
  <c r="E162" i="21"/>
  <c r="D162" i="21"/>
  <c r="A162" i="21"/>
  <c r="L161" i="21"/>
  <c r="K161" i="21"/>
  <c r="J161" i="21"/>
  <c r="I161" i="21"/>
  <c r="H161" i="21"/>
  <c r="G161" i="21"/>
  <c r="F161" i="21"/>
  <c r="E161" i="21"/>
  <c r="D161" i="21"/>
  <c r="A161" i="21"/>
  <c r="L160" i="21"/>
  <c r="K160" i="21"/>
  <c r="J160" i="21"/>
  <c r="I160" i="21"/>
  <c r="H160" i="21"/>
  <c r="G160" i="21"/>
  <c r="F160" i="21"/>
  <c r="E160" i="21"/>
  <c r="D160" i="21"/>
  <c r="C13" i="21" s="1"/>
  <c r="A160" i="21"/>
  <c r="L159" i="21"/>
  <c r="K159" i="21"/>
  <c r="J159" i="21"/>
  <c r="I159" i="21"/>
  <c r="H159" i="21"/>
  <c r="G159" i="21"/>
  <c r="F159" i="21"/>
  <c r="E159" i="21"/>
  <c r="D159" i="21"/>
  <c r="A159" i="21"/>
  <c r="L158" i="21"/>
  <c r="K158" i="21"/>
  <c r="J158" i="21"/>
  <c r="I158" i="21"/>
  <c r="H158" i="21"/>
  <c r="G158" i="21"/>
  <c r="F158" i="21"/>
  <c r="E158" i="21"/>
  <c r="D158" i="21"/>
  <c r="A158" i="21"/>
  <c r="L157" i="21"/>
  <c r="K157" i="21"/>
  <c r="J157" i="21"/>
  <c r="I157" i="21"/>
  <c r="H157" i="21"/>
  <c r="G157" i="21"/>
  <c r="F157" i="21"/>
  <c r="E157" i="21"/>
  <c r="D157" i="21"/>
  <c r="A157" i="21"/>
  <c r="L156" i="21"/>
  <c r="K156" i="21"/>
  <c r="J156" i="21"/>
  <c r="I156" i="21"/>
  <c r="H156" i="21"/>
  <c r="G156" i="21"/>
  <c r="F156" i="21"/>
  <c r="E156" i="21"/>
  <c r="D156" i="21"/>
  <c r="A156" i="21"/>
  <c r="L155" i="21"/>
  <c r="K155" i="21"/>
  <c r="J155" i="21"/>
  <c r="I155" i="21"/>
  <c r="H155" i="21"/>
  <c r="G155" i="21"/>
  <c r="F155" i="21"/>
  <c r="E155" i="21"/>
  <c r="D155" i="21"/>
  <c r="A155" i="21"/>
  <c r="L154" i="21"/>
  <c r="K154" i="21"/>
  <c r="J154" i="21"/>
  <c r="I154" i="21"/>
  <c r="H154" i="21"/>
  <c r="G154" i="21"/>
  <c r="F154" i="21"/>
  <c r="E154" i="21"/>
  <c r="D154" i="21"/>
  <c r="D12" i="21" s="1"/>
  <c r="A154" i="21"/>
  <c r="L153" i="21"/>
  <c r="K153" i="21"/>
  <c r="J153" i="21"/>
  <c r="I153" i="21"/>
  <c r="H153" i="21"/>
  <c r="G153" i="21"/>
  <c r="F153" i="21"/>
  <c r="E153" i="21"/>
  <c r="D153" i="21"/>
  <c r="A153" i="21"/>
  <c r="L152" i="21"/>
  <c r="K152" i="21"/>
  <c r="J152" i="21"/>
  <c r="I152" i="21"/>
  <c r="H152" i="21"/>
  <c r="G152" i="21"/>
  <c r="F152" i="21"/>
  <c r="E152" i="21"/>
  <c r="D152" i="21"/>
  <c r="A152" i="21"/>
  <c r="L151" i="21"/>
  <c r="K151" i="21"/>
  <c r="J151" i="21"/>
  <c r="I151" i="21"/>
  <c r="H151" i="21"/>
  <c r="G151" i="21"/>
  <c r="F151" i="21"/>
  <c r="E151" i="21"/>
  <c r="D151" i="21"/>
  <c r="A151" i="21"/>
  <c r="L150" i="21"/>
  <c r="K150" i="21"/>
  <c r="J150" i="21"/>
  <c r="I150" i="21"/>
  <c r="H150" i="21"/>
  <c r="G150" i="21"/>
  <c r="F150" i="21"/>
  <c r="E150" i="21"/>
  <c r="D150" i="21"/>
  <c r="A150" i="21"/>
  <c r="L149" i="21"/>
  <c r="K149" i="21"/>
  <c r="J149" i="21"/>
  <c r="I149" i="21"/>
  <c r="H149" i="21"/>
  <c r="G149" i="21"/>
  <c r="F149" i="21"/>
  <c r="E149" i="21"/>
  <c r="D149" i="21"/>
  <c r="A149" i="21"/>
  <c r="L148" i="21"/>
  <c r="K148" i="21"/>
  <c r="J148" i="21"/>
  <c r="I148" i="21"/>
  <c r="H148" i="21"/>
  <c r="G148" i="21"/>
  <c r="F148" i="21"/>
  <c r="E148" i="21"/>
  <c r="D148" i="21"/>
  <c r="C12" i="21" s="1"/>
  <c r="A148" i="21"/>
  <c r="L147" i="21"/>
  <c r="K147" i="21"/>
  <c r="J147" i="21"/>
  <c r="I147" i="21"/>
  <c r="H147" i="21"/>
  <c r="G147" i="21"/>
  <c r="F147" i="21"/>
  <c r="E147" i="21"/>
  <c r="D147" i="21"/>
  <c r="A147" i="21"/>
  <c r="L146" i="21"/>
  <c r="K146" i="21"/>
  <c r="J146" i="21"/>
  <c r="I146" i="21"/>
  <c r="H146" i="21"/>
  <c r="G146" i="21"/>
  <c r="F146" i="21"/>
  <c r="E146" i="21"/>
  <c r="D146" i="21"/>
  <c r="A146" i="21"/>
  <c r="L145" i="21"/>
  <c r="K145" i="21"/>
  <c r="J145" i="21"/>
  <c r="I145" i="21"/>
  <c r="H145" i="21"/>
  <c r="G145" i="21"/>
  <c r="F145" i="21"/>
  <c r="E145" i="21"/>
  <c r="D145" i="21"/>
  <c r="A145" i="21"/>
  <c r="L144" i="21"/>
  <c r="K144" i="21"/>
  <c r="J144" i="21"/>
  <c r="I144" i="21"/>
  <c r="H144" i="21"/>
  <c r="G144" i="21"/>
  <c r="F144" i="21"/>
  <c r="E144" i="21"/>
  <c r="D144" i="21"/>
  <c r="A144" i="21"/>
  <c r="L143" i="21"/>
  <c r="K143" i="21"/>
  <c r="J143" i="21"/>
  <c r="I143" i="21"/>
  <c r="H143" i="21"/>
  <c r="G143" i="21"/>
  <c r="F143" i="21"/>
  <c r="E143" i="21"/>
  <c r="D143" i="21"/>
  <c r="A143" i="21"/>
  <c r="L142" i="21"/>
  <c r="K142" i="21"/>
  <c r="J142" i="21"/>
  <c r="I142" i="21"/>
  <c r="H142" i="21"/>
  <c r="G142" i="21"/>
  <c r="F142" i="21"/>
  <c r="E142" i="21"/>
  <c r="D142" i="21"/>
  <c r="D11" i="21" s="1"/>
  <c r="A142" i="21"/>
  <c r="L141" i="21"/>
  <c r="K141" i="21"/>
  <c r="J141" i="21"/>
  <c r="I141" i="21"/>
  <c r="H141" i="21"/>
  <c r="G141" i="21"/>
  <c r="F141" i="21"/>
  <c r="E141" i="21"/>
  <c r="D141" i="21"/>
  <c r="A141" i="21"/>
  <c r="L140" i="21"/>
  <c r="K140" i="21"/>
  <c r="J140" i="21"/>
  <c r="I140" i="21"/>
  <c r="H140" i="21"/>
  <c r="G140" i="21"/>
  <c r="F140" i="21"/>
  <c r="E140" i="21"/>
  <c r="D140" i="21"/>
  <c r="A140" i="21"/>
  <c r="L139" i="21"/>
  <c r="K139" i="21"/>
  <c r="J139" i="21"/>
  <c r="I139" i="21"/>
  <c r="H139" i="21"/>
  <c r="G139" i="21"/>
  <c r="F139" i="21"/>
  <c r="E139" i="21"/>
  <c r="D139" i="21"/>
  <c r="A139" i="21"/>
  <c r="L138" i="21"/>
  <c r="K138" i="21"/>
  <c r="J138" i="21"/>
  <c r="I138" i="21"/>
  <c r="H138" i="21"/>
  <c r="G138" i="21"/>
  <c r="F138" i="21"/>
  <c r="E138" i="21"/>
  <c r="D138" i="21"/>
  <c r="A138" i="21"/>
  <c r="L137" i="21"/>
  <c r="K137" i="21"/>
  <c r="J137" i="21"/>
  <c r="I137" i="21"/>
  <c r="H137" i="21"/>
  <c r="G137" i="21"/>
  <c r="F137" i="21"/>
  <c r="E137" i="21"/>
  <c r="D137" i="21"/>
  <c r="A137" i="21"/>
  <c r="L136" i="21"/>
  <c r="K136" i="21"/>
  <c r="J136" i="21"/>
  <c r="I136" i="21"/>
  <c r="H136" i="21"/>
  <c r="G136" i="21"/>
  <c r="F136" i="21"/>
  <c r="E136" i="21"/>
  <c r="D136" i="21"/>
  <c r="C11" i="21" s="1"/>
  <c r="A136" i="21"/>
  <c r="L135" i="21"/>
  <c r="K135" i="21"/>
  <c r="J135" i="21"/>
  <c r="I135" i="21"/>
  <c r="H135" i="21"/>
  <c r="G135" i="21"/>
  <c r="F135" i="21"/>
  <c r="E135" i="21"/>
  <c r="D135" i="21"/>
  <c r="A135" i="21"/>
  <c r="L134" i="21"/>
  <c r="K134" i="21"/>
  <c r="J134" i="21"/>
  <c r="I134" i="21"/>
  <c r="H134" i="21"/>
  <c r="G134" i="21"/>
  <c r="F134" i="21"/>
  <c r="E134" i="21"/>
  <c r="D134" i="21"/>
  <c r="A134" i="21"/>
  <c r="L133" i="21"/>
  <c r="K133" i="21"/>
  <c r="J133" i="21"/>
  <c r="I133" i="21"/>
  <c r="H133" i="21"/>
  <c r="G133" i="21"/>
  <c r="F133" i="21"/>
  <c r="E133" i="21"/>
  <c r="D133" i="21"/>
  <c r="A133" i="21"/>
  <c r="L132" i="21"/>
  <c r="K132" i="21"/>
  <c r="J132" i="21"/>
  <c r="I132" i="21"/>
  <c r="H132" i="21"/>
  <c r="G132" i="21"/>
  <c r="F132" i="21"/>
  <c r="E132" i="21"/>
  <c r="D132" i="21"/>
  <c r="A132" i="21"/>
  <c r="L131" i="21"/>
  <c r="K131" i="21"/>
  <c r="J131" i="21"/>
  <c r="I131" i="21"/>
  <c r="H131" i="21"/>
  <c r="G131" i="21"/>
  <c r="F131" i="21"/>
  <c r="E131" i="21"/>
  <c r="D131" i="21"/>
  <c r="A131" i="21"/>
  <c r="L130" i="21"/>
  <c r="K130" i="21"/>
  <c r="J130" i="21"/>
  <c r="I130" i="21"/>
  <c r="H130" i="21"/>
  <c r="G130" i="21"/>
  <c r="F130" i="21"/>
  <c r="E130" i="21"/>
  <c r="D130" i="21"/>
  <c r="D10" i="21" s="1"/>
  <c r="A130" i="21"/>
  <c r="L129" i="21"/>
  <c r="K129" i="21"/>
  <c r="J129" i="21"/>
  <c r="I129" i="21"/>
  <c r="H129" i="21"/>
  <c r="G129" i="21"/>
  <c r="F129" i="21"/>
  <c r="E129" i="21"/>
  <c r="D129" i="21"/>
  <c r="A129" i="21"/>
  <c r="L128" i="21"/>
  <c r="K128" i="21"/>
  <c r="J128" i="21"/>
  <c r="I128" i="21"/>
  <c r="H128" i="21"/>
  <c r="G128" i="21"/>
  <c r="F128" i="21"/>
  <c r="E128" i="21"/>
  <c r="D128" i="21"/>
  <c r="A128" i="21"/>
  <c r="L127" i="21"/>
  <c r="K127" i="21"/>
  <c r="J127" i="21"/>
  <c r="I127" i="21"/>
  <c r="H127" i="21"/>
  <c r="G127" i="21"/>
  <c r="F127" i="21"/>
  <c r="E127" i="21"/>
  <c r="D127" i="21"/>
  <c r="A127" i="21"/>
  <c r="L126" i="21"/>
  <c r="K126" i="21"/>
  <c r="J126" i="21"/>
  <c r="I126" i="21"/>
  <c r="H126" i="21"/>
  <c r="G126" i="21"/>
  <c r="F126" i="21"/>
  <c r="E126" i="21"/>
  <c r="D126" i="21"/>
  <c r="A126" i="21"/>
  <c r="L125" i="21"/>
  <c r="K125" i="21"/>
  <c r="J125" i="21"/>
  <c r="I125" i="21"/>
  <c r="H125" i="21"/>
  <c r="G125" i="21"/>
  <c r="F125" i="21"/>
  <c r="E125" i="21"/>
  <c r="D125" i="21"/>
  <c r="A125" i="21"/>
  <c r="L124" i="21"/>
  <c r="K124" i="21"/>
  <c r="J124" i="21"/>
  <c r="I124" i="21"/>
  <c r="H124" i="21"/>
  <c r="G124" i="21"/>
  <c r="F124" i="21"/>
  <c r="E124" i="21"/>
  <c r="D124" i="21"/>
  <c r="C10" i="21" s="1"/>
  <c r="A124" i="21"/>
  <c r="L123" i="21"/>
  <c r="K123" i="21"/>
  <c r="J123" i="21"/>
  <c r="I123" i="21"/>
  <c r="H123" i="21"/>
  <c r="G123" i="21"/>
  <c r="F123" i="21"/>
  <c r="E123" i="21"/>
  <c r="D123" i="21"/>
  <c r="A123" i="21"/>
  <c r="L122" i="21"/>
  <c r="K122" i="21"/>
  <c r="J122" i="21"/>
  <c r="I122" i="21"/>
  <c r="H122" i="21"/>
  <c r="G122" i="21"/>
  <c r="F122" i="21"/>
  <c r="E122" i="21"/>
  <c r="D122" i="21"/>
  <c r="A122" i="21"/>
  <c r="L121" i="21"/>
  <c r="K121" i="21"/>
  <c r="J121" i="21"/>
  <c r="I121" i="21"/>
  <c r="H121" i="21"/>
  <c r="G121" i="21"/>
  <c r="F121" i="21"/>
  <c r="E121" i="21"/>
  <c r="D121" i="21"/>
  <c r="A121" i="21"/>
  <c r="L120" i="21"/>
  <c r="K120" i="21"/>
  <c r="J120" i="21"/>
  <c r="I120" i="21"/>
  <c r="H120" i="21"/>
  <c r="G120" i="21"/>
  <c r="F120" i="21"/>
  <c r="E120" i="21"/>
  <c r="D120" i="21"/>
  <c r="A120" i="21"/>
  <c r="L119" i="21"/>
  <c r="K119" i="21"/>
  <c r="J119" i="21"/>
  <c r="I119" i="21"/>
  <c r="H119" i="21"/>
  <c r="G119" i="21"/>
  <c r="F119" i="21"/>
  <c r="E119" i="21"/>
  <c r="D119" i="21"/>
  <c r="A119" i="21"/>
  <c r="L118" i="21"/>
  <c r="K118" i="21"/>
  <c r="J118" i="21"/>
  <c r="I118" i="21"/>
  <c r="H118" i="21"/>
  <c r="G118" i="21"/>
  <c r="F118" i="21"/>
  <c r="E118" i="21"/>
  <c r="D118" i="21"/>
  <c r="D9" i="21" s="1"/>
  <c r="A118" i="21"/>
  <c r="L117" i="21"/>
  <c r="K117" i="21"/>
  <c r="J117" i="21"/>
  <c r="I117" i="21"/>
  <c r="H117" i="21"/>
  <c r="G117" i="21"/>
  <c r="F117" i="21"/>
  <c r="E117" i="21"/>
  <c r="D117" i="21"/>
  <c r="A117" i="21"/>
  <c r="L116" i="21"/>
  <c r="K116" i="21"/>
  <c r="J116" i="21"/>
  <c r="I116" i="21"/>
  <c r="H116" i="21"/>
  <c r="G116" i="21"/>
  <c r="F116" i="21"/>
  <c r="E116" i="21"/>
  <c r="D116" i="21"/>
  <c r="A116" i="21"/>
  <c r="L115" i="21"/>
  <c r="K115" i="21"/>
  <c r="J115" i="21"/>
  <c r="I115" i="21"/>
  <c r="H115" i="21"/>
  <c r="G115" i="21"/>
  <c r="F115" i="21"/>
  <c r="E115" i="21"/>
  <c r="D115" i="21"/>
  <c r="A115" i="21"/>
  <c r="L114" i="21"/>
  <c r="K114" i="21"/>
  <c r="J114" i="21"/>
  <c r="I114" i="21"/>
  <c r="H114" i="21"/>
  <c r="G114" i="21"/>
  <c r="F114" i="21"/>
  <c r="E114" i="21"/>
  <c r="D114" i="21"/>
  <c r="A114" i="21"/>
  <c r="L113" i="21"/>
  <c r="K113" i="21"/>
  <c r="J113" i="21"/>
  <c r="I113" i="21"/>
  <c r="H113" i="21"/>
  <c r="G113" i="21"/>
  <c r="F113" i="21"/>
  <c r="E113" i="21"/>
  <c r="D113" i="21"/>
  <c r="A113" i="21"/>
  <c r="L112" i="21"/>
  <c r="K112" i="21"/>
  <c r="J112" i="21"/>
  <c r="I112" i="21"/>
  <c r="H112" i="21"/>
  <c r="G112" i="21"/>
  <c r="F112" i="21"/>
  <c r="E112" i="21"/>
  <c r="D112" i="21"/>
  <c r="C9" i="21" s="1"/>
  <c r="A112" i="21"/>
  <c r="L111" i="21"/>
  <c r="K111" i="21"/>
  <c r="J111" i="21"/>
  <c r="I111" i="21"/>
  <c r="H111" i="21"/>
  <c r="G111" i="21"/>
  <c r="F111" i="21"/>
  <c r="E111" i="21"/>
  <c r="D111" i="21"/>
  <c r="A111" i="21"/>
  <c r="L110" i="21"/>
  <c r="K110" i="21"/>
  <c r="J110" i="21"/>
  <c r="I110" i="21"/>
  <c r="H110" i="21"/>
  <c r="G110" i="21"/>
  <c r="F110" i="21"/>
  <c r="E110" i="21"/>
  <c r="D110" i="21"/>
  <c r="A110" i="21"/>
  <c r="L109" i="21"/>
  <c r="K109" i="21"/>
  <c r="J109" i="21"/>
  <c r="I109" i="21"/>
  <c r="H109" i="21"/>
  <c r="G109" i="21"/>
  <c r="F109" i="21"/>
  <c r="E109" i="21"/>
  <c r="D109" i="21"/>
  <c r="A109" i="21"/>
  <c r="L108" i="21"/>
  <c r="K108" i="21"/>
  <c r="J108" i="21"/>
  <c r="I108" i="21"/>
  <c r="H108" i="21"/>
  <c r="G108" i="21"/>
  <c r="F108" i="21"/>
  <c r="E108" i="21"/>
  <c r="D108" i="21"/>
  <c r="A108" i="21"/>
  <c r="L107" i="21"/>
  <c r="K107" i="21"/>
  <c r="J107" i="21"/>
  <c r="I107" i="21"/>
  <c r="H107" i="21"/>
  <c r="G107" i="21"/>
  <c r="F107" i="21"/>
  <c r="E107" i="21"/>
  <c r="D107" i="21"/>
  <c r="A107" i="21"/>
  <c r="L106" i="21"/>
  <c r="K106" i="21"/>
  <c r="J106" i="21"/>
  <c r="I106" i="21"/>
  <c r="H106" i="21"/>
  <c r="G106" i="21"/>
  <c r="F106" i="21"/>
  <c r="E106" i="21"/>
  <c r="D106" i="21"/>
  <c r="D8" i="21" s="1"/>
  <c r="A106" i="21"/>
  <c r="L105" i="21"/>
  <c r="K105" i="21"/>
  <c r="J105" i="21"/>
  <c r="I105" i="21"/>
  <c r="H105" i="21"/>
  <c r="G105" i="21"/>
  <c r="F105" i="21"/>
  <c r="E105" i="21"/>
  <c r="D105" i="21"/>
  <c r="A105" i="21"/>
  <c r="L104" i="21"/>
  <c r="K104" i="21"/>
  <c r="J104" i="21"/>
  <c r="I104" i="21"/>
  <c r="H104" i="21"/>
  <c r="G104" i="21"/>
  <c r="F104" i="21"/>
  <c r="E104" i="21"/>
  <c r="D104" i="21"/>
  <c r="A104" i="21"/>
  <c r="L103" i="21"/>
  <c r="K103" i="21"/>
  <c r="J103" i="21"/>
  <c r="I103" i="21"/>
  <c r="H103" i="21"/>
  <c r="G103" i="21"/>
  <c r="F103" i="21"/>
  <c r="E103" i="21"/>
  <c r="D103" i="21"/>
  <c r="A103" i="21"/>
  <c r="L102" i="21"/>
  <c r="K102" i="21"/>
  <c r="J102" i="21"/>
  <c r="I102" i="21"/>
  <c r="H102" i="21"/>
  <c r="G102" i="21"/>
  <c r="F102" i="21"/>
  <c r="E102" i="21"/>
  <c r="D102" i="21"/>
  <c r="A102" i="21"/>
  <c r="L101" i="21"/>
  <c r="K101" i="21"/>
  <c r="J101" i="21"/>
  <c r="I101" i="21"/>
  <c r="H101" i="21"/>
  <c r="G101" i="21"/>
  <c r="F101" i="21"/>
  <c r="E101" i="21"/>
  <c r="D101" i="21"/>
  <c r="A101" i="21"/>
  <c r="L100" i="21"/>
  <c r="K100" i="21"/>
  <c r="J100" i="21"/>
  <c r="I100" i="21"/>
  <c r="H100" i="21"/>
  <c r="G100" i="21"/>
  <c r="F100" i="21"/>
  <c r="E100" i="21"/>
  <c r="D100" i="21"/>
  <c r="A100" i="21"/>
  <c r="L99" i="21"/>
  <c r="K99" i="21"/>
  <c r="J99" i="21"/>
  <c r="I99" i="21"/>
  <c r="H99" i="21"/>
  <c r="G99" i="21"/>
  <c r="F99" i="21"/>
  <c r="E99" i="21"/>
  <c r="D99" i="21"/>
  <c r="A99" i="21"/>
  <c r="L98" i="21"/>
  <c r="K98" i="21"/>
  <c r="J98" i="21"/>
  <c r="I98" i="21"/>
  <c r="H98" i="21"/>
  <c r="G98" i="21"/>
  <c r="F98" i="21"/>
  <c r="E98" i="21"/>
  <c r="D98" i="21"/>
  <c r="A98" i="21"/>
  <c r="L97" i="21"/>
  <c r="K97" i="21"/>
  <c r="J97" i="21"/>
  <c r="I97" i="21"/>
  <c r="H97" i="21"/>
  <c r="G97" i="21"/>
  <c r="F97" i="21"/>
  <c r="E97" i="21"/>
  <c r="D97" i="21"/>
  <c r="A97" i="21"/>
  <c r="L96" i="21"/>
  <c r="K96" i="21"/>
  <c r="J96" i="21"/>
  <c r="I96" i="21"/>
  <c r="H96" i="21"/>
  <c r="G96" i="21"/>
  <c r="F96" i="21"/>
  <c r="E96" i="21"/>
  <c r="D96" i="21"/>
  <c r="A96" i="21"/>
  <c r="L95" i="21"/>
  <c r="K95" i="21"/>
  <c r="J95" i="21"/>
  <c r="I95" i="21"/>
  <c r="H95" i="21"/>
  <c r="G95" i="21"/>
  <c r="F95" i="21"/>
  <c r="E95" i="21"/>
  <c r="D95" i="21"/>
  <c r="A95" i="21"/>
  <c r="L94" i="21"/>
  <c r="K94" i="21"/>
  <c r="J94" i="21"/>
  <c r="I94" i="21"/>
  <c r="H94" i="21"/>
  <c r="G94" i="21"/>
  <c r="F94" i="21"/>
  <c r="E94" i="21"/>
  <c r="D94" i="21"/>
  <c r="D7" i="21" s="1"/>
  <c r="A94" i="21"/>
  <c r="L93" i="21"/>
  <c r="K93" i="21"/>
  <c r="J93" i="21"/>
  <c r="I93" i="21"/>
  <c r="H93" i="21"/>
  <c r="G93" i="21"/>
  <c r="F93" i="21"/>
  <c r="E93" i="21"/>
  <c r="D93" i="21"/>
  <c r="A93" i="21"/>
  <c r="L92" i="21"/>
  <c r="K92" i="21"/>
  <c r="J92" i="21"/>
  <c r="I92" i="21"/>
  <c r="H92" i="21"/>
  <c r="G92" i="21"/>
  <c r="F92" i="21"/>
  <c r="E92" i="21"/>
  <c r="D92" i="21"/>
  <c r="A92" i="21"/>
  <c r="L91" i="21"/>
  <c r="K91" i="21"/>
  <c r="J91" i="21"/>
  <c r="I91" i="21"/>
  <c r="H91" i="21"/>
  <c r="G91" i="21"/>
  <c r="F91" i="21"/>
  <c r="E91" i="21"/>
  <c r="D91" i="21"/>
  <c r="A91" i="21"/>
  <c r="L90" i="21"/>
  <c r="K90" i="21"/>
  <c r="J90" i="21"/>
  <c r="I90" i="21"/>
  <c r="H90" i="21"/>
  <c r="G90" i="21"/>
  <c r="F90" i="21"/>
  <c r="E90" i="21"/>
  <c r="D90" i="21"/>
  <c r="A90" i="21"/>
  <c r="L89" i="21"/>
  <c r="K89" i="21"/>
  <c r="J89" i="21"/>
  <c r="I89" i="21"/>
  <c r="H89" i="21"/>
  <c r="G89" i="21"/>
  <c r="F89" i="21"/>
  <c r="E89" i="21"/>
  <c r="D89" i="21"/>
  <c r="A89" i="21"/>
  <c r="L88" i="21"/>
  <c r="K88" i="21"/>
  <c r="J88" i="21"/>
  <c r="I88" i="21"/>
  <c r="H88" i="21"/>
  <c r="G88" i="21"/>
  <c r="F88" i="21"/>
  <c r="E88" i="21"/>
  <c r="D88" i="21"/>
  <c r="C7" i="21" s="1"/>
  <c r="A88" i="21"/>
  <c r="L87" i="21"/>
  <c r="K87" i="21"/>
  <c r="J87" i="21"/>
  <c r="I87" i="21"/>
  <c r="H87" i="21"/>
  <c r="G87" i="21"/>
  <c r="F87" i="21"/>
  <c r="E87" i="21"/>
  <c r="D87" i="21"/>
  <c r="A87" i="21"/>
  <c r="L86" i="21"/>
  <c r="K86" i="21"/>
  <c r="J86" i="21"/>
  <c r="I86" i="21"/>
  <c r="H86" i="21"/>
  <c r="G86" i="21"/>
  <c r="F86" i="21"/>
  <c r="E86" i="21"/>
  <c r="D86" i="21"/>
  <c r="A86" i="21"/>
  <c r="L85" i="21"/>
  <c r="K85" i="21"/>
  <c r="J85" i="21"/>
  <c r="I85" i="21"/>
  <c r="H85" i="21"/>
  <c r="G85" i="21"/>
  <c r="F85" i="21"/>
  <c r="E85" i="21"/>
  <c r="D85" i="21"/>
  <c r="A85" i="21"/>
  <c r="L84" i="21"/>
  <c r="K84" i="21"/>
  <c r="J84" i="21"/>
  <c r="I84" i="21"/>
  <c r="H84" i="21"/>
  <c r="G84" i="21"/>
  <c r="F84" i="21"/>
  <c r="E84" i="21"/>
  <c r="D84" i="21"/>
  <c r="A84" i="21"/>
  <c r="L83" i="21"/>
  <c r="K83" i="21"/>
  <c r="J83" i="21"/>
  <c r="I83" i="21"/>
  <c r="H83" i="21"/>
  <c r="G83" i="21"/>
  <c r="F83" i="21"/>
  <c r="E83" i="21"/>
  <c r="D83" i="21"/>
  <c r="A83" i="21"/>
  <c r="L82" i="21"/>
  <c r="K82" i="21"/>
  <c r="J82" i="21"/>
  <c r="I82" i="21"/>
  <c r="H82" i="21"/>
  <c r="G82" i="21"/>
  <c r="F82" i="21"/>
  <c r="E82" i="21"/>
  <c r="D82" i="21"/>
  <c r="D6" i="21" s="1"/>
  <c r="A82" i="21"/>
  <c r="L81" i="21"/>
  <c r="K81" i="21"/>
  <c r="J81" i="21"/>
  <c r="I81" i="21"/>
  <c r="H81" i="21"/>
  <c r="G81" i="21"/>
  <c r="F81" i="21"/>
  <c r="E81" i="21"/>
  <c r="D81" i="21"/>
  <c r="A81" i="21"/>
  <c r="L80" i="21"/>
  <c r="K80" i="21"/>
  <c r="J80" i="21"/>
  <c r="I80" i="21"/>
  <c r="H80" i="21"/>
  <c r="G80" i="21"/>
  <c r="F80" i="21"/>
  <c r="E80" i="21"/>
  <c r="D80" i="21"/>
  <c r="A80" i="21"/>
  <c r="L79" i="21"/>
  <c r="K79" i="21"/>
  <c r="J79" i="21"/>
  <c r="I79" i="21"/>
  <c r="H79" i="21"/>
  <c r="G79" i="21"/>
  <c r="F79" i="21"/>
  <c r="E79" i="21"/>
  <c r="D79" i="21"/>
  <c r="A79" i="21"/>
  <c r="L78" i="21"/>
  <c r="K78" i="21"/>
  <c r="J78" i="21"/>
  <c r="I78" i="21"/>
  <c r="H78" i="21"/>
  <c r="G78" i="21"/>
  <c r="F78" i="21"/>
  <c r="E78" i="21"/>
  <c r="D78" i="21"/>
  <c r="A78" i="21"/>
  <c r="L77" i="21"/>
  <c r="K77" i="21"/>
  <c r="J77" i="21"/>
  <c r="I77" i="21"/>
  <c r="H77" i="21"/>
  <c r="G77" i="21"/>
  <c r="F77" i="21"/>
  <c r="E77" i="21"/>
  <c r="D77" i="21"/>
  <c r="A77" i="21"/>
  <c r="L76" i="21"/>
  <c r="K76" i="21"/>
  <c r="J76" i="21"/>
  <c r="I76" i="21"/>
  <c r="H76" i="21"/>
  <c r="G76" i="21"/>
  <c r="F76" i="21"/>
  <c r="E76" i="21"/>
  <c r="D76" i="21"/>
  <c r="C6" i="21" s="1"/>
  <c r="A76" i="21"/>
  <c r="L75" i="21"/>
  <c r="K75" i="21"/>
  <c r="J75" i="21"/>
  <c r="I75" i="21"/>
  <c r="H75" i="21"/>
  <c r="G75" i="21"/>
  <c r="F75" i="21"/>
  <c r="E75" i="21"/>
  <c r="D75" i="21"/>
  <c r="A75" i="21"/>
  <c r="L74" i="21"/>
  <c r="K74" i="21"/>
  <c r="J74" i="21"/>
  <c r="I74" i="21"/>
  <c r="H74" i="21"/>
  <c r="G74" i="21"/>
  <c r="F74" i="21"/>
  <c r="E74" i="21"/>
  <c r="D74" i="21"/>
  <c r="A74" i="21"/>
  <c r="L73" i="21"/>
  <c r="K73" i="21"/>
  <c r="J73" i="21"/>
  <c r="I73" i="21"/>
  <c r="H73" i="21"/>
  <c r="G73" i="21"/>
  <c r="F73" i="21"/>
  <c r="E73" i="21"/>
  <c r="D73" i="21"/>
  <c r="A73" i="21"/>
  <c r="L72" i="21"/>
  <c r="K72" i="21"/>
  <c r="J72" i="21"/>
  <c r="I72" i="21"/>
  <c r="H72" i="21"/>
  <c r="G72" i="21"/>
  <c r="F72" i="21"/>
  <c r="E72" i="21"/>
  <c r="D72" i="21"/>
  <c r="A72" i="21"/>
  <c r="L71" i="21"/>
  <c r="K71" i="21"/>
  <c r="J71" i="21"/>
  <c r="I71" i="21"/>
  <c r="H71" i="21"/>
  <c r="G71" i="21"/>
  <c r="F71" i="21"/>
  <c r="E71" i="21"/>
  <c r="D71" i="21"/>
  <c r="A71" i="21"/>
  <c r="L70" i="21"/>
  <c r="K70" i="21"/>
  <c r="J70" i="21"/>
  <c r="I70" i="21"/>
  <c r="H70" i="21"/>
  <c r="G70" i="21"/>
  <c r="F70" i="21"/>
  <c r="E70" i="21"/>
  <c r="D70" i="21"/>
  <c r="D5" i="21" s="1"/>
  <c r="A70" i="21"/>
  <c r="L69" i="21"/>
  <c r="K69" i="21"/>
  <c r="J69" i="21"/>
  <c r="I69" i="21"/>
  <c r="H69" i="21"/>
  <c r="G69" i="21"/>
  <c r="F69" i="21"/>
  <c r="E69" i="21"/>
  <c r="D69" i="21"/>
  <c r="A69" i="21"/>
  <c r="L68" i="21"/>
  <c r="K68" i="21"/>
  <c r="J68" i="21"/>
  <c r="I68" i="21"/>
  <c r="H68" i="21"/>
  <c r="G68" i="21"/>
  <c r="F68" i="21"/>
  <c r="E68" i="21"/>
  <c r="D68" i="21"/>
  <c r="A68" i="21"/>
  <c r="L67" i="21"/>
  <c r="K67" i="21"/>
  <c r="J67" i="21"/>
  <c r="I67" i="21"/>
  <c r="H67" i="21"/>
  <c r="G67" i="21"/>
  <c r="F67" i="21"/>
  <c r="E67" i="21"/>
  <c r="D67" i="21"/>
  <c r="A67" i="21"/>
  <c r="L66" i="21"/>
  <c r="K66" i="21"/>
  <c r="J66" i="21"/>
  <c r="I66" i="21"/>
  <c r="H66" i="21"/>
  <c r="G66" i="21"/>
  <c r="F66" i="21"/>
  <c r="E66" i="21"/>
  <c r="D66" i="21"/>
  <c r="A66" i="21"/>
  <c r="L65" i="21"/>
  <c r="K65" i="21"/>
  <c r="J65" i="21"/>
  <c r="I65" i="21"/>
  <c r="H65" i="21"/>
  <c r="G65" i="21"/>
  <c r="F65" i="21"/>
  <c r="E65" i="21"/>
  <c r="D65" i="21"/>
  <c r="A65" i="21"/>
  <c r="L64" i="21"/>
  <c r="K64" i="21"/>
  <c r="J64" i="21"/>
  <c r="I64" i="21"/>
  <c r="H64" i="21"/>
  <c r="G64" i="21"/>
  <c r="F64" i="21"/>
  <c r="E64" i="21"/>
  <c r="D64" i="21"/>
  <c r="C5" i="21" s="1"/>
  <c r="A64" i="21"/>
  <c r="L63" i="21"/>
  <c r="K63" i="21"/>
  <c r="J63" i="21"/>
  <c r="I63" i="21"/>
  <c r="H63" i="21"/>
  <c r="G63" i="21"/>
  <c r="F63" i="21"/>
  <c r="E63" i="21"/>
  <c r="D63" i="21"/>
  <c r="A63" i="21"/>
  <c r="L62" i="21"/>
  <c r="K62" i="21"/>
  <c r="J62" i="21"/>
  <c r="I62" i="21"/>
  <c r="H62" i="21"/>
  <c r="G62" i="21"/>
  <c r="F62" i="21"/>
  <c r="E62" i="21"/>
  <c r="D62" i="21"/>
  <c r="A62" i="21"/>
  <c r="L61" i="21"/>
  <c r="K61" i="21"/>
  <c r="J61" i="21"/>
  <c r="I61" i="21"/>
  <c r="H61" i="21"/>
  <c r="G61" i="21"/>
  <c r="F61" i="21"/>
  <c r="E61" i="21"/>
  <c r="D61" i="21"/>
  <c r="A61" i="21"/>
  <c r="L60" i="21"/>
  <c r="K60" i="21"/>
  <c r="J60" i="21"/>
  <c r="I60" i="21"/>
  <c r="H60" i="21"/>
  <c r="G60" i="21"/>
  <c r="F60" i="21"/>
  <c r="E60" i="21"/>
  <c r="D60" i="21"/>
  <c r="A60" i="21"/>
  <c r="L59" i="21"/>
  <c r="K59" i="21"/>
  <c r="J59" i="21"/>
  <c r="I59" i="21"/>
  <c r="H59" i="21"/>
  <c r="G59" i="21"/>
  <c r="F59" i="21"/>
  <c r="E59" i="21"/>
  <c r="D59" i="21"/>
  <c r="A59" i="21"/>
  <c r="L58" i="21"/>
  <c r="K58" i="21"/>
  <c r="J58" i="21"/>
  <c r="I58" i="21"/>
  <c r="H58" i="21"/>
  <c r="G58" i="21"/>
  <c r="F58" i="21"/>
  <c r="E58" i="21"/>
  <c r="D58" i="21"/>
  <c r="D4" i="21" s="1"/>
  <c r="A58" i="21"/>
  <c r="L57" i="21"/>
  <c r="K57" i="21"/>
  <c r="J57" i="21"/>
  <c r="I57" i="21"/>
  <c r="H57" i="21"/>
  <c r="G57" i="21"/>
  <c r="F57" i="21"/>
  <c r="E57" i="21"/>
  <c r="D57" i="21"/>
  <c r="A57" i="21"/>
  <c r="L56" i="21"/>
  <c r="K56" i="21"/>
  <c r="J56" i="21"/>
  <c r="I56" i="21"/>
  <c r="H56" i="21"/>
  <c r="G56" i="21"/>
  <c r="F56" i="21"/>
  <c r="E56" i="21"/>
  <c r="D56" i="21"/>
  <c r="A56" i="21"/>
  <c r="L55" i="21"/>
  <c r="K55" i="21"/>
  <c r="J55" i="21"/>
  <c r="I55" i="21"/>
  <c r="H55" i="21"/>
  <c r="G55" i="21"/>
  <c r="F55" i="21"/>
  <c r="E55" i="21"/>
  <c r="D55" i="21"/>
  <c r="A55" i="21"/>
  <c r="L54" i="21"/>
  <c r="K54" i="21"/>
  <c r="J54" i="21"/>
  <c r="I54" i="21"/>
  <c r="H54" i="21"/>
  <c r="G54" i="21"/>
  <c r="F54" i="21"/>
  <c r="E54" i="21"/>
  <c r="D54" i="21"/>
  <c r="A54" i="21"/>
  <c r="L53" i="21"/>
  <c r="K53" i="21"/>
  <c r="J53" i="21"/>
  <c r="I53" i="21"/>
  <c r="H53" i="21"/>
  <c r="G53" i="21"/>
  <c r="F53" i="21"/>
  <c r="E53" i="21"/>
  <c r="D53" i="21"/>
  <c r="A53" i="21"/>
  <c r="L52" i="21"/>
  <c r="K52" i="21"/>
  <c r="J52" i="21"/>
  <c r="I52" i="21"/>
  <c r="H52" i="21"/>
  <c r="G52" i="21"/>
  <c r="F52" i="21"/>
  <c r="E52" i="21"/>
  <c r="D52" i="21"/>
  <c r="C4" i="21" s="1"/>
  <c r="A52" i="21"/>
  <c r="L51" i="21"/>
  <c r="K51" i="21"/>
  <c r="J51" i="21"/>
  <c r="I51" i="21"/>
  <c r="H51" i="21"/>
  <c r="G51" i="21"/>
  <c r="F51" i="21"/>
  <c r="E51" i="21"/>
  <c r="D51" i="21"/>
  <c r="A51" i="21"/>
  <c r="L50" i="21"/>
  <c r="K50" i="21"/>
  <c r="J50" i="21"/>
  <c r="I50" i="21"/>
  <c r="H50" i="21"/>
  <c r="G50" i="21"/>
  <c r="F50" i="21"/>
  <c r="E50" i="21"/>
  <c r="D50" i="21"/>
  <c r="C8" i="21" s="1"/>
  <c r="A50" i="21"/>
  <c r="L49" i="21"/>
  <c r="K49" i="21"/>
  <c r="J49" i="21"/>
  <c r="I49" i="21"/>
  <c r="H49" i="21"/>
  <c r="G49" i="21"/>
  <c r="F49" i="21"/>
  <c r="E49" i="21"/>
  <c r="D49" i="21"/>
  <c r="A49" i="21"/>
  <c r="L48" i="21"/>
  <c r="K48" i="21"/>
  <c r="J48" i="21"/>
  <c r="I48" i="21"/>
  <c r="H48" i="21"/>
  <c r="G48" i="21"/>
  <c r="F48" i="21"/>
  <c r="E48" i="21"/>
  <c r="D48" i="21"/>
  <c r="A48" i="21"/>
  <c r="L47" i="21"/>
  <c r="K47" i="21"/>
  <c r="J47" i="21"/>
  <c r="I47" i="21"/>
  <c r="H47" i="21"/>
  <c r="G47" i="21"/>
  <c r="F47" i="21"/>
  <c r="E47" i="21"/>
  <c r="D47" i="21"/>
  <c r="A47" i="21"/>
  <c r="L46" i="21"/>
  <c r="K46" i="21"/>
  <c r="J46" i="21"/>
  <c r="I46" i="21"/>
  <c r="H46" i="21"/>
  <c r="G46" i="21"/>
  <c r="F46" i="21"/>
  <c r="E46" i="21"/>
  <c r="D46" i="21"/>
  <c r="D3" i="21" s="1"/>
  <c r="A46" i="21"/>
  <c r="L45" i="21"/>
  <c r="K45" i="21"/>
  <c r="J45" i="21"/>
  <c r="I45" i="21"/>
  <c r="H45" i="21"/>
  <c r="G45" i="21"/>
  <c r="F45" i="21"/>
  <c r="E45" i="21"/>
  <c r="D45" i="21"/>
  <c r="A45" i="21"/>
  <c r="L44" i="21"/>
  <c r="K44" i="21"/>
  <c r="J44" i="21"/>
  <c r="I44" i="21"/>
  <c r="H44" i="21"/>
  <c r="G44" i="21"/>
  <c r="F44" i="21"/>
  <c r="E44" i="21"/>
  <c r="D44" i="21"/>
  <c r="A44" i="21"/>
  <c r="L43" i="21"/>
  <c r="K43" i="21"/>
  <c r="J43" i="21"/>
  <c r="I43" i="21"/>
  <c r="H43" i="21"/>
  <c r="G43" i="21"/>
  <c r="F43" i="21"/>
  <c r="E43" i="21"/>
  <c r="D43" i="21"/>
  <c r="A43" i="21"/>
  <c r="L42" i="21"/>
  <c r="K42" i="21"/>
  <c r="J42" i="21"/>
  <c r="I42" i="21"/>
  <c r="H42" i="21"/>
  <c r="G42" i="21"/>
  <c r="F42" i="21"/>
  <c r="E42" i="21"/>
  <c r="D42" i="21"/>
  <c r="A42" i="21"/>
  <c r="L41" i="21"/>
  <c r="K41" i="21"/>
  <c r="J41" i="21"/>
  <c r="I41" i="21"/>
  <c r="H41" i="21"/>
  <c r="G41" i="21"/>
  <c r="F41" i="21"/>
  <c r="E41" i="21"/>
  <c r="D41" i="21"/>
  <c r="A41" i="21"/>
  <c r="L40" i="21"/>
  <c r="K40" i="21"/>
  <c r="J40" i="21"/>
  <c r="I40" i="21"/>
  <c r="H40" i="21"/>
  <c r="G40" i="21"/>
  <c r="F40" i="21"/>
  <c r="E40" i="21"/>
  <c r="D40" i="21"/>
  <c r="C3" i="21" s="1"/>
  <c r="A40" i="21"/>
  <c r="L39" i="21"/>
  <c r="K39" i="21"/>
  <c r="J39" i="21"/>
  <c r="I39" i="21"/>
  <c r="H39" i="21"/>
  <c r="G39" i="21"/>
  <c r="F39" i="21"/>
  <c r="E39" i="21"/>
  <c r="D39" i="21"/>
  <c r="A39" i="21"/>
  <c r="L38" i="21"/>
  <c r="K38" i="21"/>
  <c r="J38" i="21"/>
  <c r="I38" i="21"/>
  <c r="H38" i="21"/>
  <c r="G38" i="21"/>
  <c r="F38" i="21"/>
  <c r="E38" i="21"/>
  <c r="D38" i="21"/>
  <c r="A38" i="21"/>
  <c r="L37" i="21"/>
  <c r="K37" i="21"/>
  <c r="J37" i="21"/>
  <c r="I37" i="21"/>
  <c r="H37" i="21"/>
  <c r="G37" i="21"/>
  <c r="F37" i="21"/>
  <c r="E37" i="21"/>
  <c r="D37" i="21"/>
  <c r="A37" i="21"/>
  <c r="L36" i="21"/>
  <c r="K36" i="21"/>
  <c r="J36" i="21"/>
  <c r="I36" i="21"/>
  <c r="H36" i="21"/>
  <c r="G36" i="21"/>
  <c r="F36" i="21"/>
  <c r="E36" i="21"/>
  <c r="D36" i="21"/>
  <c r="A36" i="21"/>
  <c r="L35" i="21"/>
  <c r="K35" i="21"/>
  <c r="J35" i="21"/>
  <c r="I35" i="21"/>
  <c r="H35" i="21"/>
  <c r="G35" i="21"/>
  <c r="F35" i="21"/>
  <c r="E35" i="21"/>
  <c r="D35" i="21"/>
  <c r="A35" i="21"/>
  <c r="L34" i="21"/>
  <c r="K34" i="21"/>
  <c r="J34" i="21"/>
  <c r="I34" i="21"/>
  <c r="H34" i="21"/>
  <c r="G34" i="21"/>
  <c r="F34" i="21"/>
  <c r="E34" i="21"/>
  <c r="D34" i="21"/>
  <c r="D2" i="21" s="1"/>
  <c r="A34" i="21"/>
  <c r="L33" i="21"/>
  <c r="K33" i="21"/>
  <c r="J33" i="21"/>
  <c r="I33" i="21"/>
  <c r="H33" i="21"/>
  <c r="G33" i="21"/>
  <c r="F33" i="21"/>
  <c r="E33" i="21"/>
  <c r="D33" i="21"/>
  <c r="A33" i="21"/>
  <c r="L32" i="21"/>
  <c r="K32" i="21"/>
  <c r="J32" i="21"/>
  <c r="I32" i="21"/>
  <c r="H32" i="21"/>
  <c r="G32" i="21"/>
  <c r="F32" i="21"/>
  <c r="E32" i="21"/>
  <c r="D32" i="21"/>
  <c r="A32" i="21"/>
  <c r="L31" i="21"/>
  <c r="K31" i="21"/>
  <c r="J31" i="21"/>
  <c r="I31" i="21"/>
  <c r="H31" i="21"/>
  <c r="G31" i="21"/>
  <c r="F31" i="21"/>
  <c r="E31" i="21"/>
  <c r="D31" i="21"/>
  <c r="A31" i="21"/>
  <c r="L30" i="21"/>
  <c r="K30" i="21"/>
  <c r="J30" i="21"/>
  <c r="I30" i="21"/>
  <c r="H30" i="21"/>
  <c r="G30" i="21"/>
  <c r="F30" i="21"/>
  <c r="E30" i="21"/>
  <c r="D30" i="21"/>
  <c r="A30" i="21"/>
  <c r="L29" i="21"/>
  <c r="K29" i="21"/>
  <c r="J29" i="21"/>
  <c r="I29" i="21"/>
  <c r="H29" i="21"/>
  <c r="G29" i="21"/>
  <c r="F29" i="21"/>
  <c r="E29" i="21"/>
  <c r="D29" i="21"/>
  <c r="A29" i="21"/>
  <c r="L28" i="21"/>
  <c r="I23" i="21" s="1"/>
  <c r="K28" i="21"/>
  <c r="J28" i="21"/>
  <c r="I28" i="21"/>
  <c r="H28" i="21"/>
  <c r="G28" i="21"/>
  <c r="F28" i="21"/>
  <c r="E28" i="21"/>
  <c r="D28" i="21"/>
  <c r="A28" i="21"/>
  <c r="A2" i="21"/>
  <c r="A3" i="21" s="1"/>
  <c r="L267" i="20"/>
  <c r="K267" i="20"/>
  <c r="J267" i="20"/>
  <c r="I267" i="20"/>
  <c r="H267" i="20"/>
  <c r="G267" i="20"/>
  <c r="F267" i="20"/>
  <c r="E267" i="20"/>
  <c r="D267" i="20"/>
  <c r="A267" i="20"/>
  <c r="L266" i="20"/>
  <c r="K266" i="20"/>
  <c r="J266" i="20"/>
  <c r="I266" i="20"/>
  <c r="H266" i="20"/>
  <c r="G266" i="20"/>
  <c r="F266" i="20"/>
  <c r="E266" i="20"/>
  <c r="D266" i="20"/>
  <c r="A266" i="20"/>
  <c r="L265" i="20"/>
  <c r="K265" i="20"/>
  <c r="J265" i="20"/>
  <c r="I265" i="20"/>
  <c r="H265" i="20"/>
  <c r="G265" i="20"/>
  <c r="F265" i="20"/>
  <c r="E265" i="20"/>
  <c r="D265" i="20"/>
  <c r="A265" i="20"/>
  <c r="L264" i="20"/>
  <c r="K264" i="20"/>
  <c r="J264" i="20"/>
  <c r="I264" i="20"/>
  <c r="H264" i="20"/>
  <c r="G264" i="20"/>
  <c r="F264" i="20"/>
  <c r="E264" i="20"/>
  <c r="D264" i="20"/>
  <c r="A264" i="20"/>
  <c r="L263" i="20"/>
  <c r="K263" i="20"/>
  <c r="J263" i="20"/>
  <c r="I263" i="20"/>
  <c r="H263" i="20"/>
  <c r="G263" i="20"/>
  <c r="F263" i="20"/>
  <c r="E263" i="20"/>
  <c r="D263" i="20"/>
  <c r="A263" i="20"/>
  <c r="L262" i="20"/>
  <c r="K262" i="20"/>
  <c r="J262" i="20"/>
  <c r="I262" i="20"/>
  <c r="H262" i="20"/>
  <c r="G262" i="20"/>
  <c r="F262" i="20"/>
  <c r="E262" i="20"/>
  <c r="D262" i="20"/>
  <c r="D21" i="20" s="1"/>
  <c r="A262" i="20"/>
  <c r="L261" i="20"/>
  <c r="K261" i="20"/>
  <c r="J261" i="20"/>
  <c r="I261" i="20"/>
  <c r="H261" i="20"/>
  <c r="G261" i="20"/>
  <c r="F261" i="20"/>
  <c r="E261" i="20"/>
  <c r="D261" i="20"/>
  <c r="A261" i="20"/>
  <c r="L260" i="20"/>
  <c r="K260" i="20"/>
  <c r="J260" i="20"/>
  <c r="I260" i="20"/>
  <c r="H260" i="20"/>
  <c r="G260" i="20"/>
  <c r="F260" i="20"/>
  <c r="E260" i="20"/>
  <c r="D260" i="20"/>
  <c r="A260" i="20"/>
  <c r="L259" i="20"/>
  <c r="K259" i="20"/>
  <c r="J259" i="20"/>
  <c r="I259" i="20"/>
  <c r="H259" i="20"/>
  <c r="G259" i="20"/>
  <c r="F259" i="20"/>
  <c r="E259" i="20"/>
  <c r="D259" i="20"/>
  <c r="A259" i="20"/>
  <c r="L258" i="20"/>
  <c r="K258" i="20"/>
  <c r="J258" i="20"/>
  <c r="I258" i="20"/>
  <c r="H258" i="20"/>
  <c r="G258" i="20"/>
  <c r="F258" i="20"/>
  <c r="E258" i="20"/>
  <c r="D258" i="20"/>
  <c r="A258" i="20"/>
  <c r="L257" i="20"/>
  <c r="K257" i="20"/>
  <c r="J257" i="20"/>
  <c r="I257" i="20"/>
  <c r="H257" i="20"/>
  <c r="G257" i="20"/>
  <c r="F257" i="20"/>
  <c r="E257" i="20"/>
  <c r="D257" i="20"/>
  <c r="A257" i="20"/>
  <c r="L256" i="20"/>
  <c r="K256" i="20"/>
  <c r="J256" i="20"/>
  <c r="I256" i="20"/>
  <c r="H256" i="20"/>
  <c r="G256" i="20"/>
  <c r="F256" i="20"/>
  <c r="E256" i="20"/>
  <c r="D256" i="20"/>
  <c r="C21" i="20" s="1"/>
  <c r="A256" i="20"/>
  <c r="L255" i="20"/>
  <c r="K255" i="20"/>
  <c r="J255" i="20"/>
  <c r="I255" i="20"/>
  <c r="H255" i="20"/>
  <c r="G255" i="20"/>
  <c r="F255" i="20"/>
  <c r="E255" i="20"/>
  <c r="D255" i="20"/>
  <c r="A255" i="20"/>
  <c r="L254" i="20"/>
  <c r="K254" i="20"/>
  <c r="J254" i="20"/>
  <c r="I254" i="20"/>
  <c r="H254" i="20"/>
  <c r="G254" i="20"/>
  <c r="F254" i="20"/>
  <c r="E254" i="20"/>
  <c r="D254" i="20"/>
  <c r="A254" i="20"/>
  <c r="L253" i="20"/>
  <c r="K253" i="20"/>
  <c r="J253" i="20"/>
  <c r="I253" i="20"/>
  <c r="H253" i="20"/>
  <c r="G253" i="20"/>
  <c r="F253" i="20"/>
  <c r="E253" i="20"/>
  <c r="D253" i="20"/>
  <c r="A253" i="20"/>
  <c r="L252" i="20"/>
  <c r="K252" i="20"/>
  <c r="J252" i="20"/>
  <c r="I252" i="20"/>
  <c r="H252" i="20"/>
  <c r="G252" i="20"/>
  <c r="F252" i="20"/>
  <c r="E252" i="20"/>
  <c r="D252" i="20"/>
  <c r="A252" i="20"/>
  <c r="L251" i="20"/>
  <c r="K251" i="20"/>
  <c r="J251" i="20"/>
  <c r="I251" i="20"/>
  <c r="H251" i="20"/>
  <c r="G251" i="20"/>
  <c r="F251" i="20"/>
  <c r="E251" i="20"/>
  <c r="D251" i="20"/>
  <c r="A251" i="20"/>
  <c r="L250" i="20"/>
  <c r="K250" i="20"/>
  <c r="J250" i="20"/>
  <c r="I250" i="20"/>
  <c r="H250" i="20"/>
  <c r="G250" i="20"/>
  <c r="F250" i="20"/>
  <c r="E250" i="20"/>
  <c r="D250" i="20"/>
  <c r="D20" i="20" s="1"/>
  <c r="A250" i="20"/>
  <c r="L249" i="20"/>
  <c r="K249" i="20"/>
  <c r="J249" i="20"/>
  <c r="I249" i="20"/>
  <c r="H249" i="20"/>
  <c r="G249" i="20"/>
  <c r="F249" i="20"/>
  <c r="E249" i="20"/>
  <c r="D249" i="20"/>
  <c r="A249" i="20"/>
  <c r="L248" i="20"/>
  <c r="K248" i="20"/>
  <c r="J248" i="20"/>
  <c r="I248" i="20"/>
  <c r="H248" i="20"/>
  <c r="G248" i="20"/>
  <c r="F248" i="20"/>
  <c r="E248" i="20"/>
  <c r="D248" i="20"/>
  <c r="A248" i="20"/>
  <c r="L247" i="20"/>
  <c r="K247" i="20"/>
  <c r="J247" i="20"/>
  <c r="I247" i="20"/>
  <c r="H247" i="20"/>
  <c r="G247" i="20"/>
  <c r="F247" i="20"/>
  <c r="E247" i="20"/>
  <c r="D247" i="20"/>
  <c r="A247" i="20"/>
  <c r="L246" i="20"/>
  <c r="K246" i="20"/>
  <c r="J246" i="20"/>
  <c r="I246" i="20"/>
  <c r="H246" i="20"/>
  <c r="G246" i="20"/>
  <c r="F246" i="20"/>
  <c r="E246" i="20"/>
  <c r="D246" i="20"/>
  <c r="A246" i="20"/>
  <c r="L245" i="20"/>
  <c r="K245" i="20"/>
  <c r="J245" i="20"/>
  <c r="I245" i="20"/>
  <c r="H245" i="20"/>
  <c r="G245" i="20"/>
  <c r="F245" i="20"/>
  <c r="E245" i="20"/>
  <c r="D245" i="20"/>
  <c r="A245" i="20"/>
  <c r="L244" i="20"/>
  <c r="K244" i="20"/>
  <c r="J244" i="20"/>
  <c r="I244" i="20"/>
  <c r="H244" i="20"/>
  <c r="G244" i="20"/>
  <c r="F244" i="20"/>
  <c r="E244" i="20"/>
  <c r="D244" i="20"/>
  <c r="C20" i="20" s="1"/>
  <c r="A244" i="20"/>
  <c r="L243" i="20"/>
  <c r="K243" i="20"/>
  <c r="J243" i="20"/>
  <c r="I243" i="20"/>
  <c r="H243" i="20"/>
  <c r="G243" i="20"/>
  <c r="F243" i="20"/>
  <c r="E243" i="20"/>
  <c r="D243" i="20"/>
  <c r="A243" i="20"/>
  <c r="L242" i="20"/>
  <c r="K242" i="20"/>
  <c r="J242" i="20"/>
  <c r="I242" i="20"/>
  <c r="H242" i="20"/>
  <c r="G242" i="20"/>
  <c r="F242" i="20"/>
  <c r="E242" i="20"/>
  <c r="D242" i="20"/>
  <c r="A242" i="20"/>
  <c r="L241" i="20"/>
  <c r="K241" i="20"/>
  <c r="J241" i="20"/>
  <c r="I241" i="20"/>
  <c r="H241" i="20"/>
  <c r="G241" i="20"/>
  <c r="F241" i="20"/>
  <c r="E241" i="20"/>
  <c r="D241" i="20"/>
  <c r="A241" i="20"/>
  <c r="L240" i="20"/>
  <c r="K240" i="20"/>
  <c r="J240" i="20"/>
  <c r="I240" i="20"/>
  <c r="H240" i="20"/>
  <c r="G240" i="20"/>
  <c r="F240" i="20"/>
  <c r="E240" i="20"/>
  <c r="D240" i="20"/>
  <c r="A240" i="20"/>
  <c r="L239" i="20"/>
  <c r="K239" i="20"/>
  <c r="J239" i="20"/>
  <c r="I239" i="20"/>
  <c r="H239" i="20"/>
  <c r="G239" i="20"/>
  <c r="F239" i="20"/>
  <c r="E239" i="20"/>
  <c r="D239" i="20"/>
  <c r="A239" i="20"/>
  <c r="L238" i="20"/>
  <c r="K238" i="20"/>
  <c r="J238" i="20"/>
  <c r="I238" i="20"/>
  <c r="H238" i="20"/>
  <c r="G238" i="20"/>
  <c r="F238" i="20"/>
  <c r="E238" i="20"/>
  <c r="D238" i="20"/>
  <c r="D19" i="20" s="1"/>
  <c r="A238" i="20"/>
  <c r="L237" i="20"/>
  <c r="K237" i="20"/>
  <c r="J237" i="20"/>
  <c r="I237" i="20"/>
  <c r="H237" i="20"/>
  <c r="G237" i="20"/>
  <c r="F237" i="20"/>
  <c r="E237" i="20"/>
  <c r="D237" i="20"/>
  <c r="A237" i="20"/>
  <c r="L236" i="20"/>
  <c r="K236" i="20"/>
  <c r="J236" i="20"/>
  <c r="I236" i="20"/>
  <c r="H236" i="20"/>
  <c r="G236" i="20"/>
  <c r="F236" i="20"/>
  <c r="E236" i="20"/>
  <c r="D236" i="20"/>
  <c r="A236" i="20"/>
  <c r="L235" i="20"/>
  <c r="K235" i="20"/>
  <c r="J235" i="20"/>
  <c r="I235" i="20"/>
  <c r="H235" i="20"/>
  <c r="G235" i="20"/>
  <c r="F235" i="20"/>
  <c r="E235" i="20"/>
  <c r="D235" i="20"/>
  <c r="A235" i="20"/>
  <c r="L234" i="20"/>
  <c r="K234" i="20"/>
  <c r="J234" i="20"/>
  <c r="I234" i="20"/>
  <c r="H234" i="20"/>
  <c r="G234" i="20"/>
  <c r="F234" i="20"/>
  <c r="E234" i="20"/>
  <c r="D234" i="20"/>
  <c r="A234" i="20"/>
  <c r="L233" i="20"/>
  <c r="K233" i="20"/>
  <c r="J233" i="20"/>
  <c r="I233" i="20"/>
  <c r="H233" i="20"/>
  <c r="G233" i="20"/>
  <c r="F233" i="20"/>
  <c r="E233" i="20"/>
  <c r="D233" i="20"/>
  <c r="A233" i="20"/>
  <c r="L232" i="20"/>
  <c r="K232" i="20"/>
  <c r="J232" i="20"/>
  <c r="I232" i="20"/>
  <c r="H232" i="20"/>
  <c r="G232" i="20"/>
  <c r="F232" i="20"/>
  <c r="E232" i="20"/>
  <c r="D232" i="20"/>
  <c r="C19" i="20" s="1"/>
  <c r="A232" i="20"/>
  <c r="L231" i="20"/>
  <c r="K231" i="20"/>
  <c r="J231" i="20"/>
  <c r="I231" i="20"/>
  <c r="H231" i="20"/>
  <c r="G231" i="20"/>
  <c r="F231" i="20"/>
  <c r="E231" i="20"/>
  <c r="D231" i="20"/>
  <c r="A231" i="20"/>
  <c r="L230" i="20"/>
  <c r="K230" i="20"/>
  <c r="J230" i="20"/>
  <c r="I230" i="20"/>
  <c r="H230" i="20"/>
  <c r="G230" i="20"/>
  <c r="F230" i="20"/>
  <c r="E230" i="20"/>
  <c r="D230" i="20"/>
  <c r="A230" i="20"/>
  <c r="L229" i="20"/>
  <c r="K229" i="20"/>
  <c r="J229" i="20"/>
  <c r="I229" i="20"/>
  <c r="H229" i="20"/>
  <c r="G229" i="20"/>
  <c r="F229" i="20"/>
  <c r="E229" i="20"/>
  <c r="D229" i="20"/>
  <c r="A229" i="20"/>
  <c r="L228" i="20"/>
  <c r="K228" i="20"/>
  <c r="J228" i="20"/>
  <c r="I228" i="20"/>
  <c r="H228" i="20"/>
  <c r="G228" i="20"/>
  <c r="F228" i="20"/>
  <c r="E228" i="20"/>
  <c r="D228" i="20"/>
  <c r="A228" i="20"/>
  <c r="L227" i="20"/>
  <c r="K227" i="20"/>
  <c r="J227" i="20"/>
  <c r="I227" i="20"/>
  <c r="H227" i="20"/>
  <c r="G227" i="20"/>
  <c r="F227" i="20"/>
  <c r="E227" i="20"/>
  <c r="D227" i="20"/>
  <c r="A227" i="20"/>
  <c r="L226" i="20"/>
  <c r="K226" i="20"/>
  <c r="J226" i="20"/>
  <c r="I226" i="20"/>
  <c r="H226" i="20"/>
  <c r="G226" i="20"/>
  <c r="F226" i="20"/>
  <c r="E226" i="20"/>
  <c r="D226" i="20"/>
  <c r="D18" i="20" s="1"/>
  <c r="A226" i="20"/>
  <c r="L225" i="20"/>
  <c r="K225" i="20"/>
  <c r="J225" i="20"/>
  <c r="I225" i="20"/>
  <c r="H225" i="20"/>
  <c r="G225" i="20"/>
  <c r="F225" i="20"/>
  <c r="E225" i="20"/>
  <c r="D225" i="20"/>
  <c r="A225" i="20"/>
  <c r="L224" i="20"/>
  <c r="K224" i="20"/>
  <c r="J224" i="20"/>
  <c r="I224" i="20"/>
  <c r="H224" i="20"/>
  <c r="G224" i="20"/>
  <c r="F224" i="20"/>
  <c r="E224" i="20"/>
  <c r="D224" i="20"/>
  <c r="A224" i="20"/>
  <c r="L223" i="20"/>
  <c r="K223" i="20"/>
  <c r="J223" i="20"/>
  <c r="I223" i="20"/>
  <c r="H223" i="20"/>
  <c r="G223" i="20"/>
  <c r="F223" i="20"/>
  <c r="E223" i="20"/>
  <c r="D223" i="20"/>
  <c r="A223" i="20"/>
  <c r="L222" i="20"/>
  <c r="K222" i="20"/>
  <c r="J222" i="20"/>
  <c r="I222" i="20"/>
  <c r="H222" i="20"/>
  <c r="G222" i="20"/>
  <c r="F222" i="20"/>
  <c r="E222" i="20"/>
  <c r="D222" i="20"/>
  <c r="A222" i="20"/>
  <c r="L221" i="20"/>
  <c r="K221" i="20"/>
  <c r="J221" i="20"/>
  <c r="I221" i="20"/>
  <c r="H221" i="20"/>
  <c r="G221" i="20"/>
  <c r="F221" i="20"/>
  <c r="E221" i="20"/>
  <c r="D221" i="20"/>
  <c r="A221" i="20"/>
  <c r="L220" i="20"/>
  <c r="K220" i="20"/>
  <c r="J220" i="20"/>
  <c r="I220" i="20"/>
  <c r="H220" i="20"/>
  <c r="G220" i="20"/>
  <c r="F220" i="20"/>
  <c r="E220" i="20"/>
  <c r="D220" i="20"/>
  <c r="C18" i="20" s="1"/>
  <c r="A220" i="20"/>
  <c r="L219" i="20"/>
  <c r="K219" i="20"/>
  <c r="J219" i="20"/>
  <c r="I219" i="20"/>
  <c r="H219" i="20"/>
  <c r="G219" i="20"/>
  <c r="F219" i="20"/>
  <c r="E219" i="20"/>
  <c r="D219" i="20"/>
  <c r="A219" i="20"/>
  <c r="L218" i="20"/>
  <c r="K218" i="20"/>
  <c r="J218" i="20"/>
  <c r="I218" i="20"/>
  <c r="H218" i="20"/>
  <c r="G218" i="20"/>
  <c r="F218" i="20"/>
  <c r="E218" i="20"/>
  <c r="D218" i="20"/>
  <c r="A218" i="20"/>
  <c r="L217" i="20"/>
  <c r="K217" i="20"/>
  <c r="J217" i="20"/>
  <c r="I217" i="20"/>
  <c r="H217" i="20"/>
  <c r="G217" i="20"/>
  <c r="F217" i="20"/>
  <c r="E217" i="20"/>
  <c r="D217" i="20"/>
  <c r="A217" i="20"/>
  <c r="L216" i="20"/>
  <c r="K216" i="20"/>
  <c r="J216" i="20"/>
  <c r="I216" i="20"/>
  <c r="H216" i="20"/>
  <c r="G216" i="20"/>
  <c r="F216" i="20"/>
  <c r="E216" i="20"/>
  <c r="D216" i="20"/>
  <c r="A216" i="20"/>
  <c r="L215" i="20"/>
  <c r="K215" i="20"/>
  <c r="J215" i="20"/>
  <c r="I215" i="20"/>
  <c r="H215" i="20"/>
  <c r="G215" i="20"/>
  <c r="F215" i="20"/>
  <c r="E215" i="20"/>
  <c r="D215" i="20"/>
  <c r="A215" i="20"/>
  <c r="L214" i="20"/>
  <c r="K214" i="20"/>
  <c r="J214" i="20"/>
  <c r="I214" i="20"/>
  <c r="H214" i="20"/>
  <c r="G214" i="20"/>
  <c r="F214" i="20"/>
  <c r="E214" i="20"/>
  <c r="D214" i="20"/>
  <c r="D17" i="20" s="1"/>
  <c r="A214" i="20"/>
  <c r="L213" i="20"/>
  <c r="K213" i="20"/>
  <c r="J213" i="20"/>
  <c r="I213" i="20"/>
  <c r="H213" i="20"/>
  <c r="G213" i="20"/>
  <c r="F213" i="20"/>
  <c r="E213" i="20"/>
  <c r="D213" i="20"/>
  <c r="A213" i="20"/>
  <c r="L212" i="20"/>
  <c r="K212" i="20"/>
  <c r="J212" i="20"/>
  <c r="I212" i="20"/>
  <c r="H212" i="20"/>
  <c r="G212" i="20"/>
  <c r="F212" i="20"/>
  <c r="E212" i="20"/>
  <c r="D212" i="20"/>
  <c r="A212" i="20"/>
  <c r="L211" i="20"/>
  <c r="K211" i="20"/>
  <c r="J211" i="20"/>
  <c r="I211" i="20"/>
  <c r="H211" i="20"/>
  <c r="G211" i="20"/>
  <c r="F211" i="20"/>
  <c r="E211" i="20"/>
  <c r="D211" i="20"/>
  <c r="A211" i="20"/>
  <c r="L210" i="20"/>
  <c r="K210" i="20"/>
  <c r="J210" i="20"/>
  <c r="I210" i="20"/>
  <c r="H210" i="20"/>
  <c r="G210" i="20"/>
  <c r="F210" i="20"/>
  <c r="E210" i="20"/>
  <c r="D210" i="20"/>
  <c r="A210" i="20"/>
  <c r="L209" i="20"/>
  <c r="K209" i="20"/>
  <c r="J209" i="20"/>
  <c r="I209" i="20"/>
  <c r="H209" i="20"/>
  <c r="G209" i="20"/>
  <c r="F209" i="20"/>
  <c r="E209" i="20"/>
  <c r="D209" i="20"/>
  <c r="A209" i="20"/>
  <c r="L208" i="20"/>
  <c r="K208" i="20"/>
  <c r="J208" i="20"/>
  <c r="I208" i="20"/>
  <c r="H208" i="20"/>
  <c r="G208" i="20"/>
  <c r="F208" i="20"/>
  <c r="E208" i="20"/>
  <c r="D208" i="20"/>
  <c r="C17" i="20" s="1"/>
  <c r="A208" i="20"/>
  <c r="L207" i="20"/>
  <c r="K207" i="20"/>
  <c r="J207" i="20"/>
  <c r="I207" i="20"/>
  <c r="H207" i="20"/>
  <c r="G207" i="20"/>
  <c r="F207" i="20"/>
  <c r="E207" i="20"/>
  <c r="D207" i="20"/>
  <c r="A207" i="20"/>
  <c r="L206" i="20"/>
  <c r="K206" i="20"/>
  <c r="J206" i="20"/>
  <c r="I206" i="20"/>
  <c r="H206" i="20"/>
  <c r="G206" i="20"/>
  <c r="F206" i="20"/>
  <c r="E206" i="20"/>
  <c r="D206" i="20"/>
  <c r="A206" i="20"/>
  <c r="L205" i="20"/>
  <c r="K205" i="20"/>
  <c r="J205" i="20"/>
  <c r="I205" i="20"/>
  <c r="H205" i="20"/>
  <c r="G205" i="20"/>
  <c r="F205" i="20"/>
  <c r="E205" i="20"/>
  <c r="D205" i="20"/>
  <c r="A205" i="20"/>
  <c r="L204" i="20"/>
  <c r="K204" i="20"/>
  <c r="J204" i="20"/>
  <c r="I204" i="20"/>
  <c r="H204" i="20"/>
  <c r="G204" i="20"/>
  <c r="F204" i="20"/>
  <c r="E204" i="20"/>
  <c r="D204" i="20"/>
  <c r="A204" i="20"/>
  <c r="L203" i="20"/>
  <c r="K203" i="20"/>
  <c r="J203" i="20"/>
  <c r="I203" i="20"/>
  <c r="H203" i="20"/>
  <c r="G203" i="20"/>
  <c r="F203" i="20"/>
  <c r="E203" i="20"/>
  <c r="D203" i="20"/>
  <c r="A203" i="20"/>
  <c r="L202" i="20"/>
  <c r="K202" i="20"/>
  <c r="J202" i="20"/>
  <c r="I202" i="20"/>
  <c r="H202" i="20"/>
  <c r="G202" i="20"/>
  <c r="F202" i="20"/>
  <c r="E202" i="20"/>
  <c r="D202" i="20"/>
  <c r="D16" i="20" s="1"/>
  <c r="A202" i="20"/>
  <c r="L201" i="20"/>
  <c r="K201" i="20"/>
  <c r="J201" i="20"/>
  <c r="I201" i="20"/>
  <c r="H201" i="20"/>
  <c r="G201" i="20"/>
  <c r="F201" i="20"/>
  <c r="E201" i="20"/>
  <c r="D201" i="20"/>
  <c r="A201" i="20"/>
  <c r="L200" i="20"/>
  <c r="K200" i="20"/>
  <c r="J200" i="20"/>
  <c r="I200" i="20"/>
  <c r="H200" i="20"/>
  <c r="G200" i="20"/>
  <c r="F200" i="20"/>
  <c r="E200" i="20"/>
  <c r="D200" i="20"/>
  <c r="A200" i="20"/>
  <c r="L199" i="20"/>
  <c r="K199" i="20"/>
  <c r="J199" i="20"/>
  <c r="I199" i="20"/>
  <c r="H199" i="20"/>
  <c r="G199" i="20"/>
  <c r="F199" i="20"/>
  <c r="E199" i="20"/>
  <c r="D199" i="20"/>
  <c r="A199" i="20"/>
  <c r="L198" i="20"/>
  <c r="K198" i="20"/>
  <c r="J198" i="20"/>
  <c r="I198" i="20"/>
  <c r="H198" i="20"/>
  <c r="G198" i="20"/>
  <c r="F198" i="20"/>
  <c r="E198" i="20"/>
  <c r="D198" i="20"/>
  <c r="A198" i="20"/>
  <c r="L197" i="20"/>
  <c r="K197" i="20"/>
  <c r="J197" i="20"/>
  <c r="I197" i="20"/>
  <c r="H197" i="20"/>
  <c r="G197" i="20"/>
  <c r="F197" i="20"/>
  <c r="E197" i="20"/>
  <c r="D197" i="20"/>
  <c r="A197" i="20"/>
  <c r="L196" i="20"/>
  <c r="K196" i="20"/>
  <c r="J196" i="20"/>
  <c r="I196" i="20"/>
  <c r="H196" i="20"/>
  <c r="G196" i="20"/>
  <c r="F196" i="20"/>
  <c r="E196" i="20"/>
  <c r="D196" i="20"/>
  <c r="C16" i="20" s="1"/>
  <c r="A196" i="20"/>
  <c r="L195" i="20"/>
  <c r="K195" i="20"/>
  <c r="J195" i="20"/>
  <c r="I195" i="20"/>
  <c r="H195" i="20"/>
  <c r="G195" i="20"/>
  <c r="F195" i="20"/>
  <c r="E195" i="20"/>
  <c r="D195" i="20"/>
  <c r="A195" i="20"/>
  <c r="L194" i="20"/>
  <c r="K194" i="20"/>
  <c r="J194" i="20"/>
  <c r="I194" i="20"/>
  <c r="H194" i="20"/>
  <c r="G194" i="20"/>
  <c r="F194" i="20"/>
  <c r="E194" i="20"/>
  <c r="D194" i="20"/>
  <c r="A194" i="20"/>
  <c r="L193" i="20"/>
  <c r="K193" i="20"/>
  <c r="J193" i="20"/>
  <c r="I193" i="20"/>
  <c r="H193" i="20"/>
  <c r="G193" i="20"/>
  <c r="F193" i="20"/>
  <c r="E193" i="20"/>
  <c r="D193" i="20"/>
  <c r="A193" i="20"/>
  <c r="L192" i="20"/>
  <c r="K192" i="20"/>
  <c r="J192" i="20"/>
  <c r="I192" i="20"/>
  <c r="H192" i="20"/>
  <c r="G192" i="20"/>
  <c r="F192" i="20"/>
  <c r="E192" i="20"/>
  <c r="D192" i="20"/>
  <c r="A192" i="20"/>
  <c r="L191" i="20"/>
  <c r="K191" i="20"/>
  <c r="J191" i="20"/>
  <c r="I191" i="20"/>
  <c r="H191" i="20"/>
  <c r="G191" i="20"/>
  <c r="F191" i="20"/>
  <c r="E191" i="20"/>
  <c r="D191" i="20"/>
  <c r="A191" i="20"/>
  <c r="L190" i="20"/>
  <c r="K190" i="20"/>
  <c r="J190" i="20"/>
  <c r="I190" i="20"/>
  <c r="H190" i="20"/>
  <c r="G190" i="20"/>
  <c r="F190" i="20"/>
  <c r="E190" i="20"/>
  <c r="D190" i="20"/>
  <c r="D15" i="20" s="1"/>
  <c r="A190" i="20"/>
  <c r="L189" i="20"/>
  <c r="K189" i="20"/>
  <c r="J189" i="20"/>
  <c r="I189" i="20"/>
  <c r="H189" i="20"/>
  <c r="G189" i="20"/>
  <c r="F189" i="20"/>
  <c r="E189" i="20"/>
  <c r="D189" i="20"/>
  <c r="A189" i="20"/>
  <c r="L188" i="20"/>
  <c r="K188" i="20"/>
  <c r="J188" i="20"/>
  <c r="I188" i="20"/>
  <c r="H188" i="20"/>
  <c r="G188" i="20"/>
  <c r="F188" i="20"/>
  <c r="E188" i="20"/>
  <c r="D188" i="20"/>
  <c r="A188" i="20"/>
  <c r="L187" i="20"/>
  <c r="K187" i="20"/>
  <c r="J187" i="20"/>
  <c r="I187" i="20"/>
  <c r="H187" i="20"/>
  <c r="G187" i="20"/>
  <c r="F187" i="20"/>
  <c r="E187" i="20"/>
  <c r="D187" i="20"/>
  <c r="A187" i="20"/>
  <c r="L186" i="20"/>
  <c r="K186" i="20"/>
  <c r="J186" i="20"/>
  <c r="I186" i="20"/>
  <c r="H186" i="20"/>
  <c r="G186" i="20"/>
  <c r="F186" i="20"/>
  <c r="E186" i="20"/>
  <c r="D186" i="20"/>
  <c r="A186" i="20"/>
  <c r="L185" i="20"/>
  <c r="K185" i="20"/>
  <c r="J185" i="20"/>
  <c r="I185" i="20"/>
  <c r="H185" i="20"/>
  <c r="G185" i="20"/>
  <c r="F185" i="20"/>
  <c r="E185" i="20"/>
  <c r="D185" i="20"/>
  <c r="A185" i="20"/>
  <c r="L184" i="20"/>
  <c r="K184" i="20"/>
  <c r="J184" i="20"/>
  <c r="I184" i="20"/>
  <c r="H184" i="20"/>
  <c r="G184" i="20"/>
  <c r="F184" i="20"/>
  <c r="E184" i="20"/>
  <c r="D184" i="20"/>
  <c r="C15" i="20" s="1"/>
  <c r="A184" i="20"/>
  <c r="L183" i="20"/>
  <c r="K183" i="20"/>
  <c r="J183" i="20"/>
  <c r="I183" i="20"/>
  <c r="H183" i="20"/>
  <c r="G183" i="20"/>
  <c r="F183" i="20"/>
  <c r="E183" i="20"/>
  <c r="D183" i="20"/>
  <c r="A183" i="20"/>
  <c r="L182" i="20"/>
  <c r="K182" i="20"/>
  <c r="J182" i="20"/>
  <c r="I182" i="20"/>
  <c r="H182" i="20"/>
  <c r="G182" i="20"/>
  <c r="F182" i="20"/>
  <c r="E182" i="20"/>
  <c r="D182" i="20"/>
  <c r="A182" i="20"/>
  <c r="L181" i="20"/>
  <c r="K181" i="20"/>
  <c r="J181" i="20"/>
  <c r="I181" i="20"/>
  <c r="H181" i="20"/>
  <c r="G181" i="20"/>
  <c r="F181" i="20"/>
  <c r="E181" i="20"/>
  <c r="D181" i="20"/>
  <c r="A181" i="20"/>
  <c r="L180" i="20"/>
  <c r="K180" i="20"/>
  <c r="J180" i="20"/>
  <c r="I180" i="20"/>
  <c r="H180" i="20"/>
  <c r="G180" i="20"/>
  <c r="F180" i="20"/>
  <c r="E180" i="20"/>
  <c r="D180" i="20"/>
  <c r="A180" i="20"/>
  <c r="L179" i="20"/>
  <c r="K179" i="20"/>
  <c r="J179" i="20"/>
  <c r="I179" i="20"/>
  <c r="H179" i="20"/>
  <c r="G179" i="20"/>
  <c r="F179" i="20"/>
  <c r="E179" i="20"/>
  <c r="D179" i="20"/>
  <c r="A179" i="20"/>
  <c r="L178" i="20"/>
  <c r="K178" i="20"/>
  <c r="J178" i="20"/>
  <c r="I178" i="20"/>
  <c r="H178" i="20"/>
  <c r="G178" i="20"/>
  <c r="F178" i="20"/>
  <c r="E178" i="20"/>
  <c r="D178" i="20"/>
  <c r="D14" i="20" s="1"/>
  <c r="A178" i="20"/>
  <c r="L177" i="20"/>
  <c r="K177" i="20"/>
  <c r="J177" i="20"/>
  <c r="I177" i="20"/>
  <c r="H177" i="20"/>
  <c r="G177" i="20"/>
  <c r="F177" i="20"/>
  <c r="E177" i="20"/>
  <c r="D177" i="20"/>
  <c r="A177" i="20"/>
  <c r="L176" i="20"/>
  <c r="K176" i="20"/>
  <c r="J176" i="20"/>
  <c r="I176" i="20"/>
  <c r="H176" i="20"/>
  <c r="G176" i="20"/>
  <c r="F176" i="20"/>
  <c r="E176" i="20"/>
  <c r="D176" i="20"/>
  <c r="A176" i="20"/>
  <c r="L175" i="20"/>
  <c r="K175" i="20"/>
  <c r="J175" i="20"/>
  <c r="I175" i="20"/>
  <c r="H175" i="20"/>
  <c r="G175" i="20"/>
  <c r="F175" i="20"/>
  <c r="E175" i="20"/>
  <c r="D175" i="20"/>
  <c r="A175" i="20"/>
  <c r="L174" i="20"/>
  <c r="K174" i="20"/>
  <c r="J174" i="20"/>
  <c r="I174" i="20"/>
  <c r="H174" i="20"/>
  <c r="G174" i="20"/>
  <c r="F174" i="20"/>
  <c r="E174" i="20"/>
  <c r="D174" i="20"/>
  <c r="A174" i="20"/>
  <c r="L173" i="20"/>
  <c r="K173" i="20"/>
  <c r="J173" i="20"/>
  <c r="I173" i="20"/>
  <c r="H173" i="20"/>
  <c r="G173" i="20"/>
  <c r="F173" i="20"/>
  <c r="E173" i="20"/>
  <c r="D173" i="20"/>
  <c r="A173" i="20"/>
  <c r="L172" i="20"/>
  <c r="K172" i="20"/>
  <c r="J172" i="20"/>
  <c r="I172" i="20"/>
  <c r="H172" i="20"/>
  <c r="G172" i="20"/>
  <c r="F172" i="20"/>
  <c r="E172" i="20"/>
  <c r="D172" i="20"/>
  <c r="C14" i="20" s="1"/>
  <c r="A172" i="20"/>
  <c r="L171" i="20"/>
  <c r="K171" i="20"/>
  <c r="J171" i="20"/>
  <c r="I171" i="20"/>
  <c r="H171" i="20"/>
  <c r="G171" i="20"/>
  <c r="F171" i="20"/>
  <c r="E171" i="20"/>
  <c r="D171" i="20"/>
  <c r="A171" i="20"/>
  <c r="L170" i="20"/>
  <c r="K170" i="20"/>
  <c r="J170" i="20"/>
  <c r="I170" i="20"/>
  <c r="H170" i="20"/>
  <c r="G170" i="20"/>
  <c r="F170" i="20"/>
  <c r="E170" i="20"/>
  <c r="D170" i="20"/>
  <c r="A170" i="20"/>
  <c r="L169" i="20"/>
  <c r="K169" i="20"/>
  <c r="J169" i="20"/>
  <c r="I169" i="20"/>
  <c r="H169" i="20"/>
  <c r="G169" i="20"/>
  <c r="F169" i="20"/>
  <c r="E169" i="20"/>
  <c r="D169" i="20"/>
  <c r="A169" i="20"/>
  <c r="L168" i="20"/>
  <c r="K168" i="20"/>
  <c r="J168" i="20"/>
  <c r="I168" i="20"/>
  <c r="H168" i="20"/>
  <c r="G168" i="20"/>
  <c r="F168" i="20"/>
  <c r="E168" i="20"/>
  <c r="D168" i="20"/>
  <c r="A168" i="20"/>
  <c r="L167" i="20"/>
  <c r="K167" i="20"/>
  <c r="J167" i="20"/>
  <c r="I167" i="20"/>
  <c r="H167" i="20"/>
  <c r="G167" i="20"/>
  <c r="F167" i="20"/>
  <c r="E167" i="20"/>
  <c r="D167" i="20"/>
  <c r="A167" i="20"/>
  <c r="L166" i="20"/>
  <c r="K166" i="20"/>
  <c r="J166" i="20"/>
  <c r="I166" i="20"/>
  <c r="H166" i="20"/>
  <c r="G166" i="20"/>
  <c r="F166" i="20"/>
  <c r="E166" i="20"/>
  <c r="D166" i="20"/>
  <c r="D13" i="20" s="1"/>
  <c r="A166" i="20"/>
  <c r="L165" i="20"/>
  <c r="K165" i="20"/>
  <c r="J165" i="20"/>
  <c r="I165" i="20"/>
  <c r="H165" i="20"/>
  <c r="G165" i="20"/>
  <c r="F165" i="20"/>
  <c r="E165" i="20"/>
  <c r="D165" i="20"/>
  <c r="A165" i="20"/>
  <c r="L164" i="20"/>
  <c r="K164" i="20"/>
  <c r="J164" i="20"/>
  <c r="I164" i="20"/>
  <c r="H164" i="20"/>
  <c r="G164" i="20"/>
  <c r="F164" i="20"/>
  <c r="E164" i="20"/>
  <c r="D164" i="20"/>
  <c r="A164" i="20"/>
  <c r="L163" i="20"/>
  <c r="K163" i="20"/>
  <c r="J163" i="20"/>
  <c r="I163" i="20"/>
  <c r="H163" i="20"/>
  <c r="G163" i="20"/>
  <c r="F163" i="20"/>
  <c r="E163" i="20"/>
  <c r="D163" i="20"/>
  <c r="A163" i="20"/>
  <c r="L162" i="20"/>
  <c r="K162" i="20"/>
  <c r="J162" i="20"/>
  <c r="I162" i="20"/>
  <c r="H162" i="20"/>
  <c r="G162" i="20"/>
  <c r="F162" i="20"/>
  <c r="E162" i="20"/>
  <c r="D162" i="20"/>
  <c r="A162" i="20"/>
  <c r="L161" i="20"/>
  <c r="K161" i="20"/>
  <c r="J161" i="20"/>
  <c r="I161" i="20"/>
  <c r="H161" i="20"/>
  <c r="G161" i="20"/>
  <c r="F161" i="20"/>
  <c r="E161" i="20"/>
  <c r="D161" i="20"/>
  <c r="A161" i="20"/>
  <c r="L160" i="20"/>
  <c r="K160" i="20"/>
  <c r="J160" i="20"/>
  <c r="I160" i="20"/>
  <c r="H160" i="20"/>
  <c r="G160" i="20"/>
  <c r="F160" i="20"/>
  <c r="E160" i="20"/>
  <c r="D160" i="20"/>
  <c r="C13" i="20" s="1"/>
  <c r="A160" i="20"/>
  <c r="L159" i="20"/>
  <c r="K159" i="20"/>
  <c r="J159" i="20"/>
  <c r="I159" i="20"/>
  <c r="H159" i="20"/>
  <c r="G159" i="20"/>
  <c r="F159" i="20"/>
  <c r="E159" i="20"/>
  <c r="D159" i="20"/>
  <c r="A159" i="20"/>
  <c r="L158" i="20"/>
  <c r="K158" i="20"/>
  <c r="J158" i="20"/>
  <c r="I158" i="20"/>
  <c r="H158" i="20"/>
  <c r="G158" i="20"/>
  <c r="F158" i="20"/>
  <c r="E158" i="20"/>
  <c r="D158" i="20"/>
  <c r="A158" i="20"/>
  <c r="L157" i="20"/>
  <c r="K157" i="20"/>
  <c r="J157" i="20"/>
  <c r="I157" i="20"/>
  <c r="H157" i="20"/>
  <c r="G157" i="20"/>
  <c r="F157" i="20"/>
  <c r="E157" i="20"/>
  <c r="D157" i="20"/>
  <c r="A157" i="20"/>
  <c r="L156" i="20"/>
  <c r="K156" i="20"/>
  <c r="J156" i="20"/>
  <c r="I156" i="20"/>
  <c r="H156" i="20"/>
  <c r="G156" i="20"/>
  <c r="F156" i="20"/>
  <c r="E156" i="20"/>
  <c r="D156" i="20"/>
  <c r="A156" i="20"/>
  <c r="L155" i="20"/>
  <c r="K155" i="20"/>
  <c r="J155" i="20"/>
  <c r="I155" i="20"/>
  <c r="H155" i="20"/>
  <c r="G155" i="20"/>
  <c r="F155" i="20"/>
  <c r="E155" i="20"/>
  <c r="D155" i="20"/>
  <c r="A155" i="20"/>
  <c r="L154" i="20"/>
  <c r="K154" i="20"/>
  <c r="J154" i="20"/>
  <c r="I154" i="20"/>
  <c r="H154" i="20"/>
  <c r="G154" i="20"/>
  <c r="F154" i="20"/>
  <c r="E154" i="20"/>
  <c r="D154" i="20"/>
  <c r="D12" i="20" s="1"/>
  <c r="A154" i="20"/>
  <c r="L153" i="20"/>
  <c r="K153" i="20"/>
  <c r="J153" i="20"/>
  <c r="I153" i="20"/>
  <c r="H153" i="20"/>
  <c r="G153" i="20"/>
  <c r="F153" i="20"/>
  <c r="E153" i="20"/>
  <c r="D153" i="20"/>
  <c r="A153" i="20"/>
  <c r="L152" i="20"/>
  <c r="K152" i="20"/>
  <c r="J152" i="20"/>
  <c r="I152" i="20"/>
  <c r="H152" i="20"/>
  <c r="G152" i="20"/>
  <c r="F152" i="20"/>
  <c r="E152" i="20"/>
  <c r="D152" i="20"/>
  <c r="A152" i="20"/>
  <c r="L151" i="20"/>
  <c r="K151" i="20"/>
  <c r="J151" i="20"/>
  <c r="I151" i="20"/>
  <c r="H151" i="20"/>
  <c r="G151" i="20"/>
  <c r="F151" i="20"/>
  <c r="E151" i="20"/>
  <c r="D151" i="20"/>
  <c r="A151" i="20"/>
  <c r="L150" i="20"/>
  <c r="K150" i="20"/>
  <c r="J150" i="20"/>
  <c r="I150" i="20"/>
  <c r="H150" i="20"/>
  <c r="G150" i="20"/>
  <c r="F150" i="20"/>
  <c r="E150" i="20"/>
  <c r="D150" i="20"/>
  <c r="A150" i="20"/>
  <c r="L149" i="20"/>
  <c r="K149" i="20"/>
  <c r="J149" i="20"/>
  <c r="I149" i="20"/>
  <c r="H149" i="20"/>
  <c r="G149" i="20"/>
  <c r="F149" i="20"/>
  <c r="E149" i="20"/>
  <c r="D149" i="20"/>
  <c r="A149" i="20"/>
  <c r="L148" i="20"/>
  <c r="K148" i="20"/>
  <c r="J148" i="20"/>
  <c r="I148" i="20"/>
  <c r="H148" i="20"/>
  <c r="G148" i="20"/>
  <c r="F148" i="20"/>
  <c r="E148" i="20"/>
  <c r="D148" i="20"/>
  <c r="C12" i="20" s="1"/>
  <c r="A148" i="20"/>
  <c r="L147" i="20"/>
  <c r="K147" i="20"/>
  <c r="J147" i="20"/>
  <c r="I147" i="20"/>
  <c r="H147" i="20"/>
  <c r="G147" i="20"/>
  <c r="F147" i="20"/>
  <c r="E147" i="20"/>
  <c r="D147" i="20"/>
  <c r="A147" i="20"/>
  <c r="L146" i="20"/>
  <c r="K146" i="20"/>
  <c r="J146" i="20"/>
  <c r="I146" i="20"/>
  <c r="H146" i="20"/>
  <c r="G146" i="20"/>
  <c r="F146" i="20"/>
  <c r="E146" i="20"/>
  <c r="D146" i="20"/>
  <c r="A146" i="20"/>
  <c r="L145" i="20"/>
  <c r="K145" i="20"/>
  <c r="J145" i="20"/>
  <c r="I145" i="20"/>
  <c r="H145" i="20"/>
  <c r="G145" i="20"/>
  <c r="F145" i="20"/>
  <c r="E145" i="20"/>
  <c r="D145" i="20"/>
  <c r="A145" i="20"/>
  <c r="L144" i="20"/>
  <c r="K144" i="20"/>
  <c r="J144" i="20"/>
  <c r="I144" i="20"/>
  <c r="H144" i="20"/>
  <c r="G144" i="20"/>
  <c r="F144" i="20"/>
  <c r="E144" i="20"/>
  <c r="D144" i="20"/>
  <c r="A144" i="20"/>
  <c r="L143" i="20"/>
  <c r="K143" i="20"/>
  <c r="J143" i="20"/>
  <c r="I143" i="20"/>
  <c r="H143" i="20"/>
  <c r="G143" i="20"/>
  <c r="F143" i="20"/>
  <c r="E143" i="20"/>
  <c r="D143" i="20"/>
  <c r="A143" i="20"/>
  <c r="L142" i="20"/>
  <c r="K142" i="20"/>
  <c r="J142" i="20"/>
  <c r="I142" i="20"/>
  <c r="H142" i="20"/>
  <c r="G142" i="20"/>
  <c r="F142" i="20"/>
  <c r="E142" i="20"/>
  <c r="D142" i="20"/>
  <c r="D11" i="20" s="1"/>
  <c r="A142" i="20"/>
  <c r="L141" i="20"/>
  <c r="K141" i="20"/>
  <c r="J141" i="20"/>
  <c r="I141" i="20"/>
  <c r="H141" i="20"/>
  <c r="G141" i="20"/>
  <c r="F141" i="20"/>
  <c r="E141" i="20"/>
  <c r="D141" i="20"/>
  <c r="A141" i="20"/>
  <c r="L140" i="20"/>
  <c r="K140" i="20"/>
  <c r="J140" i="20"/>
  <c r="I140" i="20"/>
  <c r="H140" i="20"/>
  <c r="G140" i="20"/>
  <c r="F140" i="20"/>
  <c r="E140" i="20"/>
  <c r="D140" i="20"/>
  <c r="A140" i="20"/>
  <c r="L139" i="20"/>
  <c r="K139" i="20"/>
  <c r="J139" i="20"/>
  <c r="I139" i="20"/>
  <c r="H139" i="20"/>
  <c r="G139" i="20"/>
  <c r="F139" i="20"/>
  <c r="E139" i="20"/>
  <c r="D139" i="20"/>
  <c r="A139" i="20"/>
  <c r="L138" i="20"/>
  <c r="K138" i="20"/>
  <c r="J138" i="20"/>
  <c r="I138" i="20"/>
  <c r="H138" i="20"/>
  <c r="G138" i="20"/>
  <c r="F138" i="20"/>
  <c r="E138" i="20"/>
  <c r="D138" i="20"/>
  <c r="A138" i="20"/>
  <c r="L137" i="20"/>
  <c r="K137" i="20"/>
  <c r="J137" i="20"/>
  <c r="I137" i="20"/>
  <c r="H137" i="20"/>
  <c r="G137" i="20"/>
  <c r="F137" i="20"/>
  <c r="E137" i="20"/>
  <c r="D137" i="20"/>
  <c r="A137" i="20"/>
  <c r="L136" i="20"/>
  <c r="K136" i="20"/>
  <c r="J136" i="20"/>
  <c r="I136" i="20"/>
  <c r="H136" i="20"/>
  <c r="G136" i="20"/>
  <c r="F136" i="20"/>
  <c r="E136" i="20"/>
  <c r="D136" i="20"/>
  <c r="C11" i="20" s="1"/>
  <c r="A136" i="20"/>
  <c r="L135" i="20"/>
  <c r="K135" i="20"/>
  <c r="J135" i="20"/>
  <c r="I135" i="20"/>
  <c r="H135" i="20"/>
  <c r="G135" i="20"/>
  <c r="F135" i="20"/>
  <c r="E135" i="20"/>
  <c r="D135" i="20"/>
  <c r="A135" i="20"/>
  <c r="L134" i="20"/>
  <c r="K134" i="20"/>
  <c r="J134" i="20"/>
  <c r="I134" i="20"/>
  <c r="H134" i="20"/>
  <c r="G134" i="20"/>
  <c r="F134" i="20"/>
  <c r="E134" i="20"/>
  <c r="D134" i="20"/>
  <c r="A134" i="20"/>
  <c r="L133" i="20"/>
  <c r="K133" i="20"/>
  <c r="J133" i="20"/>
  <c r="I133" i="20"/>
  <c r="H133" i="20"/>
  <c r="G133" i="20"/>
  <c r="F133" i="20"/>
  <c r="E133" i="20"/>
  <c r="D133" i="20"/>
  <c r="A133" i="20"/>
  <c r="L132" i="20"/>
  <c r="K132" i="20"/>
  <c r="J132" i="20"/>
  <c r="I132" i="20"/>
  <c r="H132" i="20"/>
  <c r="G132" i="20"/>
  <c r="F132" i="20"/>
  <c r="E132" i="20"/>
  <c r="D132" i="20"/>
  <c r="A132" i="20"/>
  <c r="L131" i="20"/>
  <c r="K131" i="20"/>
  <c r="J131" i="20"/>
  <c r="I131" i="20"/>
  <c r="H131" i="20"/>
  <c r="G131" i="20"/>
  <c r="F131" i="20"/>
  <c r="E131" i="20"/>
  <c r="D131" i="20"/>
  <c r="A131" i="20"/>
  <c r="L130" i="20"/>
  <c r="K130" i="20"/>
  <c r="J130" i="20"/>
  <c r="I130" i="20"/>
  <c r="H130" i="20"/>
  <c r="G130" i="20"/>
  <c r="F130" i="20"/>
  <c r="E130" i="20"/>
  <c r="D130" i="20"/>
  <c r="D10" i="20" s="1"/>
  <c r="A130" i="20"/>
  <c r="L129" i="20"/>
  <c r="K129" i="20"/>
  <c r="J129" i="20"/>
  <c r="I129" i="20"/>
  <c r="H129" i="20"/>
  <c r="G129" i="20"/>
  <c r="F129" i="20"/>
  <c r="E129" i="20"/>
  <c r="D129" i="20"/>
  <c r="A129" i="20"/>
  <c r="L128" i="20"/>
  <c r="K128" i="20"/>
  <c r="J128" i="20"/>
  <c r="I128" i="20"/>
  <c r="H128" i="20"/>
  <c r="G128" i="20"/>
  <c r="F128" i="20"/>
  <c r="E128" i="20"/>
  <c r="D128" i="20"/>
  <c r="A128" i="20"/>
  <c r="L127" i="20"/>
  <c r="K127" i="20"/>
  <c r="J127" i="20"/>
  <c r="I127" i="20"/>
  <c r="H127" i="20"/>
  <c r="G127" i="20"/>
  <c r="F127" i="20"/>
  <c r="E127" i="20"/>
  <c r="D127" i="20"/>
  <c r="A127" i="20"/>
  <c r="L126" i="20"/>
  <c r="K126" i="20"/>
  <c r="J126" i="20"/>
  <c r="I126" i="20"/>
  <c r="H126" i="20"/>
  <c r="G126" i="20"/>
  <c r="F126" i="20"/>
  <c r="E126" i="20"/>
  <c r="D126" i="20"/>
  <c r="A126" i="20"/>
  <c r="L125" i="20"/>
  <c r="K125" i="20"/>
  <c r="J125" i="20"/>
  <c r="I125" i="20"/>
  <c r="H125" i="20"/>
  <c r="G125" i="20"/>
  <c r="F125" i="20"/>
  <c r="E125" i="20"/>
  <c r="D125" i="20"/>
  <c r="A125" i="20"/>
  <c r="L124" i="20"/>
  <c r="K124" i="20"/>
  <c r="J124" i="20"/>
  <c r="I124" i="20"/>
  <c r="H124" i="20"/>
  <c r="G124" i="20"/>
  <c r="F124" i="20"/>
  <c r="E124" i="20"/>
  <c r="D124" i="20"/>
  <c r="C10" i="20" s="1"/>
  <c r="A124" i="20"/>
  <c r="L123" i="20"/>
  <c r="K123" i="20"/>
  <c r="J123" i="20"/>
  <c r="I123" i="20"/>
  <c r="H123" i="20"/>
  <c r="G123" i="20"/>
  <c r="F123" i="20"/>
  <c r="E123" i="20"/>
  <c r="D123" i="20"/>
  <c r="A123" i="20"/>
  <c r="L122" i="20"/>
  <c r="K122" i="20"/>
  <c r="J122" i="20"/>
  <c r="I122" i="20"/>
  <c r="H122" i="20"/>
  <c r="G122" i="20"/>
  <c r="F122" i="20"/>
  <c r="E122" i="20"/>
  <c r="D122" i="20"/>
  <c r="A122" i="20"/>
  <c r="L121" i="20"/>
  <c r="K121" i="20"/>
  <c r="J121" i="20"/>
  <c r="I121" i="20"/>
  <c r="H121" i="20"/>
  <c r="G121" i="20"/>
  <c r="F121" i="20"/>
  <c r="E121" i="20"/>
  <c r="D121" i="20"/>
  <c r="A121" i="20"/>
  <c r="L120" i="20"/>
  <c r="K120" i="20"/>
  <c r="J120" i="20"/>
  <c r="I120" i="20"/>
  <c r="H120" i="20"/>
  <c r="G120" i="20"/>
  <c r="F120" i="20"/>
  <c r="E120" i="20"/>
  <c r="D120" i="20"/>
  <c r="A120" i="20"/>
  <c r="L119" i="20"/>
  <c r="K119" i="20"/>
  <c r="J119" i="20"/>
  <c r="I119" i="20"/>
  <c r="H119" i="20"/>
  <c r="G119" i="20"/>
  <c r="F119" i="20"/>
  <c r="E119" i="20"/>
  <c r="D119" i="20"/>
  <c r="A119" i="20"/>
  <c r="L118" i="20"/>
  <c r="K118" i="20"/>
  <c r="J118" i="20"/>
  <c r="I118" i="20"/>
  <c r="H118" i="20"/>
  <c r="G118" i="20"/>
  <c r="F118" i="20"/>
  <c r="E118" i="20"/>
  <c r="D118" i="20"/>
  <c r="D9" i="20" s="1"/>
  <c r="A118" i="20"/>
  <c r="L117" i="20"/>
  <c r="K117" i="20"/>
  <c r="J117" i="20"/>
  <c r="I117" i="20"/>
  <c r="H117" i="20"/>
  <c r="G117" i="20"/>
  <c r="F117" i="20"/>
  <c r="E117" i="20"/>
  <c r="D117" i="20"/>
  <c r="A117" i="20"/>
  <c r="L116" i="20"/>
  <c r="K116" i="20"/>
  <c r="J116" i="20"/>
  <c r="I116" i="20"/>
  <c r="H116" i="20"/>
  <c r="G116" i="20"/>
  <c r="F116" i="20"/>
  <c r="E116" i="20"/>
  <c r="D116" i="20"/>
  <c r="A116" i="20"/>
  <c r="L115" i="20"/>
  <c r="K115" i="20"/>
  <c r="J115" i="20"/>
  <c r="I115" i="20"/>
  <c r="H115" i="20"/>
  <c r="G115" i="20"/>
  <c r="F115" i="20"/>
  <c r="E115" i="20"/>
  <c r="D115" i="20"/>
  <c r="A115" i="20"/>
  <c r="L114" i="20"/>
  <c r="K114" i="20"/>
  <c r="J114" i="20"/>
  <c r="I114" i="20"/>
  <c r="H114" i="20"/>
  <c r="G114" i="20"/>
  <c r="F114" i="20"/>
  <c r="E114" i="20"/>
  <c r="D114" i="20"/>
  <c r="A114" i="20"/>
  <c r="L113" i="20"/>
  <c r="K113" i="20"/>
  <c r="J113" i="20"/>
  <c r="I113" i="20"/>
  <c r="H113" i="20"/>
  <c r="G113" i="20"/>
  <c r="F113" i="20"/>
  <c r="E113" i="20"/>
  <c r="D113" i="20"/>
  <c r="A113" i="20"/>
  <c r="L112" i="20"/>
  <c r="K112" i="20"/>
  <c r="J112" i="20"/>
  <c r="I112" i="20"/>
  <c r="H112" i="20"/>
  <c r="G112" i="20"/>
  <c r="F112" i="20"/>
  <c r="E112" i="20"/>
  <c r="D112" i="20"/>
  <c r="C9" i="20" s="1"/>
  <c r="A112" i="20"/>
  <c r="L111" i="20"/>
  <c r="K111" i="20"/>
  <c r="J111" i="20"/>
  <c r="I111" i="20"/>
  <c r="H111" i="20"/>
  <c r="G111" i="20"/>
  <c r="F111" i="20"/>
  <c r="E111" i="20"/>
  <c r="D111" i="20"/>
  <c r="A111" i="20"/>
  <c r="L110" i="20"/>
  <c r="K110" i="20"/>
  <c r="J110" i="20"/>
  <c r="I110" i="20"/>
  <c r="H110" i="20"/>
  <c r="G110" i="20"/>
  <c r="F110" i="20"/>
  <c r="E110" i="20"/>
  <c r="D110" i="20"/>
  <c r="A110" i="20"/>
  <c r="L109" i="20"/>
  <c r="K109" i="20"/>
  <c r="J109" i="20"/>
  <c r="I109" i="20"/>
  <c r="H109" i="20"/>
  <c r="G109" i="20"/>
  <c r="F109" i="20"/>
  <c r="E109" i="20"/>
  <c r="D109" i="20"/>
  <c r="A109" i="20"/>
  <c r="L108" i="20"/>
  <c r="K108" i="20"/>
  <c r="J108" i="20"/>
  <c r="I108" i="20"/>
  <c r="H108" i="20"/>
  <c r="G108" i="20"/>
  <c r="F108" i="20"/>
  <c r="E108" i="20"/>
  <c r="D108" i="20"/>
  <c r="A108" i="20"/>
  <c r="L107" i="20"/>
  <c r="K107" i="20"/>
  <c r="J107" i="20"/>
  <c r="I107" i="20"/>
  <c r="H107" i="20"/>
  <c r="G107" i="20"/>
  <c r="F107" i="20"/>
  <c r="E107" i="20"/>
  <c r="D107" i="20"/>
  <c r="A107" i="20"/>
  <c r="L106" i="20"/>
  <c r="K106" i="20"/>
  <c r="J106" i="20"/>
  <c r="I106" i="20"/>
  <c r="H106" i="20"/>
  <c r="G106" i="20"/>
  <c r="F106" i="20"/>
  <c r="E106" i="20"/>
  <c r="D106" i="20"/>
  <c r="D8" i="20" s="1"/>
  <c r="A106" i="20"/>
  <c r="L105" i="20"/>
  <c r="K105" i="20"/>
  <c r="J105" i="20"/>
  <c r="I105" i="20"/>
  <c r="H105" i="20"/>
  <c r="G105" i="20"/>
  <c r="F105" i="20"/>
  <c r="E105" i="20"/>
  <c r="D105" i="20"/>
  <c r="A105" i="20"/>
  <c r="L104" i="20"/>
  <c r="K104" i="20"/>
  <c r="J104" i="20"/>
  <c r="I104" i="20"/>
  <c r="H104" i="20"/>
  <c r="G104" i="20"/>
  <c r="F104" i="20"/>
  <c r="E104" i="20"/>
  <c r="D104" i="20"/>
  <c r="A104" i="20"/>
  <c r="L103" i="20"/>
  <c r="K103" i="20"/>
  <c r="J103" i="20"/>
  <c r="I103" i="20"/>
  <c r="H103" i="20"/>
  <c r="G103" i="20"/>
  <c r="F103" i="20"/>
  <c r="E103" i="20"/>
  <c r="D103" i="20"/>
  <c r="A103" i="20"/>
  <c r="L102" i="20"/>
  <c r="K102" i="20"/>
  <c r="J102" i="20"/>
  <c r="I102" i="20"/>
  <c r="H102" i="20"/>
  <c r="G102" i="20"/>
  <c r="F102" i="20"/>
  <c r="E102" i="20"/>
  <c r="D102" i="20"/>
  <c r="A102" i="20"/>
  <c r="L101" i="20"/>
  <c r="K101" i="20"/>
  <c r="J101" i="20"/>
  <c r="I101" i="20"/>
  <c r="H101" i="20"/>
  <c r="G101" i="20"/>
  <c r="F101" i="20"/>
  <c r="E101" i="20"/>
  <c r="D101" i="20"/>
  <c r="A101" i="20"/>
  <c r="L100" i="20"/>
  <c r="K100" i="20"/>
  <c r="J100" i="20"/>
  <c r="I100" i="20"/>
  <c r="H100" i="20"/>
  <c r="G100" i="20"/>
  <c r="F100" i="20"/>
  <c r="E100" i="20"/>
  <c r="D100" i="20"/>
  <c r="A100" i="20"/>
  <c r="L99" i="20"/>
  <c r="K99" i="20"/>
  <c r="J99" i="20"/>
  <c r="I99" i="20"/>
  <c r="H99" i="20"/>
  <c r="G99" i="20"/>
  <c r="F99" i="20"/>
  <c r="E99" i="20"/>
  <c r="D99" i="20"/>
  <c r="A99" i="20"/>
  <c r="L98" i="20"/>
  <c r="K98" i="20"/>
  <c r="J98" i="20"/>
  <c r="I98" i="20"/>
  <c r="H98" i="20"/>
  <c r="G98" i="20"/>
  <c r="F98" i="20"/>
  <c r="E98" i="20"/>
  <c r="D98" i="20"/>
  <c r="A98" i="20"/>
  <c r="L97" i="20"/>
  <c r="K97" i="20"/>
  <c r="J97" i="20"/>
  <c r="I97" i="20"/>
  <c r="H97" i="20"/>
  <c r="G97" i="20"/>
  <c r="F97" i="20"/>
  <c r="E97" i="20"/>
  <c r="D97" i="20"/>
  <c r="A97" i="20"/>
  <c r="L96" i="20"/>
  <c r="K96" i="20"/>
  <c r="J96" i="20"/>
  <c r="I96" i="20"/>
  <c r="H96" i="20"/>
  <c r="G96" i="20"/>
  <c r="F96" i="20"/>
  <c r="E96" i="20"/>
  <c r="D96" i="20"/>
  <c r="A96" i="20"/>
  <c r="L95" i="20"/>
  <c r="K95" i="20"/>
  <c r="J95" i="20"/>
  <c r="I95" i="20"/>
  <c r="H95" i="20"/>
  <c r="G95" i="20"/>
  <c r="F95" i="20"/>
  <c r="E95" i="20"/>
  <c r="D95" i="20"/>
  <c r="A95" i="20"/>
  <c r="L94" i="20"/>
  <c r="K94" i="20"/>
  <c r="J94" i="20"/>
  <c r="I94" i="20"/>
  <c r="H94" i="20"/>
  <c r="G94" i="20"/>
  <c r="F94" i="20"/>
  <c r="E94" i="20"/>
  <c r="D94" i="20"/>
  <c r="D7" i="20" s="1"/>
  <c r="A94" i="20"/>
  <c r="L93" i="20"/>
  <c r="K93" i="20"/>
  <c r="J93" i="20"/>
  <c r="I93" i="20"/>
  <c r="H93" i="20"/>
  <c r="G93" i="20"/>
  <c r="F93" i="20"/>
  <c r="E93" i="20"/>
  <c r="D93" i="20"/>
  <c r="A93" i="20"/>
  <c r="L92" i="20"/>
  <c r="K92" i="20"/>
  <c r="J92" i="20"/>
  <c r="I92" i="20"/>
  <c r="H92" i="20"/>
  <c r="G92" i="20"/>
  <c r="F92" i="20"/>
  <c r="E92" i="20"/>
  <c r="D92" i="20"/>
  <c r="A92" i="20"/>
  <c r="L91" i="20"/>
  <c r="K91" i="20"/>
  <c r="J91" i="20"/>
  <c r="I91" i="20"/>
  <c r="H91" i="20"/>
  <c r="G91" i="20"/>
  <c r="F91" i="20"/>
  <c r="E91" i="20"/>
  <c r="D91" i="20"/>
  <c r="A91" i="20"/>
  <c r="L90" i="20"/>
  <c r="K90" i="20"/>
  <c r="J90" i="20"/>
  <c r="I90" i="20"/>
  <c r="H90" i="20"/>
  <c r="G90" i="20"/>
  <c r="F90" i="20"/>
  <c r="E90" i="20"/>
  <c r="D90" i="20"/>
  <c r="A90" i="20"/>
  <c r="L89" i="20"/>
  <c r="K89" i="20"/>
  <c r="J89" i="20"/>
  <c r="I89" i="20"/>
  <c r="H89" i="20"/>
  <c r="G89" i="20"/>
  <c r="F89" i="20"/>
  <c r="E89" i="20"/>
  <c r="D89" i="20"/>
  <c r="A89" i="20"/>
  <c r="L88" i="20"/>
  <c r="K88" i="20"/>
  <c r="J88" i="20"/>
  <c r="I88" i="20"/>
  <c r="H88" i="20"/>
  <c r="G88" i="20"/>
  <c r="F88" i="20"/>
  <c r="E88" i="20"/>
  <c r="D88" i="20"/>
  <c r="C7" i="20" s="1"/>
  <c r="A88" i="20"/>
  <c r="L87" i="20"/>
  <c r="K87" i="20"/>
  <c r="J87" i="20"/>
  <c r="I87" i="20"/>
  <c r="H87" i="20"/>
  <c r="G87" i="20"/>
  <c r="F87" i="20"/>
  <c r="E87" i="20"/>
  <c r="D87" i="20"/>
  <c r="A87" i="20"/>
  <c r="L86" i="20"/>
  <c r="K86" i="20"/>
  <c r="J86" i="20"/>
  <c r="I86" i="20"/>
  <c r="H86" i="20"/>
  <c r="G86" i="20"/>
  <c r="F86" i="20"/>
  <c r="E86" i="20"/>
  <c r="D86" i="20"/>
  <c r="A86" i="20"/>
  <c r="L85" i="20"/>
  <c r="K85" i="20"/>
  <c r="J85" i="20"/>
  <c r="I85" i="20"/>
  <c r="H85" i="20"/>
  <c r="G85" i="20"/>
  <c r="F85" i="20"/>
  <c r="E85" i="20"/>
  <c r="D85" i="20"/>
  <c r="A85" i="20"/>
  <c r="L84" i="20"/>
  <c r="K84" i="20"/>
  <c r="J84" i="20"/>
  <c r="I84" i="20"/>
  <c r="H84" i="20"/>
  <c r="G84" i="20"/>
  <c r="F84" i="20"/>
  <c r="E84" i="20"/>
  <c r="D84" i="20"/>
  <c r="A84" i="20"/>
  <c r="L83" i="20"/>
  <c r="K83" i="20"/>
  <c r="J83" i="20"/>
  <c r="I83" i="20"/>
  <c r="H83" i="20"/>
  <c r="G83" i="20"/>
  <c r="F83" i="20"/>
  <c r="E83" i="20"/>
  <c r="D83" i="20"/>
  <c r="A83" i="20"/>
  <c r="L82" i="20"/>
  <c r="K82" i="20"/>
  <c r="J82" i="20"/>
  <c r="I82" i="20"/>
  <c r="H82" i="20"/>
  <c r="G82" i="20"/>
  <c r="F82" i="20"/>
  <c r="E82" i="20"/>
  <c r="D82" i="20"/>
  <c r="D6" i="20" s="1"/>
  <c r="A82" i="20"/>
  <c r="L81" i="20"/>
  <c r="K81" i="20"/>
  <c r="J81" i="20"/>
  <c r="I81" i="20"/>
  <c r="H81" i="20"/>
  <c r="G81" i="20"/>
  <c r="F81" i="20"/>
  <c r="E81" i="20"/>
  <c r="D81" i="20"/>
  <c r="A81" i="20"/>
  <c r="L80" i="20"/>
  <c r="K80" i="20"/>
  <c r="J80" i="20"/>
  <c r="I80" i="20"/>
  <c r="H80" i="20"/>
  <c r="G80" i="20"/>
  <c r="F80" i="20"/>
  <c r="E80" i="20"/>
  <c r="D80" i="20"/>
  <c r="A80" i="20"/>
  <c r="L79" i="20"/>
  <c r="K79" i="20"/>
  <c r="J79" i="20"/>
  <c r="I79" i="20"/>
  <c r="H79" i="20"/>
  <c r="G79" i="20"/>
  <c r="F79" i="20"/>
  <c r="E79" i="20"/>
  <c r="D79" i="20"/>
  <c r="A79" i="20"/>
  <c r="L78" i="20"/>
  <c r="K78" i="20"/>
  <c r="J78" i="20"/>
  <c r="I78" i="20"/>
  <c r="H78" i="20"/>
  <c r="G78" i="20"/>
  <c r="F78" i="20"/>
  <c r="E78" i="20"/>
  <c r="D78" i="20"/>
  <c r="A78" i="20"/>
  <c r="L77" i="20"/>
  <c r="K77" i="20"/>
  <c r="J77" i="20"/>
  <c r="I77" i="20"/>
  <c r="H77" i="20"/>
  <c r="G77" i="20"/>
  <c r="F77" i="20"/>
  <c r="E77" i="20"/>
  <c r="D77" i="20"/>
  <c r="A77" i="20"/>
  <c r="L76" i="20"/>
  <c r="K76" i="20"/>
  <c r="J76" i="20"/>
  <c r="I76" i="20"/>
  <c r="H76" i="20"/>
  <c r="G76" i="20"/>
  <c r="F76" i="20"/>
  <c r="E76" i="20"/>
  <c r="D76" i="20"/>
  <c r="C6" i="20" s="1"/>
  <c r="A76" i="20"/>
  <c r="L75" i="20"/>
  <c r="K75" i="20"/>
  <c r="J75" i="20"/>
  <c r="I75" i="20"/>
  <c r="H75" i="20"/>
  <c r="G75" i="20"/>
  <c r="F75" i="20"/>
  <c r="E75" i="20"/>
  <c r="D75" i="20"/>
  <c r="A75" i="20"/>
  <c r="L74" i="20"/>
  <c r="K74" i="20"/>
  <c r="J74" i="20"/>
  <c r="I74" i="20"/>
  <c r="H74" i="20"/>
  <c r="G74" i="20"/>
  <c r="F74" i="20"/>
  <c r="E74" i="20"/>
  <c r="D74" i="20"/>
  <c r="A74" i="20"/>
  <c r="L73" i="20"/>
  <c r="K73" i="20"/>
  <c r="J73" i="20"/>
  <c r="I73" i="20"/>
  <c r="H73" i="20"/>
  <c r="G73" i="20"/>
  <c r="F73" i="20"/>
  <c r="E73" i="20"/>
  <c r="D73" i="20"/>
  <c r="A73" i="20"/>
  <c r="L72" i="20"/>
  <c r="K72" i="20"/>
  <c r="J72" i="20"/>
  <c r="I72" i="20"/>
  <c r="H72" i="20"/>
  <c r="G72" i="20"/>
  <c r="F72" i="20"/>
  <c r="E72" i="20"/>
  <c r="D72" i="20"/>
  <c r="A72" i="20"/>
  <c r="L71" i="20"/>
  <c r="K71" i="20"/>
  <c r="J71" i="20"/>
  <c r="I71" i="20"/>
  <c r="H71" i="20"/>
  <c r="G71" i="20"/>
  <c r="F71" i="20"/>
  <c r="E71" i="20"/>
  <c r="D71" i="20"/>
  <c r="A71" i="20"/>
  <c r="L70" i="20"/>
  <c r="K70" i="20"/>
  <c r="J70" i="20"/>
  <c r="I70" i="20"/>
  <c r="H70" i="20"/>
  <c r="G70" i="20"/>
  <c r="F70" i="20"/>
  <c r="E70" i="20"/>
  <c r="D70" i="20"/>
  <c r="D5" i="20" s="1"/>
  <c r="A70" i="20"/>
  <c r="L69" i="20"/>
  <c r="K69" i="20"/>
  <c r="J69" i="20"/>
  <c r="I69" i="20"/>
  <c r="H69" i="20"/>
  <c r="G69" i="20"/>
  <c r="F69" i="20"/>
  <c r="E69" i="20"/>
  <c r="D69" i="20"/>
  <c r="A69" i="20"/>
  <c r="L68" i="20"/>
  <c r="K68" i="20"/>
  <c r="J68" i="20"/>
  <c r="I68" i="20"/>
  <c r="H68" i="20"/>
  <c r="G68" i="20"/>
  <c r="F68" i="20"/>
  <c r="E68" i="20"/>
  <c r="D68" i="20"/>
  <c r="A68" i="20"/>
  <c r="L67" i="20"/>
  <c r="K67" i="20"/>
  <c r="J67" i="20"/>
  <c r="I67" i="20"/>
  <c r="H67" i="20"/>
  <c r="G67" i="20"/>
  <c r="F67" i="20"/>
  <c r="E67" i="20"/>
  <c r="D67" i="20"/>
  <c r="A67" i="20"/>
  <c r="L66" i="20"/>
  <c r="K66" i="20"/>
  <c r="J66" i="20"/>
  <c r="I66" i="20"/>
  <c r="H66" i="20"/>
  <c r="G66" i="20"/>
  <c r="F66" i="20"/>
  <c r="E66" i="20"/>
  <c r="D66" i="20"/>
  <c r="A66" i="20"/>
  <c r="L65" i="20"/>
  <c r="K65" i="20"/>
  <c r="J65" i="20"/>
  <c r="I65" i="20"/>
  <c r="H65" i="20"/>
  <c r="G65" i="20"/>
  <c r="F65" i="20"/>
  <c r="E65" i="20"/>
  <c r="D65" i="20"/>
  <c r="A65" i="20"/>
  <c r="L64" i="20"/>
  <c r="K64" i="20"/>
  <c r="J64" i="20"/>
  <c r="I64" i="20"/>
  <c r="H64" i="20"/>
  <c r="G64" i="20"/>
  <c r="F64" i="20"/>
  <c r="E64" i="20"/>
  <c r="D64" i="20"/>
  <c r="C5" i="20" s="1"/>
  <c r="A64" i="20"/>
  <c r="L63" i="20"/>
  <c r="K63" i="20"/>
  <c r="J63" i="20"/>
  <c r="I63" i="20"/>
  <c r="H63" i="20"/>
  <c r="G63" i="20"/>
  <c r="F63" i="20"/>
  <c r="E63" i="20"/>
  <c r="D63" i="20"/>
  <c r="A63" i="20"/>
  <c r="L62" i="20"/>
  <c r="K62" i="20"/>
  <c r="J62" i="20"/>
  <c r="I62" i="20"/>
  <c r="H62" i="20"/>
  <c r="G62" i="20"/>
  <c r="F62" i="20"/>
  <c r="E62" i="20"/>
  <c r="D62" i="20"/>
  <c r="A62" i="20"/>
  <c r="L61" i="20"/>
  <c r="K61" i="20"/>
  <c r="J61" i="20"/>
  <c r="I61" i="20"/>
  <c r="H61" i="20"/>
  <c r="G61" i="20"/>
  <c r="F61" i="20"/>
  <c r="E61" i="20"/>
  <c r="D61" i="20"/>
  <c r="A61" i="20"/>
  <c r="L60" i="20"/>
  <c r="K60" i="20"/>
  <c r="J60" i="20"/>
  <c r="I60" i="20"/>
  <c r="H60" i="20"/>
  <c r="G60" i="20"/>
  <c r="F60" i="20"/>
  <c r="E60" i="20"/>
  <c r="D60" i="20"/>
  <c r="A60" i="20"/>
  <c r="L59" i="20"/>
  <c r="K59" i="20"/>
  <c r="J59" i="20"/>
  <c r="I59" i="20"/>
  <c r="H59" i="20"/>
  <c r="G59" i="20"/>
  <c r="F59" i="20"/>
  <c r="E59" i="20"/>
  <c r="D59" i="20"/>
  <c r="A59" i="20"/>
  <c r="L58" i="20"/>
  <c r="K58" i="20"/>
  <c r="J58" i="20"/>
  <c r="I58" i="20"/>
  <c r="H58" i="20"/>
  <c r="G58" i="20"/>
  <c r="F58" i="20"/>
  <c r="E58" i="20"/>
  <c r="D58" i="20"/>
  <c r="D4" i="20" s="1"/>
  <c r="A58" i="20"/>
  <c r="L57" i="20"/>
  <c r="K57" i="20"/>
  <c r="J57" i="20"/>
  <c r="I57" i="20"/>
  <c r="H57" i="20"/>
  <c r="G57" i="20"/>
  <c r="F57" i="20"/>
  <c r="E57" i="20"/>
  <c r="D57" i="20"/>
  <c r="A57" i="20"/>
  <c r="L56" i="20"/>
  <c r="K56" i="20"/>
  <c r="J56" i="20"/>
  <c r="I56" i="20"/>
  <c r="H56" i="20"/>
  <c r="G56" i="20"/>
  <c r="F56" i="20"/>
  <c r="E56" i="20"/>
  <c r="D56" i="20"/>
  <c r="A56" i="20"/>
  <c r="L55" i="20"/>
  <c r="K55" i="20"/>
  <c r="J55" i="20"/>
  <c r="I55" i="20"/>
  <c r="H55" i="20"/>
  <c r="G55" i="20"/>
  <c r="F55" i="20"/>
  <c r="E55" i="20"/>
  <c r="D55" i="20"/>
  <c r="A55" i="20"/>
  <c r="L54" i="20"/>
  <c r="K54" i="20"/>
  <c r="J54" i="20"/>
  <c r="I54" i="20"/>
  <c r="H54" i="20"/>
  <c r="G54" i="20"/>
  <c r="F54" i="20"/>
  <c r="E54" i="20"/>
  <c r="D54" i="20"/>
  <c r="A54" i="20"/>
  <c r="L53" i="20"/>
  <c r="K53" i="20"/>
  <c r="J53" i="20"/>
  <c r="I53" i="20"/>
  <c r="H53" i="20"/>
  <c r="G53" i="20"/>
  <c r="F53" i="20"/>
  <c r="E53" i="20"/>
  <c r="D53" i="20"/>
  <c r="A53" i="20"/>
  <c r="L52" i="20"/>
  <c r="K52" i="20"/>
  <c r="J52" i="20"/>
  <c r="I52" i="20"/>
  <c r="H52" i="20"/>
  <c r="G52" i="20"/>
  <c r="F52" i="20"/>
  <c r="E52" i="20"/>
  <c r="D52" i="20"/>
  <c r="C4" i="20" s="1"/>
  <c r="A52" i="20"/>
  <c r="L51" i="20"/>
  <c r="K51" i="20"/>
  <c r="J51" i="20"/>
  <c r="I51" i="20"/>
  <c r="H51" i="20"/>
  <c r="G51" i="20"/>
  <c r="F51" i="20"/>
  <c r="E51" i="20"/>
  <c r="D51" i="20"/>
  <c r="A51" i="20"/>
  <c r="L50" i="20"/>
  <c r="K50" i="20"/>
  <c r="J50" i="20"/>
  <c r="I50" i="20"/>
  <c r="H50" i="20"/>
  <c r="G50" i="20"/>
  <c r="F50" i="20"/>
  <c r="E50" i="20"/>
  <c r="D50" i="20"/>
  <c r="C8" i="20" s="1"/>
  <c r="A50" i="20"/>
  <c r="L49" i="20"/>
  <c r="K49" i="20"/>
  <c r="J49" i="20"/>
  <c r="I49" i="20"/>
  <c r="H49" i="20"/>
  <c r="G49" i="20"/>
  <c r="F49" i="20"/>
  <c r="E49" i="20"/>
  <c r="D49" i="20"/>
  <c r="A49" i="20"/>
  <c r="L48" i="20"/>
  <c r="K48" i="20"/>
  <c r="J48" i="20"/>
  <c r="I48" i="20"/>
  <c r="H48" i="20"/>
  <c r="G48" i="20"/>
  <c r="F48" i="20"/>
  <c r="E48" i="20"/>
  <c r="D48" i="20"/>
  <c r="A48" i="20"/>
  <c r="L47" i="20"/>
  <c r="K47" i="20"/>
  <c r="J47" i="20"/>
  <c r="I47" i="20"/>
  <c r="H47" i="20"/>
  <c r="G47" i="20"/>
  <c r="F47" i="20"/>
  <c r="E47" i="20"/>
  <c r="D47" i="20"/>
  <c r="A47" i="20"/>
  <c r="L46" i="20"/>
  <c r="K46" i="20"/>
  <c r="J46" i="20"/>
  <c r="I46" i="20"/>
  <c r="H46" i="20"/>
  <c r="G46" i="20"/>
  <c r="F46" i="20"/>
  <c r="E46" i="20"/>
  <c r="D46" i="20"/>
  <c r="D3" i="20" s="1"/>
  <c r="A46" i="20"/>
  <c r="L45" i="20"/>
  <c r="K45" i="20"/>
  <c r="J45" i="20"/>
  <c r="I45" i="20"/>
  <c r="H45" i="20"/>
  <c r="G45" i="20"/>
  <c r="F45" i="20"/>
  <c r="E45" i="20"/>
  <c r="D45" i="20"/>
  <c r="A45" i="20"/>
  <c r="L44" i="20"/>
  <c r="K44" i="20"/>
  <c r="J44" i="20"/>
  <c r="I44" i="20"/>
  <c r="H44" i="20"/>
  <c r="G44" i="20"/>
  <c r="F44" i="20"/>
  <c r="E44" i="20"/>
  <c r="D44" i="20"/>
  <c r="A44" i="20"/>
  <c r="L43" i="20"/>
  <c r="K43" i="20"/>
  <c r="J43" i="20"/>
  <c r="I43" i="20"/>
  <c r="H43" i="20"/>
  <c r="G43" i="20"/>
  <c r="F43" i="20"/>
  <c r="E43" i="20"/>
  <c r="D43" i="20"/>
  <c r="A43" i="20"/>
  <c r="L42" i="20"/>
  <c r="K42" i="20"/>
  <c r="J42" i="20"/>
  <c r="I42" i="20"/>
  <c r="H42" i="20"/>
  <c r="G42" i="20"/>
  <c r="F42" i="20"/>
  <c r="E42" i="20"/>
  <c r="D42" i="20"/>
  <c r="A42" i="20"/>
  <c r="L41" i="20"/>
  <c r="K41" i="20"/>
  <c r="J41" i="20"/>
  <c r="I41" i="20"/>
  <c r="H41" i="20"/>
  <c r="G41" i="20"/>
  <c r="F41" i="20"/>
  <c r="E41" i="20"/>
  <c r="D41" i="20"/>
  <c r="A41" i="20"/>
  <c r="L40" i="20"/>
  <c r="K40" i="20"/>
  <c r="J40" i="20"/>
  <c r="I40" i="20"/>
  <c r="H40" i="20"/>
  <c r="G40" i="20"/>
  <c r="F40" i="20"/>
  <c r="E40" i="20"/>
  <c r="D40" i="20"/>
  <c r="C3" i="20" s="1"/>
  <c r="A40" i="20"/>
  <c r="L39" i="20"/>
  <c r="K39" i="20"/>
  <c r="J39" i="20"/>
  <c r="I39" i="20"/>
  <c r="H39" i="20"/>
  <c r="G39" i="20"/>
  <c r="F39" i="20"/>
  <c r="E39" i="20"/>
  <c r="D39" i="20"/>
  <c r="A39" i="20"/>
  <c r="L38" i="20"/>
  <c r="K38" i="20"/>
  <c r="J38" i="20"/>
  <c r="I38" i="20"/>
  <c r="H38" i="20"/>
  <c r="G38" i="20"/>
  <c r="F38" i="20"/>
  <c r="E38" i="20"/>
  <c r="D38" i="20"/>
  <c r="A38" i="20"/>
  <c r="L37" i="20"/>
  <c r="K37" i="20"/>
  <c r="J37" i="20"/>
  <c r="I37" i="20"/>
  <c r="H37" i="20"/>
  <c r="G37" i="20"/>
  <c r="F37" i="20"/>
  <c r="E37" i="20"/>
  <c r="D37" i="20"/>
  <c r="A37" i="20"/>
  <c r="L36" i="20"/>
  <c r="K36" i="20"/>
  <c r="J36" i="20"/>
  <c r="I36" i="20"/>
  <c r="H36" i="20"/>
  <c r="G36" i="20"/>
  <c r="F36" i="20"/>
  <c r="E36" i="20"/>
  <c r="D36" i="20"/>
  <c r="A36" i="20"/>
  <c r="L35" i="20"/>
  <c r="K35" i="20"/>
  <c r="J35" i="20"/>
  <c r="I35" i="20"/>
  <c r="H35" i="20"/>
  <c r="G35" i="20"/>
  <c r="F35" i="20"/>
  <c r="E35" i="20"/>
  <c r="D35" i="20"/>
  <c r="A35" i="20"/>
  <c r="L34" i="20"/>
  <c r="K34" i="20"/>
  <c r="K22" i="20" s="1"/>
  <c r="J34" i="20"/>
  <c r="I34" i="20"/>
  <c r="H34" i="20"/>
  <c r="G34" i="20"/>
  <c r="F34" i="20"/>
  <c r="E34" i="20"/>
  <c r="D34" i="20"/>
  <c r="D2" i="20" s="1"/>
  <c r="A34" i="20"/>
  <c r="L33" i="20"/>
  <c r="K33" i="20"/>
  <c r="J33" i="20"/>
  <c r="I33" i="20"/>
  <c r="H33" i="20"/>
  <c r="G33" i="20"/>
  <c r="F33" i="20"/>
  <c r="E33" i="20"/>
  <c r="D33" i="20"/>
  <c r="A33" i="20"/>
  <c r="L32" i="20"/>
  <c r="K32" i="20"/>
  <c r="J32" i="20"/>
  <c r="I32" i="20"/>
  <c r="H32" i="20"/>
  <c r="G32" i="20"/>
  <c r="F32" i="20"/>
  <c r="E32" i="20"/>
  <c r="D32" i="20"/>
  <c r="A32" i="20"/>
  <c r="L31" i="20"/>
  <c r="K31" i="20"/>
  <c r="J31" i="20"/>
  <c r="I31" i="20"/>
  <c r="H31" i="20"/>
  <c r="G31" i="20"/>
  <c r="F31" i="20"/>
  <c r="E31" i="20"/>
  <c r="D31" i="20"/>
  <c r="A31" i="20"/>
  <c r="L30" i="20"/>
  <c r="H23" i="20" s="1"/>
  <c r="K30" i="20"/>
  <c r="J30" i="20"/>
  <c r="I30" i="20"/>
  <c r="H30" i="20"/>
  <c r="G30" i="20"/>
  <c r="F30" i="20"/>
  <c r="E30" i="20"/>
  <c r="D30" i="20"/>
  <c r="A30" i="20"/>
  <c r="L29" i="20"/>
  <c r="K29" i="20"/>
  <c r="J29" i="20"/>
  <c r="I29" i="20"/>
  <c r="H29" i="20"/>
  <c r="G29" i="20"/>
  <c r="F29" i="20"/>
  <c r="E29" i="20"/>
  <c r="D29" i="20"/>
  <c r="A29" i="20"/>
  <c r="L28" i="20"/>
  <c r="D23" i="20" s="1"/>
  <c r="K28" i="20"/>
  <c r="J28" i="20"/>
  <c r="I28" i="20"/>
  <c r="H28" i="20"/>
  <c r="G28" i="20"/>
  <c r="F28" i="20"/>
  <c r="E28" i="20"/>
  <c r="D28" i="20"/>
  <c r="A28" i="20"/>
  <c r="F22" i="20"/>
  <c r="C22" i="20"/>
  <c r="A2" i="20"/>
  <c r="L267" i="15"/>
  <c r="K267" i="15"/>
  <c r="J267" i="15"/>
  <c r="I267" i="15"/>
  <c r="H267" i="15"/>
  <c r="G267" i="15"/>
  <c r="F267" i="15"/>
  <c r="E267" i="15"/>
  <c r="D267" i="15"/>
  <c r="A267" i="15"/>
  <c r="L266" i="15"/>
  <c r="K266" i="15"/>
  <c r="J266" i="15"/>
  <c r="I266" i="15"/>
  <c r="H266" i="15"/>
  <c r="G266" i="15"/>
  <c r="F266" i="15"/>
  <c r="E266" i="15"/>
  <c r="D266" i="15"/>
  <c r="A266" i="15"/>
  <c r="L265" i="15"/>
  <c r="K265" i="15"/>
  <c r="J265" i="15"/>
  <c r="I265" i="15"/>
  <c r="H265" i="15"/>
  <c r="G265" i="15"/>
  <c r="F265" i="15"/>
  <c r="E265" i="15"/>
  <c r="D265" i="15"/>
  <c r="A265" i="15"/>
  <c r="L264" i="15"/>
  <c r="K264" i="15"/>
  <c r="J264" i="15"/>
  <c r="I264" i="15"/>
  <c r="H264" i="15"/>
  <c r="G264" i="15"/>
  <c r="F264" i="15"/>
  <c r="E264" i="15"/>
  <c r="D264" i="15"/>
  <c r="A264" i="15"/>
  <c r="L263" i="15"/>
  <c r="K263" i="15"/>
  <c r="J263" i="15"/>
  <c r="I263" i="15"/>
  <c r="H263" i="15"/>
  <c r="G263" i="15"/>
  <c r="F263" i="15"/>
  <c r="E263" i="15"/>
  <c r="D263" i="15"/>
  <c r="A263" i="15"/>
  <c r="L262" i="15"/>
  <c r="K262" i="15"/>
  <c r="J262" i="15"/>
  <c r="I262" i="15"/>
  <c r="H262" i="15"/>
  <c r="G262" i="15"/>
  <c r="F262" i="15"/>
  <c r="E262" i="15"/>
  <c r="D262" i="15"/>
  <c r="A262" i="15"/>
  <c r="L261" i="15"/>
  <c r="K261" i="15"/>
  <c r="J261" i="15"/>
  <c r="I261" i="15"/>
  <c r="H261" i="15"/>
  <c r="G261" i="15"/>
  <c r="F261" i="15"/>
  <c r="E261" i="15"/>
  <c r="D261" i="15"/>
  <c r="A261" i="15"/>
  <c r="L260" i="15"/>
  <c r="K260" i="15"/>
  <c r="J260" i="15"/>
  <c r="I260" i="15"/>
  <c r="H260" i="15"/>
  <c r="G260" i="15"/>
  <c r="F260" i="15"/>
  <c r="E260" i="15"/>
  <c r="D260" i="15"/>
  <c r="A260" i="15"/>
  <c r="L259" i="15"/>
  <c r="K259" i="15"/>
  <c r="J259" i="15"/>
  <c r="I259" i="15"/>
  <c r="H259" i="15"/>
  <c r="G259" i="15"/>
  <c r="F259" i="15"/>
  <c r="E259" i="15"/>
  <c r="D259" i="15"/>
  <c r="A259" i="15"/>
  <c r="L258" i="15"/>
  <c r="K258" i="15"/>
  <c r="J258" i="15"/>
  <c r="I258" i="15"/>
  <c r="H258" i="15"/>
  <c r="G258" i="15"/>
  <c r="F258" i="15"/>
  <c r="E258" i="15"/>
  <c r="D258" i="15"/>
  <c r="A258" i="15"/>
  <c r="L257" i="15"/>
  <c r="K257" i="15"/>
  <c r="J257" i="15"/>
  <c r="I257" i="15"/>
  <c r="H257" i="15"/>
  <c r="G257" i="15"/>
  <c r="F257" i="15"/>
  <c r="E257" i="15"/>
  <c r="D257" i="15"/>
  <c r="A257" i="15"/>
  <c r="L256" i="15"/>
  <c r="K256" i="15"/>
  <c r="J256" i="15"/>
  <c r="I256" i="15"/>
  <c r="H256" i="15"/>
  <c r="G256" i="15"/>
  <c r="F256" i="15"/>
  <c r="E256" i="15"/>
  <c r="D256" i="15"/>
  <c r="C21" i="15" s="1"/>
  <c r="A256" i="15"/>
  <c r="L255" i="15"/>
  <c r="K255" i="15"/>
  <c r="J255" i="15"/>
  <c r="I255" i="15"/>
  <c r="H255" i="15"/>
  <c r="G255" i="15"/>
  <c r="F255" i="15"/>
  <c r="E255" i="15"/>
  <c r="D255" i="15"/>
  <c r="A255" i="15"/>
  <c r="L254" i="15"/>
  <c r="K254" i="15"/>
  <c r="J254" i="15"/>
  <c r="I254" i="15"/>
  <c r="H254" i="15"/>
  <c r="G254" i="15"/>
  <c r="F254" i="15"/>
  <c r="E254" i="15"/>
  <c r="D254" i="15"/>
  <c r="A254" i="15"/>
  <c r="L253" i="15"/>
  <c r="K253" i="15"/>
  <c r="J253" i="15"/>
  <c r="I253" i="15"/>
  <c r="H253" i="15"/>
  <c r="G253" i="15"/>
  <c r="F253" i="15"/>
  <c r="E253" i="15"/>
  <c r="D253" i="15"/>
  <c r="A253" i="15"/>
  <c r="L252" i="15"/>
  <c r="K252" i="15"/>
  <c r="J252" i="15"/>
  <c r="I252" i="15"/>
  <c r="H252" i="15"/>
  <c r="G252" i="15"/>
  <c r="F252" i="15"/>
  <c r="E252" i="15"/>
  <c r="D252" i="15"/>
  <c r="A252" i="15"/>
  <c r="L251" i="15"/>
  <c r="K251" i="15"/>
  <c r="J251" i="15"/>
  <c r="I251" i="15"/>
  <c r="H251" i="15"/>
  <c r="G251" i="15"/>
  <c r="F251" i="15"/>
  <c r="E251" i="15"/>
  <c r="D251" i="15"/>
  <c r="A251" i="15"/>
  <c r="L250" i="15"/>
  <c r="K250" i="15"/>
  <c r="J250" i="15"/>
  <c r="I250" i="15"/>
  <c r="H250" i="15"/>
  <c r="G250" i="15"/>
  <c r="F250" i="15"/>
  <c r="E250" i="15"/>
  <c r="D250" i="15"/>
  <c r="D20" i="15" s="1"/>
  <c r="A250" i="15"/>
  <c r="L249" i="15"/>
  <c r="K249" i="15"/>
  <c r="J249" i="15"/>
  <c r="I249" i="15"/>
  <c r="H249" i="15"/>
  <c r="G249" i="15"/>
  <c r="F249" i="15"/>
  <c r="E249" i="15"/>
  <c r="D249" i="15"/>
  <c r="A249" i="15"/>
  <c r="L248" i="15"/>
  <c r="K248" i="15"/>
  <c r="J248" i="15"/>
  <c r="I248" i="15"/>
  <c r="H248" i="15"/>
  <c r="G248" i="15"/>
  <c r="F248" i="15"/>
  <c r="E248" i="15"/>
  <c r="D248" i="15"/>
  <c r="A248" i="15"/>
  <c r="L247" i="15"/>
  <c r="K247" i="15"/>
  <c r="J247" i="15"/>
  <c r="I247" i="15"/>
  <c r="H247" i="15"/>
  <c r="G247" i="15"/>
  <c r="F247" i="15"/>
  <c r="E247" i="15"/>
  <c r="D247" i="15"/>
  <c r="A247" i="15"/>
  <c r="L246" i="15"/>
  <c r="K246" i="15"/>
  <c r="J246" i="15"/>
  <c r="I246" i="15"/>
  <c r="H246" i="15"/>
  <c r="G246" i="15"/>
  <c r="F246" i="15"/>
  <c r="E246" i="15"/>
  <c r="D246" i="15"/>
  <c r="A246" i="15"/>
  <c r="L245" i="15"/>
  <c r="K245" i="15"/>
  <c r="J245" i="15"/>
  <c r="I245" i="15"/>
  <c r="H245" i="15"/>
  <c r="G245" i="15"/>
  <c r="F245" i="15"/>
  <c r="E245" i="15"/>
  <c r="D245" i="15"/>
  <c r="A245" i="15"/>
  <c r="L244" i="15"/>
  <c r="K244" i="15"/>
  <c r="J244" i="15"/>
  <c r="I244" i="15"/>
  <c r="H244" i="15"/>
  <c r="G244" i="15"/>
  <c r="F244" i="15"/>
  <c r="E244" i="15"/>
  <c r="D244" i="15"/>
  <c r="C20" i="15" s="1"/>
  <c r="A244" i="15"/>
  <c r="L243" i="15"/>
  <c r="K243" i="15"/>
  <c r="J243" i="15"/>
  <c r="I243" i="15"/>
  <c r="H243" i="15"/>
  <c r="G243" i="15"/>
  <c r="F243" i="15"/>
  <c r="E243" i="15"/>
  <c r="D243" i="15"/>
  <c r="A243" i="15"/>
  <c r="L242" i="15"/>
  <c r="K242" i="15"/>
  <c r="J242" i="15"/>
  <c r="I242" i="15"/>
  <c r="H242" i="15"/>
  <c r="G242" i="15"/>
  <c r="F242" i="15"/>
  <c r="E242" i="15"/>
  <c r="D242" i="15"/>
  <c r="A242" i="15"/>
  <c r="L241" i="15"/>
  <c r="K241" i="15"/>
  <c r="J241" i="15"/>
  <c r="I241" i="15"/>
  <c r="H241" i="15"/>
  <c r="G241" i="15"/>
  <c r="F241" i="15"/>
  <c r="E241" i="15"/>
  <c r="D241" i="15"/>
  <c r="A241" i="15"/>
  <c r="L240" i="15"/>
  <c r="K240" i="15"/>
  <c r="J240" i="15"/>
  <c r="I240" i="15"/>
  <c r="H240" i="15"/>
  <c r="G240" i="15"/>
  <c r="F240" i="15"/>
  <c r="E240" i="15"/>
  <c r="D240" i="15"/>
  <c r="A240" i="15"/>
  <c r="L239" i="15"/>
  <c r="K239" i="15"/>
  <c r="J239" i="15"/>
  <c r="I239" i="15"/>
  <c r="H239" i="15"/>
  <c r="G239" i="15"/>
  <c r="F239" i="15"/>
  <c r="E239" i="15"/>
  <c r="D239" i="15"/>
  <c r="A239" i="15"/>
  <c r="L238" i="15"/>
  <c r="K238" i="15"/>
  <c r="J238" i="15"/>
  <c r="I238" i="15"/>
  <c r="H238" i="15"/>
  <c r="G238" i="15"/>
  <c r="F238" i="15"/>
  <c r="E238" i="15"/>
  <c r="D238" i="15"/>
  <c r="D19" i="15" s="1"/>
  <c r="A238" i="15"/>
  <c r="L237" i="15"/>
  <c r="K237" i="15"/>
  <c r="J237" i="15"/>
  <c r="I237" i="15"/>
  <c r="H237" i="15"/>
  <c r="G237" i="15"/>
  <c r="F237" i="15"/>
  <c r="E237" i="15"/>
  <c r="D237" i="15"/>
  <c r="A237" i="15"/>
  <c r="L236" i="15"/>
  <c r="K236" i="15"/>
  <c r="J236" i="15"/>
  <c r="I236" i="15"/>
  <c r="H236" i="15"/>
  <c r="G236" i="15"/>
  <c r="F236" i="15"/>
  <c r="E236" i="15"/>
  <c r="D236" i="15"/>
  <c r="A236" i="15"/>
  <c r="L235" i="15"/>
  <c r="K235" i="15"/>
  <c r="J235" i="15"/>
  <c r="I235" i="15"/>
  <c r="H235" i="15"/>
  <c r="G235" i="15"/>
  <c r="F235" i="15"/>
  <c r="E235" i="15"/>
  <c r="D235" i="15"/>
  <c r="A235" i="15"/>
  <c r="L234" i="15"/>
  <c r="K234" i="15"/>
  <c r="J234" i="15"/>
  <c r="I234" i="15"/>
  <c r="H234" i="15"/>
  <c r="G234" i="15"/>
  <c r="F234" i="15"/>
  <c r="E234" i="15"/>
  <c r="D234" i="15"/>
  <c r="A234" i="15"/>
  <c r="L233" i="15"/>
  <c r="K233" i="15"/>
  <c r="J233" i="15"/>
  <c r="I233" i="15"/>
  <c r="H233" i="15"/>
  <c r="G233" i="15"/>
  <c r="F233" i="15"/>
  <c r="E233" i="15"/>
  <c r="D233" i="15"/>
  <c r="A233" i="15"/>
  <c r="L232" i="15"/>
  <c r="K232" i="15"/>
  <c r="J232" i="15"/>
  <c r="I232" i="15"/>
  <c r="H232" i="15"/>
  <c r="G232" i="15"/>
  <c r="F232" i="15"/>
  <c r="E232" i="15"/>
  <c r="D232" i="15"/>
  <c r="C19" i="15" s="1"/>
  <c r="A232" i="15"/>
  <c r="L231" i="15"/>
  <c r="K231" i="15"/>
  <c r="J231" i="15"/>
  <c r="I231" i="15"/>
  <c r="H231" i="15"/>
  <c r="G231" i="15"/>
  <c r="F231" i="15"/>
  <c r="E231" i="15"/>
  <c r="D231" i="15"/>
  <c r="A231" i="15"/>
  <c r="L230" i="15"/>
  <c r="K230" i="15"/>
  <c r="J230" i="15"/>
  <c r="I230" i="15"/>
  <c r="H230" i="15"/>
  <c r="G230" i="15"/>
  <c r="F230" i="15"/>
  <c r="E230" i="15"/>
  <c r="D230" i="15"/>
  <c r="A230" i="15"/>
  <c r="L229" i="15"/>
  <c r="K229" i="15"/>
  <c r="J229" i="15"/>
  <c r="I229" i="15"/>
  <c r="H229" i="15"/>
  <c r="G229" i="15"/>
  <c r="F229" i="15"/>
  <c r="E229" i="15"/>
  <c r="D229" i="15"/>
  <c r="A229" i="15"/>
  <c r="L228" i="15"/>
  <c r="K228" i="15"/>
  <c r="J228" i="15"/>
  <c r="I228" i="15"/>
  <c r="H228" i="15"/>
  <c r="G228" i="15"/>
  <c r="F228" i="15"/>
  <c r="E228" i="15"/>
  <c r="D228" i="15"/>
  <c r="A228" i="15"/>
  <c r="L227" i="15"/>
  <c r="K227" i="15"/>
  <c r="J227" i="15"/>
  <c r="I227" i="15"/>
  <c r="H227" i="15"/>
  <c r="G227" i="15"/>
  <c r="F227" i="15"/>
  <c r="E227" i="15"/>
  <c r="D227" i="15"/>
  <c r="A227" i="15"/>
  <c r="L226" i="15"/>
  <c r="K226" i="15"/>
  <c r="J226" i="15"/>
  <c r="I226" i="15"/>
  <c r="H226" i="15"/>
  <c r="G226" i="15"/>
  <c r="F226" i="15"/>
  <c r="E226" i="15"/>
  <c r="D226" i="15"/>
  <c r="D18" i="15" s="1"/>
  <c r="A226" i="15"/>
  <c r="L225" i="15"/>
  <c r="K225" i="15"/>
  <c r="J225" i="15"/>
  <c r="I225" i="15"/>
  <c r="H225" i="15"/>
  <c r="G225" i="15"/>
  <c r="F225" i="15"/>
  <c r="E225" i="15"/>
  <c r="D225" i="15"/>
  <c r="A225" i="15"/>
  <c r="L224" i="15"/>
  <c r="K224" i="15"/>
  <c r="J224" i="15"/>
  <c r="I224" i="15"/>
  <c r="H224" i="15"/>
  <c r="G224" i="15"/>
  <c r="F224" i="15"/>
  <c r="E224" i="15"/>
  <c r="D224" i="15"/>
  <c r="A224" i="15"/>
  <c r="L223" i="15"/>
  <c r="K223" i="15"/>
  <c r="J223" i="15"/>
  <c r="I223" i="15"/>
  <c r="H223" i="15"/>
  <c r="G223" i="15"/>
  <c r="F223" i="15"/>
  <c r="E223" i="15"/>
  <c r="D223" i="15"/>
  <c r="A223" i="15"/>
  <c r="L222" i="15"/>
  <c r="K222" i="15"/>
  <c r="J222" i="15"/>
  <c r="I222" i="15"/>
  <c r="H222" i="15"/>
  <c r="G222" i="15"/>
  <c r="F222" i="15"/>
  <c r="E222" i="15"/>
  <c r="D222" i="15"/>
  <c r="A222" i="15"/>
  <c r="L221" i="15"/>
  <c r="K221" i="15"/>
  <c r="J221" i="15"/>
  <c r="I221" i="15"/>
  <c r="H221" i="15"/>
  <c r="G221" i="15"/>
  <c r="F221" i="15"/>
  <c r="E221" i="15"/>
  <c r="D221" i="15"/>
  <c r="A221" i="15"/>
  <c r="L220" i="15"/>
  <c r="K220" i="15"/>
  <c r="J220" i="15"/>
  <c r="I220" i="15"/>
  <c r="H220" i="15"/>
  <c r="G220" i="15"/>
  <c r="F220" i="15"/>
  <c r="E220" i="15"/>
  <c r="D220" i="15"/>
  <c r="C18" i="15" s="1"/>
  <c r="A220" i="15"/>
  <c r="L219" i="15"/>
  <c r="K219" i="15"/>
  <c r="J219" i="15"/>
  <c r="I219" i="15"/>
  <c r="H219" i="15"/>
  <c r="G219" i="15"/>
  <c r="F219" i="15"/>
  <c r="E219" i="15"/>
  <c r="D219" i="15"/>
  <c r="A219" i="15"/>
  <c r="L218" i="15"/>
  <c r="K218" i="15"/>
  <c r="J218" i="15"/>
  <c r="I218" i="15"/>
  <c r="H218" i="15"/>
  <c r="G218" i="15"/>
  <c r="F218" i="15"/>
  <c r="E218" i="15"/>
  <c r="D218" i="15"/>
  <c r="A218" i="15"/>
  <c r="L217" i="15"/>
  <c r="K217" i="15"/>
  <c r="J217" i="15"/>
  <c r="I217" i="15"/>
  <c r="H217" i="15"/>
  <c r="G217" i="15"/>
  <c r="F217" i="15"/>
  <c r="E217" i="15"/>
  <c r="D217" i="15"/>
  <c r="A217" i="15"/>
  <c r="L216" i="15"/>
  <c r="K216" i="15"/>
  <c r="J216" i="15"/>
  <c r="I216" i="15"/>
  <c r="H216" i="15"/>
  <c r="G216" i="15"/>
  <c r="F216" i="15"/>
  <c r="E216" i="15"/>
  <c r="D216" i="15"/>
  <c r="A216" i="15"/>
  <c r="L215" i="15"/>
  <c r="K215" i="15"/>
  <c r="J215" i="15"/>
  <c r="I215" i="15"/>
  <c r="H215" i="15"/>
  <c r="G215" i="15"/>
  <c r="F215" i="15"/>
  <c r="E215" i="15"/>
  <c r="D215" i="15"/>
  <c r="A215" i="15"/>
  <c r="L214" i="15"/>
  <c r="K214" i="15"/>
  <c r="J214" i="15"/>
  <c r="I214" i="15"/>
  <c r="H214" i="15"/>
  <c r="G214" i="15"/>
  <c r="F214" i="15"/>
  <c r="E214" i="15"/>
  <c r="D214" i="15"/>
  <c r="D17" i="15" s="1"/>
  <c r="A214" i="15"/>
  <c r="L213" i="15"/>
  <c r="K213" i="15"/>
  <c r="J213" i="15"/>
  <c r="I213" i="15"/>
  <c r="H213" i="15"/>
  <c r="G213" i="15"/>
  <c r="F213" i="15"/>
  <c r="E213" i="15"/>
  <c r="D213" i="15"/>
  <c r="A213" i="15"/>
  <c r="L212" i="15"/>
  <c r="K212" i="15"/>
  <c r="J212" i="15"/>
  <c r="I212" i="15"/>
  <c r="H212" i="15"/>
  <c r="G212" i="15"/>
  <c r="F212" i="15"/>
  <c r="E212" i="15"/>
  <c r="D212" i="15"/>
  <c r="A212" i="15"/>
  <c r="L211" i="15"/>
  <c r="K211" i="15"/>
  <c r="J211" i="15"/>
  <c r="I211" i="15"/>
  <c r="H211" i="15"/>
  <c r="G211" i="15"/>
  <c r="F211" i="15"/>
  <c r="E211" i="15"/>
  <c r="D211" i="15"/>
  <c r="A211" i="15"/>
  <c r="L210" i="15"/>
  <c r="K210" i="15"/>
  <c r="J210" i="15"/>
  <c r="I210" i="15"/>
  <c r="H210" i="15"/>
  <c r="G210" i="15"/>
  <c r="F210" i="15"/>
  <c r="E210" i="15"/>
  <c r="D210" i="15"/>
  <c r="A210" i="15"/>
  <c r="L209" i="15"/>
  <c r="K209" i="15"/>
  <c r="J209" i="15"/>
  <c r="I209" i="15"/>
  <c r="H209" i="15"/>
  <c r="G209" i="15"/>
  <c r="F209" i="15"/>
  <c r="E209" i="15"/>
  <c r="D209" i="15"/>
  <c r="A209" i="15"/>
  <c r="L208" i="15"/>
  <c r="K208" i="15"/>
  <c r="J208" i="15"/>
  <c r="I208" i="15"/>
  <c r="H208" i="15"/>
  <c r="G208" i="15"/>
  <c r="F208" i="15"/>
  <c r="E208" i="15"/>
  <c r="D208" i="15"/>
  <c r="C17" i="15" s="1"/>
  <c r="A208" i="15"/>
  <c r="L207" i="15"/>
  <c r="K207" i="15"/>
  <c r="J207" i="15"/>
  <c r="I207" i="15"/>
  <c r="H207" i="15"/>
  <c r="G207" i="15"/>
  <c r="F207" i="15"/>
  <c r="E207" i="15"/>
  <c r="D207" i="15"/>
  <c r="A207" i="15"/>
  <c r="L206" i="15"/>
  <c r="K206" i="15"/>
  <c r="J206" i="15"/>
  <c r="I206" i="15"/>
  <c r="H206" i="15"/>
  <c r="G206" i="15"/>
  <c r="F206" i="15"/>
  <c r="E206" i="15"/>
  <c r="D206" i="15"/>
  <c r="A206" i="15"/>
  <c r="L205" i="15"/>
  <c r="K205" i="15"/>
  <c r="J205" i="15"/>
  <c r="I205" i="15"/>
  <c r="H205" i="15"/>
  <c r="G205" i="15"/>
  <c r="F205" i="15"/>
  <c r="E205" i="15"/>
  <c r="D205" i="15"/>
  <c r="A205" i="15"/>
  <c r="L204" i="15"/>
  <c r="K204" i="15"/>
  <c r="J204" i="15"/>
  <c r="I204" i="15"/>
  <c r="H204" i="15"/>
  <c r="G204" i="15"/>
  <c r="F204" i="15"/>
  <c r="E204" i="15"/>
  <c r="D204" i="15"/>
  <c r="A204" i="15"/>
  <c r="L203" i="15"/>
  <c r="K203" i="15"/>
  <c r="J203" i="15"/>
  <c r="I203" i="15"/>
  <c r="H203" i="15"/>
  <c r="G203" i="15"/>
  <c r="F203" i="15"/>
  <c r="E203" i="15"/>
  <c r="D203" i="15"/>
  <c r="A203" i="15"/>
  <c r="L202" i="15"/>
  <c r="K202" i="15"/>
  <c r="J202" i="15"/>
  <c r="I202" i="15"/>
  <c r="H202" i="15"/>
  <c r="G202" i="15"/>
  <c r="F202" i="15"/>
  <c r="E202" i="15"/>
  <c r="D202" i="15"/>
  <c r="D16" i="15" s="1"/>
  <c r="A202" i="15"/>
  <c r="L201" i="15"/>
  <c r="K201" i="15"/>
  <c r="J201" i="15"/>
  <c r="I201" i="15"/>
  <c r="H201" i="15"/>
  <c r="G201" i="15"/>
  <c r="F201" i="15"/>
  <c r="E201" i="15"/>
  <c r="D201" i="15"/>
  <c r="A201" i="15"/>
  <c r="L200" i="15"/>
  <c r="K200" i="15"/>
  <c r="J200" i="15"/>
  <c r="I200" i="15"/>
  <c r="H200" i="15"/>
  <c r="G200" i="15"/>
  <c r="F200" i="15"/>
  <c r="E200" i="15"/>
  <c r="D200" i="15"/>
  <c r="A200" i="15"/>
  <c r="L199" i="15"/>
  <c r="K199" i="15"/>
  <c r="J199" i="15"/>
  <c r="I199" i="15"/>
  <c r="H199" i="15"/>
  <c r="G199" i="15"/>
  <c r="F199" i="15"/>
  <c r="E199" i="15"/>
  <c r="D199" i="15"/>
  <c r="A199" i="15"/>
  <c r="L198" i="15"/>
  <c r="K198" i="15"/>
  <c r="J198" i="15"/>
  <c r="I198" i="15"/>
  <c r="H198" i="15"/>
  <c r="G198" i="15"/>
  <c r="F198" i="15"/>
  <c r="E198" i="15"/>
  <c r="D198" i="15"/>
  <c r="A198" i="15"/>
  <c r="L197" i="15"/>
  <c r="K197" i="15"/>
  <c r="J197" i="15"/>
  <c r="I197" i="15"/>
  <c r="H197" i="15"/>
  <c r="G197" i="15"/>
  <c r="F197" i="15"/>
  <c r="E197" i="15"/>
  <c r="D197" i="15"/>
  <c r="A197" i="15"/>
  <c r="L196" i="15"/>
  <c r="K196" i="15"/>
  <c r="J196" i="15"/>
  <c r="I196" i="15"/>
  <c r="H196" i="15"/>
  <c r="G196" i="15"/>
  <c r="F196" i="15"/>
  <c r="E196" i="15"/>
  <c r="D196" i="15"/>
  <c r="C16" i="15" s="1"/>
  <c r="A196" i="15"/>
  <c r="L195" i="15"/>
  <c r="K195" i="15"/>
  <c r="J195" i="15"/>
  <c r="I195" i="15"/>
  <c r="H195" i="15"/>
  <c r="G195" i="15"/>
  <c r="F195" i="15"/>
  <c r="E195" i="15"/>
  <c r="D195" i="15"/>
  <c r="A195" i="15"/>
  <c r="L194" i="15"/>
  <c r="K194" i="15"/>
  <c r="J194" i="15"/>
  <c r="I194" i="15"/>
  <c r="H194" i="15"/>
  <c r="G194" i="15"/>
  <c r="F194" i="15"/>
  <c r="E194" i="15"/>
  <c r="D194" i="15"/>
  <c r="A194" i="15"/>
  <c r="L193" i="15"/>
  <c r="K193" i="15"/>
  <c r="J193" i="15"/>
  <c r="I193" i="15"/>
  <c r="H193" i="15"/>
  <c r="G193" i="15"/>
  <c r="F193" i="15"/>
  <c r="E193" i="15"/>
  <c r="D193" i="15"/>
  <c r="A193" i="15"/>
  <c r="L192" i="15"/>
  <c r="K192" i="15"/>
  <c r="J192" i="15"/>
  <c r="I192" i="15"/>
  <c r="H192" i="15"/>
  <c r="G192" i="15"/>
  <c r="F192" i="15"/>
  <c r="E192" i="15"/>
  <c r="D192" i="15"/>
  <c r="A192" i="15"/>
  <c r="L191" i="15"/>
  <c r="K191" i="15"/>
  <c r="J191" i="15"/>
  <c r="I191" i="15"/>
  <c r="H191" i="15"/>
  <c r="G191" i="15"/>
  <c r="F191" i="15"/>
  <c r="E191" i="15"/>
  <c r="D191" i="15"/>
  <c r="A191" i="15"/>
  <c r="L190" i="15"/>
  <c r="K190" i="15"/>
  <c r="J190" i="15"/>
  <c r="I190" i="15"/>
  <c r="H190" i="15"/>
  <c r="G190" i="15"/>
  <c r="F190" i="15"/>
  <c r="E190" i="15"/>
  <c r="D190" i="15"/>
  <c r="D15" i="15" s="1"/>
  <c r="A190" i="15"/>
  <c r="L189" i="15"/>
  <c r="K189" i="15"/>
  <c r="J189" i="15"/>
  <c r="I189" i="15"/>
  <c r="H189" i="15"/>
  <c r="G189" i="15"/>
  <c r="F189" i="15"/>
  <c r="E189" i="15"/>
  <c r="D189" i="15"/>
  <c r="A189" i="15"/>
  <c r="L188" i="15"/>
  <c r="K188" i="15"/>
  <c r="J188" i="15"/>
  <c r="I188" i="15"/>
  <c r="H188" i="15"/>
  <c r="G188" i="15"/>
  <c r="F188" i="15"/>
  <c r="E188" i="15"/>
  <c r="D188" i="15"/>
  <c r="A188" i="15"/>
  <c r="L187" i="15"/>
  <c r="K187" i="15"/>
  <c r="J187" i="15"/>
  <c r="I187" i="15"/>
  <c r="H187" i="15"/>
  <c r="G187" i="15"/>
  <c r="F187" i="15"/>
  <c r="E187" i="15"/>
  <c r="D187" i="15"/>
  <c r="A187" i="15"/>
  <c r="L186" i="15"/>
  <c r="K186" i="15"/>
  <c r="J186" i="15"/>
  <c r="I186" i="15"/>
  <c r="H186" i="15"/>
  <c r="G186" i="15"/>
  <c r="F186" i="15"/>
  <c r="E186" i="15"/>
  <c r="D186" i="15"/>
  <c r="A186" i="15"/>
  <c r="L185" i="15"/>
  <c r="K185" i="15"/>
  <c r="J185" i="15"/>
  <c r="I185" i="15"/>
  <c r="H185" i="15"/>
  <c r="G185" i="15"/>
  <c r="F185" i="15"/>
  <c r="E185" i="15"/>
  <c r="D185" i="15"/>
  <c r="A185" i="15"/>
  <c r="L184" i="15"/>
  <c r="K184" i="15"/>
  <c r="J184" i="15"/>
  <c r="I184" i="15"/>
  <c r="H184" i="15"/>
  <c r="G184" i="15"/>
  <c r="F184" i="15"/>
  <c r="E184" i="15"/>
  <c r="D184" i="15"/>
  <c r="C15" i="15" s="1"/>
  <c r="A184" i="15"/>
  <c r="L183" i="15"/>
  <c r="K183" i="15"/>
  <c r="J183" i="15"/>
  <c r="I183" i="15"/>
  <c r="H183" i="15"/>
  <c r="G183" i="15"/>
  <c r="F183" i="15"/>
  <c r="E183" i="15"/>
  <c r="D183" i="15"/>
  <c r="A183" i="15"/>
  <c r="L182" i="15"/>
  <c r="K182" i="15"/>
  <c r="J182" i="15"/>
  <c r="I182" i="15"/>
  <c r="H182" i="15"/>
  <c r="G182" i="15"/>
  <c r="F182" i="15"/>
  <c r="E182" i="15"/>
  <c r="D182" i="15"/>
  <c r="A182" i="15"/>
  <c r="L181" i="15"/>
  <c r="K181" i="15"/>
  <c r="J181" i="15"/>
  <c r="I181" i="15"/>
  <c r="H181" i="15"/>
  <c r="G181" i="15"/>
  <c r="F181" i="15"/>
  <c r="E181" i="15"/>
  <c r="D181" i="15"/>
  <c r="A181" i="15"/>
  <c r="L180" i="15"/>
  <c r="K180" i="15"/>
  <c r="J180" i="15"/>
  <c r="I180" i="15"/>
  <c r="H180" i="15"/>
  <c r="G180" i="15"/>
  <c r="F180" i="15"/>
  <c r="E180" i="15"/>
  <c r="D180" i="15"/>
  <c r="A180" i="15"/>
  <c r="L179" i="15"/>
  <c r="K179" i="15"/>
  <c r="J179" i="15"/>
  <c r="I179" i="15"/>
  <c r="H179" i="15"/>
  <c r="G179" i="15"/>
  <c r="F179" i="15"/>
  <c r="E179" i="15"/>
  <c r="D179" i="15"/>
  <c r="A179" i="15"/>
  <c r="L178" i="15"/>
  <c r="K178" i="15"/>
  <c r="J178" i="15"/>
  <c r="I178" i="15"/>
  <c r="H178" i="15"/>
  <c r="G178" i="15"/>
  <c r="F178" i="15"/>
  <c r="E178" i="15"/>
  <c r="D178" i="15"/>
  <c r="D14" i="15" s="1"/>
  <c r="A178" i="15"/>
  <c r="L177" i="15"/>
  <c r="K177" i="15"/>
  <c r="J177" i="15"/>
  <c r="I177" i="15"/>
  <c r="H177" i="15"/>
  <c r="G177" i="15"/>
  <c r="F177" i="15"/>
  <c r="E177" i="15"/>
  <c r="D177" i="15"/>
  <c r="A177" i="15"/>
  <c r="L176" i="15"/>
  <c r="K176" i="15"/>
  <c r="J176" i="15"/>
  <c r="I176" i="15"/>
  <c r="H176" i="15"/>
  <c r="G176" i="15"/>
  <c r="F176" i="15"/>
  <c r="E176" i="15"/>
  <c r="D176" i="15"/>
  <c r="A176" i="15"/>
  <c r="L175" i="15"/>
  <c r="K175" i="15"/>
  <c r="J175" i="15"/>
  <c r="I175" i="15"/>
  <c r="H175" i="15"/>
  <c r="G175" i="15"/>
  <c r="F175" i="15"/>
  <c r="E175" i="15"/>
  <c r="D175" i="15"/>
  <c r="A175" i="15"/>
  <c r="L174" i="15"/>
  <c r="K174" i="15"/>
  <c r="J174" i="15"/>
  <c r="I174" i="15"/>
  <c r="H174" i="15"/>
  <c r="G174" i="15"/>
  <c r="F174" i="15"/>
  <c r="E174" i="15"/>
  <c r="D174" i="15"/>
  <c r="A174" i="15"/>
  <c r="L173" i="15"/>
  <c r="K173" i="15"/>
  <c r="J173" i="15"/>
  <c r="I173" i="15"/>
  <c r="H173" i="15"/>
  <c r="G173" i="15"/>
  <c r="F173" i="15"/>
  <c r="E173" i="15"/>
  <c r="D173" i="15"/>
  <c r="A173" i="15"/>
  <c r="L172" i="15"/>
  <c r="K172" i="15"/>
  <c r="J172" i="15"/>
  <c r="I172" i="15"/>
  <c r="H172" i="15"/>
  <c r="G172" i="15"/>
  <c r="F172" i="15"/>
  <c r="E172" i="15"/>
  <c r="D172" i="15"/>
  <c r="C14" i="15" s="1"/>
  <c r="A172" i="15"/>
  <c r="L171" i="15"/>
  <c r="K171" i="15"/>
  <c r="J171" i="15"/>
  <c r="I171" i="15"/>
  <c r="H171" i="15"/>
  <c r="G171" i="15"/>
  <c r="F171" i="15"/>
  <c r="E171" i="15"/>
  <c r="D171" i="15"/>
  <c r="A171" i="15"/>
  <c r="L170" i="15"/>
  <c r="K170" i="15"/>
  <c r="J170" i="15"/>
  <c r="I170" i="15"/>
  <c r="H170" i="15"/>
  <c r="G170" i="15"/>
  <c r="F170" i="15"/>
  <c r="E170" i="15"/>
  <c r="D170" i="15"/>
  <c r="A170" i="15"/>
  <c r="L169" i="15"/>
  <c r="K169" i="15"/>
  <c r="J169" i="15"/>
  <c r="I169" i="15"/>
  <c r="H169" i="15"/>
  <c r="G169" i="15"/>
  <c r="F169" i="15"/>
  <c r="E169" i="15"/>
  <c r="D169" i="15"/>
  <c r="A169" i="15"/>
  <c r="L168" i="15"/>
  <c r="K168" i="15"/>
  <c r="J168" i="15"/>
  <c r="I168" i="15"/>
  <c r="H168" i="15"/>
  <c r="G168" i="15"/>
  <c r="F168" i="15"/>
  <c r="E168" i="15"/>
  <c r="D168" i="15"/>
  <c r="A168" i="15"/>
  <c r="L167" i="15"/>
  <c r="K167" i="15"/>
  <c r="J167" i="15"/>
  <c r="I167" i="15"/>
  <c r="H167" i="15"/>
  <c r="G167" i="15"/>
  <c r="F167" i="15"/>
  <c r="E167" i="15"/>
  <c r="D167" i="15"/>
  <c r="A167" i="15"/>
  <c r="L166" i="15"/>
  <c r="K166" i="15"/>
  <c r="J166" i="15"/>
  <c r="I166" i="15"/>
  <c r="H166" i="15"/>
  <c r="G166" i="15"/>
  <c r="F166" i="15"/>
  <c r="E166" i="15"/>
  <c r="D166" i="15"/>
  <c r="D13" i="15" s="1"/>
  <c r="A166" i="15"/>
  <c r="L165" i="15"/>
  <c r="K165" i="15"/>
  <c r="J165" i="15"/>
  <c r="I165" i="15"/>
  <c r="H165" i="15"/>
  <c r="G165" i="15"/>
  <c r="F165" i="15"/>
  <c r="E165" i="15"/>
  <c r="D165" i="15"/>
  <c r="A165" i="15"/>
  <c r="L164" i="15"/>
  <c r="K164" i="15"/>
  <c r="J164" i="15"/>
  <c r="I164" i="15"/>
  <c r="H164" i="15"/>
  <c r="G164" i="15"/>
  <c r="F164" i="15"/>
  <c r="E164" i="15"/>
  <c r="D164" i="15"/>
  <c r="A164" i="15"/>
  <c r="L163" i="15"/>
  <c r="K163" i="15"/>
  <c r="J163" i="15"/>
  <c r="I163" i="15"/>
  <c r="H163" i="15"/>
  <c r="G163" i="15"/>
  <c r="F163" i="15"/>
  <c r="E163" i="15"/>
  <c r="D163" i="15"/>
  <c r="A163" i="15"/>
  <c r="L162" i="15"/>
  <c r="K162" i="15"/>
  <c r="J162" i="15"/>
  <c r="I162" i="15"/>
  <c r="H162" i="15"/>
  <c r="G162" i="15"/>
  <c r="F162" i="15"/>
  <c r="E162" i="15"/>
  <c r="D162" i="15"/>
  <c r="A162" i="15"/>
  <c r="L161" i="15"/>
  <c r="K161" i="15"/>
  <c r="J161" i="15"/>
  <c r="I161" i="15"/>
  <c r="H161" i="15"/>
  <c r="G161" i="15"/>
  <c r="F161" i="15"/>
  <c r="E161" i="15"/>
  <c r="D161" i="15"/>
  <c r="A161" i="15"/>
  <c r="L160" i="15"/>
  <c r="K160" i="15"/>
  <c r="J160" i="15"/>
  <c r="I160" i="15"/>
  <c r="H160" i="15"/>
  <c r="G160" i="15"/>
  <c r="F160" i="15"/>
  <c r="E160" i="15"/>
  <c r="D160" i="15"/>
  <c r="C13" i="15" s="1"/>
  <c r="A160" i="15"/>
  <c r="L159" i="15"/>
  <c r="K159" i="15"/>
  <c r="J159" i="15"/>
  <c r="I159" i="15"/>
  <c r="H159" i="15"/>
  <c r="G159" i="15"/>
  <c r="F159" i="15"/>
  <c r="E159" i="15"/>
  <c r="D159" i="15"/>
  <c r="A159" i="15"/>
  <c r="L158" i="15"/>
  <c r="K158" i="15"/>
  <c r="J158" i="15"/>
  <c r="I158" i="15"/>
  <c r="H158" i="15"/>
  <c r="G158" i="15"/>
  <c r="F158" i="15"/>
  <c r="E158" i="15"/>
  <c r="D158" i="15"/>
  <c r="A158" i="15"/>
  <c r="L157" i="15"/>
  <c r="K157" i="15"/>
  <c r="J157" i="15"/>
  <c r="I157" i="15"/>
  <c r="H157" i="15"/>
  <c r="G157" i="15"/>
  <c r="F157" i="15"/>
  <c r="E157" i="15"/>
  <c r="D157" i="15"/>
  <c r="A157" i="15"/>
  <c r="L156" i="15"/>
  <c r="K156" i="15"/>
  <c r="J156" i="15"/>
  <c r="I156" i="15"/>
  <c r="H156" i="15"/>
  <c r="G156" i="15"/>
  <c r="F156" i="15"/>
  <c r="E156" i="15"/>
  <c r="D156" i="15"/>
  <c r="A156" i="15"/>
  <c r="L155" i="15"/>
  <c r="K155" i="15"/>
  <c r="J155" i="15"/>
  <c r="I155" i="15"/>
  <c r="H155" i="15"/>
  <c r="G155" i="15"/>
  <c r="F155" i="15"/>
  <c r="E155" i="15"/>
  <c r="D155" i="15"/>
  <c r="A155" i="15"/>
  <c r="L154" i="15"/>
  <c r="K154" i="15"/>
  <c r="J154" i="15"/>
  <c r="I154" i="15"/>
  <c r="H154" i="15"/>
  <c r="G154" i="15"/>
  <c r="F154" i="15"/>
  <c r="E154" i="15"/>
  <c r="D154" i="15"/>
  <c r="D12" i="15" s="1"/>
  <c r="A154" i="15"/>
  <c r="L153" i="15"/>
  <c r="K153" i="15"/>
  <c r="J153" i="15"/>
  <c r="I153" i="15"/>
  <c r="H153" i="15"/>
  <c r="G153" i="15"/>
  <c r="F153" i="15"/>
  <c r="E153" i="15"/>
  <c r="D153" i="15"/>
  <c r="A153" i="15"/>
  <c r="L152" i="15"/>
  <c r="K152" i="15"/>
  <c r="J152" i="15"/>
  <c r="I152" i="15"/>
  <c r="H152" i="15"/>
  <c r="G152" i="15"/>
  <c r="F152" i="15"/>
  <c r="E152" i="15"/>
  <c r="D152" i="15"/>
  <c r="A152" i="15"/>
  <c r="L151" i="15"/>
  <c r="K151" i="15"/>
  <c r="J151" i="15"/>
  <c r="I151" i="15"/>
  <c r="H151" i="15"/>
  <c r="G151" i="15"/>
  <c r="F151" i="15"/>
  <c r="E151" i="15"/>
  <c r="D151" i="15"/>
  <c r="A151" i="15"/>
  <c r="L150" i="15"/>
  <c r="K150" i="15"/>
  <c r="J150" i="15"/>
  <c r="I150" i="15"/>
  <c r="H150" i="15"/>
  <c r="G150" i="15"/>
  <c r="F150" i="15"/>
  <c r="E150" i="15"/>
  <c r="D150" i="15"/>
  <c r="A150" i="15"/>
  <c r="L149" i="15"/>
  <c r="K149" i="15"/>
  <c r="J149" i="15"/>
  <c r="I149" i="15"/>
  <c r="H149" i="15"/>
  <c r="G149" i="15"/>
  <c r="F149" i="15"/>
  <c r="E149" i="15"/>
  <c r="D149" i="15"/>
  <c r="A149" i="15"/>
  <c r="L148" i="15"/>
  <c r="K148" i="15"/>
  <c r="J148" i="15"/>
  <c r="I148" i="15"/>
  <c r="H148" i="15"/>
  <c r="G148" i="15"/>
  <c r="F148" i="15"/>
  <c r="E148" i="15"/>
  <c r="D148" i="15"/>
  <c r="C12" i="15" s="1"/>
  <c r="A148" i="15"/>
  <c r="L147" i="15"/>
  <c r="K147" i="15"/>
  <c r="J147" i="15"/>
  <c r="I147" i="15"/>
  <c r="H147" i="15"/>
  <c r="G147" i="15"/>
  <c r="F147" i="15"/>
  <c r="E147" i="15"/>
  <c r="D147" i="15"/>
  <c r="A147" i="15"/>
  <c r="L146" i="15"/>
  <c r="K146" i="15"/>
  <c r="J146" i="15"/>
  <c r="I146" i="15"/>
  <c r="H146" i="15"/>
  <c r="G146" i="15"/>
  <c r="F146" i="15"/>
  <c r="E146" i="15"/>
  <c r="D146" i="15"/>
  <c r="A146" i="15"/>
  <c r="L145" i="15"/>
  <c r="K145" i="15"/>
  <c r="J145" i="15"/>
  <c r="I145" i="15"/>
  <c r="H145" i="15"/>
  <c r="G145" i="15"/>
  <c r="F145" i="15"/>
  <c r="E145" i="15"/>
  <c r="D145" i="15"/>
  <c r="A145" i="15"/>
  <c r="L144" i="15"/>
  <c r="K144" i="15"/>
  <c r="J144" i="15"/>
  <c r="I144" i="15"/>
  <c r="H144" i="15"/>
  <c r="G144" i="15"/>
  <c r="F144" i="15"/>
  <c r="E144" i="15"/>
  <c r="D144" i="15"/>
  <c r="A144" i="15"/>
  <c r="L143" i="15"/>
  <c r="K143" i="15"/>
  <c r="J143" i="15"/>
  <c r="I143" i="15"/>
  <c r="H143" i="15"/>
  <c r="G143" i="15"/>
  <c r="F143" i="15"/>
  <c r="E143" i="15"/>
  <c r="D143" i="15"/>
  <c r="A143" i="15"/>
  <c r="L142" i="15"/>
  <c r="K142" i="15"/>
  <c r="J142" i="15"/>
  <c r="I142" i="15"/>
  <c r="H142" i="15"/>
  <c r="G142" i="15"/>
  <c r="F142" i="15"/>
  <c r="E142" i="15"/>
  <c r="D142" i="15"/>
  <c r="D11" i="15" s="1"/>
  <c r="A142" i="15"/>
  <c r="L141" i="15"/>
  <c r="K141" i="15"/>
  <c r="J141" i="15"/>
  <c r="I141" i="15"/>
  <c r="H141" i="15"/>
  <c r="G141" i="15"/>
  <c r="F141" i="15"/>
  <c r="E141" i="15"/>
  <c r="D141" i="15"/>
  <c r="A141" i="15"/>
  <c r="L140" i="15"/>
  <c r="K140" i="15"/>
  <c r="J140" i="15"/>
  <c r="I140" i="15"/>
  <c r="H140" i="15"/>
  <c r="G140" i="15"/>
  <c r="F140" i="15"/>
  <c r="E140" i="15"/>
  <c r="D140" i="15"/>
  <c r="A140" i="15"/>
  <c r="L139" i="15"/>
  <c r="K139" i="15"/>
  <c r="J139" i="15"/>
  <c r="I139" i="15"/>
  <c r="H139" i="15"/>
  <c r="G139" i="15"/>
  <c r="F139" i="15"/>
  <c r="E139" i="15"/>
  <c r="D139" i="15"/>
  <c r="A139" i="15"/>
  <c r="L138" i="15"/>
  <c r="K138" i="15"/>
  <c r="J138" i="15"/>
  <c r="I138" i="15"/>
  <c r="H138" i="15"/>
  <c r="G138" i="15"/>
  <c r="F138" i="15"/>
  <c r="E138" i="15"/>
  <c r="D138" i="15"/>
  <c r="A138" i="15"/>
  <c r="L137" i="15"/>
  <c r="K137" i="15"/>
  <c r="J137" i="15"/>
  <c r="I137" i="15"/>
  <c r="H137" i="15"/>
  <c r="G137" i="15"/>
  <c r="F137" i="15"/>
  <c r="E137" i="15"/>
  <c r="D137" i="15"/>
  <c r="A137" i="15"/>
  <c r="L136" i="15"/>
  <c r="K136" i="15"/>
  <c r="J136" i="15"/>
  <c r="I136" i="15"/>
  <c r="H136" i="15"/>
  <c r="G136" i="15"/>
  <c r="F136" i="15"/>
  <c r="E136" i="15"/>
  <c r="D136" i="15"/>
  <c r="C11" i="15" s="1"/>
  <c r="A136" i="15"/>
  <c r="L135" i="15"/>
  <c r="K135" i="15"/>
  <c r="J135" i="15"/>
  <c r="I135" i="15"/>
  <c r="H135" i="15"/>
  <c r="G135" i="15"/>
  <c r="F135" i="15"/>
  <c r="E135" i="15"/>
  <c r="D135" i="15"/>
  <c r="A135" i="15"/>
  <c r="L134" i="15"/>
  <c r="K134" i="15"/>
  <c r="J134" i="15"/>
  <c r="I134" i="15"/>
  <c r="H134" i="15"/>
  <c r="G134" i="15"/>
  <c r="F134" i="15"/>
  <c r="E134" i="15"/>
  <c r="D134" i="15"/>
  <c r="A134" i="15"/>
  <c r="L133" i="15"/>
  <c r="K133" i="15"/>
  <c r="J133" i="15"/>
  <c r="I133" i="15"/>
  <c r="H133" i="15"/>
  <c r="G133" i="15"/>
  <c r="F133" i="15"/>
  <c r="E133" i="15"/>
  <c r="D133" i="15"/>
  <c r="A133" i="15"/>
  <c r="L132" i="15"/>
  <c r="K132" i="15"/>
  <c r="J132" i="15"/>
  <c r="I132" i="15"/>
  <c r="H132" i="15"/>
  <c r="G132" i="15"/>
  <c r="F132" i="15"/>
  <c r="E132" i="15"/>
  <c r="D132" i="15"/>
  <c r="A132" i="15"/>
  <c r="L131" i="15"/>
  <c r="K131" i="15"/>
  <c r="J131" i="15"/>
  <c r="I131" i="15"/>
  <c r="H131" i="15"/>
  <c r="G131" i="15"/>
  <c r="F131" i="15"/>
  <c r="E131" i="15"/>
  <c r="D131" i="15"/>
  <c r="A131" i="15"/>
  <c r="L130" i="15"/>
  <c r="K130" i="15"/>
  <c r="J130" i="15"/>
  <c r="I130" i="15"/>
  <c r="H130" i="15"/>
  <c r="G130" i="15"/>
  <c r="F130" i="15"/>
  <c r="E130" i="15"/>
  <c r="D130" i="15"/>
  <c r="D10" i="15" s="1"/>
  <c r="A130" i="15"/>
  <c r="L129" i="15"/>
  <c r="K129" i="15"/>
  <c r="J129" i="15"/>
  <c r="I129" i="15"/>
  <c r="H129" i="15"/>
  <c r="G129" i="15"/>
  <c r="F129" i="15"/>
  <c r="E129" i="15"/>
  <c r="D129" i="15"/>
  <c r="A129" i="15"/>
  <c r="L128" i="15"/>
  <c r="K128" i="15"/>
  <c r="J128" i="15"/>
  <c r="I128" i="15"/>
  <c r="H128" i="15"/>
  <c r="G128" i="15"/>
  <c r="F128" i="15"/>
  <c r="E128" i="15"/>
  <c r="D128" i="15"/>
  <c r="A128" i="15"/>
  <c r="L127" i="15"/>
  <c r="K127" i="15"/>
  <c r="J127" i="15"/>
  <c r="I127" i="15"/>
  <c r="H127" i="15"/>
  <c r="G127" i="15"/>
  <c r="F127" i="15"/>
  <c r="E127" i="15"/>
  <c r="D127" i="15"/>
  <c r="A127" i="15"/>
  <c r="L126" i="15"/>
  <c r="K126" i="15"/>
  <c r="J126" i="15"/>
  <c r="I126" i="15"/>
  <c r="H126" i="15"/>
  <c r="G126" i="15"/>
  <c r="F126" i="15"/>
  <c r="E126" i="15"/>
  <c r="D126" i="15"/>
  <c r="A126" i="15"/>
  <c r="L125" i="15"/>
  <c r="K125" i="15"/>
  <c r="J125" i="15"/>
  <c r="I125" i="15"/>
  <c r="H125" i="15"/>
  <c r="G125" i="15"/>
  <c r="F125" i="15"/>
  <c r="E125" i="15"/>
  <c r="D125" i="15"/>
  <c r="A125" i="15"/>
  <c r="L124" i="15"/>
  <c r="K124" i="15"/>
  <c r="J124" i="15"/>
  <c r="I124" i="15"/>
  <c r="H124" i="15"/>
  <c r="G124" i="15"/>
  <c r="F124" i="15"/>
  <c r="E124" i="15"/>
  <c r="D124" i="15"/>
  <c r="C10" i="15" s="1"/>
  <c r="A124" i="15"/>
  <c r="L123" i="15"/>
  <c r="K123" i="15"/>
  <c r="J123" i="15"/>
  <c r="I123" i="15"/>
  <c r="H123" i="15"/>
  <c r="G123" i="15"/>
  <c r="F123" i="15"/>
  <c r="E123" i="15"/>
  <c r="D123" i="15"/>
  <c r="A123" i="15"/>
  <c r="L122" i="15"/>
  <c r="K122" i="15"/>
  <c r="J122" i="15"/>
  <c r="I122" i="15"/>
  <c r="H122" i="15"/>
  <c r="G122" i="15"/>
  <c r="F122" i="15"/>
  <c r="E122" i="15"/>
  <c r="D122" i="15"/>
  <c r="A122" i="15"/>
  <c r="L121" i="15"/>
  <c r="K121" i="15"/>
  <c r="J121" i="15"/>
  <c r="I121" i="15"/>
  <c r="H121" i="15"/>
  <c r="G121" i="15"/>
  <c r="F121" i="15"/>
  <c r="E121" i="15"/>
  <c r="D121" i="15"/>
  <c r="A121" i="15"/>
  <c r="L120" i="15"/>
  <c r="K120" i="15"/>
  <c r="J120" i="15"/>
  <c r="I120" i="15"/>
  <c r="H120" i="15"/>
  <c r="G120" i="15"/>
  <c r="F120" i="15"/>
  <c r="E120" i="15"/>
  <c r="D120" i="15"/>
  <c r="A120" i="15"/>
  <c r="L119" i="15"/>
  <c r="K119" i="15"/>
  <c r="J119" i="15"/>
  <c r="I119" i="15"/>
  <c r="H119" i="15"/>
  <c r="G119" i="15"/>
  <c r="F119" i="15"/>
  <c r="E119" i="15"/>
  <c r="D119" i="15"/>
  <c r="A119" i="15"/>
  <c r="L118" i="15"/>
  <c r="K118" i="15"/>
  <c r="J118" i="15"/>
  <c r="I118" i="15"/>
  <c r="H118" i="15"/>
  <c r="G118" i="15"/>
  <c r="F118" i="15"/>
  <c r="E118" i="15"/>
  <c r="D118" i="15"/>
  <c r="D9" i="15" s="1"/>
  <c r="A118" i="15"/>
  <c r="L117" i="15"/>
  <c r="K117" i="15"/>
  <c r="J117" i="15"/>
  <c r="I117" i="15"/>
  <c r="H117" i="15"/>
  <c r="G117" i="15"/>
  <c r="F117" i="15"/>
  <c r="E117" i="15"/>
  <c r="D117" i="15"/>
  <c r="A117" i="15"/>
  <c r="L116" i="15"/>
  <c r="K116" i="15"/>
  <c r="J116" i="15"/>
  <c r="I116" i="15"/>
  <c r="H116" i="15"/>
  <c r="G116" i="15"/>
  <c r="F116" i="15"/>
  <c r="E116" i="15"/>
  <c r="D116" i="15"/>
  <c r="A116" i="15"/>
  <c r="L115" i="15"/>
  <c r="K115" i="15"/>
  <c r="J115" i="15"/>
  <c r="I115" i="15"/>
  <c r="H115" i="15"/>
  <c r="G115" i="15"/>
  <c r="F115" i="15"/>
  <c r="E115" i="15"/>
  <c r="D115" i="15"/>
  <c r="A115" i="15"/>
  <c r="L114" i="15"/>
  <c r="K114" i="15"/>
  <c r="J114" i="15"/>
  <c r="I114" i="15"/>
  <c r="H114" i="15"/>
  <c r="G114" i="15"/>
  <c r="F114" i="15"/>
  <c r="E114" i="15"/>
  <c r="D114" i="15"/>
  <c r="A114" i="15"/>
  <c r="L113" i="15"/>
  <c r="K113" i="15"/>
  <c r="J113" i="15"/>
  <c r="I113" i="15"/>
  <c r="H113" i="15"/>
  <c r="G113" i="15"/>
  <c r="F113" i="15"/>
  <c r="E113" i="15"/>
  <c r="D113" i="15"/>
  <c r="A113" i="15"/>
  <c r="L112" i="15"/>
  <c r="K112" i="15"/>
  <c r="J112" i="15"/>
  <c r="I112" i="15"/>
  <c r="H112" i="15"/>
  <c r="G112" i="15"/>
  <c r="F112" i="15"/>
  <c r="E112" i="15"/>
  <c r="D112" i="15"/>
  <c r="C9" i="15" s="1"/>
  <c r="A112" i="15"/>
  <c r="L111" i="15"/>
  <c r="K111" i="15"/>
  <c r="J111" i="15"/>
  <c r="I111" i="15"/>
  <c r="H111" i="15"/>
  <c r="G111" i="15"/>
  <c r="F111" i="15"/>
  <c r="E111" i="15"/>
  <c r="D111" i="15"/>
  <c r="A111" i="15"/>
  <c r="L110" i="15"/>
  <c r="K110" i="15"/>
  <c r="J110" i="15"/>
  <c r="I110" i="15"/>
  <c r="H110" i="15"/>
  <c r="G110" i="15"/>
  <c r="F110" i="15"/>
  <c r="E110" i="15"/>
  <c r="D110" i="15"/>
  <c r="A110" i="15"/>
  <c r="L109" i="15"/>
  <c r="K109" i="15"/>
  <c r="J109" i="15"/>
  <c r="I109" i="15"/>
  <c r="H109" i="15"/>
  <c r="G109" i="15"/>
  <c r="F109" i="15"/>
  <c r="E109" i="15"/>
  <c r="D109" i="15"/>
  <c r="A109" i="15"/>
  <c r="L108" i="15"/>
  <c r="K108" i="15"/>
  <c r="J108" i="15"/>
  <c r="I108" i="15"/>
  <c r="H108" i="15"/>
  <c r="G108" i="15"/>
  <c r="F108" i="15"/>
  <c r="E108" i="15"/>
  <c r="D108" i="15"/>
  <c r="A108" i="15"/>
  <c r="L107" i="15"/>
  <c r="K107" i="15"/>
  <c r="J107" i="15"/>
  <c r="I107" i="15"/>
  <c r="H107" i="15"/>
  <c r="G107" i="15"/>
  <c r="F107" i="15"/>
  <c r="E107" i="15"/>
  <c r="D107" i="15"/>
  <c r="A107" i="15"/>
  <c r="L106" i="15"/>
  <c r="K106" i="15"/>
  <c r="J106" i="15"/>
  <c r="I106" i="15"/>
  <c r="H106" i="15"/>
  <c r="G106" i="15"/>
  <c r="F106" i="15"/>
  <c r="E106" i="15"/>
  <c r="D106" i="15"/>
  <c r="D8" i="15" s="1"/>
  <c r="A106" i="15"/>
  <c r="L105" i="15"/>
  <c r="K105" i="15"/>
  <c r="J105" i="15"/>
  <c r="I105" i="15"/>
  <c r="H105" i="15"/>
  <c r="G105" i="15"/>
  <c r="F105" i="15"/>
  <c r="E105" i="15"/>
  <c r="D105" i="15"/>
  <c r="A105" i="15"/>
  <c r="L104" i="15"/>
  <c r="K104" i="15"/>
  <c r="J104" i="15"/>
  <c r="I104" i="15"/>
  <c r="H104" i="15"/>
  <c r="G104" i="15"/>
  <c r="F104" i="15"/>
  <c r="E104" i="15"/>
  <c r="D104" i="15"/>
  <c r="A104" i="15"/>
  <c r="L103" i="15"/>
  <c r="K103" i="15"/>
  <c r="J103" i="15"/>
  <c r="I103" i="15"/>
  <c r="H103" i="15"/>
  <c r="G103" i="15"/>
  <c r="F103" i="15"/>
  <c r="E103" i="15"/>
  <c r="D103" i="15"/>
  <c r="A103" i="15"/>
  <c r="L102" i="15"/>
  <c r="K102" i="15"/>
  <c r="J102" i="15"/>
  <c r="I102" i="15"/>
  <c r="H102" i="15"/>
  <c r="G102" i="15"/>
  <c r="F102" i="15"/>
  <c r="E102" i="15"/>
  <c r="D102" i="15"/>
  <c r="A102" i="15"/>
  <c r="L101" i="15"/>
  <c r="K101" i="15"/>
  <c r="J101" i="15"/>
  <c r="I101" i="15"/>
  <c r="H101" i="15"/>
  <c r="G101" i="15"/>
  <c r="F101" i="15"/>
  <c r="E101" i="15"/>
  <c r="D101" i="15"/>
  <c r="A101" i="15"/>
  <c r="L100" i="15"/>
  <c r="K100" i="15"/>
  <c r="J100" i="15"/>
  <c r="I100" i="15"/>
  <c r="H100" i="15"/>
  <c r="G100" i="15"/>
  <c r="F100" i="15"/>
  <c r="E100" i="15"/>
  <c r="D100" i="15"/>
  <c r="A100" i="15"/>
  <c r="L99" i="15"/>
  <c r="K99" i="15"/>
  <c r="J99" i="15"/>
  <c r="I99" i="15"/>
  <c r="H99" i="15"/>
  <c r="G99" i="15"/>
  <c r="F99" i="15"/>
  <c r="E99" i="15"/>
  <c r="D99" i="15"/>
  <c r="A99" i="15"/>
  <c r="L98" i="15"/>
  <c r="K98" i="15"/>
  <c r="J98" i="15"/>
  <c r="I98" i="15"/>
  <c r="H98" i="15"/>
  <c r="G98" i="15"/>
  <c r="F98" i="15"/>
  <c r="E98" i="15"/>
  <c r="D98" i="15"/>
  <c r="A98" i="15"/>
  <c r="L97" i="15"/>
  <c r="K97" i="15"/>
  <c r="J97" i="15"/>
  <c r="I97" i="15"/>
  <c r="H97" i="15"/>
  <c r="G97" i="15"/>
  <c r="F97" i="15"/>
  <c r="E97" i="15"/>
  <c r="D97" i="15"/>
  <c r="A97" i="15"/>
  <c r="L96" i="15"/>
  <c r="K96" i="15"/>
  <c r="J96" i="15"/>
  <c r="I96" i="15"/>
  <c r="H96" i="15"/>
  <c r="G96" i="15"/>
  <c r="F96" i="15"/>
  <c r="E96" i="15"/>
  <c r="D96" i="15"/>
  <c r="A96" i="15"/>
  <c r="L95" i="15"/>
  <c r="K95" i="15"/>
  <c r="J95" i="15"/>
  <c r="I95" i="15"/>
  <c r="H95" i="15"/>
  <c r="G95" i="15"/>
  <c r="F95" i="15"/>
  <c r="E95" i="15"/>
  <c r="D95" i="15"/>
  <c r="A95" i="15"/>
  <c r="L94" i="15"/>
  <c r="K94" i="15"/>
  <c r="J94" i="15"/>
  <c r="I94" i="15"/>
  <c r="H94" i="15"/>
  <c r="G94" i="15"/>
  <c r="F94" i="15"/>
  <c r="E94" i="15"/>
  <c r="D94" i="15"/>
  <c r="D7" i="15" s="1"/>
  <c r="A94" i="15"/>
  <c r="L93" i="15"/>
  <c r="K93" i="15"/>
  <c r="J93" i="15"/>
  <c r="I93" i="15"/>
  <c r="H93" i="15"/>
  <c r="G93" i="15"/>
  <c r="F93" i="15"/>
  <c r="E93" i="15"/>
  <c r="D93" i="15"/>
  <c r="A93" i="15"/>
  <c r="L92" i="15"/>
  <c r="K92" i="15"/>
  <c r="J92" i="15"/>
  <c r="I92" i="15"/>
  <c r="H92" i="15"/>
  <c r="G92" i="15"/>
  <c r="F92" i="15"/>
  <c r="E92" i="15"/>
  <c r="D92" i="15"/>
  <c r="A92" i="15"/>
  <c r="L91" i="15"/>
  <c r="K91" i="15"/>
  <c r="J91" i="15"/>
  <c r="I91" i="15"/>
  <c r="H91" i="15"/>
  <c r="G91" i="15"/>
  <c r="F91" i="15"/>
  <c r="E91" i="15"/>
  <c r="D91" i="15"/>
  <c r="A91" i="15"/>
  <c r="L90" i="15"/>
  <c r="K90" i="15"/>
  <c r="J90" i="15"/>
  <c r="I90" i="15"/>
  <c r="H90" i="15"/>
  <c r="G90" i="15"/>
  <c r="F90" i="15"/>
  <c r="E90" i="15"/>
  <c r="D90" i="15"/>
  <c r="A90" i="15"/>
  <c r="L89" i="15"/>
  <c r="K89" i="15"/>
  <c r="J89" i="15"/>
  <c r="I89" i="15"/>
  <c r="H89" i="15"/>
  <c r="G89" i="15"/>
  <c r="F89" i="15"/>
  <c r="E89" i="15"/>
  <c r="D89" i="15"/>
  <c r="A89" i="15"/>
  <c r="L88" i="15"/>
  <c r="K88" i="15"/>
  <c r="J88" i="15"/>
  <c r="I88" i="15"/>
  <c r="H88" i="15"/>
  <c r="G88" i="15"/>
  <c r="F88" i="15"/>
  <c r="E88" i="15"/>
  <c r="D88" i="15"/>
  <c r="C7" i="15" s="1"/>
  <c r="A88" i="15"/>
  <c r="L87" i="15"/>
  <c r="K87" i="15"/>
  <c r="J87" i="15"/>
  <c r="I87" i="15"/>
  <c r="H87" i="15"/>
  <c r="G87" i="15"/>
  <c r="F87" i="15"/>
  <c r="E87" i="15"/>
  <c r="D87" i="15"/>
  <c r="A87" i="15"/>
  <c r="L86" i="15"/>
  <c r="K86" i="15"/>
  <c r="J86" i="15"/>
  <c r="I86" i="15"/>
  <c r="H86" i="15"/>
  <c r="G86" i="15"/>
  <c r="F86" i="15"/>
  <c r="E86" i="15"/>
  <c r="D86" i="15"/>
  <c r="A86" i="15"/>
  <c r="L85" i="15"/>
  <c r="K85" i="15"/>
  <c r="J85" i="15"/>
  <c r="I85" i="15"/>
  <c r="H85" i="15"/>
  <c r="G85" i="15"/>
  <c r="F85" i="15"/>
  <c r="E85" i="15"/>
  <c r="D85" i="15"/>
  <c r="A85" i="15"/>
  <c r="L84" i="15"/>
  <c r="K84" i="15"/>
  <c r="J84" i="15"/>
  <c r="I84" i="15"/>
  <c r="H84" i="15"/>
  <c r="G84" i="15"/>
  <c r="F84" i="15"/>
  <c r="E84" i="15"/>
  <c r="D84" i="15"/>
  <c r="A84" i="15"/>
  <c r="L83" i="15"/>
  <c r="K83" i="15"/>
  <c r="J83" i="15"/>
  <c r="I83" i="15"/>
  <c r="H83" i="15"/>
  <c r="G83" i="15"/>
  <c r="F83" i="15"/>
  <c r="E83" i="15"/>
  <c r="D83" i="15"/>
  <c r="A83" i="15"/>
  <c r="L82" i="15"/>
  <c r="K82" i="15"/>
  <c r="J82" i="15"/>
  <c r="I82" i="15"/>
  <c r="H82" i="15"/>
  <c r="G82" i="15"/>
  <c r="F82" i="15"/>
  <c r="E82" i="15"/>
  <c r="D82" i="15"/>
  <c r="D6" i="15" s="1"/>
  <c r="A82" i="15"/>
  <c r="L81" i="15"/>
  <c r="K81" i="15"/>
  <c r="J81" i="15"/>
  <c r="I81" i="15"/>
  <c r="H81" i="15"/>
  <c r="G81" i="15"/>
  <c r="F81" i="15"/>
  <c r="E81" i="15"/>
  <c r="D81" i="15"/>
  <c r="A81" i="15"/>
  <c r="L80" i="15"/>
  <c r="K80" i="15"/>
  <c r="J80" i="15"/>
  <c r="I80" i="15"/>
  <c r="H80" i="15"/>
  <c r="G80" i="15"/>
  <c r="F80" i="15"/>
  <c r="E80" i="15"/>
  <c r="D80" i="15"/>
  <c r="A80" i="15"/>
  <c r="L79" i="15"/>
  <c r="K79" i="15"/>
  <c r="J79" i="15"/>
  <c r="I79" i="15"/>
  <c r="H79" i="15"/>
  <c r="G79" i="15"/>
  <c r="F79" i="15"/>
  <c r="E79" i="15"/>
  <c r="D79" i="15"/>
  <c r="A79" i="15"/>
  <c r="L78" i="15"/>
  <c r="K78" i="15"/>
  <c r="J78" i="15"/>
  <c r="I78" i="15"/>
  <c r="H78" i="15"/>
  <c r="G78" i="15"/>
  <c r="F78" i="15"/>
  <c r="E78" i="15"/>
  <c r="D78" i="15"/>
  <c r="A78" i="15"/>
  <c r="L77" i="15"/>
  <c r="K77" i="15"/>
  <c r="J77" i="15"/>
  <c r="I77" i="15"/>
  <c r="H77" i="15"/>
  <c r="G77" i="15"/>
  <c r="F77" i="15"/>
  <c r="E77" i="15"/>
  <c r="D77" i="15"/>
  <c r="A77" i="15"/>
  <c r="L76" i="15"/>
  <c r="K76" i="15"/>
  <c r="J76" i="15"/>
  <c r="I76" i="15"/>
  <c r="H76" i="15"/>
  <c r="G76" i="15"/>
  <c r="F76" i="15"/>
  <c r="E76" i="15"/>
  <c r="D76" i="15"/>
  <c r="C6" i="15" s="1"/>
  <c r="A76" i="15"/>
  <c r="L75" i="15"/>
  <c r="K75" i="15"/>
  <c r="J75" i="15"/>
  <c r="I75" i="15"/>
  <c r="H75" i="15"/>
  <c r="G75" i="15"/>
  <c r="F75" i="15"/>
  <c r="E75" i="15"/>
  <c r="D75" i="15"/>
  <c r="A75" i="15"/>
  <c r="L74" i="15"/>
  <c r="K74" i="15"/>
  <c r="J74" i="15"/>
  <c r="I74" i="15"/>
  <c r="H74" i="15"/>
  <c r="G74" i="15"/>
  <c r="F74" i="15"/>
  <c r="E74" i="15"/>
  <c r="D74" i="15"/>
  <c r="A74" i="15"/>
  <c r="L73" i="15"/>
  <c r="K73" i="15"/>
  <c r="J73" i="15"/>
  <c r="I73" i="15"/>
  <c r="H73" i="15"/>
  <c r="G73" i="15"/>
  <c r="F73" i="15"/>
  <c r="E73" i="15"/>
  <c r="D73" i="15"/>
  <c r="A73" i="15"/>
  <c r="L72" i="15"/>
  <c r="K72" i="15"/>
  <c r="J72" i="15"/>
  <c r="I72" i="15"/>
  <c r="H72" i="15"/>
  <c r="G72" i="15"/>
  <c r="F72" i="15"/>
  <c r="E72" i="15"/>
  <c r="D72" i="15"/>
  <c r="A72" i="15"/>
  <c r="L71" i="15"/>
  <c r="K71" i="15"/>
  <c r="J71" i="15"/>
  <c r="I71" i="15"/>
  <c r="H71" i="15"/>
  <c r="G71" i="15"/>
  <c r="F71" i="15"/>
  <c r="E71" i="15"/>
  <c r="D71" i="15"/>
  <c r="A71" i="15"/>
  <c r="L70" i="15"/>
  <c r="K70" i="15"/>
  <c r="J70" i="15"/>
  <c r="I70" i="15"/>
  <c r="H70" i="15"/>
  <c r="G70" i="15"/>
  <c r="F70" i="15"/>
  <c r="E70" i="15"/>
  <c r="D70" i="15"/>
  <c r="D5" i="15" s="1"/>
  <c r="A70" i="15"/>
  <c r="L69" i="15"/>
  <c r="K69" i="15"/>
  <c r="J69" i="15"/>
  <c r="I69" i="15"/>
  <c r="H69" i="15"/>
  <c r="G69" i="15"/>
  <c r="F69" i="15"/>
  <c r="E69" i="15"/>
  <c r="D69" i="15"/>
  <c r="A69" i="15"/>
  <c r="L68" i="15"/>
  <c r="K68" i="15"/>
  <c r="J68" i="15"/>
  <c r="I68" i="15"/>
  <c r="H68" i="15"/>
  <c r="G68" i="15"/>
  <c r="F68" i="15"/>
  <c r="E68" i="15"/>
  <c r="D68" i="15"/>
  <c r="A68" i="15"/>
  <c r="L67" i="15"/>
  <c r="K67" i="15"/>
  <c r="J67" i="15"/>
  <c r="I67" i="15"/>
  <c r="H67" i="15"/>
  <c r="G67" i="15"/>
  <c r="F67" i="15"/>
  <c r="E67" i="15"/>
  <c r="D67" i="15"/>
  <c r="A67" i="15"/>
  <c r="L66" i="15"/>
  <c r="K66" i="15"/>
  <c r="J66" i="15"/>
  <c r="I66" i="15"/>
  <c r="H66" i="15"/>
  <c r="G66" i="15"/>
  <c r="F66" i="15"/>
  <c r="E66" i="15"/>
  <c r="D66" i="15"/>
  <c r="A66" i="15"/>
  <c r="L65" i="15"/>
  <c r="K65" i="15"/>
  <c r="J65" i="15"/>
  <c r="I65" i="15"/>
  <c r="H65" i="15"/>
  <c r="G65" i="15"/>
  <c r="F65" i="15"/>
  <c r="E65" i="15"/>
  <c r="D65" i="15"/>
  <c r="A65" i="15"/>
  <c r="L64" i="15"/>
  <c r="K64" i="15"/>
  <c r="J64" i="15"/>
  <c r="I64" i="15"/>
  <c r="H64" i="15"/>
  <c r="G64" i="15"/>
  <c r="F64" i="15"/>
  <c r="E64" i="15"/>
  <c r="D64" i="15"/>
  <c r="C5" i="15" s="1"/>
  <c r="A64" i="15"/>
  <c r="L63" i="15"/>
  <c r="K63" i="15"/>
  <c r="J63" i="15"/>
  <c r="I63" i="15"/>
  <c r="H63" i="15"/>
  <c r="G63" i="15"/>
  <c r="F63" i="15"/>
  <c r="E63" i="15"/>
  <c r="D63" i="15"/>
  <c r="A63" i="15"/>
  <c r="L62" i="15"/>
  <c r="K62" i="15"/>
  <c r="J62" i="15"/>
  <c r="I62" i="15"/>
  <c r="H62" i="15"/>
  <c r="G62" i="15"/>
  <c r="F62" i="15"/>
  <c r="E62" i="15"/>
  <c r="D62" i="15"/>
  <c r="A62" i="15"/>
  <c r="L61" i="15"/>
  <c r="K61" i="15"/>
  <c r="J61" i="15"/>
  <c r="I61" i="15"/>
  <c r="H61" i="15"/>
  <c r="G61" i="15"/>
  <c r="F61" i="15"/>
  <c r="E61" i="15"/>
  <c r="D61" i="15"/>
  <c r="A61" i="15"/>
  <c r="L60" i="15"/>
  <c r="K60" i="15"/>
  <c r="J60" i="15"/>
  <c r="I60" i="15"/>
  <c r="H60" i="15"/>
  <c r="G60" i="15"/>
  <c r="F60" i="15"/>
  <c r="E60" i="15"/>
  <c r="D60" i="15"/>
  <c r="A60" i="15"/>
  <c r="L59" i="15"/>
  <c r="K59" i="15"/>
  <c r="J59" i="15"/>
  <c r="I59" i="15"/>
  <c r="H59" i="15"/>
  <c r="G59" i="15"/>
  <c r="F59" i="15"/>
  <c r="E59" i="15"/>
  <c r="D59" i="15"/>
  <c r="A59" i="15"/>
  <c r="L58" i="15"/>
  <c r="K58" i="15"/>
  <c r="J58" i="15"/>
  <c r="I58" i="15"/>
  <c r="H58" i="15"/>
  <c r="G58" i="15"/>
  <c r="F58" i="15"/>
  <c r="E58" i="15"/>
  <c r="D58" i="15"/>
  <c r="D4" i="15" s="1"/>
  <c r="A58" i="15"/>
  <c r="L57" i="15"/>
  <c r="K57" i="15"/>
  <c r="J57" i="15"/>
  <c r="I57" i="15"/>
  <c r="H57" i="15"/>
  <c r="G57" i="15"/>
  <c r="F57" i="15"/>
  <c r="E57" i="15"/>
  <c r="D57" i="15"/>
  <c r="A57" i="15"/>
  <c r="L56" i="15"/>
  <c r="K56" i="15"/>
  <c r="J56" i="15"/>
  <c r="I56" i="15"/>
  <c r="H56" i="15"/>
  <c r="G56" i="15"/>
  <c r="F56" i="15"/>
  <c r="E56" i="15"/>
  <c r="D56" i="15"/>
  <c r="A56" i="15"/>
  <c r="L55" i="15"/>
  <c r="K55" i="15"/>
  <c r="J55" i="15"/>
  <c r="I55" i="15"/>
  <c r="H55" i="15"/>
  <c r="G55" i="15"/>
  <c r="F55" i="15"/>
  <c r="E55" i="15"/>
  <c r="D55" i="15"/>
  <c r="A55" i="15"/>
  <c r="L54" i="15"/>
  <c r="K54" i="15"/>
  <c r="J54" i="15"/>
  <c r="I54" i="15"/>
  <c r="H54" i="15"/>
  <c r="G54" i="15"/>
  <c r="F54" i="15"/>
  <c r="E54" i="15"/>
  <c r="D54" i="15"/>
  <c r="A54" i="15"/>
  <c r="L53" i="15"/>
  <c r="K53" i="15"/>
  <c r="J53" i="15"/>
  <c r="I53" i="15"/>
  <c r="H53" i="15"/>
  <c r="G53" i="15"/>
  <c r="F53" i="15"/>
  <c r="E53" i="15"/>
  <c r="D53" i="15"/>
  <c r="A53" i="15"/>
  <c r="L52" i="15"/>
  <c r="K52" i="15"/>
  <c r="J52" i="15"/>
  <c r="I52" i="15"/>
  <c r="H52" i="15"/>
  <c r="G52" i="15"/>
  <c r="F52" i="15"/>
  <c r="E52" i="15"/>
  <c r="D52" i="15"/>
  <c r="C4" i="15" s="1"/>
  <c r="A52" i="15"/>
  <c r="L51" i="15"/>
  <c r="K51" i="15"/>
  <c r="J51" i="15"/>
  <c r="I51" i="15"/>
  <c r="H51" i="15"/>
  <c r="G51" i="15"/>
  <c r="F51" i="15"/>
  <c r="E51" i="15"/>
  <c r="D51" i="15"/>
  <c r="A51" i="15"/>
  <c r="L50" i="15"/>
  <c r="K50" i="15"/>
  <c r="J50" i="15"/>
  <c r="I50" i="15"/>
  <c r="H50" i="15"/>
  <c r="G50" i="15"/>
  <c r="F50" i="15"/>
  <c r="E50" i="15"/>
  <c r="D50" i="15"/>
  <c r="C8" i="15" s="1"/>
  <c r="A50" i="15"/>
  <c r="L49" i="15"/>
  <c r="K49" i="15"/>
  <c r="J49" i="15"/>
  <c r="I49" i="15"/>
  <c r="H49" i="15"/>
  <c r="G49" i="15"/>
  <c r="F49" i="15"/>
  <c r="E49" i="15"/>
  <c r="D49" i="15"/>
  <c r="A49" i="15"/>
  <c r="L48" i="15"/>
  <c r="K48" i="15"/>
  <c r="J48" i="15"/>
  <c r="I48" i="15"/>
  <c r="H48" i="15"/>
  <c r="G48" i="15"/>
  <c r="F48" i="15"/>
  <c r="E48" i="15"/>
  <c r="D48" i="15"/>
  <c r="A48" i="15"/>
  <c r="L47" i="15"/>
  <c r="K47" i="15"/>
  <c r="J47" i="15"/>
  <c r="I47" i="15"/>
  <c r="H47" i="15"/>
  <c r="G47" i="15"/>
  <c r="F47" i="15"/>
  <c r="E47" i="15"/>
  <c r="D47" i="15"/>
  <c r="A47" i="15"/>
  <c r="L46" i="15"/>
  <c r="K46" i="15"/>
  <c r="J46" i="15"/>
  <c r="I46" i="15"/>
  <c r="H46" i="15"/>
  <c r="G46" i="15"/>
  <c r="F46" i="15"/>
  <c r="E46" i="15"/>
  <c r="D46" i="15"/>
  <c r="D3" i="15" s="1"/>
  <c r="A46" i="15"/>
  <c r="L45" i="15"/>
  <c r="K45" i="15"/>
  <c r="J45" i="15"/>
  <c r="I45" i="15"/>
  <c r="H45" i="15"/>
  <c r="G45" i="15"/>
  <c r="F45" i="15"/>
  <c r="E45" i="15"/>
  <c r="D45" i="15"/>
  <c r="A45" i="15"/>
  <c r="L44" i="15"/>
  <c r="K44" i="15"/>
  <c r="J44" i="15"/>
  <c r="I44" i="15"/>
  <c r="H44" i="15"/>
  <c r="G44" i="15"/>
  <c r="F44" i="15"/>
  <c r="E44" i="15"/>
  <c r="D44" i="15"/>
  <c r="A44" i="15"/>
  <c r="L43" i="15"/>
  <c r="K43" i="15"/>
  <c r="J43" i="15"/>
  <c r="I43" i="15"/>
  <c r="H43" i="15"/>
  <c r="G43" i="15"/>
  <c r="F43" i="15"/>
  <c r="E43" i="15"/>
  <c r="D43" i="15"/>
  <c r="A43" i="15"/>
  <c r="L42" i="15"/>
  <c r="K42" i="15"/>
  <c r="J42" i="15"/>
  <c r="I42" i="15"/>
  <c r="H42" i="15"/>
  <c r="G42" i="15"/>
  <c r="F42" i="15"/>
  <c r="E42" i="15"/>
  <c r="D42" i="15"/>
  <c r="A42" i="15"/>
  <c r="L41" i="15"/>
  <c r="K41" i="15"/>
  <c r="J41" i="15"/>
  <c r="I41" i="15"/>
  <c r="H41" i="15"/>
  <c r="G41" i="15"/>
  <c r="F41" i="15"/>
  <c r="E41" i="15"/>
  <c r="D41" i="15"/>
  <c r="A41" i="15"/>
  <c r="L40" i="15"/>
  <c r="K40" i="15"/>
  <c r="J40" i="15"/>
  <c r="I40" i="15"/>
  <c r="H40" i="15"/>
  <c r="G40" i="15"/>
  <c r="F40" i="15"/>
  <c r="E40" i="15"/>
  <c r="D40" i="15"/>
  <c r="C3" i="15" s="1"/>
  <c r="A40" i="15"/>
  <c r="L39" i="15"/>
  <c r="K39" i="15"/>
  <c r="J39" i="15"/>
  <c r="I39" i="15"/>
  <c r="H39" i="15"/>
  <c r="G39" i="15"/>
  <c r="F39" i="15"/>
  <c r="E39" i="15"/>
  <c r="D39" i="15"/>
  <c r="A39" i="15"/>
  <c r="L38" i="15"/>
  <c r="K38" i="15"/>
  <c r="J38" i="15"/>
  <c r="I38" i="15"/>
  <c r="H38" i="15"/>
  <c r="G38" i="15"/>
  <c r="F38" i="15"/>
  <c r="E38" i="15"/>
  <c r="D38" i="15"/>
  <c r="A38" i="15"/>
  <c r="L37" i="15"/>
  <c r="K37" i="15"/>
  <c r="J37" i="15"/>
  <c r="I37" i="15"/>
  <c r="H37" i="15"/>
  <c r="G37" i="15"/>
  <c r="F37" i="15"/>
  <c r="E37" i="15"/>
  <c r="D37" i="15"/>
  <c r="A37" i="15"/>
  <c r="L36" i="15"/>
  <c r="K36" i="15"/>
  <c r="J36" i="15"/>
  <c r="I36" i="15"/>
  <c r="H36" i="15"/>
  <c r="G36" i="15"/>
  <c r="F36" i="15"/>
  <c r="E36" i="15"/>
  <c r="D36" i="15"/>
  <c r="A36" i="15"/>
  <c r="L35" i="15"/>
  <c r="K35" i="15"/>
  <c r="J35" i="15"/>
  <c r="I35" i="15"/>
  <c r="H35" i="15"/>
  <c r="G35" i="15"/>
  <c r="F35" i="15"/>
  <c r="E35" i="15"/>
  <c r="D35" i="15"/>
  <c r="A35" i="15"/>
  <c r="L34" i="15"/>
  <c r="K34" i="15"/>
  <c r="J34" i="15"/>
  <c r="I34" i="15"/>
  <c r="H34" i="15"/>
  <c r="G34" i="15"/>
  <c r="F34" i="15"/>
  <c r="E34" i="15"/>
  <c r="D34" i="15"/>
  <c r="D2" i="15" s="1"/>
  <c r="A34" i="15"/>
  <c r="L33" i="15"/>
  <c r="K33" i="15"/>
  <c r="J33" i="15"/>
  <c r="I33" i="15"/>
  <c r="H33" i="15"/>
  <c r="G33" i="15"/>
  <c r="F33" i="15"/>
  <c r="E33" i="15"/>
  <c r="D33" i="15"/>
  <c r="A33" i="15"/>
  <c r="L32" i="15"/>
  <c r="K32" i="15"/>
  <c r="J32" i="15"/>
  <c r="I32" i="15"/>
  <c r="H32" i="15"/>
  <c r="G32" i="15"/>
  <c r="F32" i="15"/>
  <c r="E32" i="15"/>
  <c r="D32" i="15"/>
  <c r="A32" i="15"/>
  <c r="L31" i="15"/>
  <c r="K31" i="15"/>
  <c r="J31" i="15"/>
  <c r="I31" i="15"/>
  <c r="H31" i="15"/>
  <c r="G31" i="15"/>
  <c r="F31" i="15"/>
  <c r="E31" i="15"/>
  <c r="D31" i="15"/>
  <c r="A31" i="15"/>
  <c r="L30" i="15"/>
  <c r="K30" i="15"/>
  <c r="J30" i="15"/>
  <c r="I30" i="15"/>
  <c r="H30" i="15"/>
  <c r="G30" i="15"/>
  <c r="F30" i="15"/>
  <c r="E30" i="15"/>
  <c r="D30" i="15"/>
  <c r="A30" i="15"/>
  <c r="L29" i="15"/>
  <c r="E23" i="15" s="1"/>
  <c r="K29" i="15"/>
  <c r="J29" i="15"/>
  <c r="I29" i="15"/>
  <c r="H29" i="15"/>
  <c r="G29" i="15"/>
  <c r="F29" i="15"/>
  <c r="E29" i="15"/>
  <c r="D29" i="15"/>
  <c r="A29" i="15"/>
  <c r="L28" i="15"/>
  <c r="C22" i="15" s="1"/>
  <c r="K28" i="15"/>
  <c r="J28" i="15"/>
  <c r="I28" i="15"/>
  <c r="H28" i="15"/>
  <c r="G28" i="15"/>
  <c r="F28" i="15"/>
  <c r="E28" i="15"/>
  <c r="D28" i="15"/>
  <c r="A28" i="15"/>
  <c r="D21" i="15"/>
  <c r="A2" i="15"/>
  <c r="L267" i="16"/>
  <c r="K267" i="16"/>
  <c r="J267" i="16"/>
  <c r="I267" i="16"/>
  <c r="H267" i="16"/>
  <c r="G267" i="16"/>
  <c r="F267" i="16"/>
  <c r="E267" i="16"/>
  <c r="D267" i="16"/>
  <c r="A267" i="16"/>
  <c r="L266" i="16"/>
  <c r="K266" i="16"/>
  <c r="J266" i="16"/>
  <c r="I266" i="16"/>
  <c r="H266" i="16"/>
  <c r="G266" i="16"/>
  <c r="F266" i="16"/>
  <c r="E266" i="16"/>
  <c r="D266" i="16"/>
  <c r="A266" i="16"/>
  <c r="L265" i="16"/>
  <c r="K265" i="16"/>
  <c r="J265" i="16"/>
  <c r="I265" i="16"/>
  <c r="H265" i="16"/>
  <c r="G265" i="16"/>
  <c r="F265" i="16"/>
  <c r="E265" i="16"/>
  <c r="D265" i="16"/>
  <c r="A265" i="16"/>
  <c r="L264" i="16"/>
  <c r="K264" i="16"/>
  <c r="J264" i="16"/>
  <c r="I264" i="16"/>
  <c r="H264" i="16"/>
  <c r="G264" i="16"/>
  <c r="F264" i="16"/>
  <c r="E264" i="16"/>
  <c r="D264" i="16"/>
  <c r="A264" i="16"/>
  <c r="L263" i="16"/>
  <c r="K263" i="16"/>
  <c r="J263" i="16"/>
  <c r="I263" i="16"/>
  <c r="H263" i="16"/>
  <c r="G263" i="16"/>
  <c r="F263" i="16"/>
  <c r="E263" i="16"/>
  <c r="D263" i="16"/>
  <c r="A263" i="16"/>
  <c r="L262" i="16"/>
  <c r="K262" i="16"/>
  <c r="J262" i="16"/>
  <c r="I262" i="16"/>
  <c r="H262" i="16"/>
  <c r="G262" i="16"/>
  <c r="F262" i="16"/>
  <c r="E262" i="16"/>
  <c r="D262" i="16"/>
  <c r="D21" i="16" s="1"/>
  <c r="A262" i="16"/>
  <c r="L261" i="16"/>
  <c r="K261" i="16"/>
  <c r="J261" i="16"/>
  <c r="I261" i="16"/>
  <c r="H261" i="16"/>
  <c r="G261" i="16"/>
  <c r="F261" i="16"/>
  <c r="E261" i="16"/>
  <c r="D261" i="16"/>
  <c r="A261" i="16"/>
  <c r="L260" i="16"/>
  <c r="K260" i="16"/>
  <c r="J260" i="16"/>
  <c r="I260" i="16"/>
  <c r="H260" i="16"/>
  <c r="G260" i="16"/>
  <c r="F260" i="16"/>
  <c r="E260" i="16"/>
  <c r="D260" i="16"/>
  <c r="A260" i="16"/>
  <c r="L259" i="16"/>
  <c r="K259" i="16"/>
  <c r="J259" i="16"/>
  <c r="I259" i="16"/>
  <c r="H259" i="16"/>
  <c r="G259" i="16"/>
  <c r="F259" i="16"/>
  <c r="E259" i="16"/>
  <c r="D259" i="16"/>
  <c r="A259" i="16"/>
  <c r="L258" i="16"/>
  <c r="K258" i="16"/>
  <c r="J258" i="16"/>
  <c r="I258" i="16"/>
  <c r="H258" i="16"/>
  <c r="G258" i="16"/>
  <c r="F258" i="16"/>
  <c r="E258" i="16"/>
  <c r="D258" i="16"/>
  <c r="A258" i="16"/>
  <c r="L257" i="16"/>
  <c r="K257" i="16"/>
  <c r="J257" i="16"/>
  <c r="I257" i="16"/>
  <c r="H257" i="16"/>
  <c r="G257" i="16"/>
  <c r="F257" i="16"/>
  <c r="E257" i="16"/>
  <c r="D257" i="16"/>
  <c r="A257" i="16"/>
  <c r="L256" i="16"/>
  <c r="K256" i="16"/>
  <c r="J256" i="16"/>
  <c r="I256" i="16"/>
  <c r="H256" i="16"/>
  <c r="G256" i="16"/>
  <c r="F256" i="16"/>
  <c r="E256" i="16"/>
  <c r="D256" i="16"/>
  <c r="C21" i="16" s="1"/>
  <c r="A256" i="16"/>
  <c r="L255" i="16"/>
  <c r="K255" i="16"/>
  <c r="J255" i="16"/>
  <c r="I255" i="16"/>
  <c r="H255" i="16"/>
  <c r="G255" i="16"/>
  <c r="F255" i="16"/>
  <c r="E255" i="16"/>
  <c r="D255" i="16"/>
  <c r="A255" i="16"/>
  <c r="L254" i="16"/>
  <c r="K254" i="16"/>
  <c r="J254" i="16"/>
  <c r="I254" i="16"/>
  <c r="H254" i="16"/>
  <c r="G254" i="16"/>
  <c r="F254" i="16"/>
  <c r="E254" i="16"/>
  <c r="D254" i="16"/>
  <c r="A254" i="16"/>
  <c r="L253" i="16"/>
  <c r="K253" i="16"/>
  <c r="J253" i="16"/>
  <c r="I253" i="16"/>
  <c r="H253" i="16"/>
  <c r="G253" i="16"/>
  <c r="F253" i="16"/>
  <c r="E253" i="16"/>
  <c r="D253" i="16"/>
  <c r="A253" i="16"/>
  <c r="L252" i="16"/>
  <c r="K252" i="16"/>
  <c r="J252" i="16"/>
  <c r="I252" i="16"/>
  <c r="H252" i="16"/>
  <c r="G252" i="16"/>
  <c r="F252" i="16"/>
  <c r="E252" i="16"/>
  <c r="D252" i="16"/>
  <c r="A252" i="16"/>
  <c r="L251" i="16"/>
  <c r="K251" i="16"/>
  <c r="J251" i="16"/>
  <c r="I251" i="16"/>
  <c r="H251" i="16"/>
  <c r="G251" i="16"/>
  <c r="F251" i="16"/>
  <c r="E251" i="16"/>
  <c r="D251" i="16"/>
  <c r="A251" i="16"/>
  <c r="L250" i="16"/>
  <c r="K250" i="16"/>
  <c r="J250" i="16"/>
  <c r="I250" i="16"/>
  <c r="H250" i="16"/>
  <c r="G250" i="16"/>
  <c r="F250" i="16"/>
  <c r="E250" i="16"/>
  <c r="D250" i="16"/>
  <c r="D20" i="16" s="1"/>
  <c r="A250" i="16"/>
  <c r="L249" i="16"/>
  <c r="K249" i="16"/>
  <c r="J249" i="16"/>
  <c r="I249" i="16"/>
  <c r="H249" i="16"/>
  <c r="G249" i="16"/>
  <c r="F249" i="16"/>
  <c r="E249" i="16"/>
  <c r="D249" i="16"/>
  <c r="A249" i="16"/>
  <c r="L248" i="16"/>
  <c r="K248" i="16"/>
  <c r="J248" i="16"/>
  <c r="I248" i="16"/>
  <c r="H248" i="16"/>
  <c r="G248" i="16"/>
  <c r="F248" i="16"/>
  <c r="E248" i="16"/>
  <c r="D248" i="16"/>
  <c r="A248" i="16"/>
  <c r="L247" i="16"/>
  <c r="K247" i="16"/>
  <c r="J247" i="16"/>
  <c r="I247" i="16"/>
  <c r="H247" i="16"/>
  <c r="G247" i="16"/>
  <c r="F247" i="16"/>
  <c r="E247" i="16"/>
  <c r="D247" i="16"/>
  <c r="A247" i="16"/>
  <c r="L246" i="16"/>
  <c r="K246" i="16"/>
  <c r="J246" i="16"/>
  <c r="I246" i="16"/>
  <c r="H246" i="16"/>
  <c r="G246" i="16"/>
  <c r="F246" i="16"/>
  <c r="E246" i="16"/>
  <c r="D246" i="16"/>
  <c r="A246" i="16"/>
  <c r="L245" i="16"/>
  <c r="K245" i="16"/>
  <c r="J245" i="16"/>
  <c r="I245" i="16"/>
  <c r="H245" i="16"/>
  <c r="G245" i="16"/>
  <c r="F245" i="16"/>
  <c r="E245" i="16"/>
  <c r="D245" i="16"/>
  <c r="A245" i="16"/>
  <c r="L244" i="16"/>
  <c r="K244" i="16"/>
  <c r="J244" i="16"/>
  <c r="I244" i="16"/>
  <c r="H244" i="16"/>
  <c r="G244" i="16"/>
  <c r="F244" i="16"/>
  <c r="E244" i="16"/>
  <c r="D244" i="16"/>
  <c r="C20" i="16" s="1"/>
  <c r="A244" i="16"/>
  <c r="L243" i="16"/>
  <c r="K243" i="16"/>
  <c r="J243" i="16"/>
  <c r="I243" i="16"/>
  <c r="H243" i="16"/>
  <c r="G243" i="16"/>
  <c r="F243" i="16"/>
  <c r="E243" i="16"/>
  <c r="D243" i="16"/>
  <c r="A243" i="16"/>
  <c r="L242" i="16"/>
  <c r="K242" i="16"/>
  <c r="J242" i="16"/>
  <c r="I242" i="16"/>
  <c r="H242" i="16"/>
  <c r="G242" i="16"/>
  <c r="F242" i="16"/>
  <c r="E242" i="16"/>
  <c r="D242" i="16"/>
  <c r="A242" i="16"/>
  <c r="L241" i="16"/>
  <c r="K241" i="16"/>
  <c r="J241" i="16"/>
  <c r="I241" i="16"/>
  <c r="H241" i="16"/>
  <c r="G241" i="16"/>
  <c r="F241" i="16"/>
  <c r="E241" i="16"/>
  <c r="D241" i="16"/>
  <c r="A241" i="16"/>
  <c r="L240" i="16"/>
  <c r="K240" i="16"/>
  <c r="J240" i="16"/>
  <c r="I240" i="16"/>
  <c r="H240" i="16"/>
  <c r="G240" i="16"/>
  <c r="F240" i="16"/>
  <c r="E240" i="16"/>
  <c r="D240" i="16"/>
  <c r="A240" i="16"/>
  <c r="L239" i="16"/>
  <c r="K239" i="16"/>
  <c r="J239" i="16"/>
  <c r="I239" i="16"/>
  <c r="H239" i="16"/>
  <c r="G239" i="16"/>
  <c r="F239" i="16"/>
  <c r="E239" i="16"/>
  <c r="D239" i="16"/>
  <c r="A239" i="16"/>
  <c r="L238" i="16"/>
  <c r="K238" i="16"/>
  <c r="J238" i="16"/>
  <c r="I238" i="16"/>
  <c r="H238" i="16"/>
  <c r="G238" i="16"/>
  <c r="F238" i="16"/>
  <c r="E238" i="16"/>
  <c r="D238" i="16"/>
  <c r="D19" i="16" s="1"/>
  <c r="A238" i="16"/>
  <c r="L237" i="16"/>
  <c r="K237" i="16"/>
  <c r="J237" i="16"/>
  <c r="I237" i="16"/>
  <c r="H237" i="16"/>
  <c r="G237" i="16"/>
  <c r="F237" i="16"/>
  <c r="E237" i="16"/>
  <c r="D237" i="16"/>
  <c r="A237" i="16"/>
  <c r="L236" i="16"/>
  <c r="K236" i="16"/>
  <c r="J236" i="16"/>
  <c r="I236" i="16"/>
  <c r="H236" i="16"/>
  <c r="G236" i="16"/>
  <c r="F236" i="16"/>
  <c r="E236" i="16"/>
  <c r="D236" i="16"/>
  <c r="A236" i="16"/>
  <c r="L235" i="16"/>
  <c r="K235" i="16"/>
  <c r="J235" i="16"/>
  <c r="I235" i="16"/>
  <c r="H235" i="16"/>
  <c r="G235" i="16"/>
  <c r="F235" i="16"/>
  <c r="E235" i="16"/>
  <c r="D235" i="16"/>
  <c r="A235" i="16"/>
  <c r="L234" i="16"/>
  <c r="K234" i="16"/>
  <c r="J234" i="16"/>
  <c r="I234" i="16"/>
  <c r="H234" i="16"/>
  <c r="G234" i="16"/>
  <c r="F234" i="16"/>
  <c r="E234" i="16"/>
  <c r="D234" i="16"/>
  <c r="A234" i="16"/>
  <c r="L233" i="16"/>
  <c r="K233" i="16"/>
  <c r="J233" i="16"/>
  <c r="I233" i="16"/>
  <c r="H233" i="16"/>
  <c r="G233" i="16"/>
  <c r="F233" i="16"/>
  <c r="E233" i="16"/>
  <c r="D233" i="16"/>
  <c r="A233" i="16"/>
  <c r="L232" i="16"/>
  <c r="K232" i="16"/>
  <c r="J232" i="16"/>
  <c r="I232" i="16"/>
  <c r="H232" i="16"/>
  <c r="G232" i="16"/>
  <c r="F232" i="16"/>
  <c r="E232" i="16"/>
  <c r="D232" i="16"/>
  <c r="C19" i="16" s="1"/>
  <c r="A232" i="16"/>
  <c r="L231" i="16"/>
  <c r="K231" i="16"/>
  <c r="J231" i="16"/>
  <c r="I231" i="16"/>
  <c r="H231" i="16"/>
  <c r="G231" i="16"/>
  <c r="F231" i="16"/>
  <c r="E231" i="16"/>
  <c r="D231" i="16"/>
  <c r="A231" i="16"/>
  <c r="L230" i="16"/>
  <c r="K230" i="16"/>
  <c r="J230" i="16"/>
  <c r="I230" i="16"/>
  <c r="H230" i="16"/>
  <c r="G230" i="16"/>
  <c r="F230" i="16"/>
  <c r="E230" i="16"/>
  <c r="D230" i="16"/>
  <c r="A230" i="16"/>
  <c r="L229" i="16"/>
  <c r="K229" i="16"/>
  <c r="J229" i="16"/>
  <c r="I229" i="16"/>
  <c r="H229" i="16"/>
  <c r="G229" i="16"/>
  <c r="F229" i="16"/>
  <c r="E229" i="16"/>
  <c r="D229" i="16"/>
  <c r="A229" i="16"/>
  <c r="L228" i="16"/>
  <c r="K228" i="16"/>
  <c r="J228" i="16"/>
  <c r="I228" i="16"/>
  <c r="H228" i="16"/>
  <c r="G228" i="16"/>
  <c r="F228" i="16"/>
  <c r="E228" i="16"/>
  <c r="D228" i="16"/>
  <c r="A228" i="16"/>
  <c r="L227" i="16"/>
  <c r="K227" i="16"/>
  <c r="J227" i="16"/>
  <c r="I227" i="16"/>
  <c r="H227" i="16"/>
  <c r="G227" i="16"/>
  <c r="F227" i="16"/>
  <c r="E227" i="16"/>
  <c r="D227" i="16"/>
  <c r="A227" i="16"/>
  <c r="L226" i="16"/>
  <c r="K226" i="16"/>
  <c r="J226" i="16"/>
  <c r="I226" i="16"/>
  <c r="H226" i="16"/>
  <c r="G226" i="16"/>
  <c r="F226" i="16"/>
  <c r="E226" i="16"/>
  <c r="D226" i="16"/>
  <c r="D18" i="16" s="1"/>
  <c r="A226" i="16"/>
  <c r="L225" i="16"/>
  <c r="K225" i="16"/>
  <c r="J225" i="16"/>
  <c r="I225" i="16"/>
  <c r="H225" i="16"/>
  <c r="G225" i="16"/>
  <c r="F225" i="16"/>
  <c r="E225" i="16"/>
  <c r="D225" i="16"/>
  <c r="A225" i="16"/>
  <c r="L224" i="16"/>
  <c r="K224" i="16"/>
  <c r="J224" i="16"/>
  <c r="I224" i="16"/>
  <c r="H224" i="16"/>
  <c r="G224" i="16"/>
  <c r="F224" i="16"/>
  <c r="E224" i="16"/>
  <c r="D224" i="16"/>
  <c r="A224" i="16"/>
  <c r="L223" i="16"/>
  <c r="K223" i="16"/>
  <c r="J223" i="16"/>
  <c r="I223" i="16"/>
  <c r="H223" i="16"/>
  <c r="G223" i="16"/>
  <c r="F223" i="16"/>
  <c r="E223" i="16"/>
  <c r="D223" i="16"/>
  <c r="A223" i="16"/>
  <c r="L222" i="16"/>
  <c r="K222" i="16"/>
  <c r="J222" i="16"/>
  <c r="I222" i="16"/>
  <c r="H222" i="16"/>
  <c r="G222" i="16"/>
  <c r="F222" i="16"/>
  <c r="E222" i="16"/>
  <c r="D222" i="16"/>
  <c r="A222" i="16"/>
  <c r="L221" i="16"/>
  <c r="K221" i="16"/>
  <c r="J221" i="16"/>
  <c r="I221" i="16"/>
  <c r="H221" i="16"/>
  <c r="G221" i="16"/>
  <c r="F221" i="16"/>
  <c r="E221" i="16"/>
  <c r="D221" i="16"/>
  <c r="A221" i="16"/>
  <c r="L220" i="16"/>
  <c r="K220" i="16"/>
  <c r="J220" i="16"/>
  <c r="I220" i="16"/>
  <c r="H220" i="16"/>
  <c r="G220" i="16"/>
  <c r="F220" i="16"/>
  <c r="E220" i="16"/>
  <c r="D220" i="16"/>
  <c r="C18" i="16" s="1"/>
  <c r="A220" i="16"/>
  <c r="L219" i="16"/>
  <c r="K219" i="16"/>
  <c r="J219" i="16"/>
  <c r="I219" i="16"/>
  <c r="H219" i="16"/>
  <c r="G219" i="16"/>
  <c r="F219" i="16"/>
  <c r="E219" i="16"/>
  <c r="D219" i="16"/>
  <c r="A219" i="16"/>
  <c r="L218" i="16"/>
  <c r="K218" i="16"/>
  <c r="J218" i="16"/>
  <c r="I218" i="16"/>
  <c r="H218" i="16"/>
  <c r="G218" i="16"/>
  <c r="F218" i="16"/>
  <c r="E218" i="16"/>
  <c r="D218" i="16"/>
  <c r="A218" i="16"/>
  <c r="L217" i="16"/>
  <c r="K217" i="16"/>
  <c r="J217" i="16"/>
  <c r="I217" i="16"/>
  <c r="H217" i="16"/>
  <c r="G217" i="16"/>
  <c r="F217" i="16"/>
  <c r="E217" i="16"/>
  <c r="D217" i="16"/>
  <c r="A217" i="16"/>
  <c r="L216" i="16"/>
  <c r="K216" i="16"/>
  <c r="J216" i="16"/>
  <c r="I216" i="16"/>
  <c r="H216" i="16"/>
  <c r="G216" i="16"/>
  <c r="F216" i="16"/>
  <c r="E216" i="16"/>
  <c r="D216" i="16"/>
  <c r="A216" i="16"/>
  <c r="L215" i="16"/>
  <c r="K215" i="16"/>
  <c r="J215" i="16"/>
  <c r="I215" i="16"/>
  <c r="H215" i="16"/>
  <c r="G215" i="16"/>
  <c r="F215" i="16"/>
  <c r="E215" i="16"/>
  <c r="D215" i="16"/>
  <c r="A215" i="16"/>
  <c r="L214" i="16"/>
  <c r="K214" i="16"/>
  <c r="J214" i="16"/>
  <c r="I214" i="16"/>
  <c r="H214" i="16"/>
  <c r="G214" i="16"/>
  <c r="F214" i="16"/>
  <c r="E214" i="16"/>
  <c r="D214" i="16"/>
  <c r="D17" i="16" s="1"/>
  <c r="A214" i="16"/>
  <c r="L213" i="16"/>
  <c r="K213" i="16"/>
  <c r="J213" i="16"/>
  <c r="I213" i="16"/>
  <c r="H213" i="16"/>
  <c r="G213" i="16"/>
  <c r="F213" i="16"/>
  <c r="E213" i="16"/>
  <c r="D213" i="16"/>
  <c r="A213" i="16"/>
  <c r="L212" i="16"/>
  <c r="K212" i="16"/>
  <c r="J212" i="16"/>
  <c r="I212" i="16"/>
  <c r="H212" i="16"/>
  <c r="G212" i="16"/>
  <c r="F212" i="16"/>
  <c r="E212" i="16"/>
  <c r="D212" i="16"/>
  <c r="A212" i="16"/>
  <c r="L211" i="16"/>
  <c r="K211" i="16"/>
  <c r="J211" i="16"/>
  <c r="I211" i="16"/>
  <c r="H211" i="16"/>
  <c r="G211" i="16"/>
  <c r="F211" i="16"/>
  <c r="E211" i="16"/>
  <c r="D211" i="16"/>
  <c r="A211" i="16"/>
  <c r="L210" i="16"/>
  <c r="K210" i="16"/>
  <c r="J210" i="16"/>
  <c r="I210" i="16"/>
  <c r="H210" i="16"/>
  <c r="G210" i="16"/>
  <c r="F210" i="16"/>
  <c r="E210" i="16"/>
  <c r="D210" i="16"/>
  <c r="A210" i="16"/>
  <c r="L209" i="16"/>
  <c r="K209" i="16"/>
  <c r="J209" i="16"/>
  <c r="I209" i="16"/>
  <c r="H209" i="16"/>
  <c r="G209" i="16"/>
  <c r="F209" i="16"/>
  <c r="E209" i="16"/>
  <c r="D209" i="16"/>
  <c r="A209" i="16"/>
  <c r="L208" i="16"/>
  <c r="K208" i="16"/>
  <c r="J208" i="16"/>
  <c r="I208" i="16"/>
  <c r="H208" i="16"/>
  <c r="G208" i="16"/>
  <c r="F208" i="16"/>
  <c r="E208" i="16"/>
  <c r="D208" i="16"/>
  <c r="C17" i="16" s="1"/>
  <c r="A208" i="16"/>
  <c r="L207" i="16"/>
  <c r="K207" i="16"/>
  <c r="J207" i="16"/>
  <c r="I207" i="16"/>
  <c r="H207" i="16"/>
  <c r="G207" i="16"/>
  <c r="F207" i="16"/>
  <c r="E207" i="16"/>
  <c r="D207" i="16"/>
  <c r="A207" i="16"/>
  <c r="L206" i="16"/>
  <c r="K206" i="16"/>
  <c r="J206" i="16"/>
  <c r="I206" i="16"/>
  <c r="H206" i="16"/>
  <c r="G206" i="16"/>
  <c r="F206" i="16"/>
  <c r="E206" i="16"/>
  <c r="D206" i="16"/>
  <c r="A206" i="16"/>
  <c r="L205" i="16"/>
  <c r="K205" i="16"/>
  <c r="J205" i="16"/>
  <c r="I205" i="16"/>
  <c r="H205" i="16"/>
  <c r="G205" i="16"/>
  <c r="F205" i="16"/>
  <c r="E205" i="16"/>
  <c r="D205" i="16"/>
  <c r="A205" i="16"/>
  <c r="L204" i="16"/>
  <c r="K204" i="16"/>
  <c r="J204" i="16"/>
  <c r="I204" i="16"/>
  <c r="H204" i="16"/>
  <c r="G204" i="16"/>
  <c r="F204" i="16"/>
  <c r="E204" i="16"/>
  <c r="D204" i="16"/>
  <c r="A204" i="16"/>
  <c r="L203" i="16"/>
  <c r="K203" i="16"/>
  <c r="J203" i="16"/>
  <c r="I203" i="16"/>
  <c r="H203" i="16"/>
  <c r="G203" i="16"/>
  <c r="F203" i="16"/>
  <c r="E203" i="16"/>
  <c r="D203" i="16"/>
  <c r="A203" i="16"/>
  <c r="L202" i="16"/>
  <c r="K202" i="16"/>
  <c r="J202" i="16"/>
  <c r="I202" i="16"/>
  <c r="H202" i="16"/>
  <c r="G202" i="16"/>
  <c r="F202" i="16"/>
  <c r="E202" i="16"/>
  <c r="D202" i="16"/>
  <c r="D16" i="16" s="1"/>
  <c r="A202" i="16"/>
  <c r="L201" i="16"/>
  <c r="K201" i="16"/>
  <c r="J201" i="16"/>
  <c r="I201" i="16"/>
  <c r="H201" i="16"/>
  <c r="G201" i="16"/>
  <c r="F201" i="16"/>
  <c r="E201" i="16"/>
  <c r="D201" i="16"/>
  <c r="A201" i="16"/>
  <c r="L200" i="16"/>
  <c r="K200" i="16"/>
  <c r="J200" i="16"/>
  <c r="I200" i="16"/>
  <c r="H200" i="16"/>
  <c r="G200" i="16"/>
  <c r="F200" i="16"/>
  <c r="E200" i="16"/>
  <c r="D200" i="16"/>
  <c r="A200" i="16"/>
  <c r="L199" i="16"/>
  <c r="K199" i="16"/>
  <c r="J199" i="16"/>
  <c r="I199" i="16"/>
  <c r="H199" i="16"/>
  <c r="G199" i="16"/>
  <c r="F199" i="16"/>
  <c r="E199" i="16"/>
  <c r="D199" i="16"/>
  <c r="A199" i="16"/>
  <c r="L198" i="16"/>
  <c r="K198" i="16"/>
  <c r="J198" i="16"/>
  <c r="I198" i="16"/>
  <c r="H198" i="16"/>
  <c r="G198" i="16"/>
  <c r="F198" i="16"/>
  <c r="E198" i="16"/>
  <c r="D198" i="16"/>
  <c r="A198" i="16"/>
  <c r="L197" i="16"/>
  <c r="K197" i="16"/>
  <c r="J197" i="16"/>
  <c r="I197" i="16"/>
  <c r="H197" i="16"/>
  <c r="G197" i="16"/>
  <c r="F197" i="16"/>
  <c r="E197" i="16"/>
  <c r="D197" i="16"/>
  <c r="A197" i="16"/>
  <c r="L196" i="16"/>
  <c r="K196" i="16"/>
  <c r="J196" i="16"/>
  <c r="I196" i="16"/>
  <c r="H196" i="16"/>
  <c r="G196" i="16"/>
  <c r="F196" i="16"/>
  <c r="E196" i="16"/>
  <c r="D196" i="16"/>
  <c r="C16" i="16" s="1"/>
  <c r="A196" i="16"/>
  <c r="L195" i="16"/>
  <c r="K195" i="16"/>
  <c r="J195" i="16"/>
  <c r="I195" i="16"/>
  <c r="H195" i="16"/>
  <c r="G195" i="16"/>
  <c r="F195" i="16"/>
  <c r="E195" i="16"/>
  <c r="D195" i="16"/>
  <c r="A195" i="16"/>
  <c r="L194" i="16"/>
  <c r="K194" i="16"/>
  <c r="J194" i="16"/>
  <c r="I194" i="16"/>
  <c r="H194" i="16"/>
  <c r="G194" i="16"/>
  <c r="F194" i="16"/>
  <c r="E194" i="16"/>
  <c r="D194" i="16"/>
  <c r="A194" i="16"/>
  <c r="L193" i="16"/>
  <c r="K193" i="16"/>
  <c r="J193" i="16"/>
  <c r="I193" i="16"/>
  <c r="H193" i="16"/>
  <c r="G193" i="16"/>
  <c r="F193" i="16"/>
  <c r="E193" i="16"/>
  <c r="D193" i="16"/>
  <c r="A193" i="16"/>
  <c r="L192" i="16"/>
  <c r="K192" i="16"/>
  <c r="J192" i="16"/>
  <c r="I192" i="16"/>
  <c r="H192" i="16"/>
  <c r="G192" i="16"/>
  <c r="F192" i="16"/>
  <c r="E192" i="16"/>
  <c r="D192" i="16"/>
  <c r="A192" i="16"/>
  <c r="L191" i="16"/>
  <c r="K191" i="16"/>
  <c r="J191" i="16"/>
  <c r="I191" i="16"/>
  <c r="H191" i="16"/>
  <c r="G191" i="16"/>
  <c r="F191" i="16"/>
  <c r="E191" i="16"/>
  <c r="D191" i="16"/>
  <c r="A191" i="16"/>
  <c r="L190" i="16"/>
  <c r="K190" i="16"/>
  <c r="J190" i="16"/>
  <c r="I190" i="16"/>
  <c r="H190" i="16"/>
  <c r="G190" i="16"/>
  <c r="F190" i="16"/>
  <c r="E190" i="16"/>
  <c r="D190" i="16"/>
  <c r="D15" i="16" s="1"/>
  <c r="A190" i="16"/>
  <c r="L189" i="16"/>
  <c r="K189" i="16"/>
  <c r="J189" i="16"/>
  <c r="I189" i="16"/>
  <c r="H189" i="16"/>
  <c r="G189" i="16"/>
  <c r="F189" i="16"/>
  <c r="E189" i="16"/>
  <c r="D189" i="16"/>
  <c r="A189" i="16"/>
  <c r="L188" i="16"/>
  <c r="K188" i="16"/>
  <c r="J188" i="16"/>
  <c r="I188" i="16"/>
  <c r="H188" i="16"/>
  <c r="G188" i="16"/>
  <c r="F188" i="16"/>
  <c r="E188" i="16"/>
  <c r="D188" i="16"/>
  <c r="A188" i="16"/>
  <c r="L187" i="16"/>
  <c r="K187" i="16"/>
  <c r="J187" i="16"/>
  <c r="I187" i="16"/>
  <c r="H187" i="16"/>
  <c r="G187" i="16"/>
  <c r="F187" i="16"/>
  <c r="E187" i="16"/>
  <c r="D187" i="16"/>
  <c r="A187" i="16"/>
  <c r="L186" i="16"/>
  <c r="K186" i="16"/>
  <c r="J186" i="16"/>
  <c r="I186" i="16"/>
  <c r="H186" i="16"/>
  <c r="G186" i="16"/>
  <c r="F186" i="16"/>
  <c r="E186" i="16"/>
  <c r="D186" i="16"/>
  <c r="A186" i="16"/>
  <c r="L185" i="16"/>
  <c r="K185" i="16"/>
  <c r="J185" i="16"/>
  <c r="I185" i="16"/>
  <c r="H185" i="16"/>
  <c r="G185" i="16"/>
  <c r="F185" i="16"/>
  <c r="E185" i="16"/>
  <c r="D185" i="16"/>
  <c r="A185" i="16"/>
  <c r="L184" i="16"/>
  <c r="K184" i="16"/>
  <c r="J184" i="16"/>
  <c r="I184" i="16"/>
  <c r="H184" i="16"/>
  <c r="G184" i="16"/>
  <c r="F184" i="16"/>
  <c r="E184" i="16"/>
  <c r="D184" i="16"/>
  <c r="C15" i="16" s="1"/>
  <c r="A184" i="16"/>
  <c r="L183" i="16"/>
  <c r="K183" i="16"/>
  <c r="J183" i="16"/>
  <c r="I183" i="16"/>
  <c r="H183" i="16"/>
  <c r="G183" i="16"/>
  <c r="F183" i="16"/>
  <c r="E183" i="16"/>
  <c r="D183" i="16"/>
  <c r="A183" i="16"/>
  <c r="L182" i="16"/>
  <c r="K182" i="16"/>
  <c r="J182" i="16"/>
  <c r="I182" i="16"/>
  <c r="H182" i="16"/>
  <c r="G182" i="16"/>
  <c r="F182" i="16"/>
  <c r="E182" i="16"/>
  <c r="D182" i="16"/>
  <c r="A182" i="16"/>
  <c r="L181" i="16"/>
  <c r="K181" i="16"/>
  <c r="J181" i="16"/>
  <c r="I181" i="16"/>
  <c r="H181" i="16"/>
  <c r="G181" i="16"/>
  <c r="F181" i="16"/>
  <c r="E181" i="16"/>
  <c r="D181" i="16"/>
  <c r="A181" i="16"/>
  <c r="L180" i="16"/>
  <c r="K180" i="16"/>
  <c r="J180" i="16"/>
  <c r="I180" i="16"/>
  <c r="H180" i="16"/>
  <c r="G180" i="16"/>
  <c r="F180" i="16"/>
  <c r="E180" i="16"/>
  <c r="D180" i="16"/>
  <c r="A180" i="16"/>
  <c r="L179" i="16"/>
  <c r="K179" i="16"/>
  <c r="J179" i="16"/>
  <c r="I179" i="16"/>
  <c r="H179" i="16"/>
  <c r="G179" i="16"/>
  <c r="F179" i="16"/>
  <c r="E179" i="16"/>
  <c r="D179" i="16"/>
  <c r="A179" i="16"/>
  <c r="L178" i="16"/>
  <c r="K178" i="16"/>
  <c r="J178" i="16"/>
  <c r="I178" i="16"/>
  <c r="H178" i="16"/>
  <c r="G178" i="16"/>
  <c r="F178" i="16"/>
  <c r="E178" i="16"/>
  <c r="D178" i="16"/>
  <c r="D14" i="16" s="1"/>
  <c r="A178" i="16"/>
  <c r="L177" i="16"/>
  <c r="K177" i="16"/>
  <c r="J177" i="16"/>
  <c r="I177" i="16"/>
  <c r="H177" i="16"/>
  <c r="G177" i="16"/>
  <c r="F177" i="16"/>
  <c r="E177" i="16"/>
  <c r="D177" i="16"/>
  <c r="A177" i="16"/>
  <c r="L176" i="16"/>
  <c r="K176" i="16"/>
  <c r="J176" i="16"/>
  <c r="I176" i="16"/>
  <c r="H176" i="16"/>
  <c r="G176" i="16"/>
  <c r="F176" i="16"/>
  <c r="E176" i="16"/>
  <c r="D176" i="16"/>
  <c r="A176" i="16"/>
  <c r="L175" i="16"/>
  <c r="K175" i="16"/>
  <c r="J175" i="16"/>
  <c r="I175" i="16"/>
  <c r="H175" i="16"/>
  <c r="G175" i="16"/>
  <c r="F175" i="16"/>
  <c r="E175" i="16"/>
  <c r="D175" i="16"/>
  <c r="A175" i="16"/>
  <c r="L174" i="16"/>
  <c r="K174" i="16"/>
  <c r="J174" i="16"/>
  <c r="I174" i="16"/>
  <c r="H174" i="16"/>
  <c r="G174" i="16"/>
  <c r="F174" i="16"/>
  <c r="E174" i="16"/>
  <c r="D174" i="16"/>
  <c r="A174" i="16"/>
  <c r="L173" i="16"/>
  <c r="K173" i="16"/>
  <c r="J173" i="16"/>
  <c r="I173" i="16"/>
  <c r="H173" i="16"/>
  <c r="G173" i="16"/>
  <c r="F173" i="16"/>
  <c r="E173" i="16"/>
  <c r="D173" i="16"/>
  <c r="A173" i="16"/>
  <c r="L172" i="16"/>
  <c r="K172" i="16"/>
  <c r="J172" i="16"/>
  <c r="I172" i="16"/>
  <c r="H172" i="16"/>
  <c r="G172" i="16"/>
  <c r="F172" i="16"/>
  <c r="E172" i="16"/>
  <c r="D172" i="16"/>
  <c r="C14" i="16" s="1"/>
  <c r="A172" i="16"/>
  <c r="L171" i="16"/>
  <c r="K171" i="16"/>
  <c r="J171" i="16"/>
  <c r="I171" i="16"/>
  <c r="H171" i="16"/>
  <c r="G171" i="16"/>
  <c r="F171" i="16"/>
  <c r="E171" i="16"/>
  <c r="D171" i="16"/>
  <c r="A171" i="16"/>
  <c r="L170" i="16"/>
  <c r="K170" i="16"/>
  <c r="J170" i="16"/>
  <c r="I170" i="16"/>
  <c r="H170" i="16"/>
  <c r="G170" i="16"/>
  <c r="F170" i="16"/>
  <c r="E170" i="16"/>
  <c r="D170" i="16"/>
  <c r="A170" i="16"/>
  <c r="L169" i="16"/>
  <c r="K169" i="16"/>
  <c r="J169" i="16"/>
  <c r="I169" i="16"/>
  <c r="H169" i="16"/>
  <c r="G169" i="16"/>
  <c r="F169" i="16"/>
  <c r="E169" i="16"/>
  <c r="D169" i="16"/>
  <c r="A169" i="16"/>
  <c r="L168" i="16"/>
  <c r="K168" i="16"/>
  <c r="J168" i="16"/>
  <c r="I168" i="16"/>
  <c r="H168" i="16"/>
  <c r="G168" i="16"/>
  <c r="F168" i="16"/>
  <c r="E168" i="16"/>
  <c r="D168" i="16"/>
  <c r="A168" i="16"/>
  <c r="L167" i="16"/>
  <c r="K167" i="16"/>
  <c r="J167" i="16"/>
  <c r="I167" i="16"/>
  <c r="H167" i="16"/>
  <c r="G167" i="16"/>
  <c r="F167" i="16"/>
  <c r="E167" i="16"/>
  <c r="D167" i="16"/>
  <c r="A167" i="16"/>
  <c r="L166" i="16"/>
  <c r="K166" i="16"/>
  <c r="J166" i="16"/>
  <c r="I166" i="16"/>
  <c r="H166" i="16"/>
  <c r="G166" i="16"/>
  <c r="F166" i="16"/>
  <c r="E166" i="16"/>
  <c r="D166" i="16"/>
  <c r="D13" i="16" s="1"/>
  <c r="A166" i="16"/>
  <c r="L165" i="16"/>
  <c r="K165" i="16"/>
  <c r="J165" i="16"/>
  <c r="I165" i="16"/>
  <c r="H165" i="16"/>
  <c r="G165" i="16"/>
  <c r="F165" i="16"/>
  <c r="E165" i="16"/>
  <c r="D165" i="16"/>
  <c r="A165" i="16"/>
  <c r="L164" i="16"/>
  <c r="K164" i="16"/>
  <c r="J164" i="16"/>
  <c r="I164" i="16"/>
  <c r="H164" i="16"/>
  <c r="G164" i="16"/>
  <c r="F164" i="16"/>
  <c r="E164" i="16"/>
  <c r="D164" i="16"/>
  <c r="A164" i="16"/>
  <c r="L163" i="16"/>
  <c r="K163" i="16"/>
  <c r="J163" i="16"/>
  <c r="I163" i="16"/>
  <c r="H163" i="16"/>
  <c r="G163" i="16"/>
  <c r="F163" i="16"/>
  <c r="E163" i="16"/>
  <c r="D163" i="16"/>
  <c r="A163" i="16"/>
  <c r="L162" i="16"/>
  <c r="K162" i="16"/>
  <c r="J162" i="16"/>
  <c r="I162" i="16"/>
  <c r="H162" i="16"/>
  <c r="G162" i="16"/>
  <c r="F162" i="16"/>
  <c r="E162" i="16"/>
  <c r="D162" i="16"/>
  <c r="A162" i="16"/>
  <c r="L161" i="16"/>
  <c r="K161" i="16"/>
  <c r="J161" i="16"/>
  <c r="I161" i="16"/>
  <c r="H161" i="16"/>
  <c r="G161" i="16"/>
  <c r="F161" i="16"/>
  <c r="E161" i="16"/>
  <c r="D161" i="16"/>
  <c r="A161" i="16"/>
  <c r="L160" i="16"/>
  <c r="K160" i="16"/>
  <c r="J160" i="16"/>
  <c r="I160" i="16"/>
  <c r="H160" i="16"/>
  <c r="G160" i="16"/>
  <c r="F160" i="16"/>
  <c r="E160" i="16"/>
  <c r="D160" i="16"/>
  <c r="C13" i="16" s="1"/>
  <c r="A160" i="16"/>
  <c r="L159" i="16"/>
  <c r="K159" i="16"/>
  <c r="J159" i="16"/>
  <c r="I159" i="16"/>
  <c r="H159" i="16"/>
  <c r="G159" i="16"/>
  <c r="F159" i="16"/>
  <c r="E159" i="16"/>
  <c r="D159" i="16"/>
  <c r="A159" i="16"/>
  <c r="L158" i="16"/>
  <c r="K158" i="16"/>
  <c r="J158" i="16"/>
  <c r="I158" i="16"/>
  <c r="H158" i="16"/>
  <c r="G158" i="16"/>
  <c r="F158" i="16"/>
  <c r="E158" i="16"/>
  <c r="D158" i="16"/>
  <c r="A158" i="16"/>
  <c r="L157" i="16"/>
  <c r="K157" i="16"/>
  <c r="J157" i="16"/>
  <c r="I157" i="16"/>
  <c r="H157" i="16"/>
  <c r="G157" i="16"/>
  <c r="F157" i="16"/>
  <c r="E157" i="16"/>
  <c r="D157" i="16"/>
  <c r="A157" i="16"/>
  <c r="L156" i="16"/>
  <c r="K156" i="16"/>
  <c r="J156" i="16"/>
  <c r="I156" i="16"/>
  <c r="H156" i="16"/>
  <c r="G156" i="16"/>
  <c r="F156" i="16"/>
  <c r="E156" i="16"/>
  <c r="D156" i="16"/>
  <c r="A156" i="16"/>
  <c r="L155" i="16"/>
  <c r="K155" i="16"/>
  <c r="J155" i="16"/>
  <c r="I155" i="16"/>
  <c r="H155" i="16"/>
  <c r="G155" i="16"/>
  <c r="F155" i="16"/>
  <c r="E155" i="16"/>
  <c r="D155" i="16"/>
  <c r="A155" i="16"/>
  <c r="L154" i="16"/>
  <c r="K154" i="16"/>
  <c r="J154" i="16"/>
  <c r="I154" i="16"/>
  <c r="H154" i="16"/>
  <c r="G154" i="16"/>
  <c r="F154" i="16"/>
  <c r="E154" i="16"/>
  <c r="D154" i="16"/>
  <c r="D12" i="16" s="1"/>
  <c r="A154" i="16"/>
  <c r="L153" i="16"/>
  <c r="K153" i="16"/>
  <c r="J153" i="16"/>
  <c r="I153" i="16"/>
  <c r="H153" i="16"/>
  <c r="G153" i="16"/>
  <c r="F153" i="16"/>
  <c r="E153" i="16"/>
  <c r="D153" i="16"/>
  <c r="A153" i="16"/>
  <c r="L152" i="16"/>
  <c r="K152" i="16"/>
  <c r="J152" i="16"/>
  <c r="I152" i="16"/>
  <c r="H152" i="16"/>
  <c r="G152" i="16"/>
  <c r="F152" i="16"/>
  <c r="E152" i="16"/>
  <c r="D152" i="16"/>
  <c r="A152" i="16"/>
  <c r="L151" i="16"/>
  <c r="K151" i="16"/>
  <c r="J151" i="16"/>
  <c r="I151" i="16"/>
  <c r="H151" i="16"/>
  <c r="G151" i="16"/>
  <c r="F151" i="16"/>
  <c r="E151" i="16"/>
  <c r="D151" i="16"/>
  <c r="A151" i="16"/>
  <c r="L150" i="16"/>
  <c r="K150" i="16"/>
  <c r="J150" i="16"/>
  <c r="I150" i="16"/>
  <c r="H150" i="16"/>
  <c r="G150" i="16"/>
  <c r="F150" i="16"/>
  <c r="E150" i="16"/>
  <c r="D150" i="16"/>
  <c r="A150" i="16"/>
  <c r="L149" i="16"/>
  <c r="K149" i="16"/>
  <c r="J149" i="16"/>
  <c r="I149" i="16"/>
  <c r="H149" i="16"/>
  <c r="G149" i="16"/>
  <c r="F149" i="16"/>
  <c r="E149" i="16"/>
  <c r="D149" i="16"/>
  <c r="A149" i="16"/>
  <c r="L148" i="16"/>
  <c r="K148" i="16"/>
  <c r="J148" i="16"/>
  <c r="I148" i="16"/>
  <c r="H148" i="16"/>
  <c r="G148" i="16"/>
  <c r="F148" i="16"/>
  <c r="E148" i="16"/>
  <c r="D148" i="16"/>
  <c r="C12" i="16" s="1"/>
  <c r="A148" i="16"/>
  <c r="L147" i="16"/>
  <c r="K147" i="16"/>
  <c r="J147" i="16"/>
  <c r="I147" i="16"/>
  <c r="H147" i="16"/>
  <c r="G147" i="16"/>
  <c r="F147" i="16"/>
  <c r="E147" i="16"/>
  <c r="D147" i="16"/>
  <c r="A147" i="16"/>
  <c r="L146" i="16"/>
  <c r="K146" i="16"/>
  <c r="J146" i="16"/>
  <c r="I146" i="16"/>
  <c r="H146" i="16"/>
  <c r="G146" i="16"/>
  <c r="F146" i="16"/>
  <c r="E146" i="16"/>
  <c r="D146" i="16"/>
  <c r="A146" i="16"/>
  <c r="L145" i="16"/>
  <c r="K145" i="16"/>
  <c r="J145" i="16"/>
  <c r="I145" i="16"/>
  <c r="H145" i="16"/>
  <c r="G145" i="16"/>
  <c r="F145" i="16"/>
  <c r="E145" i="16"/>
  <c r="D145" i="16"/>
  <c r="A145" i="16"/>
  <c r="L144" i="16"/>
  <c r="K144" i="16"/>
  <c r="J144" i="16"/>
  <c r="I144" i="16"/>
  <c r="H144" i="16"/>
  <c r="G144" i="16"/>
  <c r="F144" i="16"/>
  <c r="E144" i="16"/>
  <c r="D144" i="16"/>
  <c r="A144" i="16"/>
  <c r="L143" i="16"/>
  <c r="K143" i="16"/>
  <c r="J143" i="16"/>
  <c r="I143" i="16"/>
  <c r="H143" i="16"/>
  <c r="G143" i="16"/>
  <c r="F143" i="16"/>
  <c r="E143" i="16"/>
  <c r="D143" i="16"/>
  <c r="A143" i="16"/>
  <c r="L142" i="16"/>
  <c r="K142" i="16"/>
  <c r="J142" i="16"/>
  <c r="I142" i="16"/>
  <c r="H142" i="16"/>
  <c r="G142" i="16"/>
  <c r="F142" i="16"/>
  <c r="E142" i="16"/>
  <c r="D142" i="16"/>
  <c r="D11" i="16" s="1"/>
  <c r="A142" i="16"/>
  <c r="L141" i="16"/>
  <c r="K141" i="16"/>
  <c r="J141" i="16"/>
  <c r="I141" i="16"/>
  <c r="H141" i="16"/>
  <c r="G141" i="16"/>
  <c r="F141" i="16"/>
  <c r="E141" i="16"/>
  <c r="D141" i="16"/>
  <c r="A141" i="16"/>
  <c r="L140" i="16"/>
  <c r="K140" i="16"/>
  <c r="J140" i="16"/>
  <c r="I140" i="16"/>
  <c r="H140" i="16"/>
  <c r="G140" i="16"/>
  <c r="F140" i="16"/>
  <c r="E140" i="16"/>
  <c r="D140" i="16"/>
  <c r="A140" i="16"/>
  <c r="L139" i="16"/>
  <c r="K139" i="16"/>
  <c r="J139" i="16"/>
  <c r="I139" i="16"/>
  <c r="H139" i="16"/>
  <c r="G139" i="16"/>
  <c r="F139" i="16"/>
  <c r="E139" i="16"/>
  <c r="D139" i="16"/>
  <c r="A139" i="16"/>
  <c r="L138" i="16"/>
  <c r="K138" i="16"/>
  <c r="J138" i="16"/>
  <c r="I138" i="16"/>
  <c r="H138" i="16"/>
  <c r="G138" i="16"/>
  <c r="F138" i="16"/>
  <c r="E138" i="16"/>
  <c r="D138" i="16"/>
  <c r="A138" i="16"/>
  <c r="L137" i="16"/>
  <c r="K137" i="16"/>
  <c r="J137" i="16"/>
  <c r="I137" i="16"/>
  <c r="H137" i="16"/>
  <c r="G137" i="16"/>
  <c r="F137" i="16"/>
  <c r="E137" i="16"/>
  <c r="D137" i="16"/>
  <c r="A137" i="16"/>
  <c r="L136" i="16"/>
  <c r="K136" i="16"/>
  <c r="J136" i="16"/>
  <c r="I136" i="16"/>
  <c r="H136" i="16"/>
  <c r="G136" i="16"/>
  <c r="F136" i="16"/>
  <c r="E136" i="16"/>
  <c r="D136" i="16"/>
  <c r="C11" i="16" s="1"/>
  <c r="A136" i="16"/>
  <c r="L135" i="16"/>
  <c r="K135" i="16"/>
  <c r="J135" i="16"/>
  <c r="I135" i="16"/>
  <c r="H135" i="16"/>
  <c r="G135" i="16"/>
  <c r="F135" i="16"/>
  <c r="E135" i="16"/>
  <c r="D135" i="16"/>
  <c r="A135" i="16"/>
  <c r="L134" i="16"/>
  <c r="K134" i="16"/>
  <c r="J134" i="16"/>
  <c r="I134" i="16"/>
  <c r="H134" i="16"/>
  <c r="G134" i="16"/>
  <c r="F134" i="16"/>
  <c r="E134" i="16"/>
  <c r="D134" i="16"/>
  <c r="A134" i="16"/>
  <c r="L133" i="16"/>
  <c r="K133" i="16"/>
  <c r="J133" i="16"/>
  <c r="I133" i="16"/>
  <c r="H133" i="16"/>
  <c r="G133" i="16"/>
  <c r="F133" i="16"/>
  <c r="E133" i="16"/>
  <c r="D133" i="16"/>
  <c r="A133" i="16"/>
  <c r="L132" i="16"/>
  <c r="K132" i="16"/>
  <c r="J132" i="16"/>
  <c r="I132" i="16"/>
  <c r="H132" i="16"/>
  <c r="G132" i="16"/>
  <c r="F132" i="16"/>
  <c r="E132" i="16"/>
  <c r="D132" i="16"/>
  <c r="A132" i="16"/>
  <c r="L131" i="16"/>
  <c r="K131" i="16"/>
  <c r="J131" i="16"/>
  <c r="I131" i="16"/>
  <c r="H131" i="16"/>
  <c r="G131" i="16"/>
  <c r="F131" i="16"/>
  <c r="E131" i="16"/>
  <c r="D131" i="16"/>
  <c r="A131" i="16"/>
  <c r="L130" i="16"/>
  <c r="K130" i="16"/>
  <c r="J130" i="16"/>
  <c r="I130" i="16"/>
  <c r="H130" i="16"/>
  <c r="G130" i="16"/>
  <c r="F130" i="16"/>
  <c r="E130" i="16"/>
  <c r="D130" i="16"/>
  <c r="D10" i="16" s="1"/>
  <c r="A130" i="16"/>
  <c r="L129" i="16"/>
  <c r="K129" i="16"/>
  <c r="J129" i="16"/>
  <c r="I129" i="16"/>
  <c r="H129" i="16"/>
  <c r="G129" i="16"/>
  <c r="F129" i="16"/>
  <c r="E129" i="16"/>
  <c r="D129" i="16"/>
  <c r="A129" i="16"/>
  <c r="L128" i="16"/>
  <c r="K128" i="16"/>
  <c r="J128" i="16"/>
  <c r="I128" i="16"/>
  <c r="H128" i="16"/>
  <c r="G128" i="16"/>
  <c r="F128" i="16"/>
  <c r="E128" i="16"/>
  <c r="D128" i="16"/>
  <c r="A128" i="16"/>
  <c r="L127" i="16"/>
  <c r="K127" i="16"/>
  <c r="J127" i="16"/>
  <c r="I127" i="16"/>
  <c r="H127" i="16"/>
  <c r="G127" i="16"/>
  <c r="F127" i="16"/>
  <c r="E127" i="16"/>
  <c r="D127" i="16"/>
  <c r="A127" i="16"/>
  <c r="L126" i="16"/>
  <c r="K126" i="16"/>
  <c r="J126" i="16"/>
  <c r="I126" i="16"/>
  <c r="H126" i="16"/>
  <c r="G126" i="16"/>
  <c r="F126" i="16"/>
  <c r="E126" i="16"/>
  <c r="D126" i="16"/>
  <c r="A126" i="16"/>
  <c r="L125" i="16"/>
  <c r="K125" i="16"/>
  <c r="J125" i="16"/>
  <c r="I125" i="16"/>
  <c r="H125" i="16"/>
  <c r="G125" i="16"/>
  <c r="F125" i="16"/>
  <c r="E125" i="16"/>
  <c r="D125" i="16"/>
  <c r="A125" i="16"/>
  <c r="L124" i="16"/>
  <c r="K124" i="16"/>
  <c r="J124" i="16"/>
  <c r="I124" i="16"/>
  <c r="H124" i="16"/>
  <c r="G124" i="16"/>
  <c r="F124" i="16"/>
  <c r="E124" i="16"/>
  <c r="D124" i="16"/>
  <c r="C10" i="16" s="1"/>
  <c r="A124" i="16"/>
  <c r="L123" i="16"/>
  <c r="K123" i="16"/>
  <c r="J123" i="16"/>
  <c r="I123" i="16"/>
  <c r="H123" i="16"/>
  <c r="G123" i="16"/>
  <c r="F123" i="16"/>
  <c r="E123" i="16"/>
  <c r="D123" i="16"/>
  <c r="A123" i="16"/>
  <c r="L122" i="16"/>
  <c r="K122" i="16"/>
  <c r="J122" i="16"/>
  <c r="I122" i="16"/>
  <c r="H122" i="16"/>
  <c r="G122" i="16"/>
  <c r="F122" i="16"/>
  <c r="E122" i="16"/>
  <c r="D122" i="16"/>
  <c r="A122" i="16"/>
  <c r="L121" i="16"/>
  <c r="K121" i="16"/>
  <c r="J121" i="16"/>
  <c r="I121" i="16"/>
  <c r="H121" i="16"/>
  <c r="G121" i="16"/>
  <c r="F121" i="16"/>
  <c r="E121" i="16"/>
  <c r="D121" i="16"/>
  <c r="A121" i="16"/>
  <c r="L120" i="16"/>
  <c r="K120" i="16"/>
  <c r="J120" i="16"/>
  <c r="I120" i="16"/>
  <c r="H120" i="16"/>
  <c r="G120" i="16"/>
  <c r="F120" i="16"/>
  <c r="E120" i="16"/>
  <c r="D120" i="16"/>
  <c r="A120" i="16"/>
  <c r="L119" i="16"/>
  <c r="K119" i="16"/>
  <c r="J119" i="16"/>
  <c r="I119" i="16"/>
  <c r="H119" i="16"/>
  <c r="G119" i="16"/>
  <c r="F119" i="16"/>
  <c r="E119" i="16"/>
  <c r="D119" i="16"/>
  <c r="A119" i="16"/>
  <c r="L118" i="16"/>
  <c r="K118" i="16"/>
  <c r="J118" i="16"/>
  <c r="I118" i="16"/>
  <c r="H118" i="16"/>
  <c r="G118" i="16"/>
  <c r="F118" i="16"/>
  <c r="E118" i="16"/>
  <c r="D118" i="16"/>
  <c r="D9" i="16" s="1"/>
  <c r="A118" i="16"/>
  <c r="L117" i="16"/>
  <c r="K117" i="16"/>
  <c r="J117" i="16"/>
  <c r="I117" i="16"/>
  <c r="H117" i="16"/>
  <c r="G117" i="16"/>
  <c r="F117" i="16"/>
  <c r="E117" i="16"/>
  <c r="D117" i="16"/>
  <c r="A117" i="16"/>
  <c r="L116" i="16"/>
  <c r="K116" i="16"/>
  <c r="J116" i="16"/>
  <c r="I116" i="16"/>
  <c r="H116" i="16"/>
  <c r="G116" i="16"/>
  <c r="F116" i="16"/>
  <c r="E116" i="16"/>
  <c r="D116" i="16"/>
  <c r="A116" i="16"/>
  <c r="L115" i="16"/>
  <c r="K115" i="16"/>
  <c r="J115" i="16"/>
  <c r="I115" i="16"/>
  <c r="H115" i="16"/>
  <c r="G115" i="16"/>
  <c r="F115" i="16"/>
  <c r="E115" i="16"/>
  <c r="D115" i="16"/>
  <c r="A115" i="16"/>
  <c r="L114" i="16"/>
  <c r="K114" i="16"/>
  <c r="J114" i="16"/>
  <c r="I114" i="16"/>
  <c r="H114" i="16"/>
  <c r="G114" i="16"/>
  <c r="F114" i="16"/>
  <c r="E114" i="16"/>
  <c r="D114" i="16"/>
  <c r="A114" i="16"/>
  <c r="L113" i="16"/>
  <c r="K113" i="16"/>
  <c r="J113" i="16"/>
  <c r="I113" i="16"/>
  <c r="H113" i="16"/>
  <c r="G113" i="16"/>
  <c r="F113" i="16"/>
  <c r="E113" i="16"/>
  <c r="D113" i="16"/>
  <c r="A113" i="16"/>
  <c r="L112" i="16"/>
  <c r="K112" i="16"/>
  <c r="J112" i="16"/>
  <c r="I112" i="16"/>
  <c r="H112" i="16"/>
  <c r="G112" i="16"/>
  <c r="F112" i="16"/>
  <c r="E112" i="16"/>
  <c r="D112" i="16"/>
  <c r="C9" i="16" s="1"/>
  <c r="A112" i="16"/>
  <c r="L111" i="16"/>
  <c r="K111" i="16"/>
  <c r="J111" i="16"/>
  <c r="I111" i="16"/>
  <c r="H111" i="16"/>
  <c r="G111" i="16"/>
  <c r="F111" i="16"/>
  <c r="E111" i="16"/>
  <c r="D111" i="16"/>
  <c r="A111" i="16"/>
  <c r="L110" i="16"/>
  <c r="K110" i="16"/>
  <c r="J110" i="16"/>
  <c r="I110" i="16"/>
  <c r="H110" i="16"/>
  <c r="G110" i="16"/>
  <c r="F110" i="16"/>
  <c r="E110" i="16"/>
  <c r="D110" i="16"/>
  <c r="A110" i="16"/>
  <c r="L109" i="16"/>
  <c r="K109" i="16"/>
  <c r="J109" i="16"/>
  <c r="I109" i="16"/>
  <c r="H109" i="16"/>
  <c r="G109" i="16"/>
  <c r="F109" i="16"/>
  <c r="E109" i="16"/>
  <c r="D109" i="16"/>
  <c r="A109" i="16"/>
  <c r="L108" i="16"/>
  <c r="K108" i="16"/>
  <c r="J108" i="16"/>
  <c r="I108" i="16"/>
  <c r="H108" i="16"/>
  <c r="G108" i="16"/>
  <c r="F108" i="16"/>
  <c r="E108" i="16"/>
  <c r="D108" i="16"/>
  <c r="A108" i="16"/>
  <c r="L107" i="16"/>
  <c r="K107" i="16"/>
  <c r="J107" i="16"/>
  <c r="I107" i="16"/>
  <c r="H107" i="16"/>
  <c r="G107" i="16"/>
  <c r="F107" i="16"/>
  <c r="E107" i="16"/>
  <c r="D107" i="16"/>
  <c r="A107" i="16"/>
  <c r="L106" i="16"/>
  <c r="K106" i="16"/>
  <c r="J106" i="16"/>
  <c r="I106" i="16"/>
  <c r="H106" i="16"/>
  <c r="G106" i="16"/>
  <c r="F106" i="16"/>
  <c r="E106" i="16"/>
  <c r="D106" i="16"/>
  <c r="D8" i="16" s="1"/>
  <c r="A106" i="16"/>
  <c r="L105" i="16"/>
  <c r="K105" i="16"/>
  <c r="J105" i="16"/>
  <c r="I105" i="16"/>
  <c r="H105" i="16"/>
  <c r="G105" i="16"/>
  <c r="F105" i="16"/>
  <c r="E105" i="16"/>
  <c r="D105" i="16"/>
  <c r="A105" i="16"/>
  <c r="L104" i="16"/>
  <c r="K104" i="16"/>
  <c r="J104" i="16"/>
  <c r="I104" i="16"/>
  <c r="H104" i="16"/>
  <c r="G104" i="16"/>
  <c r="F104" i="16"/>
  <c r="E104" i="16"/>
  <c r="D104" i="16"/>
  <c r="A104" i="16"/>
  <c r="L103" i="16"/>
  <c r="K103" i="16"/>
  <c r="J103" i="16"/>
  <c r="I103" i="16"/>
  <c r="H103" i="16"/>
  <c r="G103" i="16"/>
  <c r="F103" i="16"/>
  <c r="E103" i="16"/>
  <c r="D103" i="16"/>
  <c r="A103" i="16"/>
  <c r="L102" i="16"/>
  <c r="K102" i="16"/>
  <c r="J102" i="16"/>
  <c r="I102" i="16"/>
  <c r="H102" i="16"/>
  <c r="G102" i="16"/>
  <c r="F102" i="16"/>
  <c r="E102" i="16"/>
  <c r="D102" i="16"/>
  <c r="A102" i="16"/>
  <c r="L101" i="16"/>
  <c r="K101" i="16"/>
  <c r="J101" i="16"/>
  <c r="I101" i="16"/>
  <c r="H101" i="16"/>
  <c r="G101" i="16"/>
  <c r="F101" i="16"/>
  <c r="E101" i="16"/>
  <c r="D101" i="16"/>
  <c r="A101" i="16"/>
  <c r="L100" i="16"/>
  <c r="K100" i="16"/>
  <c r="J100" i="16"/>
  <c r="I100" i="16"/>
  <c r="H100" i="16"/>
  <c r="G100" i="16"/>
  <c r="F100" i="16"/>
  <c r="E100" i="16"/>
  <c r="D100" i="16"/>
  <c r="A100" i="16"/>
  <c r="L99" i="16"/>
  <c r="K99" i="16"/>
  <c r="J99" i="16"/>
  <c r="I99" i="16"/>
  <c r="H99" i="16"/>
  <c r="G99" i="16"/>
  <c r="F99" i="16"/>
  <c r="E99" i="16"/>
  <c r="D99" i="16"/>
  <c r="A99" i="16"/>
  <c r="L98" i="16"/>
  <c r="K98" i="16"/>
  <c r="J98" i="16"/>
  <c r="I98" i="16"/>
  <c r="H98" i="16"/>
  <c r="G98" i="16"/>
  <c r="F98" i="16"/>
  <c r="E98" i="16"/>
  <c r="D98" i="16"/>
  <c r="A98" i="16"/>
  <c r="L97" i="16"/>
  <c r="K97" i="16"/>
  <c r="J97" i="16"/>
  <c r="I97" i="16"/>
  <c r="H97" i="16"/>
  <c r="G97" i="16"/>
  <c r="F97" i="16"/>
  <c r="E97" i="16"/>
  <c r="D97" i="16"/>
  <c r="A97" i="16"/>
  <c r="L96" i="16"/>
  <c r="K96" i="16"/>
  <c r="J96" i="16"/>
  <c r="I96" i="16"/>
  <c r="H96" i="16"/>
  <c r="G96" i="16"/>
  <c r="F96" i="16"/>
  <c r="E96" i="16"/>
  <c r="D96" i="16"/>
  <c r="A96" i="16"/>
  <c r="L95" i="16"/>
  <c r="K95" i="16"/>
  <c r="J95" i="16"/>
  <c r="I95" i="16"/>
  <c r="H95" i="16"/>
  <c r="G95" i="16"/>
  <c r="F95" i="16"/>
  <c r="E95" i="16"/>
  <c r="D95" i="16"/>
  <c r="A95" i="16"/>
  <c r="L94" i="16"/>
  <c r="K94" i="16"/>
  <c r="J94" i="16"/>
  <c r="I94" i="16"/>
  <c r="H94" i="16"/>
  <c r="G94" i="16"/>
  <c r="F94" i="16"/>
  <c r="E94" i="16"/>
  <c r="D94" i="16"/>
  <c r="D7" i="16" s="1"/>
  <c r="A94" i="16"/>
  <c r="L93" i="16"/>
  <c r="K93" i="16"/>
  <c r="J93" i="16"/>
  <c r="I93" i="16"/>
  <c r="H93" i="16"/>
  <c r="G93" i="16"/>
  <c r="F93" i="16"/>
  <c r="E93" i="16"/>
  <c r="D93" i="16"/>
  <c r="A93" i="16"/>
  <c r="L92" i="16"/>
  <c r="K92" i="16"/>
  <c r="J92" i="16"/>
  <c r="I92" i="16"/>
  <c r="H92" i="16"/>
  <c r="G92" i="16"/>
  <c r="F92" i="16"/>
  <c r="E92" i="16"/>
  <c r="D92" i="16"/>
  <c r="A92" i="16"/>
  <c r="L91" i="16"/>
  <c r="K91" i="16"/>
  <c r="J91" i="16"/>
  <c r="I91" i="16"/>
  <c r="H91" i="16"/>
  <c r="G91" i="16"/>
  <c r="F91" i="16"/>
  <c r="E91" i="16"/>
  <c r="D91" i="16"/>
  <c r="A91" i="16"/>
  <c r="L90" i="16"/>
  <c r="K90" i="16"/>
  <c r="J90" i="16"/>
  <c r="I90" i="16"/>
  <c r="H90" i="16"/>
  <c r="G90" i="16"/>
  <c r="F90" i="16"/>
  <c r="E90" i="16"/>
  <c r="D90" i="16"/>
  <c r="A90" i="16"/>
  <c r="L89" i="16"/>
  <c r="K89" i="16"/>
  <c r="J89" i="16"/>
  <c r="I89" i="16"/>
  <c r="H89" i="16"/>
  <c r="G89" i="16"/>
  <c r="F89" i="16"/>
  <c r="E89" i="16"/>
  <c r="D89" i="16"/>
  <c r="A89" i="16"/>
  <c r="L88" i="16"/>
  <c r="K88" i="16"/>
  <c r="J88" i="16"/>
  <c r="I88" i="16"/>
  <c r="H88" i="16"/>
  <c r="G88" i="16"/>
  <c r="F88" i="16"/>
  <c r="E88" i="16"/>
  <c r="D88" i="16"/>
  <c r="C7" i="16" s="1"/>
  <c r="A88" i="16"/>
  <c r="L87" i="16"/>
  <c r="K87" i="16"/>
  <c r="J87" i="16"/>
  <c r="I87" i="16"/>
  <c r="H87" i="16"/>
  <c r="G87" i="16"/>
  <c r="F87" i="16"/>
  <c r="E87" i="16"/>
  <c r="D87" i="16"/>
  <c r="A87" i="16"/>
  <c r="L86" i="16"/>
  <c r="K86" i="16"/>
  <c r="J86" i="16"/>
  <c r="I86" i="16"/>
  <c r="H86" i="16"/>
  <c r="G86" i="16"/>
  <c r="F86" i="16"/>
  <c r="E86" i="16"/>
  <c r="D86" i="16"/>
  <c r="A86" i="16"/>
  <c r="L85" i="16"/>
  <c r="K85" i="16"/>
  <c r="J85" i="16"/>
  <c r="I85" i="16"/>
  <c r="H85" i="16"/>
  <c r="G85" i="16"/>
  <c r="F85" i="16"/>
  <c r="E85" i="16"/>
  <c r="D85" i="16"/>
  <c r="A85" i="16"/>
  <c r="L84" i="16"/>
  <c r="K84" i="16"/>
  <c r="J84" i="16"/>
  <c r="I84" i="16"/>
  <c r="H84" i="16"/>
  <c r="G84" i="16"/>
  <c r="F84" i="16"/>
  <c r="E84" i="16"/>
  <c r="D84" i="16"/>
  <c r="A84" i="16"/>
  <c r="L83" i="16"/>
  <c r="K83" i="16"/>
  <c r="J83" i="16"/>
  <c r="I83" i="16"/>
  <c r="H83" i="16"/>
  <c r="G83" i="16"/>
  <c r="F83" i="16"/>
  <c r="E83" i="16"/>
  <c r="D83" i="16"/>
  <c r="A83" i="16"/>
  <c r="L82" i="16"/>
  <c r="K82" i="16"/>
  <c r="J82" i="16"/>
  <c r="I82" i="16"/>
  <c r="H82" i="16"/>
  <c r="G82" i="16"/>
  <c r="F82" i="16"/>
  <c r="E82" i="16"/>
  <c r="D82" i="16"/>
  <c r="D6" i="16" s="1"/>
  <c r="A82" i="16"/>
  <c r="L81" i="16"/>
  <c r="K81" i="16"/>
  <c r="J81" i="16"/>
  <c r="I81" i="16"/>
  <c r="H81" i="16"/>
  <c r="G81" i="16"/>
  <c r="F81" i="16"/>
  <c r="E81" i="16"/>
  <c r="D81" i="16"/>
  <c r="A81" i="16"/>
  <c r="L80" i="16"/>
  <c r="K80" i="16"/>
  <c r="J80" i="16"/>
  <c r="I80" i="16"/>
  <c r="H80" i="16"/>
  <c r="G80" i="16"/>
  <c r="F80" i="16"/>
  <c r="E80" i="16"/>
  <c r="D80" i="16"/>
  <c r="A80" i="16"/>
  <c r="L79" i="16"/>
  <c r="K79" i="16"/>
  <c r="J79" i="16"/>
  <c r="I79" i="16"/>
  <c r="H79" i="16"/>
  <c r="G79" i="16"/>
  <c r="F79" i="16"/>
  <c r="E79" i="16"/>
  <c r="D79" i="16"/>
  <c r="A79" i="16"/>
  <c r="L78" i="16"/>
  <c r="K78" i="16"/>
  <c r="J78" i="16"/>
  <c r="I78" i="16"/>
  <c r="H78" i="16"/>
  <c r="G78" i="16"/>
  <c r="F78" i="16"/>
  <c r="E78" i="16"/>
  <c r="D78" i="16"/>
  <c r="A78" i="16"/>
  <c r="L77" i="16"/>
  <c r="K77" i="16"/>
  <c r="J77" i="16"/>
  <c r="I77" i="16"/>
  <c r="H77" i="16"/>
  <c r="G77" i="16"/>
  <c r="F77" i="16"/>
  <c r="E77" i="16"/>
  <c r="D77" i="16"/>
  <c r="A77" i="16"/>
  <c r="L76" i="16"/>
  <c r="K76" i="16"/>
  <c r="J76" i="16"/>
  <c r="I76" i="16"/>
  <c r="H76" i="16"/>
  <c r="G76" i="16"/>
  <c r="F76" i="16"/>
  <c r="E76" i="16"/>
  <c r="D76" i="16"/>
  <c r="C6" i="16" s="1"/>
  <c r="A76" i="16"/>
  <c r="L75" i="16"/>
  <c r="K75" i="16"/>
  <c r="J75" i="16"/>
  <c r="I75" i="16"/>
  <c r="H75" i="16"/>
  <c r="G75" i="16"/>
  <c r="F75" i="16"/>
  <c r="E75" i="16"/>
  <c r="D75" i="16"/>
  <c r="A75" i="16"/>
  <c r="L74" i="16"/>
  <c r="K74" i="16"/>
  <c r="J74" i="16"/>
  <c r="I74" i="16"/>
  <c r="H74" i="16"/>
  <c r="G74" i="16"/>
  <c r="F74" i="16"/>
  <c r="E74" i="16"/>
  <c r="D74" i="16"/>
  <c r="A74" i="16"/>
  <c r="L73" i="16"/>
  <c r="K73" i="16"/>
  <c r="J73" i="16"/>
  <c r="I73" i="16"/>
  <c r="H73" i="16"/>
  <c r="G73" i="16"/>
  <c r="F73" i="16"/>
  <c r="E73" i="16"/>
  <c r="D73" i="16"/>
  <c r="A73" i="16"/>
  <c r="L72" i="16"/>
  <c r="K72" i="16"/>
  <c r="J72" i="16"/>
  <c r="I72" i="16"/>
  <c r="H72" i="16"/>
  <c r="G72" i="16"/>
  <c r="F72" i="16"/>
  <c r="E72" i="16"/>
  <c r="D72" i="16"/>
  <c r="A72" i="16"/>
  <c r="L71" i="16"/>
  <c r="K71" i="16"/>
  <c r="J71" i="16"/>
  <c r="I71" i="16"/>
  <c r="H71" i="16"/>
  <c r="G71" i="16"/>
  <c r="F71" i="16"/>
  <c r="E71" i="16"/>
  <c r="D71" i="16"/>
  <c r="A71" i="16"/>
  <c r="L70" i="16"/>
  <c r="K70" i="16"/>
  <c r="J70" i="16"/>
  <c r="I70" i="16"/>
  <c r="H70" i="16"/>
  <c r="G70" i="16"/>
  <c r="F70" i="16"/>
  <c r="E70" i="16"/>
  <c r="D70" i="16"/>
  <c r="D5" i="16" s="1"/>
  <c r="A70" i="16"/>
  <c r="L69" i="16"/>
  <c r="K69" i="16"/>
  <c r="J69" i="16"/>
  <c r="I69" i="16"/>
  <c r="H69" i="16"/>
  <c r="G69" i="16"/>
  <c r="F69" i="16"/>
  <c r="E69" i="16"/>
  <c r="D69" i="16"/>
  <c r="A69" i="16"/>
  <c r="L68" i="16"/>
  <c r="K68" i="16"/>
  <c r="J68" i="16"/>
  <c r="I68" i="16"/>
  <c r="H68" i="16"/>
  <c r="G68" i="16"/>
  <c r="F68" i="16"/>
  <c r="E68" i="16"/>
  <c r="D68" i="16"/>
  <c r="A68" i="16"/>
  <c r="L67" i="16"/>
  <c r="K67" i="16"/>
  <c r="J67" i="16"/>
  <c r="I67" i="16"/>
  <c r="H67" i="16"/>
  <c r="G67" i="16"/>
  <c r="F67" i="16"/>
  <c r="E67" i="16"/>
  <c r="D67" i="16"/>
  <c r="A67" i="16"/>
  <c r="L66" i="16"/>
  <c r="K66" i="16"/>
  <c r="J66" i="16"/>
  <c r="I66" i="16"/>
  <c r="H66" i="16"/>
  <c r="G66" i="16"/>
  <c r="F66" i="16"/>
  <c r="E66" i="16"/>
  <c r="D66" i="16"/>
  <c r="A66" i="16"/>
  <c r="L65" i="16"/>
  <c r="K65" i="16"/>
  <c r="J65" i="16"/>
  <c r="I65" i="16"/>
  <c r="H65" i="16"/>
  <c r="G65" i="16"/>
  <c r="F65" i="16"/>
  <c r="E65" i="16"/>
  <c r="D65" i="16"/>
  <c r="A65" i="16"/>
  <c r="L64" i="16"/>
  <c r="K64" i="16"/>
  <c r="J64" i="16"/>
  <c r="I64" i="16"/>
  <c r="H64" i="16"/>
  <c r="G64" i="16"/>
  <c r="F64" i="16"/>
  <c r="E64" i="16"/>
  <c r="D64" i="16"/>
  <c r="C5" i="16" s="1"/>
  <c r="A64" i="16"/>
  <c r="L63" i="16"/>
  <c r="K63" i="16"/>
  <c r="J63" i="16"/>
  <c r="I63" i="16"/>
  <c r="H63" i="16"/>
  <c r="G63" i="16"/>
  <c r="F63" i="16"/>
  <c r="E63" i="16"/>
  <c r="D63" i="16"/>
  <c r="A63" i="16"/>
  <c r="L62" i="16"/>
  <c r="K62" i="16"/>
  <c r="J62" i="16"/>
  <c r="I62" i="16"/>
  <c r="H62" i="16"/>
  <c r="G62" i="16"/>
  <c r="F62" i="16"/>
  <c r="E62" i="16"/>
  <c r="D62" i="16"/>
  <c r="A62" i="16"/>
  <c r="L61" i="16"/>
  <c r="K61" i="16"/>
  <c r="J61" i="16"/>
  <c r="I61" i="16"/>
  <c r="H61" i="16"/>
  <c r="G61" i="16"/>
  <c r="F61" i="16"/>
  <c r="E61" i="16"/>
  <c r="D61" i="16"/>
  <c r="A61" i="16"/>
  <c r="L60" i="16"/>
  <c r="K60" i="16"/>
  <c r="J60" i="16"/>
  <c r="I60" i="16"/>
  <c r="H60" i="16"/>
  <c r="G60" i="16"/>
  <c r="F60" i="16"/>
  <c r="E60" i="16"/>
  <c r="D60" i="16"/>
  <c r="A60" i="16"/>
  <c r="L59" i="16"/>
  <c r="K59" i="16"/>
  <c r="J59" i="16"/>
  <c r="I59" i="16"/>
  <c r="H59" i="16"/>
  <c r="G59" i="16"/>
  <c r="F59" i="16"/>
  <c r="E59" i="16"/>
  <c r="D59" i="16"/>
  <c r="A59" i="16"/>
  <c r="L58" i="16"/>
  <c r="K58" i="16"/>
  <c r="J58" i="16"/>
  <c r="I58" i="16"/>
  <c r="H58" i="16"/>
  <c r="G58" i="16"/>
  <c r="F58" i="16"/>
  <c r="E58" i="16"/>
  <c r="D58" i="16"/>
  <c r="D4" i="16" s="1"/>
  <c r="A58" i="16"/>
  <c r="L57" i="16"/>
  <c r="K57" i="16"/>
  <c r="J57" i="16"/>
  <c r="I57" i="16"/>
  <c r="H57" i="16"/>
  <c r="G57" i="16"/>
  <c r="F57" i="16"/>
  <c r="E57" i="16"/>
  <c r="D57" i="16"/>
  <c r="A57" i="16"/>
  <c r="L56" i="16"/>
  <c r="K56" i="16"/>
  <c r="J56" i="16"/>
  <c r="I56" i="16"/>
  <c r="H56" i="16"/>
  <c r="G56" i="16"/>
  <c r="F56" i="16"/>
  <c r="E56" i="16"/>
  <c r="D56" i="16"/>
  <c r="A56" i="16"/>
  <c r="L55" i="16"/>
  <c r="K55" i="16"/>
  <c r="J55" i="16"/>
  <c r="I55" i="16"/>
  <c r="H55" i="16"/>
  <c r="G55" i="16"/>
  <c r="F55" i="16"/>
  <c r="E55" i="16"/>
  <c r="D55" i="16"/>
  <c r="A55" i="16"/>
  <c r="L54" i="16"/>
  <c r="K54" i="16"/>
  <c r="J54" i="16"/>
  <c r="I54" i="16"/>
  <c r="H54" i="16"/>
  <c r="G54" i="16"/>
  <c r="F54" i="16"/>
  <c r="E54" i="16"/>
  <c r="D54" i="16"/>
  <c r="A54" i="16"/>
  <c r="L53" i="16"/>
  <c r="K53" i="16"/>
  <c r="J53" i="16"/>
  <c r="I53" i="16"/>
  <c r="H53" i="16"/>
  <c r="G53" i="16"/>
  <c r="F53" i="16"/>
  <c r="E53" i="16"/>
  <c r="D53" i="16"/>
  <c r="A53" i="16"/>
  <c r="L52" i="16"/>
  <c r="K52" i="16"/>
  <c r="J52" i="16"/>
  <c r="I52" i="16"/>
  <c r="H52" i="16"/>
  <c r="G52" i="16"/>
  <c r="F52" i="16"/>
  <c r="E52" i="16"/>
  <c r="D52" i="16"/>
  <c r="C4" i="16" s="1"/>
  <c r="A52" i="16"/>
  <c r="L51" i="16"/>
  <c r="K51" i="16"/>
  <c r="J51" i="16"/>
  <c r="I51" i="16"/>
  <c r="H51" i="16"/>
  <c r="G51" i="16"/>
  <c r="F51" i="16"/>
  <c r="E51" i="16"/>
  <c r="D51" i="16"/>
  <c r="A51" i="16"/>
  <c r="L50" i="16"/>
  <c r="K50" i="16"/>
  <c r="J50" i="16"/>
  <c r="I50" i="16"/>
  <c r="H50" i="16"/>
  <c r="G50" i="16"/>
  <c r="F50" i="16"/>
  <c r="E50" i="16"/>
  <c r="D50" i="16"/>
  <c r="C8" i="16" s="1"/>
  <c r="A50" i="16"/>
  <c r="L49" i="16"/>
  <c r="K49" i="16"/>
  <c r="J49" i="16"/>
  <c r="I49" i="16"/>
  <c r="H49" i="16"/>
  <c r="G49" i="16"/>
  <c r="F49" i="16"/>
  <c r="E49" i="16"/>
  <c r="D49" i="16"/>
  <c r="A49" i="16"/>
  <c r="L48" i="16"/>
  <c r="K48" i="16"/>
  <c r="J48" i="16"/>
  <c r="I48" i="16"/>
  <c r="H48" i="16"/>
  <c r="G48" i="16"/>
  <c r="F48" i="16"/>
  <c r="E48" i="16"/>
  <c r="D48" i="16"/>
  <c r="A48" i="16"/>
  <c r="L47" i="16"/>
  <c r="K47" i="16"/>
  <c r="J47" i="16"/>
  <c r="I47" i="16"/>
  <c r="H47" i="16"/>
  <c r="G47" i="16"/>
  <c r="F47" i="16"/>
  <c r="E47" i="16"/>
  <c r="D47" i="16"/>
  <c r="A47" i="16"/>
  <c r="L46" i="16"/>
  <c r="K46" i="16"/>
  <c r="J46" i="16"/>
  <c r="I46" i="16"/>
  <c r="H46" i="16"/>
  <c r="G46" i="16"/>
  <c r="F46" i="16"/>
  <c r="E46" i="16"/>
  <c r="D46" i="16"/>
  <c r="D3" i="16" s="1"/>
  <c r="A46" i="16"/>
  <c r="L45" i="16"/>
  <c r="K45" i="16"/>
  <c r="J45" i="16"/>
  <c r="I45" i="16"/>
  <c r="H45" i="16"/>
  <c r="G45" i="16"/>
  <c r="F45" i="16"/>
  <c r="E45" i="16"/>
  <c r="D45" i="16"/>
  <c r="A45" i="16"/>
  <c r="L44" i="16"/>
  <c r="K44" i="16"/>
  <c r="J44" i="16"/>
  <c r="I44" i="16"/>
  <c r="H44" i="16"/>
  <c r="G44" i="16"/>
  <c r="F44" i="16"/>
  <c r="E44" i="16"/>
  <c r="D44" i="16"/>
  <c r="A44" i="16"/>
  <c r="L43" i="16"/>
  <c r="K43" i="16"/>
  <c r="J43" i="16"/>
  <c r="I43" i="16"/>
  <c r="H43" i="16"/>
  <c r="G43" i="16"/>
  <c r="F43" i="16"/>
  <c r="E43" i="16"/>
  <c r="D43" i="16"/>
  <c r="A43" i="16"/>
  <c r="L42" i="16"/>
  <c r="K42" i="16"/>
  <c r="J42" i="16"/>
  <c r="I42" i="16"/>
  <c r="H42" i="16"/>
  <c r="G42" i="16"/>
  <c r="F42" i="16"/>
  <c r="E42" i="16"/>
  <c r="D42" i="16"/>
  <c r="A42" i="16"/>
  <c r="L41" i="16"/>
  <c r="K41" i="16"/>
  <c r="J41" i="16"/>
  <c r="I41" i="16"/>
  <c r="H41" i="16"/>
  <c r="G41" i="16"/>
  <c r="F41" i="16"/>
  <c r="E41" i="16"/>
  <c r="D41" i="16"/>
  <c r="A41" i="16"/>
  <c r="L40" i="16"/>
  <c r="K40" i="16"/>
  <c r="J40" i="16"/>
  <c r="I40" i="16"/>
  <c r="H40" i="16"/>
  <c r="G40" i="16"/>
  <c r="F40" i="16"/>
  <c r="E40" i="16"/>
  <c r="D40" i="16"/>
  <c r="C3" i="16" s="1"/>
  <c r="A40" i="16"/>
  <c r="L39" i="16"/>
  <c r="K39" i="16"/>
  <c r="J39" i="16"/>
  <c r="I39" i="16"/>
  <c r="H39" i="16"/>
  <c r="G39" i="16"/>
  <c r="F39" i="16"/>
  <c r="E39" i="16"/>
  <c r="D39" i="16"/>
  <c r="A39" i="16"/>
  <c r="L38" i="16"/>
  <c r="K38" i="16"/>
  <c r="J38" i="16"/>
  <c r="I38" i="16"/>
  <c r="H38" i="16"/>
  <c r="G38" i="16"/>
  <c r="F38" i="16"/>
  <c r="E38" i="16"/>
  <c r="D38" i="16"/>
  <c r="A38" i="16"/>
  <c r="L37" i="16"/>
  <c r="K37" i="16"/>
  <c r="J37" i="16"/>
  <c r="I37" i="16"/>
  <c r="H37" i="16"/>
  <c r="G37" i="16"/>
  <c r="F37" i="16"/>
  <c r="E37" i="16"/>
  <c r="D37" i="16"/>
  <c r="A37" i="16"/>
  <c r="L36" i="16"/>
  <c r="K36" i="16"/>
  <c r="J36" i="16"/>
  <c r="I36" i="16"/>
  <c r="H36" i="16"/>
  <c r="G36" i="16"/>
  <c r="F36" i="16"/>
  <c r="E36" i="16"/>
  <c r="D36" i="16"/>
  <c r="A36" i="16"/>
  <c r="L35" i="16"/>
  <c r="K35" i="16"/>
  <c r="J35" i="16"/>
  <c r="I35" i="16"/>
  <c r="H35" i="16"/>
  <c r="G35" i="16"/>
  <c r="F35" i="16"/>
  <c r="E35" i="16"/>
  <c r="D35" i="16"/>
  <c r="A35" i="16"/>
  <c r="L34" i="16"/>
  <c r="K34" i="16"/>
  <c r="J34" i="16"/>
  <c r="I34" i="16"/>
  <c r="H34" i="16"/>
  <c r="G34" i="16"/>
  <c r="F34" i="16"/>
  <c r="E34" i="16"/>
  <c r="E23" i="16" s="1"/>
  <c r="D34" i="16"/>
  <c r="D2" i="16" s="1"/>
  <c r="A34" i="16"/>
  <c r="L33" i="16"/>
  <c r="K33" i="16"/>
  <c r="J33" i="16"/>
  <c r="I33" i="16"/>
  <c r="H33" i="16"/>
  <c r="G33" i="16"/>
  <c r="F33" i="16"/>
  <c r="E33" i="16"/>
  <c r="D33" i="16"/>
  <c r="A33" i="16"/>
  <c r="L32" i="16"/>
  <c r="K32" i="16"/>
  <c r="J32" i="16"/>
  <c r="I32" i="16"/>
  <c r="H32" i="16"/>
  <c r="G32" i="16"/>
  <c r="F32" i="16"/>
  <c r="E32" i="16"/>
  <c r="D32" i="16"/>
  <c r="A32" i="16"/>
  <c r="L31" i="16"/>
  <c r="K31" i="16"/>
  <c r="J31" i="16"/>
  <c r="I31" i="16"/>
  <c r="H31" i="16"/>
  <c r="G31" i="16"/>
  <c r="F31" i="16"/>
  <c r="E31" i="16"/>
  <c r="D31" i="16"/>
  <c r="A31" i="16"/>
  <c r="L30" i="16"/>
  <c r="K30" i="16"/>
  <c r="J30" i="16"/>
  <c r="I30" i="16"/>
  <c r="H30" i="16"/>
  <c r="G30" i="16"/>
  <c r="F30" i="16"/>
  <c r="E30" i="16"/>
  <c r="D30" i="16"/>
  <c r="A30" i="16"/>
  <c r="L29" i="16"/>
  <c r="K29" i="16"/>
  <c r="J29" i="16"/>
  <c r="I29" i="16"/>
  <c r="H29" i="16"/>
  <c r="G29" i="16"/>
  <c r="F29" i="16"/>
  <c r="E29" i="16"/>
  <c r="D29" i="16"/>
  <c r="A29" i="16"/>
  <c r="L28" i="16"/>
  <c r="K28" i="16"/>
  <c r="J28" i="16"/>
  <c r="I28" i="16"/>
  <c r="H28" i="16"/>
  <c r="G28" i="16"/>
  <c r="F28" i="16"/>
  <c r="E28" i="16"/>
  <c r="D28" i="16"/>
  <c r="A28" i="16"/>
  <c r="C22" i="16"/>
  <c r="A2" i="16"/>
  <c r="L267" i="17"/>
  <c r="K267" i="17"/>
  <c r="J267" i="17"/>
  <c r="I267" i="17"/>
  <c r="H267" i="17"/>
  <c r="G267" i="17"/>
  <c r="F267" i="17"/>
  <c r="E267" i="17"/>
  <c r="D267" i="17"/>
  <c r="A267" i="17"/>
  <c r="L266" i="17"/>
  <c r="K266" i="17"/>
  <c r="J266" i="17"/>
  <c r="I266" i="17"/>
  <c r="H266" i="17"/>
  <c r="G266" i="17"/>
  <c r="F266" i="17"/>
  <c r="E266" i="17"/>
  <c r="D266" i="17"/>
  <c r="A266" i="17"/>
  <c r="L265" i="17"/>
  <c r="K265" i="17"/>
  <c r="J265" i="17"/>
  <c r="I265" i="17"/>
  <c r="H265" i="17"/>
  <c r="G265" i="17"/>
  <c r="F265" i="17"/>
  <c r="E265" i="17"/>
  <c r="D265" i="17"/>
  <c r="A265" i="17"/>
  <c r="L264" i="17"/>
  <c r="K264" i="17"/>
  <c r="J264" i="17"/>
  <c r="I264" i="17"/>
  <c r="H264" i="17"/>
  <c r="G264" i="17"/>
  <c r="F264" i="17"/>
  <c r="E264" i="17"/>
  <c r="D264" i="17"/>
  <c r="A264" i="17"/>
  <c r="L263" i="17"/>
  <c r="K263" i="17"/>
  <c r="J263" i="17"/>
  <c r="I263" i="17"/>
  <c r="H263" i="17"/>
  <c r="G263" i="17"/>
  <c r="F263" i="17"/>
  <c r="E263" i="17"/>
  <c r="D263" i="17"/>
  <c r="A263" i="17"/>
  <c r="L262" i="17"/>
  <c r="K262" i="17"/>
  <c r="J262" i="17"/>
  <c r="I262" i="17"/>
  <c r="H262" i="17"/>
  <c r="G262" i="17"/>
  <c r="F262" i="17"/>
  <c r="E262" i="17"/>
  <c r="D262" i="17"/>
  <c r="A262" i="17"/>
  <c r="L261" i="17"/>
  <c r="K261" i="17"/>
  <c r="J261" i="17"/>
  <c r="I261" i="17"/>
  <c r="H261" i="17"/>
  <c r="G261" i="17"/>
  <c r="F261" i="17"/>
  <c r="E261" i="17"/>
  <c r="D261" i="17"/>
  <c r="A261" i="17"/>
  <c r="L260" i="17"/>
  <c r="K260" i="17"/>
  <c r="J260" i="17"/>
  <c r="I260" i="17"/>
  <c r="H260" i="17"/>
  <c r="G260" i="17"/>
  <c r="F260" i="17"/>
  <c r="E260" i="17"/>
  <c r="D260" i="17"/>
  <c r="A260" i="17"/>
  <c r="L259" i="17"/>
  <c r="K259" i="17"/>
  <c r="J259" i="17"/>
  <c r="I259" i="17"/>
  <c r="H259" i="17"/>
  <c r="G259" i="17"/>
  <c r="F259" i="17"/>
  <c r="E259" i="17"/>
  <c r="D259" i="17"/>
  <c r="A259" i="17"/>
  <c r="L258" i="17"/>
  <c r="K258" i="17"/>
  <c r="J258" i="17"/>
  <c r="I258" i="17"/>
  <c r="H258" i="17"/>
  <c r="G258" i="17"/>
  <c r="F258" i="17"/>
  <c r="E258" i="17"/>
  <c r="D258" i="17"/>
  <c r="A258" i="17"/>
  <c r="L257" i="17"/>
  <c r="K257" i="17"/>
  <c r="J257" i="17"/>
  <c r="I257" i="17"/>
  <c r="H257" i="17"/>
  <c r="G257" i="17"/>
  <c r="F257" i="17"/>
  <c r="E257" i="17"/>
  <c r="D257" i="17"/>
  <c r="A257" i="17"/>
  <c r="L256" i="17"/>
  <c r="K256" i="17"/>
  <c r="J256" i="17"/>
  <c r="I256" i="17"/>
  <c r="H256" i="17"/>
  <c r="G256" i="17"/>
  <c r="F256" i="17"/>
  <c r="E256" i="17"/>
  <c r="D256" i="17"/>
  <c r="A256" i="17"/>
  <c r="L255" i="17"/>
  <c r="K255" i="17"/>
  <c r="J255" i="17"/>
  <c r="I255" i="17"/>
  <c r="H255" i="17"/>
  <c r="G255" i="17"/>
  <c r="F255" i="17"/>
  <c r="E255" i="17"/>
  <c r="D255" i="17"/>
  <c r="A255" i="17"/>
  <c r="L254" i="17"/>
  <c r="K254" i="17"/>
  <c r="J254" i="17"/>
  <c r="I254" i="17"/>
  <c r="H254" i="17"/>
  <c r="G254" i="17"/>
  <c r="F254" i="17"/>
  <c r="E254" i="17"/>
  <c r="D254" i="17"/>
  <c r="A254" i="17"/>
  <c r="L253" i="17"/>
  <c r="K253" i="17"/>
  <c r="J253" i="17"/>
  <c r="I253" i="17"/>
  <c r="H253" i="17"/>
  <c r="G253" i="17"/>
  <c r="F253" i="17"/>
  <c r="E253" i="17"/>
  <c r="D253" i="17"/>
  <c r="A253" i="17"/>
  <c r="L252" i="17"/>
  <c r="K252" i="17"/>
  <c r="J252" i="17"/>
  <c r="I252" i="17"/>
  <c r="H252" i="17"/>
  <c r="G252" i="17"/>
  <c r="F252" i="17"/>
  <c r="E252" i="17"/>
  <c r="D252" i="17"/>
  <c r="A252" i="17"/>
  <c r="L251" i="17"/>
  <c r="K251" i="17"/>
  <c r="J251" i="17"/>
  <c r="I251" i="17"/>
  <c r="H251" i="17"/>
  <c r="G251" i="17"/>
  <c r="F251" i="17"/>
  <c r="E251" i="17"/>
  <c r="D251" i="17"/>
  <c r="A251" i="17"/>
  <c r="L250" i="17"/>
  <c r="K250" i="17"/>
  <c r="J250" i="17"/>
  <c r="I250" i="17"/>
  <c r="H250" i="17"/>
  <c r="G250" i="17"/>
  <c r="F250" i="17"/>
  <c r="E250" i="17"/>
  <c r="D250" i="17"/>
  <c r="A250" i="17"/>
  <c r="L249" i="17"/>
  <c r="K249" i="17"/>
  <c r="J249" i="17"/>
  <c r="I249" i="17"/>
  <c r="H249" i="17"/>
  <c r="G249" i="17"/>
  <c r="F249" i="17"/>
  <c r="E249" i="17"/>
  <c r="D249" i="17"/>
  <c r="A249" i="17"/>
  <c r="L248" i="17"/>
  <c r="K248" i="17"/>
  <c r="J248" i="17"/>
  <c r="I248" i="17"/>
  <c r="H248" i="17"/>
  <c r="G248" i="17"/>
  <c r="F248" i="17"/>
  <c r="E248" i="17"/>
  <c r="D248" i="17"/>
  <c r="A248" i="17"/>
  <c r="L247" i="17"/>
  <c r="K247" i="17"/>
  <c r="J247" i="17"/>
  <c r="I247" i="17"/>
  <c r="H247" i="17"/>
  <c r="G247" i="17"/>
  <c r="F247" i="17"/>
  <c r="E247" i="17"/>
  <c r="D247" i="17"/>
  <c r="A247" i="17"/>
  <c r="L246" i="17"/>
  <c r="K246" i="17"/>
  <c r="J246" i="17"/>
  <c r="I246" i="17"/>
  <c r="H246" i="17"/>
  <c r="G246" i="17"/>
  <c r="F246" i="17"/>
  <c r="E246" i="17"/>
  <c r="D246" i="17"/>
  <c r="A246" i="17"/>
  <c r="L245" i="17"/>
  <c r="K245" i="17"/>
  <c r="J245" i="17"/>
  <c r="I245" i="17"/>
  <c r="H245" i="17"/>
  <c r="G245" i="17"/>
  <c r="F245" i="17"/>
  <c r="E245" i="17"/>
  <c r="D245" i="17"/>
  <c r="A245" i="17"/>
  <c r="L244" i="17"/>
  <c r="K244" i="17"/>
  <c r="J244" i="17"/>
  <c r="I244" i="17"/>
  <c r="H244" i="17"/>
  <c r="G244" i="17"/>
  <c r="F244" i="17"/>
  <c r="E244" i="17"/>
  <c r="D244" i="17"/>
  <c r="C20" i="17" s="1"/>
  <c r="A244" i="17"/>
  <c r="L243" i="17"/>
  <c r="K243" i="17"/>
  <c r="J243" i="17"/>
  <c r="I243" i="17"/>
  <c r="H243" i="17"/>
  <c r="G243" i="17"/>
  <c r="F243" i="17"/>
  <c r="E243" i="17"/>
  <c r="D243" i="17"/>
  <c r="A243" i="17"/>
  <c r="L242" i="17"/>
  <c r="K242" i="17"/>
  <c r="J242" i="17"/>
  <c r="I242" i="17"/>
  <c r="H242" i="17"/>
  <c r="G242" i="17"/>
  <c r="F242" i="17"/>
  <c r="E242" i="17"/>
  <c r="D242" i="17"/>
  <c r="A242" i="17"/>
  <c r="L241" i="17"/>
  <c r="K241" i="17"/>
  <c r="J241" i="17"/>
  <c r="I241" i="17"/>
  <c r="H241" i="17"/>
  <c r="G241" i="17"/>
  <c r="F241" i="17"/>
  <c r="E241" i="17"/>
  <c r="D241" i="17"/>
  <c r="A241" i="17"/>
  <c r="L240" i="17"/>
  <c r="K240" i="17"/>
  <c r="J240" i="17"/>
  <c r="I240" i="17"/>
  <c r="H240" i="17"/>
  <c r="G240" i="17"/>
  <c r="F240" i="17"/>
  <c r="E240" i="17"/>
  <c r="D240" i="17"/>
  <c r="A240" i="17"/>
  <c r="L239" i="17"/>
  <c r="K239" i="17"/>
  <c r="J239" i="17"/>
  <c r="I239" i="17"/>
  <c r="H239" i="17"/>
  <c r="G239" i="17"/>
  <c r="F239" i="17"/>
  <c r="E239" i="17"/>
  <c r="D239" i="17"/>
  <c r="A239" i="17"/>
  <c r="L238" i="17"/>
  <c r="K238" i="17"/>
  <c r="J238" i="17"/>
  <c r="I238" i="17"/>
  <c r="H238" i="17"/>
  <c r="G238" i="17"/>
  <c r="F238" i="17"/>
  <c r="E238" i="17"/>
  <c r="D238" i="17"/>
  <c r="A238" i="17"/>
  <c r="L237" i="17"/>
  <c r="K237" i="17"/>
  <c r="J237" i="17"/>
  <c r="I237" i="17"/>
  <c r="H237" i="17"/>
  <c r="G237" i="17"/>
  <c r="F237" i="17"/>
  <c r="E237" i="17"/>
  <c r="D237" i="17"/>
  <c r="A237" i="17"/>
  <c r="L236" i="17"/>
  <c r="K236" i="17"/>
  <c r="J236" i="17"/>
  <c r="I236" i="17"/>
  <c r="H236" i="17"/>
  <c r="G236" i="17"/>
  <c r="F236" i="17"/>
  <c r="E236" i="17"/>
  <c r="D236" i="17"/>
  <c r="A236" i="17"/>
  <c r="L235" i="17"/>
  <c r="K235" i="17"/>
  <c r="J235" i="17"/>
  <c r="I235" i="17"/>
  <c r="H235" i="17"/>
  <c r="G235" i="17"/>
  <c r="F235" i="17"/>
  <c r="E235" i="17"/>
  <c r="D235" i="17"/>
  <c r="A235" i="17"/>
  <c r="L234" i="17"/>
  <c r="K234" i="17"/>
  <c r="J234" i="17"/>
  <c r="I234" i="17"/>
  <c r="H234" i="17"/>
  <c r="G234" i="17"/>
  <c r="F234" i="17"/>
  <c r="E234" i="17"/>
  <c r="D234" i="17"/>
  <c r="A234" i="17"/>
  <c r="L233" i="17"/>
  <c r="K233" i="17"/>
  <c r="J233" i="17"/>
  <c r="I233" i="17"/>
  <c r="H233" i="17"/>
  <c r="G233" i="17"/>
  <c r="F233" i="17"/>
  <c r="E233" i="17"/>
  <c r="D233" i="17"/>
  <c r="A233" i="17"/>
  <c r="L232" i="17"/>
  <c r="K232" i="17"/>
  <c r="J232" i="17"/>
  <c r="I232" i="17"/>
  <c r="H232" i="17"/>
  <c r="G232" i="17"/>
  <c r="F232" i="17"/>
  <c r="E232" i="17"/>
  <c r="D232" i="17"/>
  <c r="C19" i="17" s="1"/>
  <c r="A232" i="17"/>
  <c r="L231" i="17"/>
  <c r="K231" i="17"/>
  <c r="J231" i="17"/>
  <c r="I231" i="17"/>
  <c r="H231" i="17"/>
  <c r="G231" i="17"/>
  <c r="F231" i="17"/>
  <c r="E231" i="17"/>
  <c r="D231" i="17"/>
  <c r="A231" i="17"/>
  <c r="L230" i="17"/>
  <c r="K230" i="17"/>
  <c r="J230" i="17"/>
  <c r="I230" i="17"/>
  <c r="H230" i="17"/>
  <c r="G230" i="17"/>
  <c r="F230" i="17"/>
  <c r="E230" i="17"/>
  <c r="D230" i="17"/>
  <c r="A230" i="17"/>
  <c r="L229" i="17"/>
  <c r="K229" i="17"/>
  <c r="J229" i="17"/>
  <c r="I229" i="17"/>
  <c r="H229" i="17"/>
  <c r="G229" i="17"/>
  <c r="F229" i="17"/>
  <c r="E229" i="17"/>
  <c r="D229" i="17"/>
  <c r="A229" i="17"/>
  <c r="L228" i="17"/>
  <c r="K228" i="17"/>
  <c r="J228" i="17"/>
  <c r="I228" i="17"/>
  <c r="H228" i="17"/>
  <c r="G228" i="17"/>
  <c r="F228" i="17"/>
  <c r="E228" i="17"/>
  <c r="D228" i="17"/>
  <c r="A228" i="17"/>
  <c r="L227" i="17"/>
  <c r="K227" i="17"/>
  <c r="J227" i="17"/>
  <c r="I227" i="17"/>
  <c r="H227" i="17"/>
  <c r="G227" i="17"/>
  <c r="F227" i="17"/>
  <c r="E227" i="17"/>
  <c r="D227" i="17"/>
  <c r="A227" i="17"/>
  <c r="L226" i="17"/>
  <c r="K226" i="17"/>
  <c r="J226" i="17"/>
  <c r="I226" i="17"/>
  <c r="H226" i="17"/>
  <c r="G226" i="17"/>
  <c r="F226" i="17"/>
  <c r="E226" i="17"/>
  <c r="D226" i="17"/>
  <c r="A226" i="17"/>
  <c r="L225" i="17"/>
  <c r="K225" i="17"/>
  <c r="J225" i="17"/>
  <c r="I225" i="17"/>
  <c r="H225" i="17"/>
  <c r="G225" i="17"/>
  <c r="F225" i="17"/>
  <c r="E225" i="17"/>
  <c r="D225" i="17"/>
  <c r="A225" i="17"/>
  <c r="L224" i="17"/>
  <c r="K224" i="17"/>
  <c r="J224" i="17"/>
  <c r="I224" i="17"/>
  <c r="H224" i="17"/>
  <c r="G224" i="17"/>
  <c r="F224" i="17"/>
  <c r="E224" i="17"/>
  <c r="D224" i="17"/>
  <c r="A224" i="17"/>
  <c r="L223" i="17"/>
  <c r="K223" i="17"/>
  <c r="J223" i="17"/>
  <c r="I223" i="17"/>
  <c r="H223" i="17"/>
  <c r="G223" i="17"/>
  <c r="F223" i="17"/>
  <c r="E223" i="17"/>
  <c r="D223" i="17"/>
  <c r="A223" i="17"/>
  <c r="L222" i="17"/>
  <c r="K222" i="17"/>
  <c r="J222" i="17"/>
  <c r="I222" i="17"/>
  <c r="H222" i="17"/>
  <c r="G222" i="17"/>
  <c r="F222" i="17"/>
  <c r="E222" i="17"/>
  <c r="D222" i="17"/>
  <c r="A222" i="17"/>
  <c r="L221" i="17"/>
  <c r="K221" i="17"/>
  <c r="J221" i="17"/>
  <c r="I221" i="17"/>
  <c r="H221" i="17"/>
  <c r="G221" i="17"/>
  <c r="F221" i="17"/>
  <c r="E221" i="17"/>
  <c r="D221" i="17"/>
  <c r="A221" i="17"/>
  <c r="L220" i="17"/>
  <c r="K220" i="17"/>
  <c r="J220" i="17"/>
  <c r="I220" i="17"/>
  <c r="H220" i="17"/>
  <c r="G220" i="17"/>
  <c r="F220" i="17"/>
  <c r="E220" i="17"/>
  <c r="D220" i="17"/>
  <c r="C18" i="17" s="1"/>
  <c r="A220" i="17"/>
  <c r="L219" i="17"/>
  <c r="K219" i="17"/>
  <c r="J219" i="17"/>
  <c r="I219" i="17"/>
  <c r="H219" i="17"/>
  <c r="G219" i="17"/>
  <c r="F219" i="17"/>
  <c r="E219" i="17"/>
  <c r="D219" i="17"/>
  <c r="A219" i="17"/>
  <c r="L218" i="17"/>
  <c r="K218" i="17"/>
  <c r="J218" i="17"/>
  <c r="I218" i="17"/>
  <c r="H218" i="17"/>
  <c r="G218" i="17"/>
  <c r="F218" i="17"/>
  <c r="E218" i="17"/>
  <c r="D218" i="17"/>
  <c r="A218" i="17"/>
  <c r="L217" i="17"/>
  <c r="K217" i="17"/>
  <c r="J217" i="17"/>
  <c r="I217" i="17"/>
  <c r="H217" i="17"/>
  <c r="G217" i="17"/>
  <c r="F217" i="17"/>
  <c r="E217" i="17"/>
  <c r="D217" i="17"/>
  <c r="A217" i="17"/>
  <c r="L216" i="17"/>
  <c r="K216" i="17"/>
  <c r="J216" i="17"/>
  <c r="I216" i="17"/>
  <c r="H216" i="17"/>
  <c r="G216" i="17"/>
  <c r="F216" i="17"/>
  <c r="E216" i="17"/>
  <c r="D216" i="17"/>
  <c r="A216" i="17"/>
  <c r="L215" i="17"/>
  <c r="K215" i="17"/>
  <c r="J215" i="17"/>
  <c r="I215" i="17"/>
  <c r="H215" i="17"/>
  <c r="G215" i="17"/>
  <c r="F215" i="17"/>
  <c r="E215" i="17"/>
  <c r="D215" i="17"/>
  <c r="A215" i="17"/>
  <c r="L214" i="17"/>
  <c r="K214" i="17"/>
  <c r="J214" i="17"/>
  <c r="I214" i="17"/>
  <c r="H214" i="17"/>
  <c r="G214" i="17"/>
  <c r="F214" i="17"/>
  <c r="E214" i="17"/>
  <c r="D214" i="17"/>
  <c r="A214" i="17"/>
  <c r="L213" i="17"/>
  <c r="K213" i="17"/>
  <c r="J213" i="17"/>
  <c r="I213" i="17"/>
  <c r="H213" i="17"/>
  <c r="G213" i="17"/>
  <c r="F213" i="17"/>
  <c r="E213" i="17"/>
  <c r="D213" i="17"/>
  <c r="A213" i="17"/>
  <c r="L212" i="17"/>
  <c r="K212" i="17"/>
  <c r="J212" i="17"/>
  <c r="I212" i="17"/>
  <c r="H212" i="17"/>
  <c r="G212" i="17"/>
  <c r="F212" i="17"/>
  <c r="E212" i="17"/>
  <c r="D212" i="17"/>
  <c r="A212" i="17"/>
  <c r="L211" i="17"/>
  <c r="K211" i="17"/>
  <c r="J211" i="17"/>
  <c r="I211" i="17"/>
  <c r="H211" i="17"/>
  <c r="G211" i="17"/>
  <c r="F211" i="17"/>
  <c r="E211" i="17"/>
  <c r="D211" i="17"/>
  <c r="A211" i="17"/>
  <c r="L210" i="17"/>
  <c r="K210" i="17"/>
  <c r="J210" i="17"/>
  <c r="I210" i="17"/>
  <c r="H210" i="17"/>
  <c r="G210" i="17"/>
  <c r="F210" i="17"/>
  <c r="E210" i="17"/>
  <c r="D210" i="17"/>
  <c r="A210" i="17"/>
  <c r="L209" i="17"/>
  <c r="K209" i="17"/>
  <c r="J209" i="17"/>
  <c r="I209" i="17"/>
  <c r="H209" i="17"/>
  <c r="G209" i="17"/>
  <c r="F209" i="17"/>
  <c r="E209" i="17"/>
  <c r="D209" i="17"/>
  <c r="A209" i="17"/>
  <c r="L208" i="17"/>
  <c r="K208" i="17"/>
  <c r="J208" i="17"/>
  <c r="I208" i="17"/>
  <c r="H208" i="17"/>
  <c r="G208" i="17"/>
  <c r="F208" i="17"/>
  <c r="E208" i="17"/>
  <c r="D208" i="17"/>
  <c r="A208" i="17"/>
  <c r="L207" i="17"/>
  <c r="K207" i="17"/>
  <c r="J207" i="17"/>
  <c r="I207" i="17"/>
  <c r="H207" i="17"/>
  <c r="G207" i="17"/>
  <c r="F207" i="17"/>
  <c r="E207" i="17"/>
  <c r="D207" i="17"/>
  <c r="A207" i="17"/>
  <c r="L206" i="17"/>
  <c r="K206" i="17"/>
  <c r="J206" i="17"/>
  <c r="I206" i="17"/>
  <c r="H206" i="17"/>
  <c r="G206" i="17"/>
  <c r="F206" i="17"/>
  <c r="E206" i="17"/>
  <c r="D206" i="17"/>
  <c r="A206" i="17"/>
  <c r="L205" i="17"/>
  <c r="K205" i="17"/>
  <c r="J205" i="17"/>
  <c r="I205" i="17"/>
  <c r="H205" i="17"/>
  <c r="G205" i="17"/>
  <c r="F205" i="17"/>
  <c r="E205" i="17"/>
  <c r="D205" i="17"/>
  <c r="A205" i="17"/>
  <c r="L204" i="17"/>
  <c r="K204" i="17"/>
  <c r="J204" i="17"/>
  <c r="I204" i="17"/>
  <c r="H204" i="17"/>
  <c r="G204" i="17"/>
  <c r="F204" i="17"/>
  <c r="E204" i="17"/>
  <c r="D204" i="17"/>
  <c r="A204" i="17"/>
  <c r="L203" i="17"/>
  <c r="K203" i="17"/>
  <c r="J203" i="17"/>
  <c r="I203" i="17"/>
  <c r="H203" i="17"/>
  <c r="G203" i="17"/>
  <c r="F203" i="17"/>
  <c r="E203" i="17"/>
  <c r="D203" i="17"/>
  <c r="A203" i="17"/>
  <c r="L202" i="17"/>
  <c r="K202" i="17"/>
  <c r="J202" i="17"/>
  <c r="I202" i="17"/>
  <c r="H202" i="17"/>
  <c r="G202" i="17"/>
  <c r="F202" i="17"/>
  <c r="E202" i="17"/>
  <c r="D202" i="17"/>
  <c r="A202" i="17"/>
  <c r="L201" i="17"/>
  <c r="K201" i="17"/>
  <c r="J201" i="17"/>
  <c r="I201" i="17"/>
  <c r="H201" i="17"/>
  <c r="G201" i="17"/>
  <c r="F201" i="17"/>
  <c r="E201" i="17"/>
  <c r="D201" i="17"/>
  <c r="A201" i="17"/>
  <c r="L200" i="17"/>
  <c r="K200" i="17"/>
  <c r="J200" i="17"/>
  <c r="I200" i="17"/>
  <c r="H200" i="17"/>
  <c r="G200" i="17"/>
  <c r="F200" i="17"/>
  <c r="E200" i="17"/>
  <c r="D200" i="17"/>
  <c r="A200" i="17"/>
  <c r="L199" i="17"/>
  <c r="K199" i="17"/>
  <c r="J199" i="17"/>
  <c r="I199" i="17"/>
  <c r="H199" i="17"/>
  <c r="G199" i="17"/>
  <c r="F199" i="17"/>
  <c r="E199" i="17"/>
  <c r="D199" i="17"/>
  <c r="A199" i="17"/>
  <c r="L198" i="17"/>
  <c r="K198" i="17"/>
  <c r="J198" i="17"/>
  <c r="I198" i="17"/>
  <c r="H198" i="17"/>
  <c r="G198" i="17"/>
  <c r="F198" i="17"/>
  <c r="E198" i="17"/>
  <c r="D198" i="17"/>
  <c r="A198" i="17"/>
  <c r="L197" i="17"/>
  <c r="K197" i="17"/>
  <c r="J197" i="17"/>
  <c r="I197" i="17"/>
  <c r="H197" i="17"/>
  <c r="G197" i="17"/>
  <c r="F197" i="17"/>
  <c r="E197" i="17"/>
  <c r="D197" i="17"/>
  <c r="A197" i="17"/>
  <c r="L196" i="17"/>
  <c r="K196" i="17"/>
  <c r="J196" i="17"/>
  <c r="I196" i="17"/>
  <c r="H196" i="17"/>
  <c r="G196" i="17"/>
  <c r="F196" i="17"/>
  <c r="E196" i="17"/>
  <c r="D196" i="17"/>
  <c r="C16" i="17" s="1"/>
  <c r="A196" i="17"/>
  <c r="L195" i="17"/>
  <c r="K195" i="17"/>
  <c r="J195" i="17"/>
  <c r="I195" i="17"/>
  <c r="H195" i="17"/>
  <c r="G195" i="17"/>
  <c r="F195" i="17"/>
  <c r="E195" i="17"/>
  <c r="D195" i="17"/>
  <c r="A195" i="17"/>
  <c r="L194" i="17"/>
  <c r="K194" i="17"/>
  <c r="J194" i="17"/>
  <c r="I194" i="17"/>
  <c r="H194" i="17"/>
  <c r="G194" i="17"/>
  <c r="F194" i="17"/>
  <c r="E194" i="17"/>
  <c r="D194" i="17"/>
  <c r="A194" i="17"/>
  <c r="L193" i="17"/>
  <c r="K193" i="17"/>
  <c r="J193" i="17"/>
  <c r="I193" i="17"/>
  <c r="H193" i="17"/>
  <c r="G193" i="17"/>
  <c r="F193" i="17"/>
  <c r="E193" i="17"/>
  <c r="D193" i="17"/>
  <c r="A193" i="17"/>
  <c r="L192" i="17"/>
  <c r="K192" i="17"/>
  <c r="J192" i="17"/>
  <c r="I192" i="17"/>
  <c r="H192" i="17"/>
  <c r="G192" i="17"/>
  <c r="F192" i="17"/>
  <c r="E192" i="17"/>
  <c r="D192" i="17"/>
  <c r="A192" i="17"/>
  <c r="L191" i="17"/>
  <c r="K191" i="17"/>
  <c r="J191" i="17"/>
  <c r="I191" i="17"/>
  <c r="H191" i="17"/>
  <c r="G191" i="17"/>
  <c r="F191" i="17"/>
  <c r="E191" i="17"/>
  <c r="D191" i="17"/>
  <c r="A191" i="17"/>
  <c r="L190" i="17"/>
  <c r="K190" i="17"/>
  <c r="J190" i="17"/>
  <c r="I190" i="17"/>
  <c r="H190" i="17"/>
  <c r="G190" i="17"/>
  <c r="F190" i="17"/>
  <c r="E190" i="17"/>
  <c r="D190" i="17"/>
  <c r="A190" i="17"/>
  <c r="L189" i="17"/>
  <c r="K189" i="17"/>
  <c r="J189" i="17"/>
  <c r="I189" i="17"/>
  <c r="H189" i="17"/>
  <c r="G189" i="17"/>
  <c r="F189" i="17"/>
  <c r="E189" i="17"/>
  <c r="D189" i="17"/>
  <c r="A189" i="17"/>
  <c r="L188" i="17"/>
  <c r="K188" i="17"/>
  <c r="J188" i="17"/>
  <c r="I188" i="17"/>
  <c r="H188" i="17"/>
  <c r="G188" i="17"/>
  <c r="F188" i="17"/>
  <c r="E188" i="17"/>
  <c r="D188" i="17"/>
  <c r="A188" i="17"/>
  <c r="L187" i="17"/>
  <c r="K187" i="17"/>
  <c r="J187" i="17"/>
  <c r="I187" i="17"/>
  <c r="H187" i="17"/>
  <c r="G187" i="17"/>
  <c r="F187" i="17"/>
  <c r="E187" i="17"/>
  <c r="D187" i="17"/>
  <c r="A187" i="17"/>
  <c r="L186" i="17"/>
  <c r="K186" i="17"/>
  <c r="J186" i="17"/>
  <c r="I186" i="17"/>
  <c r="H186" i="17"/>
  <c r="G186" i="17"/>
  <c r="F186" i="17"/>
  <c r="E186" i="17"/>
  <c r="D186" i="17"/>
  <c r="A186" i="17"/>
  <c r="L185" i="17"/>
  <c r="K185" i="17"/>
  <c r="J185" i="17"/>
  <c r="I185" i="17"/>
  <c r="H185" i="17"/>
  <c r="G185" i="17"/>
  <c r="F185" i="17"/>
  <c r="E185" i="17"/>
  <c r="D185" i="17"/>
  <c r="A185" i="17"/>
  <c r="L184" i="17"/>
  <c r="K184" i="17"/>
  <c r="J184" i="17"/>
  <c r="I184" i="17"/>
  <c r="H184" i="17"/>
  <c r="G184" i="17"/>
  <c r="F184" i="17"/>
  <c r="E184" i="17"/>
  <c r="D184" i="17"/>
  <c r="C15" i="17" s="1"/>
  <c r="A184" i="17"/>
  <c r="L183" i="17"/>
  <c r="K183" i="17"/>
  <c r="J183" i="17"/>
  <c r="I183" i="17"/>
  <c r="H183" i="17"/>
  <c r="G183" i="17"/>
  <c r="F183" i="17"/>
  <c r="E183" i="17"/>
  <c r="D183" i="17"/>
  <c r="A183" i="17"/>
  <c r="L182" i="17"/>
  <c r="K182" i="17"/>
  <c r="J182" i="17"/>
  <c r="I182" i="17"/>
  <c r="H182" i="17"/>
  <c r="G182" i="17"/>
  <c r="F182" i="17"/>
  <c r="E182" i="17"/>
  <c r="D182" i="17"/>
  <c r="A182" i="17"/>
  <c r="L181" i="17"/>
  <c r="K181" i="17"/>
  <c r="J181" i="17"/>
  <c r="I181" i="17"/>
  <c r="H181" i="17"/>
  <c r="G181" i="17"/>
  <c r="F181" i="17"/>
  <c r="E181" i="17"/>
  <c r="D181" i="17"/>
  <c r="A181" i="17"/>
  <c r="L180" i="17"/>
  <c r="K180" i="17"/>
  <c r="J180" i="17"/>
  <c r="I180" i="17"/>
  <c r="H180" i="17"/>
  <c r="G180" i="17"/>
  <c r="F180" i="17"/>
  <c r="E180" i="17"/>
  <c r="D180" i="17"/>
  <c r="A180" i="17"/>
  <c r="L179" i="17"/>
  <c r="K179" i="17"/>
  <c r="J179" i="17"/>
  <c r="I179" i="17"/>
  <c r="H179" i="17"/>
  <c r="G179" i="17"/>
  <c r="F179" i="17"/>
  <c r="E179" i="17"/>
  <c r="D179" i="17"/>
  <c r="A179" i="17"/>
  <c r="L178" i="17"/>
  <c r="K178" i="17"/>
  <c r="J178" i="17"/>
  <c r="I178" i="17"/>
  <c r="H178" i="17"/>
  <c r="G178" i="17"/>
  <c r="F178" i="17"/>
  <c r="E178" i="17"/>
  <c r="D178" i="17"/>
  <c r="A178" i="17"/>
  <c r="L177" i="17"/>
  <c r="K177" i="17"/>
  <c r="J177" i="17"/>
  <c r="I177" i="17"/>
  <c r="H177" i="17"/>
  <c r="G177" i="17"/>
  <c r="F177" i="17"/>
  <c r="E177" i="17"/>
  <c r="D177" i="17"/>
  <c r="A177" i="17"/>
  <c r="L176" i="17"/>
  <c r="K176" i="17"/>
  <c r="J176" i="17"/>
  <c r="I176" i="17"/>
  <c r="H176" i="17"/>
  <c r="G176" i="17"/>
  <c r="F176" i="17"/>
  <c r="E176" i="17"/>
  <c r="D176" i="17"/>
  <c r="A176" i="17"/>
  <c r="L175" i="17"/>
  <c r="K175" i="17"/>
  <c r="J175" i="17"/>
  <c r="I175" i="17"/>
  <c r="H175" i="17"/>
  <c r="G175" i="17"/>
  <c r="F175" i="17"/>
  <c r="E175" i="17"/>
  <c r="D175" i="17"/>
  <c r="A175" i="17"/>
  <c r="L174" i="17"/>
  <c r="K174" i="17"/>
  <c r="J174" i="17"/>
  <c r="I174" i="17"/>
  <c r="H174" i="17"/>
  <c r="G174" i="17"/>
  <c r="F174" i="17"/>
  <c r="E174" i="17"/>
  <c r="D174" i="17"/>
  <c r="A174" i="17"/>
  <c r="L173" i="17"/>
  <c r="K173" i="17"/>
  <c r="J173" i="17"/>
  <c r="I173" i="17"/>
  <c r="H173" i="17"/>
  <c r="G173" i="17"/>
  <c r="F173" i="17"/>
  <c r="E173" i="17"/>
  <c r="D173" i="17"/>
  <c r="A173" i="17"/>
  <c r="L172" i="17"/>
  <c r="K172" i="17"/>
  <c r="J172" i="17"/>
  <c r="I172" i="17"/>
  <c r="H172" i="17"/>
  <c r="G172" i="17"/>
  <c r="F172" i="17"/>
  <c r="E172" i="17"/>
  <c r="D172" i="17"/>
  <c r="C14" i="17" s="1"/>
  <c r="A172" i="17"/>
  <c r="L171" i="17"/>
  <c r="K171" i="17"/>
  <c r="J171" i="17"/>
  <c r="I171" i="17"/>
  <c r="H171" i="17"/>
  <c r="G171" i="17"/>
  <c r="F171" i="17"/>
  <c r="E171" i="17"/>
  <c r="D171" i="17"/>
  <c r="A171" i="17"/>
  <c r="L170" i="17"/>
  <c r="K170" i="17"/>
  <c r="J170" i="17"/>
  <c r="I170" i="17"/>
  <c r="H170" i="17"/>
  <c r="G170" i="17"/>
  <c r="F170" i="17"/>
  <c r="E170" i="17"/>
  <c r="D170" i="17"/>
  <c r="A170" i="17"/>
  <c r="L169" i="17"/>
  <c r="K169" i="17"/>
  <c r="J169" i="17"/>
  <c r="I169" i="17"/>
  <c r="H169" i="17"/>
  <c r="G169" i="17"/>
  <c r="F169" i="17"/>
  <c r="E169" i="17"/>
  <c r="D169" i="17"/>
  <c r="A169" i="17"/>
  <c r="L168" i="17"/>
  <c r="K168" i="17"/>
  <c r="J168" i="17"/>
  <c r="I168" i="17"/>
  <c r="H168" i="17"/>
  <c r="G168" i="17"/>
  <c r="F168" i="17"/>
  <c r="E168" i="17"/>
  <c r="D168" i="17"/>
  <c r="A168" i="17"/>
  <c r="L167" i="17"/>
  <c r="K167" i="17"/>
  <c r="J167" i="17"/>
  <c r="I167" i="17"/>
  <c r="H167" i="17"/>
  <c r="G167" i="17"/>
  <c r="F167" i="17"/>
  <c r="E167" i="17"/>
  <c r="D167" i="17"/>
  <c r="A167" i="17"/>
  <c r="L166" i="17"/>
  <c r="K166" i="17"/>
  <c r="J166" i="17"/>
  <c r="I166" i="17"/>
  <c r="H166" i="17"/>
  <c r="G166" i="17"/>
  <c r="F166" i="17"/>
  <c r="E166" i="17"/>
  <c r="D166" i="17"/>
  <c r="A166" i="17"/>
  <c r="L165" i="17"/>
  <c r="K165" i="17"/>
  <c r="J165" i="17"/>
  <c r="I165" i="17"/>
  <c r="H165" i="17"/>
  <c r="G165" i="17"/>
  <c r="F165" i="17"/>
  <c r="E165" i="17"/>
  <c r="D165" i="17"/>
  <c r="A165" i="17"/>
  <c r="L164" i="17"/>
  <c r="K164" i="17"/>
  <c r="J164" i="17"/>
  <c r="I164" i="17"/>
  <c r="H164" i="17"/>
  <c r="G164" i="17"/>
  <c r="F164" i="17"/>
  <c r="E164" i="17"/>
  <c r="D164" i="17"/>
  <c r="A164" i="17"/>
  <c r="L163" i="17"/>
  <c r="K163" i="17"/>
  <c r="J163" i="17"/>
  <c r="I163" i="17"/>
  <c r="H163" i="17"/>
  <c r="G163" i="17"/>
  <c r="F163" i="17"/>
  <c r="E163" i="17"/>
  <c r="D163" i="17"/>
  <c r="A163" i="17"/>
  <c r="L162" i="17"/>
  <c r="K162" i="17"/>
  <c r="J162" i="17"/>
  <c r="I162" i="17"/>
  <c r="H162" i="17"/>
  <c r="G162" i="17"/>
  <c r="F162" i="17"/>
  <c r="E162" i="17"/>
  <c r="D162" i="17"/>
  <c r="A162" i="17"/>
  <c r="L161" i="17"/>
  <c r="K161" i="17"/>
  <c r="J161" i="17"/>
  <c r="I161" i="17"/>
  <c r="H161" i="17"/>
  <c r="G161" i="17"/>
  <c r="F161" i="17"/>
  <c r="E161" i="17"/>
  <c r="D161" i="17"/>
  <c r="A161" i="17"/>
  <c r="L160" i="17"/>
  <c r="K160" i="17"/>
  <c r="J160" i="17"/>
  <c r="I160" i="17"/>
  <c r="H160" i="17"/>
  <c r="G160" i="17"/>
  <c r="F160" i="17"/>
  <c r="E160" i="17"/>
  <c r="D160" i="17"/>
  <c r="A160" i="17"/>
  <c r="L159" i="17"/>
  <c r="K159" i="17"/>
  <c r="J159" i="17"/>
  <c r="I159" i="17"/>
  <c r="H159" i="17"/>
  <c r="G159" i="17"/>
  <c r="F159" i="17"/>
  <c r="E159" i="17"/>
  <c r="D159" i="17"/>
  <c r="A159" i="17"/>
  <c r="L158" i="17"/>
  <c r="K158" i="17"/>
  <c r="J158" i="17"/>
  <c r="I158" i="17"/>
  <c r="H158" i="17"/>
  <c r="G158" i="17"/>
  <c r="F158" i="17"/>
  <c r="E158" i="17"/>
  <c r="D158" i="17"/>
  <c r="A158" i="17"/>
  <c r="L157" i="17"/>
  <c r="K157" i="17"/>
  <c r="J157" i="17"/>
  <c r="I157" i="17"/>
  <c r="H157" i="17"/>
  <c r="G157" i="17"/>
  <c r="F157" i="17"/>
  <c r="E157" i="17"/>
  <c r="D157" i="17"/>
  <c r="A157" i="17"/>
  <c r="L156" i="17"/>
  <c r="K156" i="17"/>
  <c r="J156" i="17"/>
  <c r="I156" i="17"/>
  <c r="H156" i="17"/>
  <c r="G156" i="17"/>
  <c r="F156" i="17"/>
  <c r="E156" i="17"/>
  <c r="D156" i="17"/>
  <c r="A156" i="17"/>
  <c r="L155" i="17"/>
  <c r="K155" i="17"/>
  <c r="J155" i="17"/>
  <c r="I155" i="17"/>
  <c r="H155" i="17"/>
  <c r="G155" i="17"/>
  <c r="F155" i="17"/>
  <c r="E155" i="17"/>
  <c r="D155" i="17"/>
  <c r="A155" i="17"/>
  <c r="L154" i="17"/>
  <c r="K154" i="17"/>
  <c r="J154" i="17"/>
  <c r="I154" i="17"/>
  <c r="H154" i="17"/>
  <c r="G154" i="17"/>
  <c r="F154" i="17"/>
  <c r="E154" i="17"/>
  <c r="D154" i="17"/>
  <c r="A154" i="17"/>
  <c r="L153" i="17"/>
  <c r="K153" i="17"/>
  <c r="J153" i="17"/>
  <c r="I153" i="17"/>
  <c r="H153" i="17"/>
  <c r="G153" i="17"/>
  <c r="F153" i="17"/>
  <c r="E153" i="17"/>
  <c r="D153" i="17"/>
  <c r="A153" i="17"/>
  <c r="L152" i="17"/>
  <c r="K152" i="17"/>
  <c r="J152" i="17"/>
  <c r="I152" i="17"/>
  <c r="H152" i="17"/>
  <c r="G152" i="17"/>
  <c r="F152" i="17"/>
  <c r="E152" i="17"/>
  <c r="D152" i="17"/>
  <c r="A152" i="17"/>
  <c r="L151" i="17"/>
  <c r="K151" i="17"/>
  <c r="J151" i="17"/>
  <c r="I151" i="17"/>
  <c r="H151" i="17"/>
  <c r="G151" i="17"/>
  <c r="F151" i="17"/>
  <c r="E151" i="17"/>
  <c r="D151" i="17"/>
  <c r="A151" i="17"/>
  <c r="L150" i="17"/>
  <c r="K150" i="17"/>
  <c r="J150" i="17"/>
  <c r="I150" i="17"/>
  <c r="H150" i="17"/>
  <c r="G150" i="17"/>
  <c r="F150" i="17"/>
  <c r="E150" i="17"/>
  <c r="D150" i="17"/>
  <c r="A150" i="17"/>
  <c r="L149" i="17"/>
  <c r="K149" i="17"/>
  <c r="J149" i="17"/>
  <c r="I149" i="17"/>
  <c r="H149" i="17"/>
  <c r="G149" i="17"/>
  <c r="F149" i="17"/>
  <c r="E149" i="17"/>
  <c r="D149" i="17"/>
  <c r="A149" i="17"/>
  <c r="L148" i="17"/>
  <c r="K148" i="17"/>
  <c r="J148" i="17"/>
  <c r="I148" i="17"/>
  <c r="H148" i="17"/>
  <c r="G148" i="17"/>
  <c r="F148" i="17"/>
  <c r="E148" i="17"/>
  <c r="D148" i="17"/>
  <c r="C12" i="17" s="1"/>
  <c r="A148" i="17"/>
  <c r="L147" i="17"/>
  <c r="K147" i="17"/>
  <c r="J147" i="17"/>
  <c r="I147" i="17"/>
  <c r="H147" i="17"/>
  <c r="G147" i="17"/>
  <c r="F147" i="17"/>
  <c r="E147" i="17"/>
  <c r="D147" i="17"/>
  <c r="A147" i="17"/>
  <c r="L146" i="17"/>
  <c r="K146" i="17"/>
  <c r="J146" i="17"/>
  <c r="I146" i="17"/>
  <c r="H146" i="17"/>
  <c r="G146" i="17"/>
  <c r="F146" i="17"/>
  <c r="E146" i="17"/>
  <c r="D146" i="17"/>
  <c r="A146" i="17"/>
  <c r="L145" i="17"/>
  <c r="K145" i="17"/>
  <c r="J145" i="17"/>
  <c r="I145" i="17"/>
  <c r="H145" i="17"/>
  <c r="G145" i="17"/>
  <c r="F145" i="17"/>
  <c r="E145" i="17"/>
  <c r="D145" i="17"/>
  <c r="A145" i="17"/>
  <c r="L144" i="17"/>
  <c r="K144" i="17"/>
  <c r="J144" i="17"/>
  <c r="I144" i="17"/>
  <c r="H144" i="17"/>
  <c r="G144" i="17"/>
  <c r="F144" i="17"/>
  <c r="E144" i="17"/>
  <c r="D144" i="17"/>
  <c r="A144" i="17"/>
  <c r="L143" i="17"/>
  <c r="K143" i="17"/>
  <c r="J143" i="17"/>
  <c r="I143" i="17"/>
  <c r="H143" i="17"/>
  <c r="G143" i="17"/>
  <c r="F143" i="17"/>
  <c r="E143" i="17"/>
  <c r="D143" i="17"/>
  <c r="A143" i="17"/>
  <c r="L142" i="17"/>
  <c r="K142" i="17"/>
  <c r="J142" i="17"/>
  <c r="I142" i="17"/>
  <c r="H142" i="17"/>
  <c r="G142" i="17"/>
  <c r="F142" i="17"/>
  <c r="E142" i="17"/>
  <c r="D142" i="17"/>
  <c r="A142" i="17"/>
  <c r="L141" i="17"/>
  <c r="K141" i="17"/>
  <c r="J141" i="17"/>
  <c r="I141" i="17"/>
  <c r="H141" i="17"/>
  <c r="G141" i="17"/>
  <c r="F141" i="17"/>
  <c r="E141" i="17"/>
  <c r="D141" i="17"/>
  <c r="A141" i="17"/>
  <c r="L140" i="17"/>
  <c r="K140" i="17"/>
  <c r="J140" i="17"/>
  <c r="I140" i="17"/>
  <c r="H140" i="17"/>
  <c r="G140" i="17"/>
  <c r="F140" i="17"/>
  <c r="E140" i="17"/>
  <c r="D140" i="17"/>
  <c r="A140" i="17"/>
  <c r="L139" i="17"/>
  <c r="K139" i="17"/>
  <c r="J139" i="17"/>
  <c r="I139" i="17"/>
  <c r="H139" i="17"/>
  <c r="G139" i="17"/>
  <c r="F139" i="17"/>
  <c r="E139" i="17"/>
  <c r="D139" i="17"/>
  <c r="A139" i="17"/>
  <c r="L138" i="17"/>
  <c r="K138" i="17"/>
  <c r="J138" i="17"/>
  <c r="I138" i="17"/>
  <c r="H138" i="17"/>
  <c r="G138" i="17"/>
  <c r="F138" i="17"/>
  <c r="E138" i="17"/>
  <c r="D138" i="17"/>
  <c r="A138" i="17"/>
  <c r="L137" i="17"/>
  <c r="K137" i="17"/>
  <c r="J137" i="17"/>
  <c r="I137" i="17"/>
  <c r="H137" i="17"/>
  <c r="G137" i="17"/>
  <c r="F137" i="17"/>
  <c r="E137" i="17"/>
  <c r="D137" i="17"/>
  <c r="A137" i="17"/>
  <c r="L136" i="17"/>
  <c r="K136" i="17"/>
  <c r="J136" i="17"/>
  <c r="I136" i="17"/>
  <c r="H136" i="17"/>
  <c r="G136" i="17"/>
  <c r="F136" i="17"/>
  <c r="E136" i="17"/>
  <c r="D136" i="17"/>
  <c r="C11" i="17" s="1"/>
  <c r="A136" i="17"/>
  <c r="L135" i="17"/>
  <c r="K135" i="17"/>
  <c r="J135" i="17"/>
  <c r="I135" i="17"/>
  <c r="H135" i="17"/>
  <c r="G135" i="17"/>
  <c r="F135" i="17"/>
  <c r="E135" i="17"/>
  <c r="D135" i="17"/>
  <c r="A135" i="17"/>
  <c r="L134" i="17"/>
  <c r="K134" i="17"/>
  <c r="J134" i="17"/>
  <c r="I134" i="17"/>
  <c r="H134" i="17"/>
  <c r="G134" i="17"/>
  <c r="F134" i="17"/>
  <c r="E134" i="17"/>
  <c r="D134" i="17"/>
  <c r="A134" i="17"/>
  <c r="L133" i="17"/>
  <c r="K133" i="17"/>
  <c r="J133" i="17"/>
  <c r="I133" i="17"/>
  <c r="H133" i="17"/>
  <c r="G133" i="17"/>
  <c r="F133" i="17"/>
  <c r="E133" i="17"/>
  <c r="D133" i="17"/>
  <c r="A133" i="17"/>
  <c r="L132" i="17"/>
  <c r="K132" i="17"/>
  <c r="J132" i="17"/>
  <c r="I132" i="17"/>
  <c r="H132" i="17"/>
  <c r="G132" i="17"/>
  <c r="F132" i="17"/>
  <c r="E132" i="17"/>
  <c r="D132" i="17"/>
  <c r="A132" i="17"/>
  <c r="L131" i="17"/>
  <c r="K131" i="17"/>
  <c r="J131" i="17"/>
  <c r="I131" i="17"/>
  <c r="H131" i="17"/>
  <c r="G131" i="17"/>
  <c r="F131" i="17"/>
  <c r="E131" i="17"/>
  <c r="D131" i="17"/>
  <c r="A131" i="17"/>
  <c r="L130" i="17"/>
  <c r="K130" i="17"/>
  <c r="J130" i="17"/>
  <c r="I130" i="17"/>
  <c r="H130" i="17"/>
  <c r="G130" i="17"/>
  <c r="F130" i="17"/>
  <c r="E130" i="17"/>
  <c r="D130" i="17"/>
  <c r="A130" i="17"/>
  <c r="L129" i="17"/>
  <c r="K129" i="17"/>
  <c r="J129" i="17"/>
  <c r="I129" i="17"/>
  <c r="H129" i="17"/>
  <c r="G129" i="17"/>
  <c r="F129" i="17"/>
  <c r="E129" i="17"/>
  <c r="D129" i="17"/>
  <c r="A129" i="17"/>
  <c r="L128" i="17"/>
  <c r="K128" i="17"/>
  <c r="J128" i="17"/>
  <c r="I128" i="17"/>
  <c r="H128" i="17"/>
  <c r="G128" i="17"/>
  <c r="F128" i="17"/>
  <c r="E128" i="17"/>
  <c r="D128" i="17"/>
  <c r="A128" i="17"/>
  <c r="L127" i="17"/>
  <c r="K127" i="17"/>
  <c r="J127" i="17"/>
  <c r="I127" i="17"/>
  <c r="H127" i="17"/>
  <c r="G127" i="17"/>
  <c r="F127" i="17"/>
  <c r="E127" i="17"/>
  <c r="D127" i="17"/>
  <c r="A127" i="17"/>
  <c r="L126" i="17"/>
  <c r="K126" i="17"/>
  <c r="J126" i="17"/>
  <c r="I126" i="17"/>
  <c r="H126" i="17"/>
  <c r="G126" i="17"/>
  <c r="F126" i="17"/>
  <c r="E126" i="17"/>
  <c r="D126" i="17"/>
  <c r="A126" i="17"/>
  <c r="L125" i="17"/>
  <c r="K125" i="17"/>
  <c r="J125" i="17"/>
  <c r="I125" i="17"/>
  <c r="H125" i="17"/>
  <c r="G125" i="17"/>
  <c r="F125" i="17"/>
  <c r="E125" i="17"/>
  <c r="D125" i="17"/>
  <c r="A125" i="17"/>
  <c r="L124" i="17"/>
  <c r="K124" i="17"/>
  <c r="J124" i="17"/>
  <c r="I124" i="17"/>
  <c r="H124" i="17"/>
  <c r="G124" i="17"/>
  <c r="F124" i="17"/>
  <c r="E124" i="17"/>
  <c r="D124" i="17"/>
  <c r="C10" i="17" s="1"/>
  <c r="A124" i="17"/>
  <c r="L123" i="17"/>
  <c r="K123" i="17"/>
  <c r="J123" i="17"/>
  <c r="I123" i="17"/>
  <c r="H123" i="17"/>
  <c r="G123" i="17"/>
  <c r="F123" i="17"/>
  <c r="E123" i="17"/>
  <c r="D123" i="17"/>
  <c r="A123" i="17"/>
  <c r="L122" i="17"/>
  <c r="K122" i="17"/>
  <c r="J122" i="17"/>
  <c r="I122" i="17"/>
  <c r="H122" i="17"/>
  <c r="G122" i="17"/>
  <c r="F122" i="17"/>
  <c r="E122" i="17"/>
  <c r="D122" i="17"/>
  <c r="A122" i="17"/>
  <c r="L121" i="17"/>
  <c r="K121" i="17"/>
  <c r="J121" i="17"/>
  <c r="I121" i="17"/>
  <c r="H121" i="17"/>
  <c r="G121" i="17"/>
  <c r="F121" i="17"/>
  <c r="E121" i="17"/>
  <c r="D121" i="17"/>
  <c r="A121" i="17"/>
  <c r="L120" i="17"/>
  <c r="K120" i="17"/>
  <c r="J120" i="17"/>
  <c r="I120" i="17"/>
  <c r="H120" i="17"/>
  <c r="G120" i="17"/>
  <c r="F120" i="17"/>
  <c r="E120" i="17"/>
  <c r="D120" i="17"/>
  <c r="A120" i="17"/>
  <c r="L119" i="17"/>
  <c r="K119" i="17"/>
  <c r="J119" i="17"/>
  <c r="I119" i="17"/>
  <c r="H119" i="17"/>
  <c r="G119" i="17"/>
  <c r="F119" i="17"/>
  <c r="E119" i="17"/>
  <c r="D119" i="17"/>
  <c r="A119" i="17"/>
  <c r="L118" i="17"/>
  <c r="K118" i="17"/>
  <c r="J118" i="17"/>
  <c r="I118" i="17"/>
  <c r="H118" i="17"/>
  <c r="G118" i="17"/>
  <c r="F118" i="17"/>
  <c r="E118" i="17"/>
  <c r="D118" i="17"/>
  <c r="A118" i="17"/>
  <c r="L117" i="17"/>
  <c r="K117" i="17"/>
  <c r="J117" i="17"/>
  <c r="I117" i="17"/>
  <c r="H117" i="17"/>
  <c r="G117" i="17"/>
  <c r="F117" i="17"/>
  <c r="E117" i="17"/>
  <c r="D117" i="17"/>
  <c r="A117" i="17"/>
  <c r="L116" i="17"/>
  <c r="K116" i="17"/>
  <c r="J116" i="17"/>
  <c r="I116" i="17"/>
  <c r="H116" i="17"/>
  <c r="G116" i="17"/>
  <c r="F116" i="17"/>
  <c r="E116" i="17"/>
  <c r="D116" i="17"/>
  <c r="A116" i="17"/>
  <c r="L115" i="17"/>
  <c r="K115" i="17"/>
  <c r="J115" i="17"/>
  <c r="I115" i="17"/>
  <c r="H115" i="17"/>
  <c r="G115" i="17"/>
  <c r="F115" i="17"/>
  <c r="E115" i="17"/>
  <c r="D115" i="17"/>
  <c r="A115" i="17"/>
  <c r="L114" i="17"/>
  <c r="K114" i="17"/>
  <c r="J114" i="17"/>
  <c r="I114" i="17"/>
  <c r="H114" i="17"/>
  <c r="G114" i="17"/>
  <c r="F114" i="17"/>
  <c r="E114" i="17"/>
  <c r="D114" i="17"/>
  <c r="A114" i="17"/>
  <c r="L113" i="17"/>
  <c r="K113" i="17"/>
  <c r="J113" i="17"/>
  <c r="I113" i="17"/>
  <c r="H113" i="17"/>
  <c r="G113" i="17"/>
  <c r="F113" i="17"/>
  <c r="E113" i="17"/>
  <c r="D113" i="17"/>
  <c r="A113" i="17"/>
  <c r="L112" i="17"/>
  <c r="K112" i="17"/>
  <c r="J112" i="17"/>
  <c r="I112" i="17"/>
  <c r="H112" i="17"/>
  <c r="G112" i="17"/>
  <c r="F112" i="17"/>
  <c r="E112" i="17"/>
  <c r="D112" i="17"/>
  <c r="A112" i="17"/>
  <c r="L111" i="17"/>
  <c r="K111" i="17"/>
  <c r="J111" i="17"/>
  <c r="I111" i="17"/>
  <c r="H111" i="17"/>
  <c r="G111" i="17"/>
  <c r="F111" i="17"/>
  <c r="E111" i="17"/>
  <c r="D111" i="17"/>
  <c r="A111" i="17"/>
  <c r="L110" i="17"/>
  <c r="K110" i="17"/>
  <c r="J110" i="17"/>
  <c r="I110" i="17"/>
  <c r="H110" i="17"/>
  <c r="G110" i="17"/>
  <c r="F110" i="17"/>
  <c r="E110" i="17"/>
  <c r="D110" i="17"/>
  <c r="A110" i="17"/>
  <c r="L109" i="17"/>
  <c r="K109" i="17"/>
  <c r="J109" i="17"/>
  <c r="I109" i="17"/>
  <c r="H109" i="17"/>
  <c r="G109" i="17"/>
  <c r="F109" i="17"/>
  <c r="E109" i="17"/>
  <c r="D109" i="17"/>
  <c r="A109" i="17"/>
  <c r="L108" i="17"/>
  <c r="K108" i="17"/>
  <c r="J108" i="17"/>
  <c r="I108" i="17"/>
  <c r="H108" i="17"/>
  <c r="G108" i="17"/>
  <c r="F108" i="17"/>
  <c r="E108" i="17"/>
  <c r="D108" i="17"/>
  <c r="A108" i="17"/>
  <c r="L107" i="17"/>
  <c r="K107" i="17"/>
  <c r="J107" i="17"/>
  <c r="I107" i="17"/>
  <c r="H107" i="17"/>
  <c r="G107" i="17"/>
  <c r="F107" i="17"/>
  <c r="E107" i="17"/>
  <c r="D107" i="17"/>
  <c r="A107" i="17"/>
  <c r="L106" i="17"/>
  <c r="K106" i="17"/>
  <c r="J106" i="17"/>
  <c r="I106" i="17"/>
  <c r="H106" i="17"/>
  <c r="G106" i="17"/>
  <c r="F106" i="17"/>
  <c r="E106" i="17"/>
  <c r="D106" i="17"/>
  <c r="A106" i="17"/>
  <c r="L105" i="17"/>
  <c r="K105" i="17"/>
  <c r="J105" i="17"/>
  <c r="I105" i="17"/>
  <c r="H105" i="17"/>
  <c r="G105" i="17"/>
  <c r="F105" i="17"/>
  <c r="E105" i="17"/>
  <c r="D105" i="17"/>
  <c r="A105" i="17"/>
  <c r="L104" i="17"/>
  <c r="K104" i="17"/>
  <c r="J104" i="17"/>
  <c r="I104" i="17"/>
  <c r="H104" i="17"/>
  <c r="G104" i="17"/>
  <c r="F104" i="17"/>
  <c r="E104" i="17"/>
  <c r="D104" i="17"/>
  <c r="A104" i="17"/>
  <c r="L103" i="17"/>
  <c r="K103" i="17"/>
  <c r="J103" i="17"/>
  <c r="I103" i="17"/>
  <c r="H103" i="17"/>
  <c r="G103" i="17"/>
  <c r="F103" i="17"/>
  <c r="E103" i="17"/>
  <c r="D103" i="17"/>
  <c r="A103" i="17"/>
  <c r="L102" i="17"/>
  <c r="K102" i="17"/>
  <c r="J102" i="17"/>
  <c r="I102" i="17"/>
  <c r="H102" i="17"/>
  <c r="G102" i="17"/>
  <c r="F102" i="17"/>
  <c r="E102" i="17"/>
  <c r="D102" i="17"/>
  <c r="A102" i="17"/>
  <c r="L101" i="17"/>
  <c r="K101" i="17"/>
  <c r="J101" i="17"/>
  <c r="I101" i="17"/>
  <c r="H101" i="17"/>
  <c r="G101" i="17"/>
  <c r="F101" i="17"/>
  <c r="E101" i="17"/>
  <c r="D101" i="17"/>
  <c r="A101" i="17"/>
  <c r="L100" i="17"/>
  <c r="K100" i="17"/>
  <c r="J100" i="17"/>
  <c r="I100" i="17"/>
  <c r="H100" i="17"/>
  <c r="G100" i="17"/>
  <c r="F100" i="17"/>
  <c r="E100" i="17"/>
  <c r="D100" i="17"/>
  <c r="A100" i="17"/>
  <c r="L99" i="17"/>
  <c r="K99" i="17"/>
  <c r="J99" i="17"/>
  <c r="I99" i="17"/>
  <c r="H99" i="17"/>
  <c r="G99" i="17"/>
  <c r="F99" i="17"/>
  <c r="E99" i="17"/>
  <c r="D99" i="17"/>
  <c r="A99" i="17"/>
  <c r="L98" i="17"/>
  <c r="K98" i="17"/>
  <c r="J98" i="17"/>
  <c r="I98" i="17"/>
  <c r="H98" i="17"/>
  <c r="G98" i="17"/>
  <c r="F98" i="17"/>
  <c r="E98" i="17"/>
  <c r="D98" i="17"/>
  <c r="A98" i="17"/>
  <c r="L97" i="17"/>
  <c r="K97" i="17"/>
  <c r="J97" i="17"/>
  <c r="I97" i="17"/>
  <c r="H97" i="17"/>
  <c r="G97" i="17"/>
  <c r="F97" i="17"/>
  <c r="E97" i="17"/>
  <c r="D97" i="17"/>
  <c r="A97" i="17"/>
  <c r="L96" i="17"/>
  <c r="K96" i="17"/>
  <c r="J96" i="17"/>
  <c r="I96" i="17"/>
  <c r="H96" i="17"/>
  <c r="G96" i="17"/>
  <c r="F96" i="17"/>
  <c r="E96" i="17"/>
  <c r="D96" i="17"/>
  <c r="A96" i="17"/>
  <c r="L95" i="17"/>
  <c r="K95" i="17"/>
  <c r="J95" i="17"/>
  <c r="I95" i="17"/>
  <c r="H95" i="17"/>
  <c r="G95" i="17"/>
  <c r="F95" i="17"/>
  <c r="E95" i="17"/>
  <c r="D95" i="17"/>
  <c r="A95" i="17"/>
  <c r="L94" i="17"/>
  <c r="K94" i="17"/>
  <c r="J94" i="17"/>
  <c r="I94" i="17"/>
  <c r="H94" i="17"/>
  <c r="G94" i="17"/>
  <c r="F94" i="17"/>
  <c r="E94" i="17"/>
  <c r="D94" i="17"/>
  <c r="A94" i="17"/>
  <c r="L93" i="17"/>
  <c r="K93" i="17"/>
  <c r="J93" i="17"/>
  <c r="I93" i="17"/>
  <c r="H93" i="17"/>
  <c r="G93" i="17"/>
  <c r="F93" i="17"/>
  <c r="E93" i="17"/>
  <c r="D93" i="17"/>
  <c r="A93" i="17"/>
  <c r="L92" i="17"/>
  <c r="K92" i="17"/>
  <c r="J92" i="17"/>
  <c r="I92" i="17"/>
  <c r="H92" i="17"/>
  <c r="G92" i="17"/>
  <c r="F92" i="17"/>
  <c r="E92" i="17"/>
  <c r="D92" i="17"/>
  <c r="A92" i="17"/>
  <c r="L91" i="17"/>
  <c r="K91" i="17"/>
  <c r="J91" i="17"/>
  <c r="I91" i="17"/>
  <c r="H91" i="17"/>
  <c r="G91" i="17"/>
  <c r="F91" i="17"/>
  <c r="E91" i="17"/>
  <c r="D91" i="17"/>
  <c r="A91" i="17"/>
  <c r="L90" i="17"/>
  <c r="K90" i="17"/>
  <c r="J90" i="17"/>
  <c r="I90" i="17"/>
  <c r="H90" i="17"/>
  <c r="G90" i="17"/>
  <c r="F90" i="17"/>
  <c r="E90" i="17"/>
  <c r="D90" i="17"/>
  <c r="A90" i="17"/>
  <c r="L89" i="17"/>
  <c r="K89" i="17"/>
  <c r="J89" i="17"/>
  <c r="I89" i="17"/>
  <c r="H89" i="17"/>
  <c r="G89" i="17"/>
  <c r="F89" i="17"/>
  <c r="E89" i="17"/>
  <c r="D89" i="17"/>
  <c r="A89" i="17"/>
  <c r="L88" i="17"/>
  <c r="K88" i="17"/>
  <c r="J88" i="17"/>
  <c r="I88" i="17"/>
  <c r="H88" i="17"/>
  <c r="G88" i="17"/>
  <c r="F88" i="17"/>
  <c r="E88" i="17"/>
  <c r="D88" i="17"/>
  <c r="C7" i="17" s="1"/>
  <c r="A88" i="17"/>
  <c r="L87" i="17"/>
  <c r="K87" i="17"/>
  <c r="J87" i="17"/>
  <c r="I87" i="17"/>
  <c r="H87" i="17"/>
  <c r="G87" i="17"/>
  <c r="F87" i="17"/>
  <c r="E87" i="17"/>
  <c r="D87" i="17"/>
  <c r="A87" i="17"/>
  <c r="L86" i="17"/>
  <c r="K86" i="17"/>
  <c r="J86" i="17"/>
  <c r="I86" i="17"/>
  <c r="H86" i="17"/>
  <c r="G86" i="17"/>
  <c r="F86" i="17"/>
  <c r="E86" i="17"/>
  <c r="D86" i="17"/>
  <c r="A86" i="17"/>
  <c r="L85" i="17"/>
  <c r="K85" i="17"/>
  <c r="J85" i="17"/>
  <c r="I85" i="17"/>
  <c r="H85" i="17"/>
  <c r="G85" i="17"/>
  <c r="F85" i="17"/>
  <c r="E85" i="17"/>
  <c r="D85" i="17"/>
  <c r="A85" i="17"/>
  <c r="L84" i="17"/>
  <c r="K84" i="17"/>
  <c r="J84" i="17"/>
  <c r="I84" i="17"/>
  <c r="H84" i="17"/>
  <c r="G84" i="17"/>
  <c r="F84" i="17"/>
  <c r="E84" i="17"/>
  <c r="D84" i="17"/>
  <c r="A84" i="17"/>
  <c r="L83" i="17"/>
  <c r="K83" i="17"/>
  <c r="J83" i="17"/>
  <c r="I83" i="17"/>
  <c r="H83" i="17"/>
  <c r="G83" i="17"/>
  <c r="F83" i="17"/>
  <c r="E83" i="17"/>
  <c r="D83" i="17"/>
  <c r="A83" i="17"/>
  <c r="L82" i="17"/>
  <c r="K82" i="17"/>
  <c r="J82" i="17"/>
  <c r="I82" i="17"/>
  <c r="H82" i="17"/>
  <c r="G82" i="17"/>
  <c r="F82" i="17"/>
  <c r="E82" i="17"/>
  <c r="D82" i="17"/>
  <c r="A82" i="17"/>
  <c r="L81" i="17"/>
  <c r="K81" i="17"/>
  <c r="J81" i="17"/>
  <c r="I81" i="17"/>
  <c r="H81" i="17"/>
  <c r="G81" i="17"/>
  <c r="F81" i="17"/>
  <c r="E81" i="17"/>
  <c r="D81" i="17"/>
  <c r="A81" i="17"/>
  <c r="L80" i="17"/>
  <c r="K80" i="17"/>
  <c r="J80" i="17"/>
  <c r="I80" i="17"/>
  <c r="H80" i="17"/>
  <c r="G80" i="17"/>
  <c r="F80" i="17"/>
  <c r="E80" i="17"/>
  <c r="D80" i="17"/>
  <c r="A80" i="17"/>
  <c r="L79" i="17"/>
  <c r="K79" i="17"/>
  <c r="J79" i="17"/>
  <c r="I79" i="17"/>
  <c r="H79" i="17"/>
  <c r="G79" i="17"/>
  <c r="F79" i="17"/>
  <c r="E79" i="17"/>
  <c r="D79" i="17"/>
  <c r="A79" i="17"/>
  <c r="L78" i="17"/>
  <c r="K78" i="17"/>
  <c r="J78" i="17"/>
  <c r="I78" i="17"/>
  <c r="H78" i="17"/>
  <c r="G78" i="17"/>
  <c r="F78" i="17"/>
  <c r="E78" i="17"/>
  <c r="D78" i="17"/>
  <c r="A78" i="17"/>
  <c r="L77" i="17"/>
  <c r="K77" i="17"/>
  <c r="J77" i="17"/>
  <c r="I77" i="17"/>
  <c r="H77" i="17"/>
  <c r="G77" i="17"/>
  <c r="F77" i="17"/>
  <c r="E77" i="17"/>
  <c r="D77" i="17"/>
  <c r="A77" i="17"/>
  <c r="L76" i="17"/>
  <c r="K76" i="17"/>
  <c r="J76" i="17"/>
  <c r="I76" i="17"/>
  <c r="H76" i="17"/>
  <c r="G76" i="17"/>
  <c r="F76" i="17"/>
  <c r="E76" i="17"/>
  <c r="D76" i="17"/>
  <c r="C6" i="17" s="1"/>
  <c r="A76" i="17"/>
  <c r="L75" i="17"/>
  <c r="K75" i="17"/>
  <c r="J75" i="17"/>
  <c r="I75" i="17"/>
  <c r="H75" i="17"/>
  <c r="G75" i="17"/>
  <c r="F75" i="17"/>
  <c r="E75" i="17"/>
  <c r="D75" i="17"/>
  <c r="A75" i="17"/>
  <c r="L74" i="17"/>
  <c r="K74" i="17"/>
  <c r="J74" i="17"/>
  <c r="I74" i="17"/>
  <c r="H74" i="17"/>
  <c r="G74" i="17"/>
  <c r="F74" i="17"/>
  <c r="E74" i="17"/>
  <c r="D74" i="17"/>
  <c r="A74" i="17"/>
  <c r="L73" i="17"/>
  <c r="K73" i="17"/>
  <c r="J73" i="17"/>
  <c r="I73" i="17"/>
  <c r="H73" i="17"/>
  <c r="G73" i="17"/>
  <c r="F73" i="17"/>
  <c r="E73" i="17"/>
  <c r="D73" i="17"/>
  <c r="A73" i="17"/>
  <c r="L72" i="17"/>
  <c r="K72" i="17"/>
  <c r="J72" i="17"/>
  <c r="I72" i="17"/>
  <c r="H72" i="17"/>
  <c r="G72" i="17"/>
  <c r="F72" i="17"/>
  <c r="E72" i="17"/>
  <c r="D72" i="17"/>
  <c r="A72" i="17"/>
  <c r="L71" i="17"/>
  <c r="K71" i="17"/>
  <c r="J71" i="17"/>
  <c r="I71" i="17"/>
  <c r="H71" i="17"/>
  <c r="G71" i="17"/>
  <c r="F71" i="17"/>
  <c r="E71" i="17"/>
  <c r="D71" i="17"/>
  <c r="A71" i="17"/>
  <c r="L70" i="17"/>
  <c r="K70" i="17"/>
  <c r="J70" i="17"/>
  <c r="I70" i="17"/>
  <c r="H70" i="17"/>
  <c r="G70" i="17"/>
  <c r="F70" i="17"/>
  <c r="E70" i="17"/>
  <c r="D70" i="17"/>
  <c r="A70" i="17"/>
  <c r="L69" i="17"/>
  <c r="K69" i="17"/>
  <c r="J69" i="17"/>
  <c r="I69" i="17"/>
  <c r="H69" i="17"/>
  <c r="G69" i="17"/>
  <c r="F69" i="17"/>
  <c r="E69" i="17"/>
  <c r="D69" i="17"/>
  <c r="A69" i="17"/>
  <c r="L68" i="17"/>
  <c r="K68" i="17"/>
  <c r="J68" i="17"/>
  <c r="I68" i="17"/>
  <c r="H68" i="17"/>
  <c r="G68" i="17"/>
  <c r="F68" i="17"/>
  <c r="E68" i="17"/>
  <c r="D68" i="17"/>
  <c r="A68" i="17"/>
  <c r="L67" i="17"/>
  <c r="K67" i="17"/>
  <c r="J67" i="17"/>
  <c r="I67" i="17"/>
  <c r="H67" i="17"/>
  <c r="G67" i="17"/>
  <c r="F67" i="17"/>
  <c r="E67" i="17"/>
  <c r="D67" i="17"/>
  <c r="A67" i="17"/>
  <c r="L66" i="17"/>
  <c r="K66" i="17"/>
  <c r="J66" i="17"/>
  <c r="I66" i="17"/>
  <c r="H66" i="17"/>
  <c r="G66" i="17"/>
  <c r="F66" i="17"/>
  <c r="E66" i="17"/>
  <c r="D66" i="17"/>
  <c r="A66" i="17"/>
  <c r="L65" i="17"/>
  <c r="K65" i="17"/>
  <c r="J65" i="17"/>
  <c r="I65" i="17"/>
  <c r="H65" i="17"/>
  <c r="G65" i="17"/>
  <c r="F65" i="17"/>
  <c r="E65" i="17"/>
  <c r="D65" i="17"/>
  <c r="A65" i="17"/>
  <c r="L64" i="17"/>
  <c r="K64" i="17"/>
  <c r="J64" i="17"/>
  <c r="I64" i="17"/>
  <c r="H64" i="17"/>
  <c r="G64" i="17"/>
  <c r="F64" i="17"/>
  <c r="E64" i="17"/>
  <c r="D64" i="17"/>
  <c r="A64" i="17"/>
  <c r="L63" i="17"/>
  <c r="K63" i="17"/>
  <c r="J63" i="17"/>
  <c r="I63" i="17"/>
  <c r="H63" i="17"/>
  <c r="G63" i="17"/>
  <c r="F63" i="17"/>
  <c r="E63" i="17"/>
  <c r="D63" i="17"/>
  <c r="A63" i="17"/>
  <c r="L62" i="17"/>
  <c r="K62" i="17"/>
  <c r="J62" i="17"/>
  <c r="I62" i="17"/>
  <c r="H62" i="17"/>
  <c r="G62" i="17"/>
  <c r="F62" i="17"/>
  <c r="E62" i="17"/>
  <c r="D62" i="17"/>
  <c r="A62" i="17"/>
  <c r="L61" i="17"/>
  <c r="K61" i="17"/>
  <c r="J61" i="17"/>
  <c r="I61" i="17"/>
  <c r="H61" i="17"/>
  <c r="G61" i="17"/>
  <c r="F61" i="17"/>
  <c r="E61" i="17"/>
  <c r="D61" i="17"/>
  <c r="A61" i="17"/>
  <c r="L60" i="17"/>
  <c r="K60" i="17"/>
  <c r="J60" i="17"/>
  <c r="I60" i="17"/>
  <c r="H60" i="17"/>
  <c r="G60" i="17"/>
  <c r="F60" i="17"/>
  <c r="E60" i="17"/>
  <c r="D60" i="17"/>
  <c r="A60" i="17"/>
  <c r="L59" i="17"/>
  <c r="K59" i="17"/>
  <c r="J59" i="17"/>
  <c r="I59" i="17"/>
  <c r="H59" i="17"/>
  <c r="G59" i="17"/>
  <c r="F59" i="17"/>
  <c r="E59" i="17"/>
  <c r="D59" i="17"/>
  <c r="A59" i="17"/>
  <c r="L58" i="17"/>
  <c r="K58" i="17"/>
  <c r="J58" i="17"/>
  <c r="I58" i="17"/>
  <c r="H58" i="17"/>
  <c r="G58" i="17"/>
  <c r="F58" i="17"/>
  <c r="E58" i="17"/>
  <c r="D58" i="17"/>
  <c r="A58" i="17"/>
  <c r="L57" i="17"/>
  <c r="K57" i="17"/>
  <c r="J57" i="17"/>
  <c r="I57" i="17"/>
  <c r="H57" i="17"/>
  <c r="G57" i="17"/>
  <c r="F57" i="17"/>
  <c r="E57" i="17"/>
  <c r="D57" i="17"/>
  <c r="A57" i="17"/>
  <c r="L56" i="17"/>
  <c r="K56" i="17"/>
  <c r="J56" i="17"/>
  <c r="I56" i="17"/>
  <c r="H56" i="17"/>
  <c r="G56" i="17"/>
  <c r="F56" i="17"/>
  <c r="E56" i="17"/>
  <c r="D56" i="17"/>
  <c r="A56" i="17"/>
  <c r="L55" i="17"/>
  <c r="K55" i="17"/>
  <c r="J55" i="17"/>
  <c r="I55" i="17"/>
  <c r="H55" i="17"/>
  <c r="G55" i="17"/>
  <c r="F55" i="17"/>
  <c r="E55" i="17"/>
  <c r="D55" i="17"/>
  <c r="A55" i="17"/>
  <c r="L54" i="17"/>
  <c r="K54" i="17"/>
  <c r="J54" i="17"/>
  <c r="I54" i="17"/>
  <c r="H54" i="17"/>
  <c r="G54" i="17"/>
  <c r="F54" i="17"/>
  <c r="E54" i="17"/>
  <c r="D54" i="17"/>
  <c r="A54" i="17"/>
  <c r="L53" i="17"/>
  <c r="K53" i="17"/>
  <c r="J53" i="17"/>
  <c r="I53" i="17"/>
  <c r="H53" i="17"/>
  <c r="G53" i="17"/>
  <c r="F53" i="17"/>
  <c r="E53" i="17"/>
  <c r="D53" i="17"/>
  <c r="A53" i="17"/>
  <c r="L52" i="17"/>
  <c r="K52" i="17"/>
  <c r="J52" i="17"/>
  <c r="I52" i="17"/>
  <c r="H52" i="17"/>
  <c r="G52" i="17"/>
  <c r="F52" i="17"/>
  <c r="E52" i="17"/>
  <c r="D52" i="17"/>
  <c r="C4" i="17" s="1"/>
  <c r="A52" i="17"/>
  <c r="L51" i="17"/>
  <c r="K51" i="17"/>
  <c r="J51" i="17"/>
  <c r="I51" i="17"/>
  <c r="H51" i="17"/>
  <c r="G51" i="17"/>
  <c r="F51" i="17"/>
  <c r="E51" i="17"/>
  <c r="D51" i="17"/>
  <c r="A51" i="17"/>
  <c r="L50" i="17"/>
  <c r="K50" i="17"/>
  <c r="J50" i="17"/>
  <c r="I50" i="17"/>
  <c r="H50" i="17"/>
  <c r="G50" i="17"/>
  <c r="F50" i="17"/>
  <c r="E50" i="17"/>
  <c r="D50" i="17"/>
  <c r="A50" i="17"/>
  <c r="L49" i="17"/>
  <c r="K49" i="17"/>
  <c r="J49" i="17"/>
  <c r="I49" i="17"/>
  <c r="H49" i="17"/>
  <c r="G49" i="17"/>
  <c r="F49" i="17"/>
  <c r="E49" i="17"/>
  <c r="D49" i="17"/>
  <c r="A49" i="17"/>
  <c r="L48" i="17"/>
  <c r="K48" i="17"/>
  <c r="J48" i="17"/>
  <c r="I48" i="17"/>
  <c r="H48" i="17"/>
  <c r="G48" i="17"/>
  <c r="F48" i="17"/>
  <c r="E48" i="17"/>
  <c r="D48" i="17"/>
  <c r="A48" i="17"/>
  <c r="L47" i="17"/>
  <c r="K47" i="17"/>
  <c r="J47" i="17"/>
  <c r="I47" i="17"/>
  <c r="H47" i="17"/>
  <c r="G47" i="17"/>
  <c r="F47" i="17"/>
  <c r="E47" i="17"/>
  <c r="D47" i="17"/>
  <c r="A47" i="17"/>
  <c r="L46" i="17"/>
  <c r="K46" i="17"/>
  <c r="J46" i="17"/>
  <c r="I46" i="17"/>
  <c r="H46" i="17"/>
  <c r="G46" i="17"/>
  <c r="F46" i="17"/>
  <c r="E46" i="17"/>
  <c r="D46" i="17"/>
  <c r="D3" i="17" s="1"/>
  <c r="A46" i="17"/>
  <c r="L45" i="17"/>
  <c r="K45" i="17"/>
  <c r="J45" i="17"/>
  <c r="I45" i="17"/>
  <c r="H45" i="17"/>
  <c r="G45" i="17"/>
  <c r="F45" i="17"/>
  <c r="E45" i="17"/>
  <c r="D45" i="17"/>
  <c r="A45" i="17"/>
  <c r="L44" i="17"/>
  <c r="K44" i="17"/>
  <c r="J44" i="17"/>
  <c r="I44" i="17"/>
  <c r="H44" i="17"/>
  <c r="G44" i="17"/>
  <c r="F44" i="17"/>
  <c r="E44" i="17"/>
  <c r="D44" i="17"/>
  <c r="A44" i="17"/>
  <c r="L43" i="17"/>
  <c r="K43" i="17"/>
  <c r="J43" i="17"/>
  <c r="I43" i="17"/>
  <c r="H43" i="17"/>
  <c r="G43" i="17"/>
  <c r="F43" i="17"/>
  <c r="E43" i="17"/>
  <c r="D43" i="17"/>
  <c r="A43" i="17"/>
  <c r="L42" i="17"/>
  <c r="K42" i="17"/>
  <c r="J42" i="17"/>
  <c r="I42" i="17"/>
  <c r="H42" i="17"/>
  <c r="G42" i="17"/>
  <c r="F42" i="17"/>
  <c r="E42" i="17"/>
  <c r="D42" i="17"/>
  <c r="A42" i="17"/>
  <c r="L41" i="17"/>
  <c r="K41" i="17"/>
  <c r="J41" i="17"/>
  <c r="I41" i="17"/>
  <c r="H41" i="17"/>
  <c r="G41" i="17"/>
  <c r="F41" i="17"/>
  <c r="E41" i="17"/>
  <c r="D41" i="17"/>
  <c r="A41" i="17"/>
  <c r="L40" i="17"/>
  <c r="K40" i="17"/>
  <c r="J40" i="17"/>
  <c r="I40" i="17"/>
  <c r="H40" i="17"/>
  <c r="G40" i="17"/>
  <c r="F40" i="17"/>
  <c r="E40" i="17"/>
  <c r="D40" i="17"/>
  <c r="C3" i="17" s="1"/>
  <c r="A40" i="17"/>
  <c r="L39" i="17"/>
  <c r="K39" i="17"/>
  <c r="J39" i="17"/>
  <c r="I39" i="17"/>
  <c r="H39" i="17"/>
  <c r="G39" i="17"/>
  <c r="F39" i="17"/>
  <c r="E39" i="17"/>
  <c r="D39" i="17"/>
  <c r="A39" i="17"/>
  <c r="L38" i="17"/>
  <c r="K38" i="17"/>
  <c r="J38" i="17"/>
  <c r="I38" i="17"/>
  <c r="H38" i="17"/>
  <c r="G38" i="17"/>
  <c r="F38" i="17"/>
  <c r="E38" i="17"/>
  <c r="D38" i="17"/>
  <c r="A38" i="17"/>
  <c r="L37" i="17"/>
  <c r="K37" i="17"/>
  <c r="J37" i="17"/>
  <c r="I37" i="17"/>
  <c r="H37" i="17"/>
  <c r="G37" i="17"/>
  <c r="F37" i="17"/>
  <c r="E37" i="17"/>
  <c r="D37" i="17"/>
  <c r="A37" i="17"/>
  <c r="L36" i="17"/>
  <c r="K36" i="17"/>
  <c r="J36" i="17"/>
  <c r="I36" i="17"/>
  <c r="H36" i="17"/>
  <c r="G36" i="17"/>
  <c r="F36" i="17"/>
  <c r="E36" i="17"/>
  <c r="D36" i="17"/>
  <c r="A36" i="17"/>
  <c r="L35" i="17"/>
  <c r="K35" i="17"/>
  <c r="J35" i="17"/>
  <c r="I35" i="17"/>
  <c r="H35" i="17"/>
  <c r="G35" i="17"/>
  <c r="F35" i="17"/>
  <c r="E35" i="17"/>
  <c r="D35" i="17"/>
  <c r="A35" i="17"/>
  <c r="L34" i="17"/>
  <c r="K34" i="17"/>
  <c r="J34" i="17"/>
  <c r="I34" i="17"/>
  <c r="H34" i="17"/>
  <c r="G34" i="17"/>
  <c r="F34" i="17"/>
  <c r="E34" i="17"/>
  <c r="D34" i="17"/>
  <c r="A34" i="17"/>
  <c r="L33" i="17"/>
  <c r="K33" i="17"/>
  <c r="J33" i="17"/>
  <c r="I33" i="17"/>
  <c r="H33" i="17"/>
  <c r="G33" i="17"/>
  <c r="F33" i="17"/>
  <c r="E33" i="17"/>
  <c r="D33" i="17"/>
  <c r="A33" i="17"/>
  <c r="L32" i="17"/>
  <c r="K32" i="17"/>
  <c r="J32" i="17"/>
  <c r="I32" i="17"/>
  <c r="H32" i="17"/>
  <c r="G32" i="17"/>
  <c r="F32" i="17"/>
  <c r="E32" i="17"/>
  <c r="D32" i="17"/>
  <c r="A32" i="17"/>
  <c r="L31" i="17"/>
  <c r="K31" i="17"/>
  <c r="J31" i="17"/>
  <c r="I31" i="17"/>
  <c r="H31" i="17"/>
  <c r="G31" i="17"/>
  <c r="F31" i="17"/>
  <c r="E31" i="17"/>
  <c r="D31" i="17"/>
  <c r="A31" i="17"/>
  <c r="L30" i="17"/>
  <c r="K30" i="17"/>
  <c r="J30" i="17"/>
  <c r="I30" i="17"/>
  <c r="H30" i="17"/>
  <c r="G30" i="17"/>
  <c r="F30" i="17"/>
  <c r="E30" i="17"/>
  <c r="D30" i="17"/>
  <c r="A30" i="17"/>
  <c r="L29" i="17"/>
  <c r="K29" i="17"/>
  <c r="J29" i="17"/>
  <c r="I29" i="17"/>
  <c r="H29" i="17"/>
  <c r="G29" i="17"/>
  <c r="F29" i="17"/>
  <c r="E29" i="17"/>
  <c r="D29" i="17"/>
  <c r="A29" i="17"/>
  <c r="L28" i="17"/>
  <c r="H23" i="17" s="1"/>
  <c r="K28" i="17"/>
  <c r="J28" i="17"/>
  <c r="I28" i="17"/>
  <c r="H28" i="17"/>
  <c r="G28" i="17"/>
  <c r="F28" i="17"/>
  <c r="E28" i="17"/>
  <c r="D28" i="17"/>
  <c r="B22" i="17" s="1"/>
  <c r="A28" i="17"/>
  <c r="D21" i="17"/>
  <c r="C21" i="17"/>
  <c r="D20" i="17"/>
  <c r="D19" i="17"/>
  <c r="D18" i="17"/>
  <c r="D17" i="17"/>
  <c r="C17" i="17"/>
  <c r="D16" i="17"/>
  <c r="D15" i="17"/>
  <c r="D14" i="17"/>
  <c r="D13" i="17"/>
  <c r="C13" i="17"/>
  <c r="D12" i="17"/>
  <c r="D11" i="17"/>
  <c r="D10" i="17"/>
  <c r="D9" i="17"/>
  <c r="C9" i="17"/>
  <c r="D8" i="17"/>
  <c r="C8" i="17"/>
  <c r="D7" i="17"/>
  <c r="D6" i="17"/>
  <c r="D5" i="17"/>
  <c r="C5" i="17"/>
  <c r="D4" i="17"/>
  <c r="D2" i="17"/>
  <c r="A2" i="17"/>
  <c r="A3" i="17" s="1"/>
  <c r="I22" i="17" l="1"/>
  <c r="C22" i="22"/>
  <c r="K22" i="22"/>
  <c r="B23" i="23"/>
  <c r="K23" i="23"/>
  <c r="J51" i="14" s="1"/>
  <c r="D22" i="17"/>
  <c r="E23" i="20"/>
  <c r="B22" i="21"/>
  <c r="C22" i="21"/>
  <c r="F22" i="22"/>
  <c r="C2" i="17"/>
  <c r="H22" i="17"/>
  <c r="K23" i="16"/>
  <c r="E51" i="14" s="1"/>
  <c r="E23" i="22"/>
  <c r="B23" i="17"/>
  <c r="G22" i="20"/>
  <c r="B23" i="16"/>
  <c r="J22" i="21"/>
  <c r="H40" i="14" s="1"/>
  <c r="G22" i="22"/>
  <c r="J23" i="17"/>
  <c r="D50" i="14" s="1"/>
  <c r="B23" i="22"/>
  <c r="I23" i="22"/>
  <c r="C22" i="23"/>
  <c r="F23" i="17"/>
  <c r="E22" i="17"/>
  <c r="B23" i="20"/>
  <c r="G23" i="17"/>
  <c r="B23" i="15"/>
  <c r="K23" i="15"/>
  <c r="F51" i="14" s="1"/>
  <c r="B22" i="20"/>
  <c r="E23" i="23"/>
  <c r="B2" i="16"/>
  <c r="J22" i="16"/>
  <c r="E40" i="14" s="1"/>
  <c r="I23" i="16"/>
  <c r="B22" i="16"/>
  <c r="D23" i="16"/>
  <c r="G22" i="16"/>
  <c r="K22" i="16"/>
  <c r="F22" i="16"/>
  <c r="H23" i="16"/>
  <c r="F22" i="23"/>
  <c r="H23" i="23"/>
  <c r="B2" i="23"/>
  <c r="J22" i="23"/>
  <c r="J40" i="14" s="1"/>
  <c r="I23" i="23"/>
  <c r="B22" i="23"/>
  <c r="D23" i="23"/>
  <c r="G22" i="23"/>
  <c r="K22" i="23"/>
  <c r="B2" i="22"/>
  <c r="J22" i="22"/>
  <c r="I40" i="14" s="1"/>
  <c r="K23" i="22"/>
  <c r="I51" i="14" s="1"/>
  <c r="G22" i="21"/>
  <c r="E23" i="21"/>
  <c r="D23" i="21"/>
  <c r="K22" i="21"/>
  <c r="B23" i="21"/>
  <c r="K23" i="21"/>
  <c r="H51" i="14" s="1"/>
  <c r="F22" i="21"/>
  <c r="H23" i="21"/>
  <c r="K23" i="20"/>
  <c r="G51" i="14" s="1"/>
  <c r="B2" i="20"/>
  <c r="J22" i="20"/>
  <c r="G40" i="14" s="1"/>
  <c r="I23" i="20"/>
  <c r="B2" i="15"/>
  <c r="F22" i="15"/>
  <c r="H23" i="15"/>
  <c r="J22" i="15"/>
  <c r="F40" i="14" s="1"/>
  <c r="I23" i="15"/>
  <c r="B22" i="15"/>
  <c r="D23" i="15"/>
  <c r="G22" i="15"/>
  <c r="K22" i="15"/>
  <c r="B2" i="17"/>
  <c r="C23" i="17"/>
  <c r="K23" i="17"/>
  <c r="D51" i="14" s="1"/>
  <c r="I23" i="17"/>
  <c r="A3" i="23"/>
  <c r="C2" i="23"/>
  <c r="D22" i="23"/>
  <c r="H22" i="23"/>
  <c r="F23" i="23"/>
  <c r="J23" i="23"/>
  <c r="J50" i="14" s="1"/>
  <c r="E22" i="23"/>
  <c r="I22" i="23"/>
  <c r="C23" i="23"/>
  <c r="G23" i="23"/>
  <c r="A3" i="22"/>
  <c r="C2" i="22"/>
  <c r="D22" i="22"/>
  <c r="H22" i="22"/>
  <c r="F23" i="22"/>
  <c r="J23" i="22"/>
  <c r="I50" i="14" s="1"/>
  <c r="E22" i="22"/>
  <c r="I22" i="22"/>
  <c r="C23" i="22"/>
  <c r="G23" i="22"/>
  <c r="B3" i="21"/>
  <c r="A4" i="21"/>
  <c r="B2" i="21"/>
  <c r="C2" i="21"/>
  <c r="D22" i="21"/>
  <c r="H22" i="21"/>
  <c r="F23" i="21"/>
  <c r="J23" i="21"/>
  <c r="H50" i="14" s="1"/>
  <c r="E22" i="21"/>
  <c r="I22" i="21"/>
  <c r="C23" i="21"/>
  <c r="G23" i="21"/>
  <c r="A3" i="20"/>
  <c r="C2" i="20"/>
  <c r="D22" i="20"/>
  <c r="H22" i="20"/>
  <c r="F23" i="20"/>
  <c r="J23" i="20"/>
  <c r="G50" i="14" s="1"/>
  <c r="E22" i="20"/>
  <c r="I22" i="20"/>
  <c r="C23" i="20"/>
  <c r="G23" i="20"/>
  <c r="A3" i="15"/>
  <c r="C2" i="15"/>
  <c r="D22" i="15"/>
  <c r="H22" i="15"/>
  <c r="F23" i="15"/>
  <c r="J23" i="15"/>
  <c r="F50" i="14" s="1"/>
  <c r="E22" i="15"/>
  <c r="I22" i="15"/>
  <c r="C23" i="15"/>
  <c r="G23" i="15"/>
  <c r="A3" i="16"/>
  <c r="C2" i="16"/>
  <c r="D22" i="16"/>
  <c r="H22" i="16"/>
  <c r="F23" i="16"/>
  <c r="J23" i="16"/>
  <c r="E50" i="14" s="1"/>
  <c r="E22" i="16"/>
  <c r="I22" i="16"/>
  <c r="C23" i="16"/>
  <c r="G23" i="16"/>
  <c r="B3" i="17"/>
  <c r="A4" i="17"/>
  <c r="F22" i="17"/>
  <c r="J22" i="17"/>
  <c r="D40" i="14" s="1"/>
  <c r="D23" i="17"/>
  <c r="C22" i="17"/>
  <c r="G22" i="17"/>
  <c r="K22" i="17"/>
  <c r="E23" i="17"/>
  <c r="A267" i="18"/>
  <c r="A266" i="18"/>
  <c r="A265" i="18"/>
  <c r="A264" i="18"/>
  <c r="A263" i="18"/>
  <c r="A262" i="18"/>
  <c r="A261" i="18"/>
  <c r="A260" i="18"/>
  <c r="A259" i="18"/>
  <c r="A258" i="18"/>
  <c r="A257" i="18"/>
  <c r="A256" i="18"/>
  <c r="A255" i="18"/>
  <c r="A254" i="18"/>
  <c r="A253" i="18"/>
  <c r="A252" i="18"/>
  <c r="A251" i="18"/>
  <c r="A250" i="18"/>
  <c r="A249" i="18"/>
  <c r="A248" i="18"/>
  <c r="A247" i="18"/>
  <c r="A246" i="18"/>
  <c r="A245" i="18"/>
  <c r="A244" i="18"/>
  <c r="A243" i="18"/>
  <c r="A242" i="18"/>
  <c r="A241" i="18"/>
  <c r="A240" i="18"/>
  <c r="A239" i="18"/>
  <c r="A238" i="18"/>
  <c r="A237" i="18"/>
  <c r="A236" i="18"/>
  <c r="A235" i="18"/>
  <c r="A234" i="18"/>
  <c r="A233" i="18"/>
  <c r="A232" i="18"/>
  <c r="A231" i="18"/>
  <c r="A230" i="18"/>
  <c r="A229" i="18"/>
  <c r="A228" i="18"/>
  <c r="A227" i="18"/>
  <c r="A226" i="18"/>
  <c r="A225" i="18"/>
  <c r="A224" i="18"/>
  <c r="A223" i="18"/>
  <c r="A222" i="18"/>
  <c r="A221" i="18"/>
  <c r="A220" i="18"/>
  <c r="A219" i="18"/>
  <c r="A218" i="18"/>
  <c r="A217" i="18"/>
  <c r="A216" i="18"/>
  <c r="A215" i="18"/>
  <c r="A214" i="18"/>
  <c r="A213" i="18"/>
  <c r="A212" i="18"/>
  <c r="A211" i="18"/>
  <c r="A210" i="18"/>
  <c r="A209" i="18"/>
  <c r="A208" i="18"/>
  <c r="A207" i="18"/>
  <c r="A206" i="18"/>
  <c r="A205" i="18"/>
  <c r="A204" i="18"/>
  <c r="A203" i="18"/>
  <c r="A202" i="18"/>
  <c r="A201" i="18"/>
  <c r="A200" i="18"/>
  <c r="A199" i="18"/>
  <c r="A198" i="18"/>
  <c r="A197" i="18"/>
  <c r="A196" i="18"/>
  <c r="A195" i="18"/>
  <c r="A194" i="18"/>
  <c r="A193" i="18"/>
  <c r="A192" i="18"/>
  <c r="A191" i="18"/>
  <c r="A190" i="18"/>
  <c r="A189" i="18"/>
  <c r="A188" i="18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2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B3" i="23" l="1"/>
  <c r="A4" i="23"/>
  <c r="B3" i="22"/>
  <c r="A4" i="22"/>
  <c r="A5" i="21"/>
  <c r="B4" i="21"/>
  <c r="B3" i="20"/>
  <c r="A4" i="20"/>
  <c r="B3" i="15"/>
  <c r="A4" i="15"/>
  <c r="B3" i="16"/>
  <c r="A4" i="16"/>
  <c r="B4" i="17"/>
  <c r="A5" i="17"/>
  <c r="A2" i="18"/>
  <c r="L267" i="18"/>
  <c r="K267" i="18"/>
  <c r="J267" i="18"/>
  <c r="I267" i="18"/>
  <c r="H267" i="18"/>
  <c r="G267" i="18"/>
  <c r="F267" i="18"/>
  <c r="E267" i="18"/>
  <c r="D267" i="18"/>
  <c r="L266" i="18"/>
  <c r="K266" i="18"/>
  <c r="J266" i="18"/>
  <c r="I266" i="18"/>
  <c r="H266" i="18"/>
  <c r="G266" i="18"/>
  <c r="F266" i="18"/>
  <c r="E266" i="18"/>
  <c r="D266" i="18"/>
  <c r="L265" i="18"/>
  <c r="K265" i="18"/>
  <c r="J265" i="18"/>
  <c r="I265" i="18"/>
  <c r="H265" i="18"/>
  <c r="G265" i="18"/>
  <c r="F265" i="18"/>
  <c r="E265" i="18"/>
  <c r="D265" i="18"/>
  <c r="L264" i="18"/>
  <c r="K264" i="18"/>
  <c r="J264" i="18"/>
  <c r="I264" i="18"/>
  <c r="H264" i="18"/>
  <c r="G264" i="18"/>
  <c r="F264" i="18"/>
  <c r="E264" i="18"/>
  <c r="D264" i="18"/>
  <c r="L263" i="18"/>
  <c r="K263" i="18"/>
  <c r="J263" i="18"/>
  <c r="I263" i="18"/>
  <c r="H263" i="18"/>
  <c r="G263" i="18"/>
  <c r="F263" i="18"/>
  <c r="E263" i="18"/>
  <c r="D263" i="18"/>
  <c r="L262" i="18"/>
  <c r="K262" i="18"/>
  <c r="J262" i="18"/>
  <c r="I262" i="18"/>
  <c r="H262" i="18"/>
  <c r="G262" i="18"/>
  <c r="F262" i="18"/>
  <c r="E262" i="18"/>
  <c r="D262" i="18"/>
  <c r="D21" i="18" s="1"/>
  <c r="L261" i="18"/>
  <c r="K261" i="18"/>
  <c r="J261" i="18"/>
  <c r="I261" i="18"/>
  <c r="H261" i="18"/>
  <c r="G261" i="18"/>
  <c r="F261" i="18"/>
  <c r="E261" i="18"/>
  <c r="D261" i="18"/>
  <c r="L260" i="18"/>
  <c r="K260" i="18"/>
  <c r="J260" i="18"/>
  <c r="I260" i="18"/>
  <c r="H260" i="18"/>
  <c r="G260" i="18"/>
  <c r="F260" i="18"/>
  <c r="E260" i="18"/>
  <c r="D260" i="18"/>
  <c r="L259" i="18"/>
  <c r="K259" i="18"/>
  <c r="J259" i="18"/>
  <c r="I259" i="18"/>
  <c r="H259" i="18"/>
  <c r="G259" i="18"/>
  <c r="F259" i="18"/>
  <c r="E259" i="18"/>
  <c r="D259" i="18"/>
  <c r="L258" i="18"/>
  <c r="K258" i="18"/>
  <c r="J258" i="18"/>
  <c r="I258" i="18"/>
  <c r="H258" i="18"/>
  <c r="G258" i="18"/>
  <c r="F258" i="18"/>
  <c r="E258" i="18"/>
  <c r="D258" i="18"/>
  <c r="L257" i="18"/>
  <c r="K257" i="18"/>
  <c r="J257" i="18"/>
  <c r="I257" i="18"/>
  <c r="H257" i="18"/>
  <c r="G257" i="18"/>
  <c r="F257" i="18"/>
  <c r="E257" i="18"/>
  <c r="D257" i="18"/>
  <c r="L256" i="18"/>
  <c r="K256" i="18"/>
  <c r="J256" i="18"/>
  <c r="I256" i="18"/>
  <c r="H256" i="18"/>
  <c r="G256" i="18"/>
  <c r="F256" i="18"/>
  <c r="E256" i="18"/>
  <c r="D256" i="18"/>
  <c r="C21" i="18" s="1"/>
  <c r="L255" i="18"/>
  <c r="K255" i="18"/>
  <c r="J255" i="18"/>
  <c r="I255" i="18"/>
  <c r="H255" i="18"/>
  <c r="G255" i="18"/>
  <c r="F255" i="18"/>
  <c r="E255" i="18"/>
  <c r="D255" i="18"/>
  <c r="L254" i="18"/>
  <c r="K254" i="18"/>
  <c r="J254" i="18"/>
  <c r="I254" i="18"/>
  <c r="H254" i="18"/>
  <c r="G254" i="18"/>
  <c r="F254" i="18"/>
  <c r="E254" i="18"/>
  <c r="D254" i="18"/>
  <c r="L253" i="18"/>
  <c r="K253" i="18"/>
  <c r="J253" i="18"/>
  <c r="I253" i="18"/>
  <c r="H253" i="18"/>
  <c r="G253" i="18"/>
  <c r="F253" i="18"/>
  <c r="E253" i="18"/>
  <c r="D253" i="18"/>
  <c r="L252" i="18"/>
  <c r="K252" i="18"/>
  <c r="J252" i="18"/>
  <c r="I252" i="18"/>
  <c r="H252" i="18"/>
  <c r="G252" i="18"/>
  <c r="F252" i="18"/>
  <c r="E252" i="18"/>
  <c r="D252" i="18"/>
  <c r="L251" i="18"/>
  <c r="K251" i="18"/>
  <c r="J251" i="18"/>
  <c r="I251" i="18"/>
  <c r="H251" i="18"/>
  <c r="G251" i="18"/>
  <c r="F251" i="18"/>
  <c r="E251" i="18"/>
  <c r="D251" i="18"/>
  <c r="L250" i="18"/>
  <c r="K250" i="18"/>
  <c r="J250" i="18"/>
  <c r="I250" i="18"/>
  <c r="H250" i="18"/>
  <c r="G250" i="18"/>
  <c r="F250" i="18"/>
  <c r="E250" i="18"/>
  <c r="D250" i="18"/>
  <c r="D20" i="18" s="1"/>
  <c r="L249" i="18"/>
  <c r="K249" i="18"/>
  <c r="J249" i="18"/>
  <c r="I249" i="18"/>
  <c r="H249" i="18"/>
  <c r="G249" i="18"/>
  <c r="F249" i="18"/>
  <c r="E249" i="18"/>
  <c r="D249" i="18"/>
  <c r="L248" i="18"/>
  <c r="K248" i="18"/>
  <c r="J248" i="18"/>
  <c r="I248" i="18"/>
  <c r="H248" i="18"/>
  <c r="G248" i="18"/>
  <c r="F248" i="18"/>
  <c r="E248" i="18"/>
  <c r="D248" i="18"/>
  <c r="L247" i="18"/>
  <c r="K247" i="18"/>
  <c r="J247" i="18"/>
  <c r="I247" i="18"/>
  <c r="H247" i="18"/>
  <c r="G247" i="18"/>
  <c r="F247" i="18"/>
  <c r="E247" i="18"/>
  <c r="D247" i="18"/>
  <c r="L246" i="18"/>
  <c r="K246" i="18"/>
  <c r="J246" i="18"/>
  <c r="I246" i="18"/>
  <c r="H246" i="18"/>
  <c r="G246" i="18"/>
  <c r="F246" i="18"/>
  <c r="E246" i="18"/>
  <c r="D246" i="18"/>
  <c r="L245" i="18"/>
  <c r="K245" i="18"/>
  <c r="J245" i="18"/>
  <c r="I245" i="18"/>
  <c r="H245" i="18"/>
  <c r="G245" i="18"/>
  <c r="F245" i="18"/>
  <c r="E245" i="18"/>
  <c r="D245" i="18"/>
  <c r="L244" i="18"/>
  <c r="K244" i="18"/>
  <c r="J244" i="18"/>
  <c r="I244" i="18"/>
  <c r="H244" i="18"/>
  <c r="G244" i="18"/>
  <c r="F244" i="18"/>
  <c r="E244" i="18"/>
  <c r="D244" i="18"/>
  <c r="C20" i="18" s="1"/>
  <c r="L243" i="18"/>
  <c r="K243" i="18"/>
  <c r="J243" i="18"/>
  <c r="I243" i="18"/>
  <c r="H243" i="18"/>
  <c r="G243" i="18"/>
  <c r="F243" i="18"/>
  <c r="E243" i="18"/>
  <c r="D243" i="18"/>
  <c r="L242" i="18"/>
  <c r="K242" i="18"/>
  <c r="J242" i="18"/>
  <c r="I242" i="18"/>
  <c r="H242" i="18"/>
  <c r="G242" i="18"/>
  <c r="F242" i="18"/>
  <c r="E242" i="18"/>
  <c r="D242" i="18"/>
  <c r="L241" i="18"/>
  <c r="K241" i="18"/>
  <c r="J241" i="18"/>
  <c r="I241" i="18"/>
  <c r="H241" i="18"/>
  <c r="G241" i="18"/>
  <c r="F241" i="18"/>
  <c r="E241" i="18"/>
  <c r="D241" i="18"/>
  <c r="L240" i="18"/>
  <c r="K240" i="18"/>
  <c r="J240" i="18"/>
  <c r="I240" i="18"/>
  <c r="H240" i="18"/>
  <c r="G240" i="18"/>
  <c r="F240" i="18"/>
  <c r="E240" i="18"/>
  <c r="D240" i="18"/>
  <c r="L239" i="18"/>
  <c r="K239" i="18"/>
  <c r="J239" i="18"/>
  <c r="I239" i="18"/>
  <c r="H239" i="18"/>
  <c r="G239" i="18"/>
  <c r="F239" i="18"/>
  <c r="E239" i="18"/>
  <c r="D239" i="18"/>
  <c r="L238" i="18"/>
  <c r="K238" i="18"/>
  <c r="J238" i="18"/>
  <c r="I238" i="18"/>
  <c r="H238" i="18"/>
  <c r="G238" i="18"/>
  <c r="F238" i="18"/>
  <c r="E238" i="18"/>
  <c r="D238" i="18"/>
  <c r="D19" i="18" s="1"/>
  <c r="L237" i="18"/>
  <c r="K237" i="18"/>
  <c r="J237" i="18"/>
  <c r="I237" i="18"/>
  <c r="H237" i="18"/>
  <c r="G237" i="18"/>
  <c r="F237" i="18"/>
  <c r="E237" i="18"/>
  <c r="D237" i="18"/>
  <c r="L236" i="18"/>
  <c r="K236" i="18"/>
  <c r="J236" i="18"/>
  <c r="I236" i="18"/>
  <c r="H236" i="18"/>
  <c r="G236" i="18"/>
  <c r="F236" i="18"/>
  <c r="E236" i="18"/>
  <c r="D236" i="18"/>
  <c r="L235" i="18"/>
  <c r="K235" i="18"/>
  <c r="J235" i="18"/>
  <c r="I235" i="18"/>
  <c r="H235" i="18"/>
  <c r="G235" i="18"/>
  <c r="F235" i="18"/>
  <c r="E235" i="18"/>
  <c r="D235" i="18"/>
  <c r="L234" i="18"/>
  <c r="K234" i="18"/>
  <c r="J234" i="18"/>
  <c r="I234" i="18"/>
  <c r="H234" i="18"/>
  <c r="G234" i="18"/>
  <c r="F234" i="18"/>
  <c r="E234" i="18"/>
  <c r="D234" i="18"/>
  <c r="L233" i="18"/>
  <c r="K233" i="18"/>
  <c r="J233" i="18"/>
  <c r="I233" i="18"/>
  <c r="H233" i="18"/>
  <c r="G233" i="18"/>
  <c r="F233" i="18"/>
  <c r="E233" i="18"/>
  <c r="D233" i="18"/>
  <c r="L232" i="18"/>
  <c r="K232" i="18"/>
  <c r="J232" i="18"/>
  <c r="I232" i="18"/>
  <c r="H232" i="18"/>
  <c r="G232" i="18"/>
  <c r="F232" i="18"/>
  <c r="E232" i="18"/>
  <c r="D232" i="18"/>
  <c r="C19" i="18" s="1"/>
  <c r="L231" i="18"/>
  <c r="K231" i="18"/>
  <c r="J231" i="18"/>
  <c r="I231" i="18"/>
  <c r="H231" i="18"/>
  <c r="G231" i="18"/>
  <c r="F231" i="18"/>
  <c r="E231" i="18"/>
  <c r="D231" i="18"/>
  <c r="L230" i="18"/>
  <c r="K230" i="18"/>
  <c r="J230" i="18"/>
  <c r="I230" i="18"/>
  <c r="H230" i="18"/>
  <c r="G230" i="18"/>
  <c r="F230" i="18"/>
  <c r="E230" i="18"/>
  <c r="D230" i="18"/>
  <c r="L229" i="18"/>
  <c r="K229" i="18"/>
  <c r="J229" i="18"/>
  <c r="I229" i="18"/>
  <c r="H229" i="18"/>
  <c r="G229" i="18"/>
  <c r="F229" i="18"/>
  <c r="E229" i="18"/>
  <c r="D229" i="18"/>
  <c r="L228" i="18"/>
  <c r="K228" i="18"/>
  <c r="J228" i="18"/>
  <c r="I228" i="18"/>
  <c r="H228" i="18"/>
  <c r="G228" i="18"/>
  <c r="F228" i="18"/>
  <c r="E228" i="18"/>
  <c r="D228" i="18"/>
  <c r="L227" i="18"/>
  <c r="K227" i="18"/>
  <c r="J227" i="18"/>
  <c r="I227" i="18"/>
  <c r="H227" i="18"/>
  <c r="G227" i="18"/>
  <c r="F227" i="18"/>
  <c r="E227" i="18"/>
  <c r="D227" i="18"/>
  <c r="L226" i="18"/>
  <c r="K226" i="18"/>
  <c r="J226" i="18"/>
  <c r="I226" i="18"/>
  <c r="H226" i="18"/>
  <c r="G226" i="18"/>
  <c r="F226" i="18"/>
  <c r="E226" i="18"/>
  <c r="D226" i="18"/>
  <c r="D18" i="18" s="1"/>
  <c r="L225" i="18"/>
  <c r="K225" i="18"/>
  <c r="J225" i="18"/>
  <c r="I225" i="18"/>
  <c r="H225" i="18"/>
  <c r="G225" i="18"/>
  <c r="F225" i="18"/>
  <c r="E225" i="18"/>
  <c r="D225" i="18"/>
  <c r="L224" i="18"/>
  <c r="K224" i="18"/>
  <c r="J224" i="18"/>
  <c r="I224" i="18"/>
  <c r="H224" i="18"/>
  <c r="G224" i="18"/>
  <c r="F224" i="18"/>
  <c r="E224" i="18"/>
  <c r="D224" i="18"/>
  <c r="L223" i="18"/>
  <c r="K223" i="18"/>
  <c r="J223" i="18"/>
  <c r="I223" i="18"/>
  <c r="H223" i="18"/>
  <c r="G223" i="18"/>
  <c r="F223" i="18"/>
  <c r="E223" i="18"/>
  <c r="D223" i="18"/>
  <c r="L222" i="18"/>
  <c r="K222" i="18"/>
  <c r="J222" i="18"/>
  <c r="I222" i="18"/>
  <c r="H222" i="18"/>
  <c r="G222" i="18"/>
  <c r="F222" i="18"/>
  <c r="E222" i="18"/>
  <c r="D222" i="18"/>
  <c r="L221" i="18"/>
  <c r="K221" i="18"/>
  <c r="J221" i="18"/>
  <c r="I221" i="18"/>
  <c r="H221" i="18"/>
  <c r="G221" i="18"/>
  <c r="F221" i="18"/>
  <c r="E221" i="18"/>
  <c r="D221" i="18"/>
  <c r="L220" i="18"/>
  <c r="K220" i="18"/>
  <c r="J220" i="18"/>
  <c r="I220" i="18"/>
  <c r="H220" i="18"/>
  <c r="G220" i="18"/>
  <c r="F220" i="18"/>
  <c r="E220" i="18"/>
  <c r="D220" i="18"/>
  <c r="C18" i="18" s="1"/>
  <c r="L219" i="18"/>
  <c r="K219" i="18"/>
  <c r="J219" i="18"/>
  <c r="I219" i="18"/>
  <c r="H219" i="18"/>
  <c r="G219" i="18"/>
  <c r="F219" i="18"/>
  <c r="E219" i="18"/>
  <c r="D219" i="18"/>
  <c r="L218" i="18"/>
  <c r="K218" i="18"/>
  <c r="J218" i="18"/>
  <c r="I218" i="18"/>
  <c r="H218" i="18"/>
  <c r="G218" i="18"/>
  <c r="F218" i="18"/>
  <c r="E218" i="18"/>
  <c r="D218" i="18"/>
  <c r="L217" i="18"/>
  <c r="K217" i="18"/>
  <c r="J217" i="18"/>
  <c r="I217" i="18"/>
  <c r="H217" i="18"/>
  <c r="G217" i="18"/>
  <c r="F217" i="18"/>
  <c r="E217" i="18"/>
  <c r="D217" i="18"/>
  <c r="L216" i="18"/>
  <c r="K216" i="18"/>
  <c r="J216" i="18"/>
  <c r="I216" i="18"/>
  <c r="H216" i="18"/>
  <c r="G216" i="18"/>
  <c r="F216" i="18"/>
  <c r="E216" i="18"/>
  <c r="D216" i="18"/>
  <c r="L215" i="18"/>
  <c r="K215" i="18"/>
  <c r="J215" i="18"/>
  <c r="I215" i="18"/>
  <c r="H215" i="18"/>
  <c r="G215" i="18"/>
  <c r="F215" i="18"/>
  <c r="E215" i="18"/>
  <c r="D215" i="18"/>
  <c r="L214" i="18"/>
  <c r="K214" i="18"/>
  <c r="J214" i="18"/>
  <c r="I214" i="18"/>
  <c r="H214" i="18"/>
  <c r="G214" i="18"/>
  <c r="F214" i="18"/>
  <c r="E214" i="18"/>
  <c r="D214" i="18"/>
  <c r="D17" i="18" s="1"/>
  <c r="L213" i="18"/>
  <c r="K213" i="18"/>
  <c r="J213" i="18"/>
  <c r="I213" i="18"/>
  <c r="H213" i="18"/>
  <c r="G213" i="18"/>
  <c r="F213" i="18"/>
  <c r="E213" i="18"/>
  <c r="D213" i="18"/>
  <c r="L212" i="18"/>
  <c r="K212" i="18"/>
  <c r="J212" i="18"/>
  <c r="I212" i="18"/>
  <c r="H212" i="18"/>
  <c r="G212" i="18"/>
  <c r="F212" i="18"/>
  <c r="E212" i="18"/>
  <c r="D212" i="18"/>
  <c r="L211" i="18"/>
  <c r="K211" i="18"/>
  <c r="J211" i="18"/>
  <c r="I211" i="18"/>
  <c r="H211" i="18"/>
  <c r="G211" i="18"/>
  <c r="F211" i="18"/>
  <c r="E211" i="18"/>
  <c r="D211" i="18"/>
  <c r="L210" i="18"/>
  <c r="K210" i="18"/>
  <c r="J210" i="18"/>
  <c r="I210" i="18"/>
  <c r="H210" i="18"/>
  <c r="G210" i="18"/>
  <c r="F210" i="18"/>
  <c r="E210" i="18"/>
  <c r="D210" i="18"/>
  <c r="L209" i="18"/>
  <c r="K209" i="18"/>
  <c r="J209" i="18"/>
  <c r="I209" i="18"/>
  <c r="H209" i="18"/>
  <c r="G209" i="18"/>
  <c r="F209" i="18"/>
  <c r="E209" i="18"/>
  <c r="D209" i="18"/>
  <c r="L208" i="18"/>
  <c r="K208" i="18"/>
  <c r="J208" i="18"/>
  <c r="I208" i="18"/>
  <c r="H208" i="18"/>
  <c r="G208" i="18"/>
  <c r="F208" i="18"/>
  <c r="E208" i="18"/>
  <c r="D208" i="18"/>
  <c r="C17" i="18" s="1"/>
  <c r="L207" i="18"/>
  <c r="K207" i="18"/>
  <c r="J207" i="18"/>
  <c r="I207" i="18"/>
  <c r="H207" i="18"/>
  <c r="G207" i="18"/>
  <c r="F207" i="18"/>
  <c r="E207" i="18"/>
  <c r="D207" i="18"/>
  <c r="L206" i="18"/>
  <c r="K206" i="18"/>
  <c r="J206" i="18"/>
  <c r="I206" i="18"/>
  <c r="H206" i="18"/>
  <c r="G206" i="18"/>
  <c r="F206" i="18"/>
  <c r="E206" i="18"/>
  <c r="D206" i="18"/>
  <c r="L205" i="18"/>
  <c r="K205" i="18"/>
  <c r="J205" i="18"/>
  <c r="I205" i="18"/>
  <c r="H205" i="18"/>
  <c r="G205" i="18"/>
  <c r="F205" i="18"/>
  <c r="E205" i="18"/>
  <c r="D205" i="18"/>
  <c r="L204" i="18"/>
  <c r="K204" i="18"/>
  <c r="J204" i="18"/>
  <c r="I204" i="18"/>
  <c r="H204" i="18"/>
  <c r="G204" i="18"/>
  <c r="F204" i="18"/>
  <c r="E204" i="18"/>
  <c r="D204" i="18"/>
  <c r="L203" i="18"/>
  <c r="K203" i="18"/>
  <c r="J203" i="18"/>
  <c r="I203" i="18"/>
  <c r="H203" i="18"/>
  <c r="G203" i="18"/>
  <c r="F203" i="18"/>
  <c r="E203" i="18"/>
  <c r="D203" i="18"/>
  <c r="L202" i="18"/>
  <c r="K202" i="18"/>
  <c r="J202" i="18"/>
  <c r="I202" i="18"/>
  <c r="H202" i="18"/>
  <c r="G202" i="18"/>
  <c r="F202" i="18"/>
  <c r="E202" i="18"/>
  <c r="D202" i="18"/>
  <c r="D16" i="18" s="1"/>
  <c r="L201" i="18"/>
  <c r="K201" i="18"/>
  <c r="J201" i="18"/>
  <c r="I201" i="18"/>
  <c r="H201" i="18"/>
  <c r="G201" i="18"/>
  <c r="F201" i="18"/>
  <c r="E201" i="18"/>
  <c r="D201" i="18"/>
  <c r="L200" i="18"/>
  <c r="K200" i="18"/>
  <c r="J200" i="18"/>
  <c r="I200" i="18"/>
  <c r="H200" i="18"/>
  <c r="G200" i="18"/>
  <c r="F200" i="18"/>
  <c r="E200" i="18"/>
  <c r="D200" i="18"/>
  <c r="L199" i="18"/>
  <c r="K199" i="18"/>
  <c r="J199" i="18"/>
  <c r="I199" i="18"/>
  <c r="H199" i="18"/>
  <c r="G199" i="18"/>
  <c r="F199" i="18"/>
  <c r="E199" i="18"/>
  <c r="D199" i="18"/>
  <c r="L198" i="18"/>
  <c r="K198" i="18"/>
  <c r="J198" i="18"/>
  <c r="I198" i="18"/>
  <c r="H198" i="18"/>
  <c r="G198" i="18"/>
  <c r="F198" i="18"/>
  <c r="E198" i="18"/>
  <c r="D198" i="18"/>
  <c r="L197" i="18"/>
  <c r="K197" i="18"/>
  <c r="J197" i="18"/>
  <c r="I197" i="18"/>
  <c r="H197" i="18"/>
  <c r="G197" i="18"/>
  <c r="F197" i="18"/>
  <c r="E197" i="18"/>
  <c r="D197" i="18"/>
  <c r="L196" i="18"/>
  <c r="K196" i="18"/>
  <c r="J196" i="18"/>
  <c r="I196" i="18"/>
  <c r="H196" i="18"/>
  <c r="G196" i="18"/>
  <c r="F196" i="18"/>
  <c r="E196" i="18"/>
  <c r="D196" i="18"/>
  <c r="C16" i="18" s="1"/>
  <c r="L195" i="18"/>
  <c r="K195" i="18"/>
  <c r="J195" i="18"/>
  <c r="I195" i="18"/>
  <c r="H195" i="18"/>
  <c r="G195" i="18"/>
  <c r="F195" i="18"/>
  <c r="E195" i="18"/>
  <c r="D195" i="18"/>
  <c r="L194" i="18"/>
  <c r="K194" i="18"/>
  <c r="J194" i="18"/>
  <c r="I194" i="18"/>
  <c r="H194" i="18"/>
  <c r="G194" i="18"/>
  <c r="F194" i="18"/>
  <c r="E194" i="18"/>
  <c r="D194" i="18"/>
  <c r="L193" i="18"/>
  <c r="K193" i="18"/>
  <c r="J193" i="18"/>
  <c r="I193" i="18"/>
  <c r="H193" i="18"/>
  <c r="G193" i="18"/>
  <c r="F193" i="18"/>
  <c r="E193" i="18"/>
  <c r="D193" i="18"/>
  <c r="L192" i="18"/>
  <c r="K192" i="18"/>
  <c r="J192" i="18"/>
  <c r="I192" i="18"/>
  <c r="H192" i="18"/>
  <c r="G192" i="18"/>
  <c r="F192" i="18"/>
  <c r="E192" i="18"/>
  <c r="D192" i="18"/>
  <c r="L191" i="18"/>
  <c r="K191" i="18"/>
  <c r="J191" i="18"/>
  <c r="I191" i="18"/>
  <c r="H191" i="18"/>
  <c r="G191" i="18"/>
  <c r="F191" i="18"/>
  <c r="E191" i="18"/>
  <c r="D191" i="18"/>
  <c r="L190" i="18"/>
  <c r="K190" i="18"/>
  <c r="J190" i="18"/>
  <c r="I190" i="18"/>
  <c r="H190" i="18"/>
  <c r="G190" i="18"/>
  <c r="F190" i="18"/>
  <c r="E190" i="18"/>
  <c r="D190" i="18"/>
  <c r="D15" i="18" s="1"/>
  <c r="L189" i="18"/>
  <c r="K189" i="18"/>
  <c r="J189" i="18"/>
  <c r="I189" i="18"/>
  <c r="H189" i="18"/>
  <c r="G189" i="18"/>
  <c r="F189" i="18"/>
  <c r="E189" i="18"/>
  <c r="D189" i="18"/>
  <c r="L188" i="18"/>
  <c r="K188" i="18"/>
  <c r="J188" i="18"/>
  <c r="I188" i="18"/>
  <c r="H188" i="18"/>
  <c r="G188" i="18"/>
  <c r="F188" i="18"/>
  <c r="E188" i="18"/>
  <c r="D188" i="18"/>
  <c r="L187" i="18"/>
  <c r="K187" i="18"/>
  <c r="J187" i="18"/>
  <c r="I187" i="18"/>
  <c r="H187" i="18"/>
  <c r="G187" i="18"/>
  <c r="F187" i="18"/>
  <c r="E187" i="18"/>
  <c r="D187" i="18"/>
  <c r="L186" i="18"/>
  <c r="K186" i="18"/>
  <c r="J186" i="18"/>
  <c r="I186" i="18"/>
  <c r="H186" i="18"/>
  <c r="G186" i="18"/>
  <c r="F186" i="18"/>
  <c r="E186" i="18"/>
  <c r="D186" i="18"/>
  <c r="L185" i="18"/>
  <c r="K185" i="18"/>
  <c r="J185" i="18"/>
  <c r="I185" i="18"/>
  <c r="H185" i="18"/>
  <c r="G185" i="18"/>
  <c r="F185" i="18"/>
  <c r="E185" i="18"/>
  <c r="D185" i="18"/>
  <c r="L184" i="18"/>
  <c r="K184" i="18"/>
  <c r="J184" i="18"/>
  <c r="I184" i="18"/>
  <c r="H184" i="18"/>
  <c r="G184" i="18"/>
  <c r="F184" i="18"/>
  <c r="E184" i="18"/>
  <c r="D184" i="18"/>
  <c r="C15" i="18" s="1"/>
  <c r="L183" i="18"/>
  <c r="K183" i="18"/>
  <c r="J183" i="18"/>
  <c r="I183" i="18"/>
  <c r="H183" i="18"/>
  <c r="G183" i="18"/>
  <c r="F183" i="18"/>
  <c r="E183" i="18"/>
  <c r="D183" i="18"/>
  <c r="L182" i="18"/>
  <c r="K182" i="18"/>
  <c r="J182" i="18"/>
  <c r="I182" i="18"/>
  <c r="H182" i="18"/>
  <c r="G182" i="18"/>
  <c r="F182" i="18"/>
  <c r="E182" i="18"/>
  <c r="D182" i="18"/>
  <c r="L181" i="18"/>
  <c r="K181" i="18"/>
  <c r="J181" i="18"/>
  <c r="I181" i="18"/>
  <c r="H181" i="18"/>
  <c r="G181" i="18"/>
  <c r="F181" i="18"/>
  <c r="E181" i="18"/>
  <c r="D181" i="18"/>
  <c r="L180" i="18"/>
  <c r="K180" i="18"/>
  <c r="J180" i="18"/>
  <c r="I180" i="18"/>
  <c r="H180" i="18"/>
  <c r="G180" i="18"/>
  <c r="F180" i="18"/>
  <c r="E180" i="18"/>
  <c r="D180" i="18"/>
  <c r="L179" i="18"/>
  <c r="K179" i="18"/>
  <c r="J179" i="18"/>
  <c r="I179" i="18"/>
  <c r="H179" i="18"/>
  <c r="G179" i="18"/>
  <c r="F179" i="18"/>
  <c r="E179" i="18"/>
  <c r="D179" i="18"/>
  <c r="L178" i="18"/>
  <c r="K178" i="18"/>
  <c r="J178" i="18"/>
  <c r="I178" i="18"/>
  <c r="H178" i="18"/>
  <c r="G178" i="18"/>
  <c r="F178" i="18"/>
  <c r="E178" i="18"/>
  <c r="D178" i="18"/>
  <c r="D14" i="18" s="1"/>
  <c r="L177" i="18"/>
  <c r="K177" i="18"/>
  <c r="J177" i="18"/>
  <c r="I177" i="18"/>
  <c r="H177" i="18"/>
  <c r="G177" i="18"/>
  <c r="F177" i="18"/>
  <c r="E177" i="18"/>
  <c r="D177" i="18"/>
  <c r="L176" i="18"/>
  <c r="K176" i="18"/>
  <c r="J176" i="18"/>
  <c r="I176" i="18"/>
  <c r="H176" i="18"/>
  <c r="G176" i="18"/>
  <c r="F176" i="18"/>
  <c r="E176" i="18"/>
  <c r="D176" i="18"/>
  <c r="L175" i="18"/>
  <c r="K175" i="18"/>
  <c r="J175" i="18"/>
  <c r="I175" i="18"/>
  <c r="H175" i="18"/>
  <c r="G175" i="18"/>
  <c r="F175" i="18"/>
  <c r="E175" i="18"/>
  <c r="D175" i="18"/>
  <c r="L174" i="18"/>
  <c r="K174" i="18"/>
  <c r="J174" i="18"/>
  <c r="I174" i="18"/>
  <c r="H174" i="18"/>
  <c r="G174" i="18"/>
  <c r="F174" i="18"/>
  <c r="E174" i="18"/>
  <c r="D174" i="18"/>
  <c r="L173" i="18"/>
  <c r="K173" i="18"/>
  <c r="J173" i="18"/>
  <c r="I173" i="18"/>
  <c r="H173" i="18"/>
  <c r="G173" i="18"/>
  <c r="F173" i="18"/>
  <c r="E173" i="18"/>
  <c r="D173" i="18"/>
  <c r="L172" i="18"/>
  <c r="K172" i="18"/>
  <c r="J172" i="18"/>
  <c r="I172" i="18"/>
  <c r="H172" i="18"/>
  <c r="G172" i="18"/>
  <c r="F172" i="18"/>
  <c r="E172" i="18"/>
  <c r="D172" i="18"/>
  <c r="C14" i="18" s="1"/>
  <c r="L171" i="18"/>
  <c r="K171" i="18"/>
  <c r="J171" i="18"/>
  <c r="I171" i="18"/>
  <c r="H171" i="18"/>
  <c r="G171" i="18"/>
  <c r="F171" i="18"/>
  <c r="E171" i="18"/>
  <c r="D171" i="18"/>
  <c r="L170" i="18"/>
  <c r="K170" i="18"/>
  <c r="J170" i="18"/>
  <c r="I170" i="18"/>
  <c r="H170" i="18"/>
  <c r="G170" i="18"/>
  <c r="F170" i="18"/>
  <c r="E170" i="18"/>
  <c r="D170" i="18"/>
  <c r="L169" i="18"/>
  <c r="K169" i="18"/>
  <c r="J169" i="18"/>
  <c r="I169" i="18"/>
  <c r="H169" i="18"/>
  <c r="G169" i="18"/>
  <c r="F169" i="18"/>
  <c r="E169" i="18"/>
  <c r="D169" i="18"/>
  <c r="L168" i="18"/>
  <c r="K168" i="18"/>
  <c r="J168" i="18"/>
  <c r="I168" i="18"/>
  <c r="H168" i="18"/>
  <c r="G168" i="18"/>
  <c r="F168" i="18"/>
  <c r="E168" i="18"/>
  <c r="D168" i="18"/>
  <c r="L167" i="18"/>
  <c r="K167" i="18"/>
  <c r="J167" i="18"/>
  <c r="I167" i="18"/>
  <c r="H167" i="18"/>
  <c r="G167" i="18"/>
  <c r="F167" i="18"/>
  <c r="E167" i="18"/>
  <c r="D167" i="18"/>
  <c r="L166" i="18"/>
  <c r="K166" i="18"/>
  <c r="J166" i="18"/>
  <c r="I166" i="18"/>
  <c r="H166" i="18"/>
  <c r="G166" i="18"/>
  <c r="F166" i="18"/>
  <c r="E166" i="18"/>
  <c r="D166" i="18"/>
  <c r="D13" i="18" s="1"/>
  <c r="L165" i="18"/>
  <c r="K165" i="18"/>
  <c r="J165" i="18"/>
  <c r="I165" i="18"/>
  <c r="H165" i="18"/>
  <c r="G165" i="18"/>
  <c r="F165" i="18"/>
  <c r="E165" i="18"/>
  <c r="D165" i="18"/>
  <c r="L164" i="18"/>
  <c r="K164" i="18"/>
  <c r="J164" i="18"/>
  <c r="I164" i="18"/>
  <c r="H164" i="18"/>
  <c r="G164" i="18"/>
  <c r="F164" i="18"/>
  <c r="E164" i="18"/>
  <c r="D164" i="18"/>
  <c r="L163" i="18"/>
  <c r="K163" i="18"/>
  <c r="J163" i="18"/>
  <c r="I163" i="18"/>
  <c r="H163" i="18"/>
  <c r="G163" i="18"/>
  <c r="F163" i="18"/>
  <c r="E163" i="18"/>
  <c r="D163" i="18"/>
  <c r="L162" i="18"/>
  <c r="K162" i="18"/>
  <c r="J162" i="18"/>
  <c r="I162" i="18"/>
  <c r="H162" i="18"/>
  <c r="G162" i="18"/>
  <c r="F162" i="18"/>
  <c r="E162" i="18"/>
  <c r="D162" i="18"/>
  <c r="L161" i="18"/>
  <c r="K161" i="18"/>
  <c r="J161" i="18"/>
  <c r="I161" i="18"/>
  <c r="H161" i="18"/>
  <c r="G161" i="18"/>
  <c r="F161" i="18"/>
  <c r="E161" i="18"/>
  <c r="D161" i="18"/>
  <c r="L160" i="18"/>
  <c r="K160" i="18"/>
  <c r="J160" i="18"/>
  <c r="I160" i="18"/>
  <c r="H160" i="18"/>
  <c r="G160" i="18"/>
  <c r="F160" i="18"/>
  <c r="E160" i="18"/>
  <c r="D160" i="18"/>
  <c r="C13" i="18" s="1"/>
  <c r="L159" i="18"/>
  <c r="K159" i="18"/>
  <c r="J159" i="18"/>
  <c r="I159" i="18"/>
  <c r="H159" i="18"/>
  <c r="G159" i="18"/>
  <c r="F159" i="18"/>
  <c r="E159" i="18"/>
  <c r="D159" i="18"/>
  <c r="L158" i="18"/>
  <c r="K158" i="18"/>
  <c r="J158" i="18"/>
  <c r="I158" i="18"/>
  <c r="H158" i="18"/>
  <c r="G158" i="18"/>
  <c r="F158" i="18"/>
  <c r="E158" i="18"/>
  <c r="D158" i="18"/>
  <c r="L157" i="18"/>
  <c r="K157" i="18"/>
  <c r="J157" i="18"/>
  <c r="I157" i="18"/>
  <c r="H157" i="18"/>
  <c r="G157" i="18"/>
  <c r="F157" i="18"/>
  <c r="E157" i="18"/>
  <c r="D157" i="18"/>
  <c r="L156" i="18"/>
  <c r="K156" i="18"/>
  <c r="J156" i="18"/>
  <c r="I156" i="18"/>
  <c r="H156" i="18"/>
  <c r="G156" i="18"/>
  <c r="F156" i="18"/>
  <c r="E156" i="18"/>
  <c r="D156" i="18"/>
  <c r="L155" i="18"/>
  <c r="K155" i="18"/>
  <c r="J155" i="18"/>
  <c r="I155" i="18"/>
  <c r="H155" i="18"/>
  <c r="G155" i="18"/>
  <c r="F155" i="18"/>
  <c r="E155" i="18"/>
  <c r="D155" i="18"/>
  <c r="L154" i="18"/>
  <c r="K154" i="18"/>
  <c r="J154" i="18"/>
  <c r="I154" i="18"/>
  <c r="H154" i="18"/>
  <c r="G154" i="18"/>
  <c r="F154" i="18"/>
  <c r="E154" i="18"/>
  <c r="D154" i="18"/>
  <c r="D12" i="18" s="1"/>
  <c r="L153" i="18"/>
  <c r="K153" i="18"/>
  <c r="J153" i="18"/>
  <c r="I153" i="18"/>
  <c r="H153" i="18"/>
  <c r="G153" i="18"/>
  <c r="F153" i="18"/>
  <c r="E153" i="18"/>
  <c r="D153" i="18"/>
  <c r="L152" i="18"/>
  <c r="K152" i="18"/>
  <c r="J152" i="18"/>
  <c r="I152" i="18"/>
  <c r="H152" i="18"/>
  <c r="G152" i="18"/>
  <c r="F152" i="18"/>
  <c r="E152" i="18"/>
  <c r="D152" i="18"/>
  <c r="L151" i="18"/>
  <c r="K151" i="18"/>
  <c r="J151" i="18"/>
  <c r="I151" i="18"/>
  <c r="H151" i="18"/>
  <c r="G151" i="18"/>
  <c r="F151" i="18"/>
  <c r="E151" i="18"/>
  <c r="D151" i="18"/>
  <c r="L150" i="18"/>
  <c r="K150" i="18"/>
  <c r="J150" i="18"/>
  <c r="I150" i="18"/>
  <c r="H150" i="18"/>
  <c r="G150" i="18"/>
  <c r="F150" i="18"/>
  <c r="E150" i="18"/>
  <c r="D150" i="18"/>
  <c r="L149" i="18"/>
  <c r="K149" i="18"/>
  <c r="J149" i="18"/>
  <c r="I149" i="18"/>
  <c r="H149" i="18"/>
  <c r="G149" i="18"/>
  <c r="F149" i="18"/>
  <c r="E149" i="18"/>
  <c r="D149" i="18"/>
  <c r="L148" i="18"/>
  <c r="K148" i="18"/>
  <c r="J148" i="18"/>
  <c r="I148" i="18"/>
  <c r="H148" i="18"/>
  <c r="G148" i="18"/>
  <c r="F148" i="18"/>
  <c r="E148" i="18"/>
  <c r="D148" i="18"/>
  <c r="C12" i="18" s="1"/>
  <c r="A5" i="23" l="1"/>
  <c r="B4" i="23"/>
  <c r="B4" i="22"/>
  <c r="A5" i="22"/>
  <c r="B5" i="21"/>
  <c r="A6" i="21"/>
  <c r="B4" i="20"/>
  <c r="A5" i="20"/>
  <c r="B4" i="15"/>
  <c r="A5" i="15"/>
  <c r="B4" i="16"/>
  <c r="A5" i="16"/>
  <c r="B5" i="17"/>
  <c r="A6" i="17"/>
  <c r="S8" i="14"/>
  <c r="S7" i="14"/>
  <c r="B8" i="14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S26" i="14" s="1"/>
  <c r="B5" i="23" l="1"/>
  <c r="A6" i="23"/>
  <c r="A6" i="22"/>
  <c r="B5" i="22"/>
  <c r="A7" i="21"/>
  <c r="B6" i="21"/>
  <c r="B5" i="20"/>
  <c r="A6" i="20"/>
  <c r="B5" i="15"/>
  <c r="A6" i="15"/>
  <c r="B5" i="16"/>
  <c r="A6" i="16"/>
  <c r="B6" i="17"/>
  <c r="A7" i="17"/>
  <c r="S24" i="14"/>
  <c r="S20" i="14"/>
  <c r="S16" i="14"/>
  <c r="S12" i="14"/>
  <c r="S23" i="14"/>
  <c r="S19" i="14"/>
  <c r="S15" i="14"/>
  <c r="S11" i="14"/>
  <c r="S22" i="14"/>
  <c r="S18" i="14"/>
  <c r="S14" i="14"/>
  <c r="S10" i="14"/>
  <c r="S25" i="14"/>
  <c r="S21" i="14"/>
  <c r="S17" i="14"/>
  <c r="S13" i="14"/>
  <c r="S9" i="14"/>
  <c r="B6" i="23" l="1"/>
  <c r="A7" i="23"/>
  <c r="B6" i="22"/>
  <c r="A7" i="22"/>
  <c r="B7" i="21"/>
  <c r="A8" i="21"/>
  <c r="B6" i="20"/>
  <c r="A7" i="20"/>
  <c r="A7" i="15"/>
  <c r="B6" i="15"/>
  <c r="B6" i="16"/>
  <c r="A7" i="16"/>
  <c r="B7" i="17"/>
  <c r="A8" i="17"/>
  <c r="A3" i="18"/>
  <c r="E6" i="14"/>
  <c r="V6" i="14" s="1"/>
  <c r="F6" i="14"/>
  <c r="W6" i="14" s="1"/>
  <c r="G6" i="14"/>
  <c r="X6" i="14" s="1"/>
  <c r="H6" i="14"/>
  <c r="Y6" i="14" s="1"/>
  <c r="I6" i="14"/>
  <c r="Z6" i="14" s="1"/>
  <c r="J6" i="14"/>
  <c r="AA6" i="14" s="1"/>
  <c r="J43" i="14"/>
  <c r="AA43" i="14" s="1"/>
  <c r="J33" i="14"/>
  <c r="AA33" i="14" s="1"/>
  <c r="L147" i="18"/>
  <c r="L146" i="18"/>
  <c r="L145" i="18"/>
  <c r="L144" i="18"/>
  <c r="L143" i="18"/>
  <c r="L142" i="18"/>
  <c r="L141" i="18"/>
  <c r="L140" i="18"/>
  <c r="L139" i="18"/>
  <c r="L138" i="18"/>
  <c r="L137" i="18"/>
  <c r="L136" i="18"/>
  <c r="L135" i="18"/>
  <c r="L134" i="18"/>
  <c r="L133" i="18"/>
  <c r="L132" i="18"/>
  <c r="L131" i="18"/>
  <c r="L130" i="18"/>
  <c r="L129" i="18"/>
  <c r="L128" i="18"/>
  <c r="L127" i="18"/>
  <c r="L126" i="18"/>
  <c r="L125" i="18"/>
  <c r="L124" i="18"/>
  <c r="L123" i="18"/>
  <c r="L122" i="18"/>
  <c r="L121" i="18"/>
  <c r="L120" i="18"/>
  <c r="L119" i="18"/>
  <c r="L118" i="18"/>
  <c r="L117" i="18"/>
  <c r="L116" i="18"/>
  <c r="L115" i="18"/>
  <c r="L114" i="18"/>
  <c r="L113" i="18"/>
  <c r="L112" i="18"/>
  <c r="L111" i="18"/>
  <c r="L110" i="18"/>
  <c r="L109" i="18"/>
  <c r="L108" i="18"/>
  <c r="L107" i="18"/>
  <c r="L106" i="18"/>
  <c r="L105" i="18"/>
  <c r="L104" i="18"/>
  <c r="L103" i="18"/>
  <c r="L102" i="18"/>
  <c r="L101" i="18"/>
  <c r="L100" i="18"/>
  <c r="L99" i="18"/>
  <c r="L98" i="18"/>
  <c r="L97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L79" i="18"/>
  <c r="L78" i="18"/>
  <c r="L77" i="18"/>
  <c r="L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K31" i="18"/>
  <c r="K37" i="18"/>
  <c r="K43" i="18"/>
  <c r="K49" i="18"/>
  <c r="K55" i="18"/>
  <c r="K61" i="18"/>
  <c r="K67" i="18"/>
  <c r="K73" i="18"/>
  <c r="K79" i="18"/>
  <c r="K85" i="18"/>
  <c r="K91" i="18"/>
  <c r="K97" i="18"/>
  <c r="K103" i="18"/>
  <c r="K109" i="18"/>
  <c r="K115" i="18"/>
  <c r="K121" i="18"/>
  <c r="K127" i="18"/>
  <c r="K133" i="18"/>
  <c r="K139" i="18"/>
  <c r="K145" i="18"/>
  <c r="E31" i="18"/>
  <c r="E37" i="18"/>
  <c r="E43" i="18"/>
  <c r="E49" i="18"/>
  <c r="E55" i="18"/>
  <c r="E61" i="18"/>
  <c r="E67" i="18"/>
  <c r="E73" i="18"/>
  <c r="E79" i="18"/>
  <c r="E85" i="18"/>
  <c r="F31" i="18"/>
  <c r="F37" i="18"/>
  <c r="F43" i="18"/>
  <c r="F49" i="18"/>
  <c r="F55" i="18"/>
  <c r="F61" i="18"/>
  <c r="F67" i="18"/>
  <c r="F73" i="18"/>
  <c r="F79" i="18"/>
  <c r="F85" i="18"/>
  <c r="G31" i="18"/>
  <c r="G37" i="18"/>
  <c r="G43" i="18"/>
  <c r="G49" i="18"/>
  <c r="G55" i="18"/>
  <c r="G61" i="18"/>
  <c r="G67" i="18"/>
  <c r="G73" i="18"/>
  <c r="G79" i="18"/>
  <c r="G85" i="18"/>
  <c r="H31" i="18"/>
  <c r="H37" i="18"/>
  <c r="H43" i="18"/>
  <c r="H49" i="18"/>
  <c r="H55" i="18"/>
  <c r="H61" i="18"/>
  <c r="H67" i="18"/>
  <c r="H73" i="18"/>
  <c r="H79" i="18"/>
  <c r="H85" i="18"/>
  <c r="I31" i="18"/>
  <c r="I37" i="18"/>
  <c r="I43" i="18"/>
  <c r="I49" i="18"/>
  <c r="I55" i="18"/>
  <c r="I61" i="18"/>
  <c r="I67" i="18"/>
  <c r="I73" i="18"/>
  <c r="I79" i="18"/>
  <c r="I85" i="18"/>
  <c r="J31" i="18"/>
  <c r="J37" i="18"/>
  <c r="J43" i="18"/>
  <c r="J49" i="18"/>
  <c r="J55" i="18"/>
  <c r="J61" i="18"/>
  <c r="J67" i="18"/>
  <c r="J73" i="18"/>
  <c r="J79" i="18"/>
  <c r="J85" i="18"/>
  <c r="E91" i="18"/>
  <c r="E97" i="18"/>
  <c r="E103" i="18"/>
  <c r="E109" i="18"/>
  <c r="E115" i="18"/>
  <c r="E121" i="18"/>
  <c r="E127" i="18"/>
  <c r="E133" i="18"/>
  <c r="E139" i="18"/>
  <c r="E145" i="18"/>
  <c r="F91" i="18"/>
  <c r="F97" i="18"/>
  <c r="F103" i="18"/>
  <c r="F109" i="18"/>
  <c r="F115" i="18"/>
  <c r="F121" i="18"/>
  <c r="F127" i="18"/>
  <c r="F133" i="18"/>
  <c r="F139" i="18"/>
  <c r="F145" i="18"/>
  <c r="G91" i="18"/>
  <c r="G97" i="18"/>
  <c r="G103" i="18"/>
  <c r="G109" i="18"/>
  <c r="G115" i="18"/>
  <c r="G121" i="18"/>
  <c r="G127" i="18"/>
  <c r="G133" i="18"/>
  <c r="G139" i="18"/>
  <c r="G145" i="18"/>
  <c r="H91" i="18"/>
  <c r="H97" i="18"/>
  <c r="H103" i="18"/>
  <c r="H109" i="18"/>
  <c r="H115" i="18"/>
  <c r="H121" i="18"/>
  <c r="H127" i="18"/>
  <c r="H133" i="18"/>
  <c r="H139" i="18"/>
  <c r="H145" i="18"/>
  <c r="I91" i="18"/>
  <c r="I97" i="18"/>
  <c r="I103" i="18"/>
  <c r="I109" i="18"/>
  <c r="I115" i="18"/>
  <c r="I121" i="18"/>
  <c r="I127" i="18"/>
  <c r="I133" i="18"/>
  <c r="I139" i="18"/>
  <c r="I145" i="18"/>
  <c r="J91" i="18"/>
  <c r="J97" i="18"/>
  <c r="J103" i="18"/>
  <c r="J109" i="18"/>
  <c r="J115" i="18"/>
  <c r="J121" i="18"/>
  <c r="J127" i="18"/>
  <c r="J133" i="18"/>
  <c r="J139" i="18"/>
  <c r="J145" i="18"/>
  <c r="D31" i="18"/>
  <c r="D37" i="18"/>
  <c r="D43" i="18"/>
  <c r="C9" i="14" s="1"/>
  <c r="T9" i="14" s="1"/>
  <c r="D49" i="18"/>
  <c r="C10" i="14" s="1"/>
  <c r="T10" i="14" s="1"/>
  <c r="D55" i="18"/>
  <c r="D61" i="18"/>
  <c r="D67" i="18"/>
  <c r="D73" i="18"/>
  <c r="D79" i="18"/>
  <c r="D85" i="18"/>
  <c r="D91" i="18"/>
  <c r="C17" i="14" s="1"/>
  <c r="T17" i="14" s="1"/>
  <c r="D97" i="18"/>
  <c r="C18" i="14" s="1"/>
  <c r="T18" i="14" s="1"/>
  <c r="D103" i="18"/>
  <c r="D109" i="18"/>
  <c r="D115" i="18"/>
  <c r="C21" i="14" s="1"/>
  <c r="T21" i="14" s="1"/>
  <c r="D121" i="18"/>
  <c r="C22" i="14" s="1"/>
  <c r="T22" i="14" s="1"/>
  <c r="D127" i="18"/>
  <c r="D133" i="18"/>
  <c r="D139" i="18"/>
  <c r="C25" i="14" s="1"/>
  <c r="T25" i="14" s="1"/>
  <c r="D145" i="18"/>
  <c r="C26" i="14" s="1"/>
  <c r="T26" i="14" s="1"/>
  <c r="K147" i="18"/>
  <c r="J147" i="18"/>
  <c r="I147" i="18"/>
  <c r="H147" i="18"/>
  <c r="G147" i="18"/>
  <c r="F147" i="18"/>
  <c r="E147" i="18"/>
  <c r="K146" i="18"/>
  <c r="J146" i="18"/>
  <c r="I146" i="18"/>
  <c r="H146" i="18"/>
  <c r="G146" i="18"/>
  <c r="F146" i="18"/>
  <c r="E146" i="18"/>
  <c r="K144" i="18"/>
  <c r="J144" i="18"/>
  <c r="I144" i="18"/>
  <c r="H144" i="18"/>
  <c r="G144" i="18"/>
  <c r="F144" i="18"/>
  <c r="E144" i="18"/>
  <c r="K143" i="18"/>
  <c r="J143" i="18"/>
  <c r="I143" i="18"/>
  <c r="H143" i="18"/>
  <c r="G143" i="18"/>
  <c r="F143" i="18"/>
  <c r="E143" i="18"/>
  <c r="K142" i="18"/>
  <c r="J142" i="18"/>
  <c r="I142" i="18"/>
  <c r="H142" i="18"/>
  <c r="G142" i="18"/>
  <c r="F142" i="18"/>
  <c r="E142" i="18"/>
  <c r="K141" i="18"/>
  <c r="J141" i="18"/>
  <c r="I141" i="18"/>
  <c r="H141" i="18"/>
  <c r="G141" i="18"/>
  <c r="F141" i="18"/>
  <c r="E141" i="18"/>
  <c r="K140" i="18"/>
  <c r="J140" i="18"/>
  <c r="I140" i="18"/>
  <c r="H140" i="18"/>
  <c r="G140" i="18"/>
  <c r="F140" i="18"/>
  <c r="E140" i="18"/>
  <c r="K138" i="18"/>
  <c r="J138" i="18"/>
  <c r="I138" i="18"/>
  <c r="H138" i="18"/>
  <c r="G138" i="18"/>
  <c r="F138" i="18"/>
  <c r="E138" i="18"/>
  <c r="K137" i="18"/>
  <c r="J137" i="18"/>
  <c r="I137" i="18"/>
  <c r="H137" i="18"/>
  <c r="G137" i="18"/>
  <c r="F137" i="18"/>
  <c r="E137" i="18"/>
  <c r="K136" i="18"/>
  <c r="J136" i="18"/>
  <c r="I136" i="18"/>
  <c r="H136" i="18"/>
  <c r="G136" i="18"/>
  <c r="F136" i="18"/>
  <c r="E136" i="18"/>
  <c r="K135" i="18"/>
  <c r="J135" i="18"/>
  <c r="I135" i="18"/>
  <c r="H135" i="18"/>
  <c r="G135" i="18"/>
  <c r="F135" i="18"/>
  <c r="E135" i="18"/>
  <c r="K134" i="18"/>
  <c r="J134" i="18"/>
  <c r="I134" i="18"/>
  <c r="H134" i="18"/>
  <c r="G134" i="18"/>
  <c r="F134" i="18"/>
  <c r="E134" i="18"/>
  <c r="K132" i="18"/>
  <c r="J132" i="18"/>
  <c r="I132" i="18"/>
  <c r="H132" i="18"/>
  <c r="G132" i="18"/>
  <c r="F132" i="18"/>
  <c r="E132" i="18"/>
  <c r="K131" i="18"/>
  <c r="J131" i="18"/>
  <c r="I131" i="18"/>
  <c r="H131" i="18"/>
  <c r="G131" i="18"/>
  <c r="F131" i="18"/>
  <c r="E131" i="18"/>
  <c r="K130" i="18"/>
  <c r="J130" i="18"/>
  <c r="I130" i="18"/>
  <c r="H130" i="18"/>
  <c r="G130" i="18"/>
  <c r="F130" i="18"/>
  <c r="E130" i="18"/>
  <c r="K129" i="18"/>
  <c r="J129" i="18"/>
  <c r="I129" i="18"/>
  <c r="H129" i="18"/>
  <c r="G129" i="18"/>
  <c r="F129" i="18"/>
  <c r="E129" i="18"/>
  <c r="K128" i="18"/>
  <c r="J128" i="18"/>
  <c r="I128" i="18"/>
  <c r="H128" i="18"/>
  <c r="G128" i="18"/>
  <c r="F128" i="18"/>
  <c r="E128" i="18"/>
  <c r="K126" i="18"/>
  <c r="J126" i="18"/>
  <c r="I126" i="18"/>
  <c r="H126" i="18"/>
  <c r="G126" i="18"/>
  <c r="F126" i="18"/>
  <c r="E126" i="18"/>
  <c r="K125" i="18"/>
  <c r="J125" i="18"/>
  <c r="I125" i="18"/>
  <c r="H125" i="18"/>
  <c r="G125" i="18"/>
  <c r="F125" i="18"/>
  <c r="E125" i="18"/>
  <c r="K124" i="18"/>
  <c r="J124" i="18"/>
  <c r="I124" i="18"/>
  <c r="H124" i="18"/>
  <c r="G124" i="18"/>
  <c r="F124" i="18"/>
  <c r="E124" i="18"/>
  <c r="K123" i="18"/>
  <c r="J123" i="18"/>
  <c r="I123" i="18"/>
  <c r="H123" i="18"/>
  <c r="G123" i="18"/>
  <c r="F123" i="18"/>
  <c r="E123" i="18"/>
  <c r="K122" i="18"/>
  <c r="J122" i="18"/>
  <c r="I122" i="18"/>
  <c r="H122" i="18"/>
  <c r="G122" i="18"/>
  <c r="F122" i="18"/>
  <c r="E122" i="18"/>
  <c r="K120" i="18"/>
  <c r="J120" i="18"/>
  <c r="I120" i="18"/>
  <c r="H120" i="18"/>
  <c r="G120" i="18"/>
  <c r="F120" i="18"/>
  <c r="E120" i="18"/>
  <c r="K119" i="18"/>
  <c r="J119" i="18"/>
  <c r="I119" i="18"/>
  <c r="H119" i="18"/>
  <c r="G119" i="18"/>
  <c r="F119" i="18"/>
  <c r="E119" i="18"/>
  <c r="K118" i="18"/>
  <c r="J118" i="18"/>
  <c r="I118" i="18"/>
  <c r="H118" i="18"/>
  <c r="G118" i="18"/>
  <c r="F118" i="18"/>
  <c r="E118" i="18"/>
  <c r="K117" i="18"/>
  <c r="J117" i="18"/>
  <c r="I117" i="18"/>
  <c r="H117" i="18"/>
  <c r="G117" i="18"/>
  <c r="F117" i="18"/>
  <c r="E117" i="18"/>
  <c r="K116" i="18"/>
  <c r="J116" i="18"/>
  <c r="I116" i="18"/>
  <c r="H116" i="18"/>
  <c r="G116" i="18"/>
  <c r="F116" i="18"/>
  <c r="E116" i="18"/>
  <c r="K114" i="18"/>
  <c r="J114" i="18"/>
  <c r="I114" i="18"/>
  <c r="H114" i="18"/>
  <c r="G114" i="18"/>
  <c r="F114" i="18"/>
  <c r="E114" i="18"/>
  <c r="K113" i="18"/>
  <c r="J113" i="18"/>
  <c r="I113" i="18"/>
  <c r="H113" i="18"/>
  <c r="G113" i="18"/>
  <c r="F113" i="18"/>
  <c r="E113" i="18"/>
  <c r="K112" i="18"/>
  <c r="J112" i="18"/>
  <c r="I112" i="18"/>
  <c r="H112" i="18"/>
  <c r="G112" i="18"/>
  <c r="F112" i="18"/>
  <c r="E112" i="18"/>
  <c r="K111" i="18"/>
  <c r="J111" i="18"/>
  <c r="I111" i="18"/>
  <c r="H111" i="18"/>
  <c r="G111" i="18"/>
  <c r="F111" i="18"/>
  <c r="E111" i="18"/>
  <c r="K110" i="18"/>
  <c r="J110" i="18"/>
  <c r="I110" i="18"/>
  <c r="H110" i="18"/>
  <c r="G110" i="18"/>
  <c r="F110" i="18"/>
  <c r="E110" i="18"/>
  <c r="K108" i="18"/>
  <c r="J108" i="18"/>
  <c r="I108" i="18"/>
  <c r="H108" i="18"/>
  <c r="G108" i="18"/>
  <c r="F108" i="18"/>
  <c r="E108" i="18"/>
  <c r="K107" i="18"/>
  <c r="J107" i="18"/>
  <c r="I107" i="18"/>
  <c r="H107" i="18"/>
  <c r="G107" i="18"/>
  <c r="F107" i="18"/>
  <c r="E107" i="18"/>
  <c r="K106" i="18"/>
  <c r="J106" i="18"/>
  <c r="I106" i="18"/>
  <c r="H106" i="18"/>
  <c r="G106" i="18"/>
  <c r="F106" i="18"/>
  <c r="E106" i="18"/>
  <c r="K105" i="18"/>
  <c r="J105" i="18"/>
  <c r="I105" i="18"/>
  <c r="H105" i="18"/>
  <c r="G105" i="18"/>
  <c r="F105" i="18"/>
  <c r="E105" i="18"/>
  <c r="K104" i="18"/>
  <c r="J104" i="18"/>
  <c r="I104" i="18"/>
  <c r="H104" i="18"/>
  <c r="G104" i="18"/>
  <c r="F104" i="18"/>
  <c r="E104" i="18"/>
  <c r="K102" i="18"/>
  <c r="J102" i="18"/>
  <c r="I102" i="18"/>
  <c r="H102" i="18"/>
  <c r="G102" i="18"/>
  <c r="F102" i="18"/>
  <c r="E102" i="18"/>
  <c r="K101" i="18"/>
  <c r="J101" i="18"/>
  <c r="I101" i="18"/>
  <c r="H101" i="18"/>
  <c r="G101" i="18"/>
  <c r="F101" i="18"/>
  <c r="E101" i="18"/>
  <c r="K100" i="18"/>
  <c r="J100" i="18"/>
  <c r="I100" i="18"/>
  <c r="H100" i="18"/>
  <c r="G100" i="18"/>
  <c r="F100" i="18"/>
  <c r="E100" i="18"/>
  <c r="K99" i="18"/>
  <c r="J99" i="18"/>
  <c r="I99" i="18"/>
  <c r="H99" i="18"/>
  <c r="G99" i="18"/>
  <c r="F99" i="18"/>
  <c r="E99" i="18"/>
  <c r="K98" i="18"/>
  <c r="J98" i="18"/>
  <c r="I98" i="18"/>
  <c r="H98" i="18"/>
  <c r="G98" i="18"/>
  <c r="F98" i="18"/>
  <c r="E98" i="18"/>
  <c r="K96" i="18"/>
  <c r="J96" i="18"/>
  <c r="I96" i="18"/>
  <c r="H96" i="18"/>
  <c r="G96" i="18"/>
  <c r="F96" i="18"/>
  <c r="E96" i="18"/>
  <c r="K95" i="18"/>
  <c r="J95" i="18"/>
  <c r="I95" i="18"/>
  <c r="H95" i="18"/>
  <c r="G95" i="18"/>
  <c r="F95" i="18"/>
  <c r="E95" i="18"/>
  <c r="K94" i="18"/>
  <c r="J94" i="18"/>
  <c r="I94" i="18"/>
  <c r="H94" i="18"/>
  <c r="G94" i="18"/>
  <c r="F94" i="18"/>
  <c r="E94" i="18"/>
  <c r="K93" i="18"/>
  <c r="J93" i="18"/>
  <c r="I93" i="18"/>
  <c r="H93" i="18"/>
  <c r="G93" i="18"/>
  <c r="F93" i="18"/>
  <c r="E93" i="18"/>
  <c r="K92" i="18"/>
  <c r="J92" i="18"/>
  <c r="I92" i="18"/>
  <c r="H92" i="18"/>
  <c r="G92" i="18"/>
  <c r="F92" i="18"/>
  <c r="E92" i="18"/>
  <c r="K90" i="18"/>
  <c r="J90" i="18"/>
  <c r="I90" i="18"/>
  <c r="H90" i="18"/>
  <c r="G90" i="18"/>
  <c r="F90" i="18"/>
  <c r="E90" i="18"/>
  <c r="K89" i="18"/>
  <c r="J89" i="18"/>
  <c r="I89" i="18"/>
  <c r="H89" i="18"/>
  <c r="G89" i="18"/>
  <c r="F89" i="18"/>
  <c r="E89" i="18"/>
  <c r="K88" i="18"/>
  <c r="J88" i="18"/>
  <c r="I88" i="18"/>
  <c r="H88" i="18"/>
  <c r="G88" i="18"/>
  <c r="F88" i="18"/>
  <c r="E88" i="18"/>
  <c r="K87" i="18"/>
  <c r="J87" i="18"/>
  <c r="I87" i="18"/>
  <c r="H87" i="18"/>
  <c r="G87" i="18"/>
  <c r="F87" i="18"/>
  <c r="E87" i="18"/>
  <c r="K86" i="18"/>
  <c r="J86" i="18"/>
  <c r="I86" i="18"/>
  <c r="H86" i="18"/>
  <c r="G86" i="18"/>
  <c r="F86" i="18"/>
  <c r="E86" i="18"/>
  <c r="K84" i="18"/>
  <c r="J84" i="18"/>
  <c r="I84" i="18"/>
  <c r="H84" i="18"/>
  <c r="G84" i="18"/>
  <c r="F84" i="18"/>
  <c r="E84" i="18"/>
  <c r="K83" i="18"/>
  <c r="J83" i="18"/>
  <c r="I83" i="18"/>
  <c r="H83" i="18"/>
  <c r="G83" i="18"/>
  <c r="F83" i="18"/>
  <c r="E83" i="18"/>
  <c r="K82" i="18"/>
  <c r="J82" i="18"/>
  <c r="I82" i="18"/>
  <c r="H82" i="18"/>
  <c r="G82" i="18"/>
  <c r="F82" i="18"/>
  <c r="E82" i="18"/>
  <c r="K81" i="18"/>
  <c r="J81" i="18"/>
  <c r="I81" i="18"/>
  <c r="H81" i="18"/>
  <c r="G81" i="18"/>
  <c r="F81" i="18"/>
  <c r="E81" i="18"/>
  <c r="K80" i="18"/>
  <c r="J80" i="18"/>
  <c r="I80" i="18"/>
  <c r="H80" i="18"/>
  <c r="G80" i="18"/>
  <c r="F80" i="18"/>
  <c r="E80" i="18"/>
  <c r="K78" i="18"/>
  <c r="J78" i="18"/>
  <c r="I78" i="18"/>
  <c r="H78" i="18"/>
  <c r="G78" i="18"/>
  <c r="F78" i="18"/>
  <c r="E78" i="18"/>
  <c r="K77" i="18"/>
  <c r="J77" i="18"/>
  <c r="I77" i="18"/>
  <c r="H77" i="18"/>
  <c r="G77" i="18"/>
  <c r="F77" i="18"/>
  <c r="E77" i="18"/>
  <c r="K76" i="18"/>
  <c r="J76" i="18"/>
  <c r="I76" i="18"/>
  <c r="H76" i="18"/>
  <c r="G76" i="18"/>
  <c r="F76" i="18"/>
  <c r="E76" i="18"/>
  <c r="K75" i="18"/>
  <c r="J75" i="18"/>
  <c r="I75" i="18"/>
  <c r="H75" i="18"/>
  <c r="G75" i="18"/>
  <c r="F75" i="18"/>
  <c r="E75" i="18"/>
  <c r="K74" i="18"/>
  <c r="J74" i="18"/>
  <c r="I74" i="18"/>
  <c r="H74" i="18"/>
  <c r="G74" i="18"/>
  <c r="F74" i="18"/>
  <c r="E74" i="18"/>
  <c r="K72" i="18"/>
  <c r="J72" i="18"/>
  <c r="I72" i="18"/>
  <c r="H72" i="18"/>
  <c r="G72" i="18"/>
  <c r="F72" i="18"/>
  <c r="E72" i="18"/>
  <c r="K71" i="18"/>
  <c r="J71" i="18"/>
  <c r="I71" i="18"/>
  <c r="H71" i="18"/>
  <c r="G71" i="18"/>
  <c r="F71" i="18"/>
  <c r="E71" i="18"/>
  <c r="K70" i="18"/>
  <c r="J70" i="18"/>
  <c r="I70" i="18"/>
  <c r="H70" i="18"/>
  <c r="G70" i="18"/>
  <c r="F70" i="18"/>
  <c r="E70" i="18"/>
  <c r="K69" i="18"/>
  <c r="J69" i="18"/>
  <c r="I69" i="18"/>
  <c r="H69" i="18"/>
  <c r="G69" i="18"/>
  <c r="F69" i="18"/>
  <c r="E69" i="18"/>
  <c r="K68" i="18"/>
  <c r="J68" i="18"/>
  <c r="I68" i="18"/>
  <c r="H68" i="18"/>
  <c r="G68" i="18"/>
  <c r="F68" i="18"/>
  <c r="E68" i="18"/>
  <c r="K66" i="18"/>
  <c r="J66" i="18"/>
  <c r="I66" i="18"/>
  <c r="H66" i="18"/>
  <c r="G66" i="18"/>
  <c r="F66" i="18"/>
  <c r="E66" i="18"/>
  <c r="K65" i="18"/>
  <c r="J65" i="18"/>
  <c r="I65" i="18"/>
  <c r="H65" i="18"/>
  <c r="G65" i="18"/>
  <c r="F65" i="18"/>
  <c r="E65" i="18"/>
  <c r="K64" i="18"/>
  <c r="J64" i="18"/>
  <c r="I64" i="18"/>
  <c r="H64" i="18"/>
  <c r="G64" i="18"/>
  <c r="F64" i="18"/>
  <c r="E64" i="18"/>
  <c r="K63" i="18"/>
  <c r="J63" i="18"/>
  <c r="I63" i="18"/>
  <c r="H63" i="18"/>
  <c r="G63" i="18"/>
  <c r="F63" i="18"/>
  <c r="E63" i="18"/>
  <c r="K62" i="18"/>
  <c r="J62" i="18"/>
  <c r="I62" i="18"/>
  <c r="H62" i="18"/>
  <c r="G62" i="18"/>
  <c r="F62" i="18"/>
  <c r="E62" i="18"/>
  <c r="K60" i="18"/>
  <c r="J60" i="18"/>
  <c r="I60" i="18"/>
  <c r="H60" i="18"/>
  <c r="G60" i="18"/>
  <c r="F60" i="18"/>
  <c r="E60" i="18"/>
  <c r="K59" i="18"/>
  <c r="J59" i="18"/>
  <c r="I59" i="18"/>
  <c r="H59" i="18"/>
  <c r="G59" i="18"/>
  <c r="F59" i="18"/>
  <c r="E59" i="18"/>
  <c r="K58" i="18"/>
  <c r="J58" i="18"/>
  <c r="I58" i="18"/>
  <c r="H58" i="18"/>
  <c r="G58" i="18"/>
  <c r="F58" i="18"/>
  <c r="E58" i="18"/>
  <c r="K57" i="18"/>
  <c r="J57" i="18"/>
  <c r="I57" i="18"/>
  <c r="H57" i="18"/>
  <c r="G57" i="18"/>
  <c r="F57" i="18"/>
  <c r="E57" i="18"/>
  <c r="K56" i="18"/>
  <c r="J56" i="18"/>
  <c r="I56" i="18"/>
  <c r="H56" i="18"/>
  <c r="G56" i="18"/>
  <c r="F56" i="18"/>
  <c r="E56" i="18"/>
  <c r="K54" i="18"/>
  <c r="J54" i="18"/>
  <c r="I54" i="18"/>
  <c r="H54" i="18"/>
  <c r="G54" i="18"/>
  <c r="F54" i="18"/>
  <c r="E54" i="18"/>
  <c r="K53" i="18"/>
  <c r="J53" i="18"/>
  <c r="I53" i="18"/>
  <c r="H53" i="18"/>
  <c r="G53" i="18"/>
  <c r="F53" i="18"/>
  <c r="E53" i="18"/>
  <c r="K52" i="18"/>
  <c r="J52" i="18"/>
  <c r="I52" i="18"/>
  <c r="H52" i="18"/>
  <c r="G52" i="18"/>
  <c r="F52" i="18"/>
  <c r="E52" i="18"/>
  <c r="K51" i="18"/>
  <c r="J51" i="18"/>
  <c r="I51" i="18"/>
  <c r="H51" i="18"/>
  <c r="G51" i="18"/>
  <c r="F51" i="18"/>
  <c r="E51" i="18"/>
  <c r="K50" i="18"/>
  <c r="J50" i="18"/>
  <c r="I50" i="18"/>
  <c r="H50" i="18"/>
  <c r="G50" i="18"/>
  <c r="F50" i="18"/>
  <c r="E50" i="18"/>
  <c r="K48" i="18"/>
  <c r="J48" i="18"/>
  <c r="I48" i="18"/>
  <c r="H48" i="18"/>
  <c r="G48" i="18"/>
  <c r="F48" i="18"/>
  <c r="E48" i="18"/>
  <c r="K47" i="18"/>
  <c r="J47" i="18"/>
  <c r="I47" i="18"/>
  <c r="H47" i="18"/>
  <c r="G47" i="18"/>
  <c r="F47" i="18"/>
  <c r="E47" i="18"/>
  <c r="K46" i="18"/>
  <c r="J46" i="18"/>
  <c r="I46" i="18"/>
  <c r="H46" i="18"/>
  <c r="G46" i="18"/>
  <c r="F46" i="18"/>
  <c r="E46" i="18"/>
  <c r="K45" i="18"/>
  <c r="J45" i="18"/>
  <c r="I45" i="18"/>
  <c r="H45" i="18"/>
  <c r="G45" i="18"/>
  <c r="F45" i="18"/>
  <c r="E45" i="18"/>
  <c r="K44" i="18"/>
  <c r="J44" i="18"/>
  <c r="I44" i="18"/>
  <c r="H44" i="18"/>
  <c r="G44" i="18"/>
  <c r="F44" i="18"/>
  <c r="E44" i="18"/>
  <c r="K42" i="18"/>
  <c r="J42" i="18"/>
  <c r="I42" i="18"/>
  <c r="H42" i="18"/>
  <c r="G42" i="18"/>
  <c r="F42" i="18"/>
  <c r="E42" i="18"/>
  <c r="K41" i="18"/>
  <c r="J41" i="18"/>
  <c r="I41" i="18"/>
  <c r="H41" i="18"/>
  <c r="G41" i="18"/>
  <c r="F41" i="18"/>
  <c r="E41" i="18"/>
  <c r="K40" i="18"/>
  <c r="J40" i="18"/>
  <c r="I40" i="18"/>
  <c r="H40" i="18"/>
  <c r="G40" i="18"/>
  <c r="F40" i="18"/>
  <c r="E40" i="18"/>
  <c r="K39" i="18"/>
  <c r="J39" i="18"/>
  <c r="I39" i="18"/>
  <c r="H39" i="18"/>
  <c r="G39" i="18"/>
  <c r="F39" i="18"/>
  <c r="E39" i="18"/>
  <c r="K38" i="18"/>
  <c r="J38" i="18"/>
  <c r="I38" i="18"/>
  <c r="H38" i="18"/>
  <c r="G38" i="18"/>
  <c r="F38" i="18"/>
  <c r="E38" i="18"/>
  <c r="K36" i="18"/>
  <c r="J36" i="18"/>
  <c r="I36" i="18"/>
  <c r="H36" i="18"/>
  <c r="G36" i="18"/>
  <c r="F36" i="18"/>
  <c r="E36" i="18"/>
  <c r="K35" i="18"/>
  <c r="J35" i="18"/>
  <c r="I35" i="18"/>
  <c r="H35" i="18"/>
  <c r="G35" i="18"/>
  <c r="F35" i="18"/>
  <c r="E35" i="18"/>
  <c r="K34" i="18"/>
  <c r="J34" i="18"/>
  <c r="I34" i="18"/>
  <c r="H34" i="18"/>
  <c r="G34" i="18"/>
  <c r="F34" i="18"/>
  <c r="E34" i="18"/>
  <c r="K33" i="18"/>
  <c r="J33" i="18"/>
  <c r="I33" i="18"/>
  <c r="H33" i="18"/>
  <c r="G33" i="18"/>
  <c r="F33" i="18"/>
  <c r="E33" i="18"/>
  <c r="K32" i="18"/>
  <c r="J32" i="18"/>
  <c r="I32" i="18"/>
  <c r="H32" i="18"/>
  <c r="G32" i="18"/>
  <c r="F32" i="18"/>
  <c r="E32" i="18"/>
  <c r="K30" i="18"/>
  <c r="J30" i="18"/>
  <c r="I30" i="18"/>
  <c r="H30" i="18"/>
  <c r="G30" i="18"/>
  <c r="F30" i="18"/>
  <c r="E30" i="18"/>
  <c r="K29" i="18"/>
  <c r="J29" i="18"/>
  <c r="I29" i="18"/>
  <c r="H29" i="18"/>
  <c r="G29" i="18"/>
  <c r="F29" i="18"/>
  <c r="E29" i="18"/>
  <c r="K28" i="18"/>
  <c r="J28" i="18"/>
  <c r="I28" i="18"/>
  <c r="H28" i="18"/>
  <c r="G28" i="18"/>
  <c r="F28" i="18"/>
  <c r="E28" i="18"/>
  <c r="D28" i="18"/>
  <c r="C43" i="14"/>
  <c r="T43" i="14" s="1"/>
  <c r="D43" i="14"/>
  <c r="U43" i="14" s="1"/>
  <c r="E43" i="14"/>
  <c r="V43" i="14" s="1"/>
  <c r="F43" i="14"/>
  <c r="W43" i="14" s="1"/>
  <c r="G43" i="14"/>
  <c r="X43" i="14" s="1"/>
  <c r="H43" i="14"/>
  <c r="Y43" i="14" s="1"/>
  <c r="I43" i="14"/>
  <c r="Z43" i="14" s="1"/>
  <c r="C33" i="14"/>
  <c r="T33" i="14" s="1"/>
  <c r="D33" i="14"/>
  <c r="U33" i="14" s="1"/>
  <c r="E33" i="14"/>
  <c r="V33" i="14" s="1"/>
  <c r="F33" i="14"/>
  <c r="W33" i="14" s="1"/>
  <c r="G33" i="14"/>
  <c r="X33" i="14" s="1"/>
  <c r="H33" i="14"/>
  <c r="Y33" i="14" s="1"/>
  <c r="I33" i="14"/>
  <c r="Z33" i="14" s="1"/>
  <c r="J26" i="14"/>
  <c r="AA26" i="14" s="1"/>
  <c r="J25" i="14"/>
  <c r="AA25" i="14" s="1"/>
  <c r="J24" i="14"/>
  <c r="AA24" i="14" s="1"/>
  <c r="J23" i="14"/>
  <c r="AA23" i="14" s="1"/>
  <c r="J22" i="14"/>
  <c r="AA22" i="14" s="1"/>
  <c r="J21" i="14"/>
  <c r="AA21" i="14" s="1"/>
  <c r="J20" i="14"/>
  <c r="AA20" i="14" s="1"/>
  <c r="J19" i="14"/>
  <c r="AA19" i="14" s="1"/>
  <c r="J18" i="14"/>
  <c r="AA18" i="14" s="1"/>
  <c r="J17" i="14"/>
  <c r="AA17" i="14" s="1"/>
  <c r="J16" i="14"/>
  <c r="AA16" i="14" s="1"/>
  <c r="J15" i="14"/>
  <c r="AA15" i="14" s="1"/>
  <c r="J14" i="14"/>
  <c r="AA14" i="14" s="1"/>
  <c r="J13" i="14"/>
  <c r="AA13" i="14" s="1"/>
  <c r="J12" i="14"/>
  <c r="AA12" i="14" s="1"/>
  <c r="J11" i="14"/>
  <c r="AA11" i="14" s="1"/>
  <c r="J10" i="14"/>
  <c r="AA10" i="14" s="1"/>
  <c r="J9" i="14"/>
  <c r="AA9" i="14" s="1"/>
  <c r="J8" i="14"/>
  <c r="AA8" i="14" s="1"/>
  <c r="J7" i="14"/>
  <c r="I26" i="14"/>
  <c r="Z26" i="14" s="1"/>
  <c r="I25" i="14"/>
  <c r="Z25" i="14" s="1"/>
  <c r="I24" i="14"/>
  <c r="Z24" i="14" s="1"/>
  <c r="I23" i="14"/>
  <c r="Z23" i="14" s="1"/>
  <c r="I22" i="14"/>
  <c r="Z22" i="14" s="1"/>
  <c r="I21" i="14"/>
  <c r="Z21" i="14" s="1"/>
  <c r="I20" i="14"/>
  <c r="Z20" i="14" s="1"/>
  <c r="I19" i="14"/>
  <c r="Z19" i="14" s="1"/>
  <c r="I18" i="14"/>
  <c r="Z18" i="14" s="1"/>
  <c r="I17" i="14"/>
  <c r="Z17" i="14" s="1"/>
  <c r="I16" i="14"/>
  <c r="Z16" i="14" s="1"/>
  <c r="I15" i="14"/>
  <c r="Z15" i="14" s="1"/>
  <c r="I14" i="14"/>
  <c r="Z14" i="14" s="1"/>
  <c r="I13" i="14"/>
  <c r="Z13" i="14" s="1"/>
  <c r="I12" i="14"/>
  <c r="Z12" i="14" s="1"/>
  <c r="I11" i="14"/>
  <c r="Z11" i="14" s="1"/>
  <c r="I10" i="14"/>
  <c r="Z10" i="14" s="1"/>
  <c r="I9" i="14"/>
  <c r="Z9" i="14" s="1"/>
  <c r="I8" i="14"/>
  <c r="Z8" i="14" s="1"/>
  <c r="I7" i="14"/>
  <c r="H26" i="14"/>
  <c r="Y26" i="14" s="1"/>
  <c r="H25" i="14"/>
  <c r="Y25" i="14" s="1"/>
  <c r="H24" i="14"/>
  <c r="Y24" i="14" s="1"/>
  <c r="H23" i="14"/>
  <c r="Y23" i="14" s="1"/>
  <c r="H22" i="14"/>
  <c r="Y22" i="14" s="1"/>
  <c r="H21" i="14"/>
  <c r="Y21" i="14" s="1"/>
  <c r="H20" i="14"/>
  <c r="Y20" i="14" s="1"/>
  <c r="H19" i="14"/>
  <c r="Y19" i="14" s="1"/>
  <c r="H18" i="14"/>
  <c r="Y18" i="14" s="1"/>
  <c r="H17" i="14"/>
  <c r="Y17" i="14" s="1"/>
  <c r="H16" i="14"/>
  <c r="Y16" i="14" s="1"/>
  <c r="H15" i="14"/>
  <c r="Y15" i="14" s="1"/>
  <c r="H14" i="14"/>
  <c r="Y14" i="14" s="1"/>
  <c r="H13" i="14"/>
  <c r="Y13" i="14" s="1"/>
  <c r="H12" i="14"/>
  <c r="Y12" i="14" s="1"/>
  <c r="H11" i="14"/>
  <c r="Y11" i="14" s="1"/>
  <c r="H10" i="14"/>
  <c r="Y10" i="14" s="1"/>
  <c r="H9" i="14"/>
  <c r="Y9" i="14" s="1"/>
  <c r="H8" i="14"/>
  <c r="Y8" i="14" s="1"/>
  <c r="H7" i="14"/>
  <c r="G26" i="14"/>
  <c r="X26" i="14" s="1"/>
  <c r="G25" i="14"/>
  <c r="X25" i="14" s="1"/>
  <c r="G24" i="14"/>
  <c r="X24" i="14" s="1"/>
  <c r="G23" i="14"/>
  <c r="X23" i="14" s="1"/>
  <c r="G22" i="14"/>
  <c r="X22" i="14" s="1"/>
  <c r="G21" i="14"/>
  <c r="X21" i="14" s="1"/>
  <c r="G20" i="14"/>
  <c r="X20" i="14" s="1"/>
  <c r="G19" i="14"/>
  <c r="X19" i="14" s="1"/>
  <c r="G18" i="14"/>
  <c r="X18" i="14" s="1"/>
  <c r="G17" i="14"/>
  <c r="X17" i="14" s="1"/>
  <c r="G16" i="14"/>
  <c r="X16" i="14" s="1"/>
  <c r="G15" i="14"/>
  <c r="X15" i="14" s="1"/>
  <c r="G14" i="14"/>
  <c r="X14" i="14" s="1"/>
  <c r="G13" i="14"/>
  <c r="X13" i="14" s="1"/>
  <c r="G12" i="14"/>
  <c r="X12" i="14" s="1"/>
  <c r="G11" i="14"/>
  <c r="X11" i="14" s="1"/>
  <c r="G10" i="14"/>
  <c r="X10" i="14" s="1"/>
  <c r="G9" i="14"/>
  <c r="X9" i="14" s="1"/>
  <c r="G8" i="14"/>
  <c r="X8" i="14" s="1"/>
  <c r="G7" i="14"/>
  <c r="C6" i="14"/>
  <c r="T6" i="14" s="1"/>
  <c r="D6" i="14"/>
  <c r="U6" i="14" s="1"/>
  <c r="F26" i="14"/>
  <c r="W26" i="14" s="1"/>
  <c r="D26" i="14"/>
  <c r="U26" i="14" s="1"/>
  <c r="E26" i="14"/>
  <c r="V26" i="14" s="1"/>
  <c r="F25" i="14"/>
  <c r="W25" i="14" s="1"/>
  <c r="D25" i="14"/>
  <c r="U25" i="14" s="1"/>
  <c r="E25" i="14"/>
  <c r="V25" i="14" s="1"/>
  <c r="C24" i="14"/>
  <c r="T24" i="14" s="1"/>
  <c r="F24" i="14"/>
  <c r="W24" i="14" s="1"/>
  <c r="D24" i="14"/>
  <c r="U24" i="14" s="1"/>
  <c r="E24" i="14"/>
  <c r="V24" i="14" s="1"/>
  <c r="C23" i="14"/>
  <c r="T23" i="14" s="1"/>
  <c r="F23" i="14"/>
  <c r="W23" i="14" s="1"/>
  <c r="D23" i="14"/>
  <c r="U23" i="14" s="1"/>
  <c r="E23" i="14"/>
  <c r="V23" i="14" s="1"/>
  <c r="F22" i="14"/>
  <c r="W22" i="14" s="1"/>
  <c r="D22" i="14"/>
  <c r="U22" i="14" s="1"/>
  <c r="E22" i="14"/>
  <c r="V22" i="14" s="1"/>
  <c r="F21" i="14"/>
  <c r="W21" i="14" s="1"/>
  <c r="D21" i="14"/>
  <c r="U21" i="14" s="1"/>
  <c r="E21" i="14"/>
  <c r="V21" i="14" s="1"/>
  <c r="C20" i="14"/>
  <c r="T20" i="14" s="1"/>
  <c r="F20" i="14"/>
  <c r="W20" i="14" s="1"/>
  <c r="D20" i="14"/>
  <c r="U20" i="14" s="1"/>
  <c r="E20" i="14"/>
  <c r="V20" i="14" s="1"/>
  <c r="C19" i="14"/>
  <c r="T19" i="14" s="1"/>
  <c r="F19" i="14"/>
  <c r="W19" i="14" s="1"/>
  <c r="D19" i="14"/>
  <c r="U19" i="14" s="1"/>
  <c r="E19" i="14"/>
  <c r="V19" i="14" s="1"/>
  <c r="F18" i="14"/>
  <c r="W18" i="14" s="1"/>
  <c r="D18" i="14"/>
  <c r="U18" i="14" s="1"/>
  <c r="E18" i="14"/>
  <c r="V18" i="14" s="1"/>
  <c r="F17" i="14"/>
  <c r="W17" i="14" s="1"/>
  <c r="D17" i="14"/>
  <c r="U17" i="14" s="1"/>
  <c r="E17" i="14"/>
  <c r="V17" i="14" s="1"/>
  <c r="C16" i="14"/>
  <c r="T16" i="14" s="1"/>
  <c r="F16" i="14"/>
  <c r="W16" i="14" s="1"/>
  <c r="D16" i="14"/>
  <c r="U16" i="14" s="1"/>
  <c r="E16" i="14"/>
  <c r="V16" i="14" s="1"/>
  <c r="F15" i="14"/>
  <c r="W15" i="14" s="1"/>
  <c r="D15" i="14"/>
  <c r="U15" i="14" s="1"/>
  <c r="E15" i="14"/>
  <c r="V15" i="14" s="1"/>
  <c r="F14" i="14"/>
  <c r="W14" i="14" s="1"/>
  <c r="D14" i="14"/>
  <c r="U14" i="14" s="1"/>
  <c r="E14" i="14"/>
  <c r="V14" i="14" s="1"/>
  <c r="F13" i="14"/>
  <c r="W13" i="14" s="1"/>
  <c r="D13" i="14"/>
  <c r="U13" i="14" s="1"/>
  <c r="E13" i="14"/>
  <c r="V13" i="14" s="1"/>
  <c r="F12" i="14"/>
  <c r="W12" i="14" s="1"/>
  <c r="D12" i="14"/>
  <c r="U12" i="14" s="1"/>
  <c r="E12" i="14"/>
  <c r="V12" i="14" s="1"/>
  <c r="F11" i="14"/>
  <c r="W11" i="14" s="1"/>
  <c r="D11" i="14"/>
  <c r="U11" i="14" s="1"/>
  <c r="E11" i="14"/>
  <c r="V11" i="14" s="1"/>
  <c r="F10" i="14"/>
  <c r="W10" i="14" s="1"/>
  <c r="D10" i="14"/>
  <c r="U10" i="14" s="1"/>
  <c r="E10" i="14"/>
  <c r="V10" i="14" s="1"/>
  <c r="F9" i="14"/>
  <c r="W9" i="14" s="1"/>
  <c r="D9" i="14"/>
  <c r="U9" i="14" s="1"/>
  <c r="E9" i="14"/>
  <c r="V9" i="14" s="1"/>
  <c r="C8" i="14"/>
  <c r="T8" i="14" s="1"/>
  <c r="F8" i="14"/>
  <c r="W8" i="14" s="1"/>
  <c r="D8" i="14"/>
  <c r="U8" i="14" s="1"/>
  <c r="E8" i="14"/>
  <c r="V8" i="14" s="1"/>
  <c r="F7" i="14"/>
  <c r="D7" i="14"/>
  <c r="E7" i="14"/>
  <c r="D29" i="18"/>
  <c r="D30" i="18"/>
  <c r="D32" i="18"/>
  <c r="D33" i="18"/>
  <c r="D34" i="18"/>
  <c r="D2" i="18" s="1"/>
  <c r="C7" i="14" s="1"/>
  <c r="D35" i="18"/>
  <c r="D36" i="18"/>
  <c r="D38" i="18"/>
  <c r="D39" i="18"/>
  <c r="D40" i="18"/>
  <c r="C3" i="18" s="1"/>
  <c r="D41" i="18"/>
  <c r="D42" i="18"/>
  <c r="D44" i="18"/>
  <c r="D45" i="18"/>
  <c r="D46" i="18"/>
  <c r="D3" i="18" s="1"/>
  <c r="D47" i="18"/>
  <c r="D48" i="18"/>
  <c r="D50" i="18"/>
  <c r="C8" i="18" s="1"/>
  <c r="D51" i="18"/>
  <c r="D52" i="18"/>
  <c r="C4" i="18" s="1"/>
  <c r="D53" i="18"/>
  <c r="D54" i="18"/>
  <c r="D56" i="18"/>
  <c r="D57" i="18"/>
  <c r="D58" i="18"/>
  <c r="D4" i="18" s="1"/>
  <c r="D59" i="18"/>
  <c r="D60" i="18"/>
  <c r="D62" i="18"/>
  <c r="D63" i="18"/>
  <c r="D64" i="18"/>
  <c r="C5" i="18" s="1"/>
  <c r="D65" i="18"/>
  <c r="D66" i="18"/>
  <c r="D68" i="18"/>
  <c r="D69" i="18"/>
  <c r="D70" i="18"/>
  <c r="D5" i="18" s="1"/>
  <c r="D71" i="18"/>
  <c r="D72" i="18"/>
  <c r="D74" i="18"/>
  <c r="D75" i="18"/>
  <c r="D76" i="18"/>
  <c r="C6" i="18" s="1"/>
  <c r="D77" i="18"/>
  <c r="D78" i="18"/>
  <c r="D80" i="18"/>
  <c r="D81" i="18"/>
  <c r="D82" i="18"/>
  <c r="D6" i="18" s="1"/>
  <c r="C11" i="14" s="1"/>
  <c r="T11" i="14" s="1"/>
  <c r="D83" i="18"/>
  <c r="D84" i="18"/>
  <c r="D86" i="18"/>
  <c r="D87" i="18"/>
  <c r="D88" i="18"/>
  <c r="C7" i="18" s="1"/>
  <c r="D89" i="18"/>
  <c r="D90" i="18"/>
  <c r="D92" i="18"/>
  <c r="D93" i="18"/>
  <c r="D94" i="18"/>
  <c r="D7" i="18" s="1"/>
  <c r="C12" i="14" s="1"/>
  <c r="T12" i="14" s="1"/>
  <c r="D95" i="18"/>
  <c r="D96" i="18"/>
  <c r="D98" i="18"/>
  <c r="D99" i="18"/>
  <c r="D100" i="18"/>
  <c r="D101" i="18"/>
  <c r="D102" i="18"/>
  <c r="D104" i="18"/>
  <c r="D105" i="18"/>
  <c r="D106" i="18"/>
  <c r="D8" i="18" s="1"/>
  <c r="D107" i="18"/>
  <c r="D108" i="18"/>
  <c r="D110" i="18"/>
  <c r="D111" i="18"/>
  <c r="D112" i="18"/>
  <c r="C9" i="18" s="1"/>
  <c r="D113" i="18"/>
  <c r="D114" i="18"/>
  <c r="D116" i="18"/>
  <c r="D117" i="18"/>
  <c r="D118" i="18"/>
  <c r="D9" i="18" s="1"/>
  <c r="D119" i="18"/>
  <c r="D120" i="18"/>
  <c r="D122" i="18"/>
  <c r="D123" i="18"/>
  <c r="D124" i="18"/>
  <c r="C10" i="18" s="1"/>
  <c r="D125" i="18"/>
  <c r="D126" i="18"/>
  <c r="D128" i="18"/>
  <c r="D129" i="18"/>
  <c r="D130" i="18"/>
  <c r="D10" i="18" s="1"/>
  <c r="C15" i="14" s="1"/>
  <c r="T15" i="14" s="1"/>
  <c r="D131" i="18"/>
  <c r="D132" i="18"/>
  <c r="D134" i="18"/>
  <c r="D135" i="18"/>
  <c r="D136" i="18"/>
  <c r="C11" i="18" s="1"/>
  <c r="D137" i="18"/>
  <c r="D138" i="18"/>
  <c r="D140" i="18"/>
  <c r="D141" i="18"/>
  <c r="D142" i="18"/>
  <c r="D11" i="18" s="1"/>
  <c r="D143" i="18"/>
  <c r="D144" i="18"/>
  <c r="D146" i="18"/>
  <c r="D147" i="18"/>
  <c r="D22" i="18" l="1"/>
  <c r="D23" i="18"/>
  <c r="F22" i="18"/>
  <c r="F23" i="18"/>
  <c r="C45" i="14" s="1"/>
  <c r="T45" i="14" s="1"/>
  <c r="C23" i="18"/>
  <c r="E22" i="18"/>
  <c r="C22" i="18"/>
  <c r="G22" i="18"/>
  <c r="C36" i="14" s="1"/>
  <c r="T36" i="14" s="1"/>
  <c r="H23" i="18"/>
  <c r="I23" i="18"/>
  <c r="K22" i="18"/>
  <c r="G23" i="18"/>
  <c r="C46" i="14" s="1"/>
  <c r="T46" i="14" s="1"/>
  <c r="H22" i="18"/>
  <c r="I22" i="18"/>
  <c r="J23" i="18"/>
  <c r="C50" i="14" s="1"/>
  <c r="T50" i="14" s="1"/>
  <c r="K23" i="18"/>
  <c r="C51" i="14" s="1"/>
  <c r="T51" i="14" s="1"/>
  <c r="E23" i="18"/>
  <c r="J22" i="18"/>
  <c r="C40" i="14" s="1"/>
  <c r="C14" i="14"/>
  <c r="T14" i="14" s="1"/>
  <c r="C13" i="14"/>
  <c r="T13" i="14" s="1"/>
  <c r="C2" i="18"/>
  <c r="B23" i="18"/>
  <c r="B22" i="18"/>
  <c r="B2" i="18"/>
  <c r="A4" i="18"/>
  <c r="B3" i="18"/>
  <c r="B7" i="23"/>
  <c r="A8" i="23"/>
  <c r="B7" i="22"/>
  <c r="A8" i="22"/>
  <c r="A9" i="21"/>
  <c r="B8" i="21"/>
  <c r="B7" i="20"/>
  <c r="A8" i="20"/>
  <c r="B7" i="15"/>
  <c r="A8" i="15"/>
  <c r="B7" i="16"/>
  <c r="A8" i="16"/>
  <c r="B8" i="17"/>
  <c r="A9" i="17"/>
  <c r="U7" i="14"/>
  <c r="T7" i="14"/>
  <c r="X7" i="14"/>
  <c r="Y7" i="14"/>
  <c r="Z7" i="14"/>
  <c r="AA7" i="14"/>
  <c r="V7" i="14"/>
  <c r="W7" i="14"/>
  <c r="AA51" i="14"/>
  <c r="Z51" i="14"/>
  <c r="Y51" i="14"/>
  <c r="V51" i="14"/>
  <c r="U51" i="14"/>
  <c r="X51" i="14"/>
  <c r="W51" i="14"/>
  <c r="C34" i="14"/>
  <c r="T34" i="14" s="1"/>
  <c r="C35" i="14"/>
  <c r="T35" i="14" s="1"/>
  <c r="C37" i="14"/>
  <c r="T37" i="14" s="1"/>
  <c r="C38" i="14"/>
  <c r="T38" i="14" s="1"/>
  <c r="C39" i="14"/>
  <c r="T39" i="14" s="1"/>
  <c r="T40" i="14"/>
  <c r="T41" i="14"/>
  <c r="C44" i="14"/>
  <c r="T44" i="14" s="1"/>
  <c r="C47" i="14"/>
  <c r="T47" i="14" s="1"/>
  <c r="C48" i="14"/>
  <c r="T48" i="14" s="1"/>
  <c r="C49" i="14"/>
  <c r="T49" i="14" s="1"/>
  <c r="D34" i="14"/>
  <c r="U34" i="14" s="1"/>
  <c r="D35" i="14"/>
  <c r="U35" i="14" s="1"/>
  <c r="D36" i="14"/>
  <c r="U36" i="14" s="1"/>
  <c r="D37" i="14"/>
  <c r="U37" i="14" s="1"/>
  <c r="D38" i="14"/>
  <c r="U38" i="14" s="1"/>
  <c r="D39" i="14"/>
  <c r="U39" i="14" s="1"/>
  <c r="U40" i="14"/>
  <c r="U41" i="14"/>
  <c r="D44" i="14"/>
  <c r="U44" i="14" s="1"/>
  <c r="D45" i="14"/>
  <c r="U45" i="14" s="1"/>
  <c r="D46" i="14"/>
  <c r="U46" i="14" s="1"/>
  <c r="D47" i="14"/>
  <c r="U47" i="14" s="1"/>
  <c r="D48" i="14"/>
  <c r="U48" i="14" s="1"/>
  <c r="D49" i="14"/>
  <c r="U49" i="14" s="1"/>
  <c r="U50" i="14"/>
  <c r="E34" i="14"/>
  <c r="V34" i="14" s="1"/>
  <c r="E35" i="14"/>
  <c r="V35" i="14" s="1"/>
  <c r="E36" i="14"/>
  <c r="V36" i="14" s="1"/>
  <c r="E37" i="14"/>
  <c r="V37" i="14" s="1"/>
  <c r="E38" i="14"/>
  <c r="V38" i="14" s="1"/>
  <c r="E39" i="14"/>
  <c r="V39" i="14" s="1"/>
  <c r="V40" i="14"/>
  <c r="V41" i="14"/>
  <c r="E44" i="14"/>
  <c r="V44" i="14" s="1"/>
  <c r="E45" i="14"/>
  <c r="V45" i="14" s="1"/>
  <c r="E46" i="14"/>
  <c r="V46" i="14" s="1"/>
  <c r="E47" i="14"/>
  <c r="V47" i="14" s="1"/>
  <c r="E48" i="14"/>
  <c r="V48" i="14" s="1"/>
  <c r="E49" i="14"/>
  <c r="V49" i="14" s="1"/>
  <c r="V50" i="14"/>
  <c r="F34" i="14"/>
  <c r="W34" i="14" s="1"/>
  <c r="F35" i="14"/>
  <c r="W35" i="14" s="1"/>
  <c r="F36" i="14"/>
  <c r="W36" i="14" s="1"/>
  <c r="F37" i="14"/>
  <c r="W37" i="14" s="1"/>
  <c r="F38" i="14"/>
  <c r="W38" i="14" s="1"/>
  <c r="F39" i="14"/>
  <c r="W39" i="14" s="1"/>
  <c r="W40" i="14"/>
  <c r="W41" i="14"/>
  <c r="F44" i="14"/>
  <c r="W44" i="14" s="1"/>
  <c r="F45" i="14"/>
  <c r="W45" i="14" s="1"/>
  <c r="F46" i="14"/>
  <c r="W46" i="14" s="1"/>
  <c r="F47" i="14"/>
  <c r="W47" i="14" s="1"/>
  <c r="F48" i="14"/>
  <c r="W48" i="14" s="1"/>
  <c r="F49" i="14"/>
  <c r="W49" i="14" s="1"/>
  <c r="W50" i="14"/>
  <c r="G34" i="14"/>
  <c r="X34" i="14" s="1"/>
  <c r="G35" i="14"/>
  <c r="X35" i="14" s="1"/>
  <c r="G36" i="14"/>
  <c r="X36" i="14" s="1"/>
  <c r="G37" i="14"/>
  <c r="X37" i="14" s="1"/>
  <c r="G38" i="14"/>
  <c r="X38" i="14" s="1"/>
  <c r="G39" i="14"/>
  <c r="X39" i="14" s="1"/>
  <c r="X40" i="14"/>
  <c r="X41" i="14"/>
  <c r="G44" i="14"/>
  <c r="X44" i="14" s="1"/>
  <c r="G45" i="14"/>
  <c r="X45" i="14" s="1"/>
  <c r="G46" i="14"/>
  <c r="X46" i="14" s="1"/>
  <c r="G47" i="14"/>
  <c r="X47" i="14" s="1"/>
  <c r="G48" i="14"/>
  <c r="X48" i="14" s="1"/>
  <c r="G49" i="14"/>
  <c r="X49" i="14" s="1"/>
  <c r="X50" i="14"/>
  <c r="H34" i="14"/>
  <c r="Y34" i="14" s="1"/>
  <c r="H35" i="14"/>
  <c r="Y35" i="14" s="1"/>
  <c r="H36" i="14"/>
  <c r="Y36" i="14" s="1"/>
  <c r="H37" i="14"/>
  <c r="Y37" i="14" s="1"/>
  <c r="H38" i="14"/>
  <c r="Y38" i="14" s="1"/>
  <c r="H39" i="14"/>
  <c r="Y39" i="14" s="1"/>
  <c r="Y40" i="14"/>
  <c r="Y41" i="14"/>
  <c r="H44" i="14"/>
  <c r="Y44" i="14" s="1"/>
  <c r="H45" i="14"/>
  <c r="Y45" i="14" s="1"/>
  <c r="H46" i="14"/>
  <c r="Y46" i="14" s="1"/>
  <c r="H47" i="14"/>
  <c r="Y47" i="14" s="1"/>
  <c r="H48" i="14"/>
  <c r="Y48" i="14" s="1"/>
  <c r="H49" i="14"/>
  <c r="Y49" i="14" s="1"/>
  <c r="Y50" i="14"/>
  <c r="I34" i="14"/>
  <c r="Z34" i="14" s="1"/>
  <c r="I35" i="14"/>
  <c r="Z35" i="14" s="1"/>
  <c r="I36" i="14"/>
  <c r="Z36" i="14" s="1"/>
  <c r="I37" i="14"/>
  <c r="Z37" i="14" s="1"/>
  <c r="I38" i="14"/>
  <c r="Z38" i="14" s="1"/>
  <c r="I39" i="14"/>
  <c r="Z39" i="14" s="1"/>
  <c r="Z40" i="14"/>
  <c r="Z41" i="14"/>
  <c r="I44" i="14"/>
  <c r="Z44" i="14" s="1"/>
  <c r="I45" i="14"/>
  <c r="Z45" i="14" s="1"/>
  <c r="I46" i="14"/>
  <c r="Z46" i="14" s="1"/>
  <c r="I47" i="14"/>
  <c r="Z47" i="14" s="1"/>
  <c r="I48" i="14"/>
  <c r="Z48" i="14" s="1"/>
  <c r="I49" i="14"/>
  <c r="Z49" i="14" s="1"/>
  <c r="Z50" i="14"/>
  <c r="J34" i="14"/>
  <c r="AA34" i="14" s="1"/>
  <c r="J35" i="14"/>
  <c r="AA35" i="14" s="1"/>
  <c r="J36" i="14"/>
  <c r="AA36" i="14" s="1"/>
  <c r="J37" i="14"/>
  <c r="AA37" i="14" s="1"/>
  <c r="J38" i="14"/>
  <c r="AA38" i="14" s="1"/>
  <c r="J39" i="14"/>
  <c r="AA39" i="14" s="1"/>
  <c r="AA40" i="14"/>
  <c r="AA41" i="14"/>
  <c r="J44" i="14"/>
  <c r="AA44" i="14" s="1"/>
  <c r="J45" i="14"/>
  <c r="AA45" i="14" s="1"/>
  <c r="J46" i="14"/>
  <c r="AA46" i="14" s="1"/>
  <c r="J47" i="14"/>
  <c r="AA47" i="14" s="1"/>
  <c r="J48" i="14"/>
  <c r="AA48" i="14" s="1"/>
  <c r="J49" i="14"/>
  <c r="AA49" i="14" s="1"/>
  <c r="AA50" i="14"/>
  <c r="A5" i="18" l="1"/>
  <c r="B4" i="18"/>
  <c r="B8" i="23"/>
  <c r="A9" i="23"/>
  <c r="B8" i="22"/>
  <c r="A9" i="22"/>
  <c r="A10" i="21"/>
  <c r="B9" i="21"/>
  <c r="B8" i="20"/>
  <c r="A9" i="20"/>
  <c r="B8" i="15"/>
  <c r="A9" i="15"/>
  <c r="B8" i="16"/>
  <c r="A9" i="16"/>
  <c r="B9" i="17"/>
  <c r="A10" i="17"/>
  <c r="A6" i="18" l="1"/>
  <c r="B5" i="18"/>
  <c r="B9" i="23"/>
  <c r="A10" i="23"/>
  <c r="B9" i="22"/>
  <c r="A10" i="22"/>
  <c r="B10" i="21"/>
  <c r="A11" i="21"/>
  <c r="B9" i="20"/>
  <c r="A10" i="20"/>
  <c r="B9" i="15"/>
  <c r="A10" i="15"/>
  <c r="B9" i="16"/>
  <c r="A10" i="16"/>
  <c r="B10" i="17"/>
  <c r="A11" i="17"/>
  <c r="A7" i="18" l="1"/>
  <c r="B6" i="18"/>
  <c r="B10" i="23"/>
  <c r="A11" i="23"/>
  <c r="B10" i="22"/>
  <c r="A11" i="22"/>
  <c r="A12" i="21"/>
  <c r="B11" i="21"/>
  <c r="B10" i="20"/>
  <c r="A11" i="20"/>
  <c r="B10" i="15"/>
  <c r="A11" i="15"/>
  <c r="B10" i="16"/>
  <c r="A11" i="16"/>
  <c r="B11" i="17"/>
  <c r="A12" i="17"/>
  <c r="A8" i="18" l="1"/>
  <c r="B7" i="18"/>
  <c r="B11" i="23"/>
  <c r="A12" i="23"/>
  <c r="B11" i="22"/>
  <c r="A12" i="22"/>
  <c r="A13" i="21"/>
  <c r="B12" i="21"/>
  <c r="B11" i="20"/>
  <c r="A12" i="20"/>
  <c r="B11" i="15"/>
  <c r="A12" i="15"/>
  <c r="B11" i="16"/>
  <c r="A12" i="16"/>
  <c r="B12" i="17"/>
  <c r="A13" i="17"/>
  <c r="A9" i="18" l="1"/>
  <c r="B8" i="18"/>
  <c r="B12" i="23"/>
  <c r="A13" i="23"/>
  <c r="B12" i="22"/>
  <c r="A13" i="22"/>
  <c r="A14" i="21"/>
  <c r="B13" i="21"/>
  <c r="B12" i="20"/>
  <c r="A13" i="20"/>
  <c r="B12" i="15"/>
  <c r="A13" i="15"/>
  <c r="B12" i="16"/>
  <c r="A13" i="16"/>
  <c r="B13" i="17"/>
  <c r="A14" i="17"/>
  <c r="A10" i="18" l="1"/>
  <c r="B9" i="18"/>
  <c r="B13" i="23"/>
  <c r="A14" i="23"/>
  <c r="B13" i="22"/>
  <c r="A14" i="22"/>
  <c r="A15" i="21"/>
  <c r="B14" i="21"/>
  <c r="B13" i="20"/>
  <c r="A14" i="20"/>
  <c r="B13" i="15"/>
  <c r="A14" i="15"/>
  <c r="B13" i="16"/>
  <c r="A14" i="16"/>
  <c r="B14" i="17"/>
  <c r="A15" i="17"/>
  <c r="A11" i="18" l="1"/>
  <c r="B10" i="18"/>
  <c r="B14" i="23"/>
  <c r="A15" i="23"/>
  <c r="B14" i="22"/>
  <c r="A15" i="22"/>
  <c r="A16" i="21"/>
  <c r="B15" i="21"/>
  <c r="B14" i="20"/>
  <c r="A15" i="20"/>
  <c r="B14" i="15"/>
  <c r="A15" i="15"/>
  <c r="B14" i="16"/>
  <c r="A15" i="16"/>
  <c r="B15" i="17"/>
  <c r="A16" i="17"/>
  <c r="A12" i="18" l="1"/>
  <c r="B11" i="18"/>
  <c r="B15" i="23"/>
  <c r="A16" i="23"/>
  <c r="B15" i="22"/>
  <c r="A16" i="22"/>
  <c r="A17" i="21"/>
  <c r="B16" i="21"/>
  <c r="B15" i="20"/>
  <c r="A16" i="20"/>
  <c r="B15" i="15"/>
  <c r="A16" i="15"/>
  <c r="B15" i="16"/>
  <c r="A16" i="16"/>
  <c r="B16" i="17"/>
  <c r="A17" i="17"/>
  <c r="A13" i="18" l="1"/>
  <c r="B12" i="18"/>
  <c r="B16" i="23"/>
  <c r="A17" i="23"/>
  <c r="B16" i="22"/>
  <c r="A17" i="22"/>
  <c r="A18" i="21"/>
  <c r="B17" i="21"/>
  <c r="B16" i="20"/>
  <c r="A17" i="20"/>
  <c r="B16" i="15"/>
  <c r="A17" i="15"/>
  <c r="B16" i="16"/>
  <c r="A17" i="16"/>
  <c r="B17" i="17"/>
  <c r="A18" i="17"/>
  <c r="A14" i="18" l="1"/>
  <c r="B13" i="18"/>
  <c r="B17" i="23"/>
  <c r="A18" i="23"/>
  <c r="B17" i="22"/>
  <c r="A18" i="22"/>
  <c r="A19" i="21"/>
  <c r="B18" i="21"/>
  <c r="B17" i="20"/>
  <c r="A18" i="20"/>
  <c r="B17" i="15"/>
  <c r="A18" i="15"/>
  <c r="B17" i="16"/>
  <c r="A18" i="16"/>
  <c r="B18" i="17"/>
  <c r="A19" i="17"/>
  <c r="A15" i="18" l="1"/>
  <c r="B14" i="18"/>
  <c r="B18" i="23"/>
  <c r="A19" i="23"/>
  <c r="B18" i="22"/>
  <c r="A19" i="22"/>
  <c r="A20" i="21"/>
  <c r="B19" i="21"/>
  <c r="B18" i="20"/>
  <c r="A19" i="20"/>
  <c r="B18" i="15"/>
  <c r="A19" i="15"/>
  <c r="B18" i="16"/>
  <c r="A19" i="16"/>
  <c r="B19" i="17"/>
  <c r="A20" i="17"/>
  <c r="A16" i="18" l="1"/>
  <c r="B15" i="18"/>
  <c r="B19" i="23"/>
  <c r="A20" i="23"/>
  <c r="B19" i="22"/>
  <c r="A20" i="22"/>
  <c r="A21" i="21"/>
  <c r="B21" i="21" s="1"/>
  <c r="B20" i="21"/>
  <c r="B19" i="20"/>
  <c r="A20" i="20"/>
  <c r="B19" i="15"/>
  <c r="A20" i="15"/>
  <c r="B19" i="16"/>
  <c r="A20" i="16"/>
  <c r="B20" i="17"/>
  <c r="A21" i="17"/>
  <c r="B21" i="17" s="1"/>
  <c r="A17" i="18" l="1"/>
  <c r="B16" i="18"/>
  <c r="B20" i="23"/>
  <c r="A21" i="23"/>
  <c r="B21" i="23" s="1"/>
  <c r="B20" i="22"/>
  <c r="A21" i="22"/>
  <c r="B21" i="22" s="1"/>
  <c r="B20" i="20"/>
  <c r="A21" i="20"/>
  <c r="B21" i="20" s="1"/>
  <c r="B20" i="15"/>
  <c r="A21" i="15"/>
  <c r="B21" i="15" s="1"/>
  <c r="B20" i="16"/>
  <c r="A21" i="16"/>
  <c r="B21" i="16" s="1"/>
  <c r="A18" i="18" l="1"/>
  <c r="B17" i="18"/>
  <c r="A19" i="18" l="1"/>
  <c r="B18" i="18"/>
  <c r="A20" i="18" l="1"/>
  <c r="B19" i="18"/>
  <c r="A21" i="18" l="1"/>
  <c r="B21" i="18" s="1"/>
  <c r="B20" i="18"/>
</calcChain>
</file>

<file path=xl/sharedStrings.xml><?xml version="1.0" encoding="utf-8"?>
<sst xmlns="http://schemas.openxmlformats.org/spreadsheetml/2006/main" count="610" uniqueCount="81">
  <si>
    <t>Time</t>
  </si>
  <si>
    <t>Iteration 1</t>
  </si>
  <si>
    <t>Iteration 2</t>
  </si>
  <si>
    <t>Iteration 3</t>
  </si>
  <si>
    <t>Iteration 4</t>
  </si>
  <si>
    <t>Iteration 5</t>
  </si>
  <si>
    <t>Iteration 6</t>
  </si>
  <si>
    <t>Iteration 7</t>
  </si>
  <si>
    <t>Iteration 8</t>
  </si>
  <si>
    <t>Iteration 9</t>
  </si>
  <si>
    <t>Iteration 10</t>
  </si>
  <si>
    <t>Iteration 11</t>
  </si>
  <si>
    <t>Iteration 12</t>
  </si>
  <si>
    <t>Iteration 13</t>
  </si>
  <si>
    <t>Iteration 14</t>
  </si>
  <si>
    <t>Iteration 15</t>
  </si>
  <si>
    <t>Iteration 16</t>
  </si>
  <si>
    <t>Iteration 17</t>
  </si>
  <si>
    <t>Iteration 18</t>
  </si>
  <si>
    <t>Iteration 19</t>
  </si>
  <si>
    <t>Iteration 20</t>
  </si>
  <si>
    <t>Iteration 21</t>
  </si>
  <si>
    <t>Iteration 22</t>
  </si>
  <si>
    <t>Iteration 23</t>
  </si>
  <si>
    <t>Iteration 24</t>
  </si>
  <si>
    <t>Iteration 25</t>
  </si>
  <si>
    <t>Iteration 26</t>
  </si>
  <si>
    <t>Iteration 27</t>
  </si>
  <si>
    <t>Iteration 28</t>
  </si>
  <si>
    <t>Iteration 29</t>
  </si>
  <si>
    <t>Iteration 30</t>
  </si>
  <si>
    <t>Iteration 31</t>
  </si>
  <si>
    <t>Iteration 32</t>
  </si>
  <si>
    <t>Iteration 33</t>
  </si>
  <si>
    <t>Iteration 34</t>
  </si>
  <si>
    <t>Iteration 35</t>
  </si>
  <si>
    <t>Iteration 36</t>
  </si>
  <si>
    <t>Iteration 37</t>
  </si>
  <si>
    <t>Iteration 38</t>
  </si>
  <si>
    <t>Iteration 39</t>
  </si>
  <si>
    <t>Iteration 40</t>
  </si>
  <si>
    <t>Iteration 41</t>
  </si>
  <si>
    <t>Iteration 42</t>
  </si>
  <si>
    <t>Iteration 43</t>
  </si>
  <si>
    <t>Iteration 44</t>
  </si>
  <si>
    <t>Iteration 45</t>
  </si>
  <si>
    <t>Iteration 46</t>
  </si>
  <si>
    <t>Iteration 47</t>
  </si>
  <si>
    <t>Iteration 48</t>
  </si>
  <si>
    <t>Iteration 49</t>
  </si>
  <si>
    <t>Iteration 50</t>
  </si>
  <si>
    <t>Month</t>
  </si>
  <si>
    <t>Countif</t>
  </si>
  <si>
    <t>any month</t>
  </si>
  <si>
    <t>January</t>
  </si>
  <si>
    <t>July</t>
  </si>
  <si>
    <t>All years</t>
  </si>
  <si>
    <t>Event Size
 (MWh)</t>
  </si>
  <si>
    <t>&gt;25</t>
  </si>
  <si>
    <t>&gt;0</t>
  </si>
  <si>
    <t>&gt;1</t>
  </si>
  <si>
    <t>&gt;10</t>
  </si>
  <si>
    <t>&gt;50</t>
  </si>
  <si>
    <t>&gt;100</t>
  </si>
  <si>
    <t>&gt;500</t>
  </si>
  <si>
    <t>&gt;1000</t>
  </si>
  <si>
    <t>Year</t>
  </si>
  <si>
    <t>Year-by-Year Loss of Load Probability</t>
  </si>
  <si>
    <t>Average for operating years 2015 through 2024</t>
  </si>
  <si>
    <t>Average for operating years 2015 through 2034</t>
  </si>
  <si>
    <t>C05a-3Q, Preferred Portfolio</t>
  </si>
  <si>
    <t>C05-1</t>
  </si>
  <si>
    <t>C05-3</t>
  </si>
  <si>
    <t>C05a-3</t>
  </si>
  <si>
    <t>C05b-1</t>
  </si>
  <si>
    <t>C05b-3</t>
  </si>
  <si>
    <t>C09-1</t>
  </si>
  <si>
    <t>C13-1</t>
  </si>
  <si>
    <t>2015-2024</t>
  </si>
  <si>
    <t>Table L.29 – Loss of Load Probability for a Major (&gt; 25,000 MWh) July Event, Final Screen Portfolios, Base Price Curve</t>
  </si>
  <si>
    <t>Table L.30 – Average Loss of Load Probability during Summer Peak, Final Screen Portfolios, Base Price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</si>
</sst>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&quot;&gt; &quot;#,##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2" borderId="4" xfId="0" applyFont="1" applyFill="1" applyBorder="1" applyAlignment="1">
      <alignment horizontal="center" wrapText="1"/>
    </xf>
    <xf numFmtId="165" fontId="5" fillId="2" borderId="4" xfId="0" applyNumberFormat="1" applyFont="1" applyFill="1" applyBorder="1"/>
    <xf numFmtId="9" fontId="6" fillId="0" borderId="4" xfId="2" applyFont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9" fontId="6" fillId="0" borderId="0" xfId="2" applyFont="1" applyFill="1" applyBorder="1"/>
    <xf numFmtId="9" fontId="6" fillId="0" borderId="0" xfId="0" applyNumberFormat="1" applyFont="1"/>
    <xf numFmtId="0" fontId="6" fillId="0" borderId="0" xfId="0" applyFont="1" applyFill="1" applyBorder="1"/>
    <xf numFmtId="0" fontId="7" fillId="0" borderId="0" xfId="0" applyFont="1" applyBorder="1"/>
    <xf numFmtId="0" fontId="5" fillId="3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9" fontId="6" fillId="0" borderId="5" xfId="2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43" fontId="9" fillId="0" borderId="0" xfId="1" applyFont="1" applyBorder="1"/>
    <xf numFmtId="1" fontId="10" fillId="0" borderId="0" xfId="0" applyNumberFormat="1" applyFont="1" applyBorder="1"/>
    <xf numFmtId="0" fontId="5" fillId="0" borderId="5" xfId="0" applyFont="1" applyFill="1" applyBorder="1" applyAlignment="1"/>
    <xf numFmtId="0" fontId="5" fillId="3" borderId="5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right"/>
    </xf>
    <xf numFmtId="165" fontId="5" fillId="0" borderId="5" xfId="0" applyNumberFormat="1" applyFont="1" applyFill="1" applyBorder="1"/>
    <xf numFmtId="9" fontId="6" fillId="0" borderId="5" xfId="2" applyFont="1" applyBorder="1"/>
    <xf numFmtId="0" fontId="5" fillId="0" borderId="3" xfId="0" applyFont="1" applyFill="1" applyBorder="1"/>
    <xf numFmtId="0" fontId="0" fillId="0" borderId="0" xfId="0" applyFill="1"/>
    <xf numFmtId="1" fontId="0" fillId="0" borderId="0" xfId="0" applyNumberFormat="1" applyFill="1"/>
    <xf numFmtId="0" fontId="1" fillId="0" borderId="0" xfId="0" applyFont="1" applyFill="1"/>
    <xf numFmtId="0" fontId="4" fillId="0" borderId="0" xfId="0" applyFont="1" applyFill="1"/>
    <xf numFmtId="9" fontId="0" fillId="0" borderId="0" xfId="2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7" fontId="0" fillId="0" borderId="0" xfId="0" applyNumberFormat="1" applyFill="1"/>
    <xf numFmtId="164" fontId="0" fillId="0" borderId="0" xfId="0" applyNumberFormat="1" applyFill="1"/>
    <xf numFmtId="0" fontId="7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0D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tabSelected="1" zoomScale="90" zoomScaleNormal="90" workbookViewId="0"/>
  </sheetViews>
  <sheetFormatPr defaultRowHeight="12.75" x14ac:dyDescent="0.2"/>
  <cols>
    <col min="1" max="1" width="2.7109375" customWidth="1"/>
    <col min="2" max="2" width="10.5703125" customWidth="1"/>
    <col min="3" max="10" width="12.7109375" customWidth="1"/>
    <col min="11" max="12" width="3" customWidth="1"/>
    <col min="19" max="19" width="10.28515625" bestFit="1" customWidth="1"/>
  </cols>
  <sheetData>
    <row r="1" spans="1:36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x14ac:dyDescent="0.2">
      <c r="A2" s="5"/>
      <c r="B2" s="5"/>
      <c r="C2" s="5" t="s">
        <v>70</v>
      </c>
      <c r="D2" s="5" t="s">
        <v>71</v>
      </c>
      <c r="E2" s="5" t="s">
        <v>72</v>
      </c>
      <c r="F2" s="5" t="s">
        <v>73</v>
      </c>
      <c r="G2" s="5" t="s">
        <v>74</v>
      </c>
      <c r="H2" s="5" t="s">
        <v>75</v>
      </c>
      <c r="I2" s="5" t="s">
        <v>76</v>
      </c>
      <c r="J2" s="5" t="s">
        <v>77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.75" x14ac:dyDescent="0.25">
      <c r="A3" s="8"/>
      <c r="B3" s="15" t="s">
        <v>67</v>
      </c>
      <c r="C3" s="8"/>
      <c r="D3" s="8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x14ac:dyDescent="0.2">
      <c r="A4" s="8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6.5" thickBot="1" x14ac:dyDescent="0.25">
      <c r="A5" s="8"/>
      <c r="B5" s="40" t="s">
        <v>79</v>
      </c>
      <c r="C5" s="8"/>
      <c r="D5" s="8"/>
      <c r="E5" s="8"/>
      <c r="F5" s="8"/>
      <c r="G5" s="8"/>
      <c r="H5" s="8"/>
      <c r="I5" s="8"/>
      <c r="J5" s="8"/>
      <c r="K5" s="8"/>
      <c r="L5" s="8"/>
      <c r="M5" s="5"/>
      <c r="N5" s="5"/>
      <c r="O5" s="5"/>
      <c r="P5" s="5"/>
      <c r="Q5" s="5"/>
      <c r="R5" s="5"/>
      <c r="AB5" s="5"/>
      <c r="AC5" s="5"/>
      <c r="AD5" s="5"/>
      <c r="AE5" s="5"/>
      <c r="AF5" s="5"/>
      <c r="AG5" s="5"/>
      <c r="AH5" s="5"/>
      <c r="AI5" s="5"/>
      <c r="AJ5" s="5"/>
    </row>
    <row r="6" spans="1:36" ht="45.75" customHeight="1" thickBot="1" x14ac:dyDescent="0.25">
      <c r="A6" s="8"/>
      <c r="B6" s="16" t="s">
        <v>66</v>
      </c>
      <c r="C6" s="16" t="str">
        <f t="shared" ref="C6:J6" si="0">C2</f>
        <v>C05a-3Q, Preferred Portfolio</v>
      </c>
      <c r="D6" s="16" t="str">
        <f t="shared" si="0"/>
        <v>C05-1</v>
      </c>
      <c r="E6" s="16" t="str">
        <f t="shared" si="0"/>
        <v>C05-3</v>
      </c>
      <c r="F6" s="16" t="str">
        <f t="shared" si="0"/>
        <v>C05a-3</v>
      </c>
      <c r="G6" s="16" t="str">
        <f t="shared" si="0"/>
        <v>C05b-1</v>
      </c>
      <c r="H6" s="16" t="str">
        <f t="shared" si="0"/>
        <v>C05b-3</v>
      </c>
      <c r="I6" s="16" t="str">
        <f t="shared" si="0"/>
        <v>C09-1</v>
      </c>
      <c r="J6" s="16" t="str">
        <f t="shared" si="0"/>
        <v>C13-1</v>
      </c>
      <c r="K6" s="8"/>
      <c r="L6" s="8"/>
      <c r="M6" s="5"/>
      <c r="N6" s="5"/>
      <c r="O6" s="5"/>
      <c r="P6" s="11"/>
      <c r="Q6" s="11"/>
      <c r="R6" s="11"/>
      <c r="S6" s="1"/>
      <c r="T6" s="1" t="str">
        <f t="shared" ref="T6:T26" si="1">C6</f>
        <v>C05a-3Q, Preferred Portfolio</v>
      </c>
      <c r="U6" s="1" t="str">
        <f t="shared" ref="U6:U26" si="2">D6</f>
        <v>C05-1</v>
      </c>
      <c r="V6" s="1" t="str">
        <f t="shared" ref="V6:V26" si="3">E6</f>
        <v>C05-3</v>
      </c>
      <c r="W6" s="1" t="str">
        <f t="shared" ref="W6:W26" si="4">F6</f>
        <v>C05a-3</v>
      </c>
      <c r="X6" s="1" t="str">
        <f t="shared" ref="X6:X26" si="5">G6</f>
        <v>C05b-1</v>
      </c>
      <c r="Y6" s="1" t="str">
        <f t="shared" ref="Y6:Y26" si="6">H6</f>
        <v>C05b-3</v>
      </c>
      <c r="Z6" s="1" t="str">
        <f t="shared" ref="Z6:Z26" si="7">I6</f>
        <v>C09-1</v>
      </c>
      <c r="AA6" s="1" t="str">
        <f t="shared" ref="AA6:AA26" si="8">J6</f>
        <v>C13-1</v>
      </c>
      <c r="AB6" s="5"/>
      <c r="AC6" s="5"/>
      <c r="AD6" s="5"/>
      <c r="AE6" s="5"/>
      <c r="AF6" s="5"/>
      <c r="AG6" s="5"/>
      <c r="AH6" s="5"/>
      <c r="AI6" s="5"/>
      <c r="AJ6" s="5"/>
    </row>
    <row r="7" spans="1:36" ht="13.5" thickBot="1" x14ac:dyDescent="0.25">
      <c r="A7" s="8"/>
      <c r="B7" s="17">
        <v>2015</v>
      </c>
      <c r="C7" s="18">
        <f>'C05a-3Q'!$D2</f>
        <v>0</v>
      </c>
      <c r="D7" s="18">
        <f>'C05-1'!$D2</f>
        <v>0</v>
      </c>
      <c r="E7" s="18">
        <f>'C05-3'!$D2</f>
        <v>0</v>
      </c>
      <c r="F7" s="18">
        <f>'C05a-3'!$D2</f>
        <v>0</v>
      </c>
      <c r="G7" s="18">
        <f>'C05b-1'!$D2</f>
        <v>0</v>
      </c>
      <c r="H7" s="18">
        <f>'C05b-3'!$D2</f>
        <v>0</v>
      </c>
      <c r="I7" s="18">
        <f>'C09-1'!$D2</f>
        <v>0</v>
      </c>
      <c r="J7" s="18">
        <f>'C13-1'!$D2</f>
        <v>0</v>
      </c>
      <c r="K7" s="8"/>
      <c r="L7" s="8"/>
      <c r="M7" s="5"/>
      <c r="N7" s="5"/>
      <c r="O7" s="5"/>
      <c r="P7" s="12"/>
      <c r="Q7" s="12"/>
      <c r="R7" s="12"/>
      <c r="S7" s="4">
        <f>B7</f>
        <v>2015</v>
      </c>
      <c r="T7" s="3">
        <f t="shared" si="1"/>
        <v>0</v>
      </c>
      <c r="U7" s="3">
        <f t="shared" si="2"/>
        <v>0</v>
      </c>
      <c r="V7" s="3">
        <f t="shared" si="3"/>
        <v>0</v>
      </c>
      <c r="W7" s="3">
        <f t="shared" si="4"/>
        <v>0</v>
      </c>
      <c r="X7" s="3">
        <f t="shared" si="5"/>
        <v>0</v>
      </c>
      <c r="Y7" s="3">
        <f t="shared" si="6"/>
        <v>0</v>
      </c>
      <c r="Z7" s="3">
        <f t="shared" si="7"/>
        <v>0</v>
      </c>
      <c r="AA7" s="3">
        <f t="shared" si="8"/>
        <v>0</v>
      </c>
      <c r="AB7" s="5"/>
      <c r="AC7" s="5"/>
      <c r="AD7" s="5"/>
      <c r="AE7" s="5"/>
      <c r="AF7" s="5"/>
      <c r="AG7" s="5"/>
      <c r="AH7" s="5"/>
      <c r="AI7" s="5"/>
      <c r="AJ7" s="5"/>
    </row>
    <row r="8" spans="1:36" ht="13.5" thickBot="1" x14ac:dyDescent="0.25">
      <c r="A8" s="8"/>
      <c r="B8" s="17">
        <f>B7+1</f>
        <v>2016</v>
      </c>
      <c r="C8" s="18">
        <f>'C05a-3Q'!$D3</f>
        <v>0.24</v>
      </c>
      <c r="D8" s="18">
        <f>'C05-1'!$D3</f>
        <v>0.24</v>
      </c>
      <c r="E8" s="18">
        <f>'C05-3'!$D3</f>
        <v>0.24</v>
      </c>
      <c r="F8" s="18">
        <f>'C05a-3'!$D3</f>
        <v>0.24</v>
      </c>
      <c r="G8" s="18">
        <f>'C05b-1'!$D3</f>
        <v>0.24</v>
      </c>
      <c r="H8" s="18">
        <f>'C05b-3'!$D3</f>
        <v>0.24</v>
      </c>
      <c r="I8" s="18">
        <f>'C09-1'!$D3</f>
        <v>0.24</v>
      </c>
      <c r="J8" s="18">
        <f>'C13-1'!$D3</f>
        <v>0.24</v>
      </c>
      <c r="K8" s="8"/>
      <c r="L8" s="8"/>
      <c r="M8" s="5"/>
      <c r="N8" s="5"/>
      <c r="O8" s="5"/>
      <c r="P8" s="12"/>
      <c r="Q8" s="12"/>
      <c r="R8" s="12"/>
      <c r="S8" s="4">
        <f t="shared" ref="S8:S26" si="9">B8</f>
        <v>2016</v>
      </c>
      <c r="T8" s="3">
        <f t="shared" si="1"/>
        <v>0.24</v>
      </c>
      <c r="U8" s="3">
        <f t="shared" si="2"/>
        <v>0.24</v>
      </c>
      <c r="V8" s="3">
        <f t="shared" si="3"/>
        <v>0.24</v>
      </c>
      <c r="W8" s="3">
        <f t="shared" si="4"/>
        <v>0.24</v>
      </c>
      <c r="X8" s="3">
        <f t="shared" si="5"/>
        <v>0.24</v>
      </c>
      <c r="Y8" s="3">
        <f t="shared" si="6"/>
        <v>0.24</v>
      </c>
      <c r="Z8" s="3">
        <f t="shared" si="7"/>
        <v>0.24</v>
      </c>
      <c r="AA8" s="3">
        <f t="shared" si="8"/>
        <v>0.24</v>
      </c>
      <c r="AB8" s="5"/>
      <c r="AC8" s="5"/>
      <c r="AD8" s="5"/>
      <c r="AE8" s="5"/>
      <c r="AF8" s="5"/>
      <c r="AG8" s="5"/>
      <c r="AH8" s="5"/>
      <c r="AI8" s="5"/>
      <c r="AJ8" s="5"/>
    </row>
    <row r="9" spans="1:36" ht="13.5" thickBot="1" x14ac:dyDescent="0.25">
      <c r="A9" s="8"/>
      <c r="B9" s="17">
        <f t="shared" ref="B9:B26" si="10">B8+1</f>
        <v>2017</v>
      </c>
      <c r="C9" s="18">
        <f>'C05a-3Q'!$D4</f>
        <v>0.28000000000000003</v>
      </c>
      <c r="D9" s="18">
        <f>'C05-1'!$D4</f>
        <v>0.28000000000000003</v>
      </c>
      <c r="E9" s="18">
        <f>'C05-3'!$D4</f>
        <v>0.28000000000000003</v>
      </c>
      <c r="F9" s="18">
        <f>'C05a-3'!$D4</f>
        <v>0.28000000000000003</v>
      </c>
      <c r="G9" s="18">
        <f>'C05b-1'!$D4</f>
        <v>0.28000000000000003</v>
      </c>
      <c r="H9" s="18">
        <f>'C05b-3'!$D4</f>
        <v>0.28000000000000003</v>
      </c>
      <c r="I9" s="18">
        <f>'C09-1'!$D4</f>
        <v>0.28000000000000003</v>
      </c>
      <c r="J9" s="18">
        <f>'C13-1'!$D4</f>
        <v>0.28000000000000003</v>
      </c>
      <c r="K9" s="8"/>
      <c r="L9" s="8"/>
      <c r="M9" s="5"/>
      <c r="N9" s="5"/>
      <c r="O9" s="5"/>
      <c r="P9" s="12"/>
      <c r="Q9" s="12"/>
      <c r="R9" s="12"/>
      <c r="S9" s="4">
        <f t="shared" si="9"/>
        <v>2017</v>
      </c>
      <c r="T9" s="3">
        <f t="shared" si="1"/>
        <v>0.28000000000000003</v>
      </c>
      <c r="U9" s="3">
        <f t="shared" si="2"/>
        <v>0.28000000000000003</v>
      </c>
      <c r="V9" s="3">
        <f t="shared" si="3"/>
        <v>0.28000000000000003</v>
      </c>
      <c r="W9" s="3">
        <f t="shared" si="4"/>
        <v>0.28000000000000003</v>
      </c>
      <c r="X9" s="3">
        <f t="shared" si="5"/>
        <v>0.28000000000000003</v>
      </c>
      <c r="Y9" s="3">
        <f t="shared" si="6"/>
        <v>0.28000000000000003</v>
      </c>
      <c r="Z9" s="3">
        <f t="shared" si="7"/>
        <v>0.28000000000000003</v>
      </c>
      <c r="AA9" s="3">
        <f t="shared" si="8"/>
        <v>0.28000000000000003</v>
      </c>
      <c r="AB9" s="5"/>
      <c r="AC9" s="5"/>
      <c r="AD9" s="5"/>
      <c r="AE9" s="5"/>
      <c r="AF9" s="5"/>
      <c r="AG9" s="5"/>
      <c r="AH9" s="5"/>
      <c r="AI9" s="5"/>
      <c r="AJ9" s="5"/>
    </row>
    <row r="10" spans="1:36" ht="13.5" thickBot="1" x14ac:dyDescent="0.25">
      <c r="A10" s="8"/>
      <c r="B10" s="17">
        <f t="shared" si="10"/>
        <v>2018</v>
      </c>
      <c r="C10" s="18">
        <f>'C05a-3Q'!$D5</f>
        <v>0.02</v>
      </c>
      <c r="D10" s="18">
        <f>'C05-1'!$D5</f>
        <v>0.02</v>
      </c>
      <c r="E10" s="18">
        <f>'C05-3'!$D5</f>
        <v>0.02</v>
      </c>
      <c r="F10" s="18">
        <f>'C05a-3'!$D5</f>
        <v>0.02</v>
      </c>
      <c r="G10" s="18">
        <f>'C05b-1'!$D5</f>
        <v>0.04</v>
      </c>
      <c r="H10" s="18">
        <f>'C05b-3'!$D5</f>
        <v>0.02</v>
      </c>
      <c r="I10" s="18">
        <f>'C09-1'!$D5</f>
        <v>0.02</v>
      </c>
      <c r="J10" s="18">
        <f>'C13-1'!$D5</f>
        <v>0.02</v>
      </c>
      <c r="K10" s="8"/>
      <c r="L10" s="8"/>
      <c r="M10" s="5"/>
      <c r="N10" s="5"/>
      <c r="O10" s="5"/>
      <c r="P10" s="12"/>
      <c r="Q10" s="12"/>
      <c r="R10" s="12"/>
      <c r="S10" s="4">
        <f t="shared" si="9"/>
        <v>2018</v>
      </c>
      <c r="T10" s="3">
        <f t="shared" si="1"/>
        <v>0.02</v>
      </c>
      <c r="U10" s="3">
        <f t="shared" si="2"/>
        <v>0.02</v>
      </c>
      <c r="V10" s="3">
        <f t="shared" si="3"/>
        <v>0.02</v>
      </c>
      <c r="W10" s="3">
        <f t="shared" si="4"/>
        <v>0.02</v>
      </c>
      <c r="X10" s="3">
        <f t="shared" si="5"/>
        <v>0.04</v>
      </c>
      <c r="Y10" s="3">
        <f t="shared" si="6"/>
        <v>0.02</v>
      </c>
      <c r="Z10" s="3">
        <f t="shared" si="7"/>
        <v>0.02</v>
      </c>
      <c r="AA10" s="3">
        <f t="shared" si="8"/>
        <v>0.02</v>
      </c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3.5" thickBot="1" x14ac:dyDescent="0.25">
      <c r="A11" s="8"/>
      <c r="B11" s="17">
        <f t="shared" si="10"/>
        <v>2019</v>
      </c>
      <c r="C11" s="18">
        <f>'C05a-3Q'!$D6</f>
        <v>0</v>
      </c>
      <c r="D11" s="18">
        <f>'C05-1'!$D6</f>
        <v>0</v>
      </c>
      <c r="E11" s="18">
        <f>'C05-3'!$D6</f>
        <v>0</v>
      </c>
      <c r="F11" s="18">
        <f>'C05a-3'!$D6</f>
        <v>0</v>
      </c>
      <c r="G11" s="18">
        <f>'C05b-1'!$D6</f>
        <v>0</v>
      </c>
      <c r="H11" s="18">
        <f>'C05b-3'!$D6</f>
        <v>0</v>
      </c>
      <c r="I11" s="18">
        <f>'C09-1'!$D6</f>
        <v>0</v>
      </c>
      <c r="J11" s="18">
        <f>'C13-1'!$D6</f>
        <v>0</v>
      </c>
      <c r="K11" s="8"/>
      <c r="L11" s="8"/>
      <c r="M11" s="5"/>
      <c r="N11" s="5"/>
      <c r="O11" s="5"/>
      <c r="P11" s="12"/>
      <c r="Q11" s="12"/>
      <c r="R11" s="12"/>
      <c r="S11" s="4">
        <f t="shared" si="9"/>
        <v>2019</v>
      </c>
      <c r="T11" s="3">
        <f t="shared" si="1"/>
        <v>0</v>
      </c>
      <c r="U11" s="3">
        <f t="shared" si="2"/>
        <v>0</v>
      </c>
      <c r="V11" s="3">
        <f t="shared" si="3"/>
        <v>0</v>
      </c>
      <c r="W11" s="3">
        <f t="shared" si="4"/>
        <v>0</v>
      </c>
      <c r="X11" s="3">
        <f t="shared" si="5"/>
        <v>0</v>
      </c>
      <c r="Y11" s="3">
        <f t="shared" si="6"/>
        <v>0</v>
      </c>
      <c r="Z11" s="3">
        <f t="shared" si="7"/>
        <v>0</v>
      </c>
      <c r="AA11" s="3">
        <f t="shared" si="8"/>
        <v>0</v>
      </c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3.5" thickBot="1" x14ac:dyDescent="0.25">
      <c r="A12" s="8"/>
      <c r="B12" s="17">
        <f t="shared" si="10"/>
        <v>2020</v>
      </c>
      <c r="C12" s="18">
        <f>'C05a-3Q'!$D7</f>
        <v>0.36</v>
      </c>
      <c r="D12" s="18">
        <f>'C05-1'!$D7</f>
        <v>0.36</v>
      </c>
      <c r="E12" s="18">
        <f>'C05-3'!$D7</f>
        <v>0.36</v>
      </c>
      <c r="F12" s="18">
        <f>'C05a-3'!$D7</f>
        <v>0.36</v>
      </c>
      <c r="G12" s="18">
        <f>'C05b-1'!$D7</f>
        <v>0.36</v>
      </c>
      <c r="H12" s="18">
        <f>'C05b-3'!$D7</f>
        <v>0.36</v>
      </c>
      <c r="I12" s="18">
        <f>'C09-1'!$D7</f>
        <v>0.4</v>
      </c>
      <c r="J12" s="18">
        <f>'C13-1'!$D7</f>
        <v>0.36</v>
      </c>
      <c r="K12" s="8"/>
      <c r="L12" s="8"/>
      <c r="M12" s="5"/>
      <c r="N12" s="5"/>
      <c r="O12" s="5"/>
      <c r="P12" s="12"/>
      <c r="Q12" s="12"/>
      <c r="R12" s="12"/>
      <c r="S12" s="4">
        <f t="shared" si="9"/>
        <v>2020</v>
      </c>
      <c r="T12" s="3">
        <f t="shared" si="1"/>
        <v>0.36</v>
      </c>
      <c r="U12" s="3">
        <f t="shared" si="2"/>
        <v>0.36</v>
      </c>
      <c r="V12" s="3">
        <f t="shared" si="3"/>
        <v>0.36</v>
      </c>
      <c r="W12" s="3">
        <f t="shared" si="4"/>
        <v>0.36</v>
      </c>
      <c r="X12" s="3">
        <f t="shared" si="5"/>
        <v>0.36</v>
      </c>
      <c r="Y12" s="3">
        <f t="shared" si="6"/>
        <v>0.36</v>
      </c>
      <c r="Z12" s="3">
        <f t="shared" si="7"/>
        <v>0.4</v>
      </c>
      <c r="AA12" s="3">
        <f t="shared" si="8"/>
        <v>0.36</v>
      </c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3.5" thickBot="1" x14ac:dyDescent="0.25">
      <c r="A13" s="8"/>
      <c r="B13" s="17">
        <f t="shared" si="10"/>
        <v>2021</v>
      </c>
      <c r="C13" s="18">
        <f>'C05a-3Q'!$D8</f>
        <v>0.18</v>
      </c>
      <c r="D13" s="18">
        <f>'C05-1'!$D8</f>
        <v>0.18</v>
      </c>
      <c r="E13" s="18">
        <f>'C05-3'!$D8</f>
        <v>0.18</v>
      </c>
      <c r="F13" s="18">
        <f>'C05a-3'!$D8</f>
        <v>0.18</v>
      </c>
      <c r="G13" s="18">
        <f>'C05b-1'!$D8</f>
        <v>0.18</v>
      </c>
      <c r="H13" s="18">
        <f>'C05b-3'!$D8</f>
        <v>0.18</v>
      </c>
      <c r="I13" s="18">
        <f>'C09-1'!$D8</f>
        <v>0.22</v>
      </c>
      <c r="J13" s="18">
        <f>'C13-1'!$D8</f>
        <v>0.18</v>
      </c>
      <c r="K13" s="8"/>
      <c r="L13" s="8"/>
      <c r="M13" s="5"/>
      <c r="N13" s="5"/>
      <c r="O13" s="5"/>
      <c r="P13" s="12"/>
      <c r="Q13" s="12"/>
      <c r="R13" s="12"/>
      <c r="S13" s="4">
        <f t="shared" si="9"/>
        <v>2021</v>
      </c>
      <c r="T13" s="3">
        <f t="shared" si="1"/>
        <v>0.18</v>
      </c>
      <c r="U13" s="3">
        <f t="shared" si="2"/>
        <v>0.18</v>
      </c>
      <c r="V13" s="3">
        <f t="shared" si="3"/>
        <v>0.18</v>
      </c>
      <c r="W13" s="3">
        <f t="shared" si="4"/>
        <v>0.18</v>
      </c>
      <c r="X13" s="3">
        <f t="shared" si="5"/>
        <v>0.18</v>
      </c>
      <c r="Y13" s="3">
        <f t="shared" si="6"/>
        <v>0.18</v>
      </c>
      <c r="Z13" s="3">
        <f t="shared" si="7"/>
        <v>0.22</v>
      </c>
      <c r="AA13" s="3">
        <f t="shared" si="8"/>
        <v>0.18</v>
      </c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3.5" thickBot="1" x14ac:dyDescent="0.25">
      <c r="A14" s="8"/>
      <c r="B14" s="17">
        <f t="shared" si="10"/>
        <v>2022</v>
      </c>
      <c r="C14" s="18">
        <f>'C05a-3Q'!$D9</f>
        <v>0.36</v>
      </c>
      <c r="D14" s="18">
        <f>'C05-1'!$D9</f>
        <v>0.5</v>
      </c>
      <c r="E14" s="18">
        <f>'C05-3'!$D9</f>
        <v>0.36</v>
      </c>
      <c r="F14" s="18">
        <f>'C05a-3'!$D9</f>
        <v>0.36</v>
      </c>
      <c r="G14" s="18">
        <f>'C05b-1'!$D9</f>
        <v>0.5</v>
      </c>
      <c r="H14" s="18">
        <f>'C05b-3'!$D9</f>
        <v>0.36</v>
      </c>
      <c r="I14" s="18">
        <f>'C09-1'!$D9</f>
        <v>0.38</v>
      </c>
      <c r="J14" s="18">
        <f>'C13-1'!$D9</f>
        <v>0.5</v>
      </c>
      <c r="K14" s="8"/>
      <c r="L14" s="8"/>
      <c r="M14" s="5"/>
      <c r="N14" s="5"/>
      <c r="O14" s="5"/>
      <c r="P14" s="12"/>
      <c r="Q14" s="12"/>
      <c r="R14" s="12"/>
      <c r="S14" s="4">
        <f t="shared" si="9"/>
        <v>2022</v>
      </c>
      <c r="T14" s="3">
        <f t="shared" si="1"/>
        <v>0.36</v>
      </c>
      <c r="U14" s="3">
        <f t="shared" si="2"/>
        <v>0.5</v>
      </c>
      <c r="V14" s="3">
        <f t="shared" si="3"/>
        <v>0.36</v>
      </c>
      <c r="W14" s="3">
        <f t="shared" si="4"/>
        <v>0.36</v>
      </c>
      <c r="X14" s="3">
        <f t="shared" si="5"/>
        <v>0.5</v>
      </c>
      <c r="Y14" s="3">
        <f t="shared" si="6"/>
        <v>0.36</v>
      </c>
      <c r="Z14" s="3">
        <f t="shared" si="7"/>
        <v>0.38</v>
      </c>
      <c r="AA14" s="3">
        <f t="shared" si="8"/>
        <v>0.5</v>
      </c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3.5" thickBot="1" x14ac:dyDescent="0.25">
      <c r="A15" s="8"/>
      <c r="B15" s="17">
        <f t="shared" si="10"/>
        <v>2023</v>
      </c>
      <c r="C15" s="18">
        <f>'C05a-3Q'!$D10</f>
        <v>0.4</v>
      </c>
      <c r="D15" s="18">
        <f>'C05-1'!$D10</f>
        <v>0.44</v>
      </c>
      <c r="E15" s="18">
        <f>'C05-3'!$D10</f>
        <v>0.4</v>
      </c>
      <c r="F15" s="18">
        <f>'C05a-3'!$D10</f>
        <v>0.4</v>
      </c>
      <c r="G15" s="18">
        <f>'C05b-1'!$D10</f>
        <v>0.44</v>
      </c>
      <c r="H15" s="18">
        <f>'C05b-3'!$D10</f>
        <v>0.4</v>
      </c>
      <c r="I15" s="18">
        <f>'C09-1'!$D10</f>
        <v>0.4</v>
      </c>
      <c r="J15" s="18">
        <f>'C13-1'!$D10</f>
        <v>0.02</v>
      </c>
      <c r="K15" s="8"/>
      <c r="L15" s="8"/>
      <c r="M15" s="5"/>
      <c r="N15" s="5"/>
      <c r="O15" s="5"/>
      <c r="P15" s="12"/>
      <c r="Q15" s="12"/>
      <c r="R15" s="12"/>
      <c r="S15" s="4">
        <f t="shared" si="9"/>
        <v>2023</v>
      </c>
      <c r="T15" s="3">
        <f t="shared" si="1"/>
        <v>0.4</v>
      </c>
      <c r="U15" s="3">
        <f t="shared" si="2"/>
        <v>0.44</v>
      </c>
      <c r="V15" s="3">
        <f t="shared" si="3"/>
        <v>0.4</v>
      </c>
      <c r="W15" s="3">
        <f t="shared" si="4"/>
        <v>0.4</v>
      </c>
      <c r="X15" s="3">
        <f t="shared" si="5"/>
        <v>0.44</v>
      </c>
      <c r="Y15" s="3">
        <f t="shared" si="6"/>
        <v>0.4</v>
      </c>
      <c r="Z15" s="3">
        <f t="shared" si="7"/>
        <v>0.4</v>
      </c>
      <c r="AA15" s="3">
        <f t="shared" si="8"/>
        <v>0.02</v>
      </c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3.5" thickBot="1" x14ac:dyDescent="0.25">
      <c r="A16" s="8"/>
      <c r="B16" s="17">
        <f t="shared" si="10"/>
        <v>2024</v>
      </c>
      <c r="C16" s="18">
        <f>'C05a-3Q'!$D11</f>
        <v>0.04</v>
      </c>
      <c r="D16" s="18">
        <f>'C05-1'!$D11</f>
        <v>0.04</v>
      </c>
      <c r="E16" s="18">
        <f>'C05-3'!$D11</f>
        <v>0.04</v>
      </c>
      <c r="F16" s="18">
        <f>'C05a-3'!$D11</f>
        <v>0.04</v>
      </c>
      <c r="G16" s="18">
        <f>'C05b-1'!$D11</f>
        <v>0.06</v>
      </c>
      <c r="H16" s="18">
        <f>'C05b-3'!$D11</f>
        <v>0.04</v>
      </c>
      <c r="I16" s="18">
        <f>'C09-1'!$D11</f>
        <v>0.04</v>
      </c>
      <c r="J16" s="18">
        <f>'C13-1'!$D11</f>
        <v>0</v>
      </c>
      <c r="K16" s="8"/>
      <c r="L16" s="8"/>
      <c r="M16" s="5"/>
      <c r="N16" s="5"/>
      <c r="O16" s="5"/>
      <c r="P16" s="12"/>
      <c r="Q16" s="12"/>
      <c r="R16" s="12"/>
      <c r="S16" s="4">
        <f t="shared" si="9"/>
        <v>2024</v>
      </c>
      <c r="T16" s="3">
        <f t="shared" si="1"/>
        <v>0.04</v>
      </c>
      <c r="U16" s="3">
        <f t="shared" si="2"/>
        <v>0.04</v>
      </c>
      <c r="V16" s="3">
        <f t="shared" si="3"/>
        <v>0.04</v>
      </c>
      <c r="W16" s="3">
        <f t="shared" si="4"/>
        <v>0.04</v>
      </c>
      <c r="X16" s="3">
        <f t="shared" si="5"/>
        <v>0.06</v>
      </c>
      <c r="Y16" s="3">
        <f t="shared" si="6"/>
        <v>0.04</v>
      </c>
      <c r="Z16" s="3">
        <f t="shared" si="7"/>
        <v>0.04</v>
      </c>
      <c r="AA16" s="3">
        <f t="shared" si="8"/>
        <v>0</v>
      </c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3.5" thickBot="1" x14ac:dyDescent="0.25">
      <c r="A17" s="8"/>
      <c r="B17" s="17">
        <f t="shared" si="10"/>
        <v>2025</v>
      </c>
      <c r="C17" s="18">
        <f>'C05a-3Q'!$D12</f>
        <v>0.32</v>
      </c>
      <c r="D17" s="18">
        <f>'C05-1'!$D12</f>
        <v>0.4</v>
      </c>
      <c r="E17" s="18">
        <f>'C05-3'!$D12</f>
        <v>0.34</v>
      </c>
      <c r="F17" s="18">
        <f>'C05a-3'!$D12</f>
        <v>0.34</v>
      </c>
      <c r="G17" s="18">
        <f>'C05b-1'!$D12</f>
        <v>0.4</v>
      </c>
      <c r="H17" s="18">
        <f>'C05b-3'!$D12</f>
        <v>0.34</v>
      </c>
      <c r="I17" s="18">
        <f>'C09-1'!$D12</f>
        <v>0.32</v>
      </c>
      <c r="J17" s="18">
        <f>'C13-1'!$D12</f>
        <v>0.12</v>
      </c>
      <c r="K17" s="8"/>
      <c r="L17" s="8"/>
      <c r="M17" s="5"/>
      <c r="N17" s="5"/>
      <c r="O17" s="5"/>
      <c r="P17" s="12"/>
      <c r="Q17" s="12"/>
      <c r="R17" s="12"/>
      <c r="S17" s="4">
        <f t="shared" si="9"/>
        <v>2025</v>
      </c>
      <c r="T17" s="3">
        <f t="shared" si="1"/>
        <v>0.32</v>
      </c>
      <c r="U17" s="3">
        <f t="shared" si="2"/>
        <v>0.4</v>
      </c>
      <c r="V17" s="3">
        <f t="shared" si="3"/>
        <v>0.34</v>
      </c>
      <c r="W17" s="3">
        <f t="shared" si="4"/>
        <v>0.34</v>
      </c>
      <c r="X17" s="3">
        <f t="shared" si="5"/>
        <v>0.4</v>
      </c>
      <c r="Y17" s="3">
        <f t="shared" si="6"/>
        <v>0.34</v>
      </c>
      <c r="Z17" s="3">
        <f t="shared" si="7"/>
        <v>0.32</v>
      </c>
      <c r="AA17" s="3">
        <f t="shared" si="8"/>
        <v>0.12</v>
      </c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3.5" thickBot="1" x14ac:dyDescent="0.25">
      <c r="A18" s="8"/>
      <c r="B18" s="17">
        <f t="shared" si="10"/>
        <v>2026</v>
      </c>
      <c r="C18" s="18">
        <f>'C05a-3Q'!$D13</f>
        <v>0.44</v>
      </c>
      <c r="D18" s="18">
        <f>'C05-1'!$D13</f>
        <v>0.46</v>
      </c>
      <c r="E18" s="18">
        <f>'C05-3'!$D13</f>
        <v>0.44</v>
      </c>
      <c r="F18" s="18">
        <f>'C05a-3'!$D13</f>
        <v>0.44</v>
      </c>
      <c r="G18" s="18">
        <f>'C05b-1'!$D13</f>
        <v>0.46</v>
      </c>
      <c r="H18" s="18">
        <f>'C05b-3'!$D13</f>
        <v>0.44</v>
      </c>
      <c r="I18" s="18">
        <f>'C09-1'!$D13</f>
        <v>0.44</v>
      </c>
      <c r="J18" s="18">
        <f>'C13-1'!$D13</f>
        <v>0.06</v>
      </c>
      <c r="K18" s="8"/>
      <c r="L18" s="8"/>
      <c r="M18" s="5"/>
      <c r="N18" s="5"/>
      <c r="O18" s="5"/>
      <c r="P18" s="12"/>
      <c r="Q18" s="12"/>
      <c r="R18" s="12"/>
      <c r="S18" s="4">
        <f t="shared" si="9"/>
        <v>2026</v>
      </c>
      <c r="T18" s="3">
        <f t="shared" si="1"/>
        <v>0.44</v>
      </c>
      <c r="U18" s="3">
        <f t="shared" si="2"/>
        <v>0.46</v>
      </c>
      <c r="V18" s="3">
        <f t="shared" si="3"/>
        <v>0.44</v>
      </c>
      <c r="W18" s="3">
        <f t="shared" si="4"/>
        <v>0.44</v>
      </c>
      <c r="X18" s="3">
        <f t="shared" si="5"/>
        <v>0.46</v>
      </c>
      <c r="Y18" s="3">
        <f t="shared" si="6"/>
        <v>0.44</v>
      </c>
      <c r="Z18" s="3">
        <f t="shared" si="7"/>
        <v>0.44</v>
      </c>
      <c r="AA18" s="3">
        <f t="shared" si="8"/>
        <v>0.06</v>
      </c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3.5" thickBot="1" x14ac:dyDescent="0.25">
      <c r="A19" s="8"/>
      <c r="B19" s="17">
        <f t="shared" si="10"/>
        <v>2027</v>
      </c>
      <c r="C19" s="18">
        <f>'C05a-3Q'!$D14</f>
        <v>0.48</v>
      </c>
      <c r="D19" s="18">
        <f>'C05-1'!$D14</f>
        <v>0.5</v>
      </c>
      <c r="E19" s="18">
        <f>'C05-3'!$D14</f>
        <v>0.48</v>
      </c>
      <c r="F19" s="18">
        <f>'C05a-3'!$D14</f>
        <v>0.48</v>
      </c>
      <c r="G19" s="18">
        <f>'C05b-1'!$D14</f>
        <v>0.5</v>
      </c>
      <c r="H19" s="18">
        <f>'C05b-3'!$D14</f>
        <v>0.48</v>
      </c>
      <c r="I19" s="18">
        <f>'C09-1'!$D14</f>
        <v>0.48</v>
      </c>
      <c r="J19" s="18">
        <f>'C13-1'!$D14</f>
        <v>0.08</v>
      </c>
      <c r="K19" s="8"/>
      <c r="L19" s="8"/>
      <c r="M19" s="5"/>
      <c r="N19" s="5"/>
      <c r="O19" s="5"/>
      <c r="P19" s="12"/>
      <c r="Q19" s="12"/>
      <c r="R19" s="12"/>
      <c r="S19" s="4">
        <f t="shared" si="9"/>
        <v>2027</v>
      </c>
      <c r="T19" s="3">
        <f t="shared" si="1"/>
        <v>0.48</v>
      </c>
      <c r="U19" s="3">
        <f t="shared" si="2"/>
        <v>0.5</v>
      </c>
      <c r="V19" s="3">
        <f t="shared" si="3"/>
        <v>0.48</v>
      </c>
      <c r="W19" s="3">
        <f t="shared" si="4"/>
        <v>0.48</v>
      </c>
      <c r="X19" s="3">
        <f t="shared" si="5"/>
        <v>0.5</v>
      </c>
      <c r="Y19" s="3">
        <f t="shared" si="6"/>
        <v>0.48</v>
      </c>
      <c r="Z19" s="3">
        <f t="shared" si="7"/>
        <v>0.48</v>
      </c>
      <c r="AA19" s="3">
        <f t="shared" si="8"/>
        <v>0.08</v>
      </c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3.5" thickBot="1" x14ac:dyDescent="0.25">
      <c r="A20" s="8"/>
      <c r="B20" s="17">
        <f t="shared" si="10"/>
        <v>2028</v>
      </c>
      <c r="C20" s="18">
        <f>'C05a-3Q'!$D15</f>
        <v>0.48</v>
      </c>
      <c r="D20" s="18">
        <f>'C05-1'!$D15</f>
        <v>0.46</v>
      </c>
      <c r="E20" s="18">
        <f>'C05-3'!$D15</f>
        <v>0.57999999999999996</v>
      </c>
      <c r="F20" s="18">
        <f>'C05a-3'!$D15</f>
        <v>0.5</v>
      </c>
      <c r="G20" s="18">
        <f>'C05b-1'!$D15</f>
        <v>0.44</v>
      </c>
      <c r="H20" s="18">
        <f>'C05b-3'!$D15</f>
        <v>0.5</v>
      </c>
      <c r="I20" s="18">
        <f>'C09-1'!$D15</f>
        <v>0.44</v>
      </c>
      <c r="J20" s="18">
        <f>'C13-1'!$D15</f>
        <v>0.02</v>
      </c>
      <c r="K20" s="8"/>
      <c r="L20" s="8"/>
      <c r="M20" s="5"/>
      <c r="N20" s="5"/>
      <c r="O20" s="5"/>
      <c r="P20" s="12"/>
      <c r="Q20" s="12"/>
      <c r="R20" s="12"/>
      <c r="S20" s="4">
        <f t="shared" si="9"/>
        <v>2028</v>
      </c>
      <c r="T20" s="3">
        <f t="shared" si="1"/>
        <v>0.48</v>
      </c>
      <c r="U20" s="3">
        <f t="shared" si="2"/>
        <v>0.46</v>
      </c>
      <c r="V20" s="3">
        <f t="shared" si="3"/>
        <v>0.57999999999999996</v>
      </c>
      <c r="W20" s="3">
        <f t="shared" si="4"/>
        <v>0.5</v>
      </c>
      <c r="X20" s="3">
        <f t="shared" si="5"/>
        <v>0.44</v>
      </c>
      <c r="Y20" s="3">
        <f t="shared" si="6"/>
        <v>0.5</v>
      </c>
      <c r="Z20" s="3">
        <f t="shared" si="7"/>
        <v>0.44</v>
      </c>
      <c r="AA20" s="3">
        <f t="shared" si="8"/>
        <v>0.02</v>
      </c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3.5" thickBot="1" x14ac:dyDescent="0.25">
      <c r="A21" s="8"/>
      <c r="B21" s="17">
        <f t="shared" si="10"/>
        <v>2029</v>
      </c>
      <c r="C21" s="18">
        <f>'C05a-3Q'!$D16</f>
        <v>0.12</v>
      </c>
      <c r="D21" s="18">
        <f>'C05-1'!$D16</f>
        <v>0.12</v>
      </c>
      <c r="E21" s="18">
        <f>'C05-3'!$D16</f>
        <v>0.22</v>
      </c>
      <c r="F21" s="18">
        <f>'C05a-3'!$D16</f>
        <v>0.12</v>
      </c>
      <c r="G21" s="18">
        <f>'C05b-1'!$D16</f>
        <v>0.08</v>
      </c>
      <c r="H21" s="18">
        <f>'C05b-3'!$D16</f>
        <v>0.14000000000000001</v>
      </c>
      <c r="I21" s="18">
        <f>'C09-1'!$D16</f>
        <v>0.08</v>
      </c>
      <c r="J21" s="18">
        <f>'C13-1'!$D16</f>
        <v>0.02</v>
      </c>
      <c r="K21" s="8"/>
      <c r="L21" s="8"/>
      <c r="M21" s="5"/>
      <c r="N21" s="5"/>
      <c r="O21" s="5"/>
      <c r="P21" s="12"/>
      <c r="Q21" s="12"/>
      <c r="R21" s="12"/>
      <c r="S21" s="4">
        <f t="shared" si="9"/>
        <v>2029</v>
      </c>
      <c r="T21" s="3">
        <f t="shared" si="1"/>
        <v>0.12</v>
      </c>
      <c r="U21" s="3">
        <f t="shared" si="2"/>
        <v>0.12</v>
      </c>
      <c r="V21" s="3">
        <f t="shared" si="3"/>
        <v>0.22</v>
      </c>
      <c r="W21" s="3">
        <f t="shared" si="4"/>
        <v>0.12</v>
      </c>
      <c r="X21" s="3">
        <f t="shared" si="5"/>
        <v>0.08</v>
      </c>
      <c r="Y21" s="3">
        <f t="shared" si="6"/>
        <v>0.14000000000000001</v>
      </c>
      <c r="Z21" s="3">
        <f t="shared" si="7"/>
        <v>0.08</v>
      </c>
      <c r="AA21" s="3">
        <f t="shared" si="8"/>
        <v>0.02</v>
      </c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3.5" thickBot="1" x14ac:dyDescent="0.25">
      <c r="A22" s="8"/>
      <c r="B22" s="17">
        <f t="shared" si="10"/>
        <v>2030</v>
      </c>
      <c r="C22" s="18">
        <f>'C05a-3Q'!$D17</f>
        <v>0.06</v>
      </c>
      <c r="D22" s="18">
        <f>'C05-1'!$D17</f>
        <v>0.1</v>
      </c>
      <c r="E22" s="18">
        <f>'C05-3'!$D17</f>
        <v>0.06</v>
      </c>
      <c r="F22" s="18">
        <f>'C05a-3'!$D17</f>
        <v>0.08</v>
      </c>
      <c r="G22" s="18">
        <f>'C05b-1'!$D17</f>
        <v>0.06</v>
      </c>
      <c r="H22" s="18">
        <f>'C05b-3'!$D17</f>
        <v>0.08</v>
      </c>
      <c r="I22" s="18">
        <f>'C09-1'!$D17</f>
        <v>0.06</v>
      </c>
      <c r="J22" s="18">
        <f>'C13-1'!$D17</f>
        <v>0.02</v>
      </c>
      <c r="K22" s="8"/>
      <c r="L22" s="8"/>
      <c r="M22" s="5"/>
      <c r="N22" s="5"/>
      <c r="O22" s="5"/>
      <c r="P22" s="12"/>
      <c r="Q22" s="12"/>
      <c r="R22" s="12"/>
      <c r="S22" s="4">
        <f t="shared" si="9"/>
        <v>2030</v>
      </c>
      <c r="T22" s="3">
        <f t="shared" si="1"/>
        <v>0.06</v>
      </c>
      <c r="U22" s="3">
        <f t="shared" si="2"/>
        <v>0.1</v>
      </c>
      <c r="V22" s="3">
        <f t="shared" si="3"/>
        <v>0.06</v>
      </c>
      <c r="W22" s="3">
        <f t="shared" si="4"/>
        <v>0.08</v>
      </c>
      <c r="X22" s="3">
        <f t="shared" si="5"/>
        <v>0.06</v>
      </c>
      <c r="Y22" s="3">
        <f t="shared" si="6"/>
        <v>0.08</v>
      </c>
      <c r="Z22" s="3">
        <f t="shared" si="7"/>
        <v>0.06</v>
      </c>
      <c r="AA22" s="3">
        <f t="shared" si="8"/>
        <v>0.02</v>
      </c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3.5" thickBot="1" x14ac:dyDescent="0.25">
      <c r="A23" s="8"/>
      <c r="B23" s="17">
        <f t="shared" si="10"/>
        <v>2031</v>
      </c>
      <c r="C23" s="18">
        <f>'C05a-3Q'!$D18</f>
        <v>0.56000000000000005</v>
      </c>
      <c r="D23" s="18">
        <f>'C05-1'!$D18</f>
        <v>0.56000000000000005</v>
      </c>
      <c r="E23" s="18">
        <f>'C05-3'!$D18</f>
        <v>0.56000000000000005</v>
      </c>
      <c r="F23" s="18">
        <f>'C05a-3'!$D18</f>
        <v>0.54</v>
      </c>
      <c r="G23" s="18">
        <f>'C05b-1'!$D18</f>
        <v>0.56000000000000005</v>
      </c>
      <c r="H23" s="18">
        <f>'C05b-3'!$D18</f>
        <v>0.54</v>
      </c>
      <c r="I23" s="18">
        <f>'C09-1'!$D18</f>
        <v>0.56000000000000005</v>
      </c>
      <c r="J23" s="18">
        <f>'C13-1'!$D18</f>
        <v>0.06</v>
      </c>
      <c r="K23" s="8"/>
      <c r="L23" s="8"/>
      <c r="M23" s="5"/>
      <c r="N23" s="5"/>
      <c r="O23" s="5"/>
      <c r="P23" s="12"/>
      <c r="Q23" s="12"/>
      <c r="R23" s="12"/>
      <c r="S23" s="4">
        <f t="shared" si="9"/>
        <v>2031</v>
      </c>
      <c r="T23" s="3">
        <f t="shared" si="1"/>
        <v>0.56000000000000005</v>
      </c>
      <c r="U23" s="3">
        <f t="shared" si="2"/>
        <v>0.56000000000000005</v>
      </c>
      <c r="V23" s="3">
        <f t="shared" si="3"/>
        <v>0.56000000000000005</v>
      </c>
      <c r="W23" s="3">
        <f t="shared" si="4"/>
        <v>0.54</v>
      </c>
      <c r="X23" s="3">
        <f t="shared" si="5"/>
        <v>0.56000000000000005</v>
      </c>
      <c r="Y23" s="3">
        <f t="shared" si="6"/>
        <v>0.54</v>
      </c>
      <c r="Z23" s="3">
        <f t="shared" si="7"/>
        <v>0.56000000000000005</v>
      </c>
      <c r="AA23" s="3">
        <f t="shared" si="8"/>
        <v>0.06</v>
      </c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3.5" thickBot="1" x14ac:dyDescent="0.25">
      <c r="A24" s="8"/>
      <c r="B24" s="17">
        <f t="shared" si="10"/>
        <v>2032</v>
      </c>
      <c r="C24" s="18">
        <f>'C05a-3Q'!$D19</f>
        <v>0.56000000000000005</v>
      </c>
      <c r="D24" s="18">
        <f>'C05-1'!$D19</f>
        <v>0.57999999999999996</v>
      </c>
      <c r="E24" s="18">
        <f>'C05-3'!$D19</f>
        <v>0.56000000000000005</v>
      </c>
      <c r="F24" s="18">
        <f>'C05a-3'!$D19</f>
        <v>0.56000000000000005</v>
      </c>
      <c r="G24" s="18">
        <f>'C05b-1'!$D19</f>
        <v>0.54</v>
      </c>
      <c r="H24" s="18">
        <f>'C05b-3'!$D19</f>
        <v>0.56000000000000005</v>
      </c>
      <c r="I24" s="18">
        <f>'C09-1'!$D19</f>
        <v>0.54</v>
      </c>
      <c r="J24" s="18">
        <f>'C13-1'!$D19</f>
        <v>0.06</v>
      </c>
      <c r="K24" s="8"/>
      <c r="L24" s="8"/>
      <c r="M24" s="5"/>
      <c r="N24" s="5"/>
      <c r="O24" s="5"/>
      <c r="P24" s="12"/>
      <c r="Q24" s="12"/>
      <c r="R24" s="12"/>
      <c r="S24" s="4">
        <f t="shared" si="9"/>
        <v>2032</v>
      </c>
      <c r="T24" s="3">
        <f t="shared" si="1"/>
        <v>0.56000000000000005</v>
      </c>
      <c r="U24" s="3">
        <f t="shared" si="2"/>
        <v>0.57999999999999996</v>
      </c>
      <c r="V24" s="3">
        <f t="shared" si="3"/>
        <v>0.56000000000000005</v>
      </c>
      <c r="W24" s="3">
        <f t="shared" si="4"/>
        <v>0.56000000000000005</v>
      </c>
      <c r="X24" s="3">
        <f t="shared" si="5"/>
        <v>0.54</v>
      </c>
      <c r="Y24" s="3">
        <f t="shared" si="6"/>
        <v>0.56000000000000005</v>
      </c>
      <c r="Z24" s="3">
        <f t="shared" si="7"/>
        <v>0.54</v>
      </c>
      <c r="AA24" s="3">
        <f t="shared" si="8"/>
        <v>0.06</v>
      </c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3.5" thickBot="1" x14ac:dyDescent="0.25">
      <c r="A25" s="8"/>
      <c r="B25" s="17">
        <f t="shared" si="10"/>
        <v>2033</v>
      </c>
      <c r="C25" s="18">
        <f>'C05a-3Q'!$D20</f>
        <v>0.56000000000000005</v>
      </c>
      <c r="D25" s="18">
        <f>'C05-1'!$D20</f>
        <v>0.52</v>
      </c>
      <c r="E25" s="18">
        <f>'C05-3'!$D20</f>
        <v>0.56000000000000005</v>
      </c>
      <c r="F25" s="18">
        <f>'C05a-3'!$D20</f>
        <v>0.56000000000000005</v>
      </c>
      <c r="G25" s="18">
        <f>'C05b-1'!$D20</f>
        <v>0.5</v>
      </c>
      <c r="H25" s="18">
        <f>'C05b-3'!$D20</f>
        <v>0.56000000000000005</v>
      </c>
      <c r="I25" s="18">
        <f>'C09-1'!$D20</f>
        <v>0.54</v>
      </c>
      <c r="J25" s="18">
        <f>'C13-1'!$D20</f>
        <v>0.24</v>
      </c>
      <c r="K25" s="8"/>
      <c r="L25" s="8"/>
      <c r="M25" s="5"/>
      <c r="N25" s="5"/>
      <c r="O25" s="5"/>
      <c r="P25" s="12"/>
      <c r="Q25" s="12"/>
      <c r="R25" s="12"/>
      <c r="S25" s="4">
        <f t="shared" si="9"/>
        <v>2033</v>
      </c>
      <c r="T25" s="3">
        <f t="shared" si="1"/>
        <v>0.56000000000000005</v>
      </c>
      <c r="U25" s="3">
        <f t="shared" si="2"/>
        <v>0.52</v>
      </c>
      <c r="V25" s="3">
        <f t="shared" si="3"/>
        <v>0.56000000000000005</v>
      </c>
      <c r="W25" s="3">
        <f t="shared" si="4"/>
        <v>0.56000000000000005</v>
      </c>
      <c r="X25" s="3">
        <f t="shared" si="5"/>
        <v>0.5</v>
      </c>
      <c r="Y25" s="3">
        <f t="shared" si="6"/>
        <v>0.56000000000000005</v>
      </c>
      <c r="Z25" s="3">
        <f t="shared" si="7"/>
        <v>0.54</v>
      </c>
      <c r="AA25" s="3">
        <f t="shared" si="8"/>
        <v>0.24</v>
      </c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3.5" thickBot="1" x14ac:dyDescent="0.25">
      <c r="A26" s="8"/>
      <c r="B26" s="17">
        <f t="shared" si="10"/>
        <v>2034</v>
      </c>
      <c r="C26" s="18">
        <f>'C05a-3Q'!$D21</f>
        <v>0.64</v>
      </c>
      <c r="D26" s="18">
        <f>'C05-1'!$D21</f>
        <v>0.64</v>
      </c>
      <c r="E26" s="18">
        <f>'C05-3'!$D21</f>
        <v>0.66</v>
      </c>
      <c r="F26" s="18">
        <f>'C05a-3'!$D21</f>
        <v>0.64</v>
      </c>
      <c r="G26" s="18">
        <f>'C05b-1'!$D21</f>
        <v>0.64</v>
      </c>
      <c r="H26" s="18">
        <f>'C05b-3'!$D21</f>
        <v>0.68</v>
      </c>
      <c r="I26" s="18">
        <f>'C09-1'!$D21</f>
        <v>0.64</v>
      </c>
      <c r="J26" s="18">
        <f>'C13-1'!$D21</f>
        <v>0.16</v>
      </c>
      <c r="K26" s="8"/>
      <c r="L26" s="8"/>
      <c r="M26" s="5"/>
      <c r="N26" s="5"/>
      <c r="O26" s="5"/>
      <c r="P26" s="12"/>
      <c r="Q26" s="12"/>
      <c r="R26" s="12"/>
      <c r="S26" s="4">
        <f t="shared" si="9"/>
        <v>2034</v>
      </c>
      <c r="T26" s="3">
        <f t="shared" si="1"/>
        <v>0.64</v>
      </c>
      <c r="U26" s="3">
        <f t="shared" si="2"/>
        <v>0.64</v>
      </c>
      <c r="V26" s="3">
        <f t="shared" si="3"/>
        <v>0.66</v>
      </c>
      <c r="W26" s="3">
        <f t="shared" si="4"/>
        <v>0.64</v>
      </c>
      <c r="X26" s="3">
        <f t="shared" si="5"/>
        <v>0.64</v>
      </c>
      <c r="Y26" s="3">
        <f t="shared" si="6"/>
        <v>0.68</v>
      </c>
      <c r="Z26" s="3">
        <f t="shared" si="7"/>
        <v>0.64</v>
      </c>
      <c r="AA26" s="3">
        <f t="shared" si="8"/>
        <v>0.16</v>
      </c>
      <c r="AB26" s="5"/>
      <c r="AC26" s="5"/>
      <c r="AD26" s="5"/>
      <c r="AE26" s="5"/>
      <c r="AF26" s="5"/>
      <c r="AG26" s="5"/>
      <c r="AH26" s="5"/>
      <c r="AI26" s="5"/>
      <c r="AJ26" s="5"/>
    </row>
    <row r="27" spans="1:36" x14ac:dyDescent="0.2">
      <c r="A27" s="8"/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5"/>
      <c r="N27" s="5"/>
      <c r="O27" s="5"/>
      <c r="P27" s="5"/>
      <c r="Q27" s="5"/>
      <c r="R27" s="5"/>
      <c r="S27" s="12"/>
      <c r="T27" s="13"/>
      <c r="U27" s="13"/>
      <c r="V27" s="13"/>
      <c r="W27" s="13"/>
      <c r="X27" s="13"/>
      <c r="Y27" s="13"/>
      <c r="Z27" s="13"/>
      <c r="AA27" s="13"/>
      <c r="AB27" s="5"/>
      <c r="AC27" s="5"/>
      <c r="AD27" s="5"/>
      <c r="AE27" s="5"/>
      <c r="AF27" s="5"/>
      <c r="AG27" s="5"/>
      <c r="AH27" s="5"/>
      <c r="AI27" s="5"/>
      <c r="AJ27" s="5"/>
    </row>
    <row r="28" spans="1:36" x14ac:dyDescent="0.2">
      <c r="A28" s="5"/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3"/>
      <c r="U28" s="13"/>
      <c r="V28" s="13"/>
      <c r="W28" s="13"/>
      <c r="X28" s="13"/>
      <c r="Y28" s="13"/>
      <c r="Z28" s="13"/>
      <c r="AA28" s="13"/>
      <c r="AB28" s="5"/>
      <c r="AC28" s="5"/>
      <c r="AD28" s="5"/>
      <c r="AE28" s="5"/>
      <c r="AF28" s="5"/>
      <c r="AG28" s="5"/>
      <c r="AH28" s="5"/>
      <c r="AI28" s="5"/>
      <c r="AJ28" s="5"/>
    </row>
    <row r="29" spans="1:36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3"/>
      <c r="U29" s="13"/>
      <c r="V29" s="13"/>
      <c r="W29" s="13"/>
      <c r="X29" s="13"/>
      <c r="Y29" s="13"/>
      <c r="Z29" s="13"/>
      <c r="AA29" s="13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5.75" x14ac:dyDescent="0.25">
      <c r="A30" s="8"/>
      <c r="B30" s="40" t="s">
        <v>80</v>
      </c>
      <c r="C30" s="19"/>
      <c r="D30" s="19"/>
      <c r="E30" s="19"/>
      <c r="F30" s="19"/>
      <c r="G30" s="20"/>
      <c r="H30" s="20"/>
      <c r="I30" s="20"/>
      <c r="J30" s="20"/>
      <c r="K30" s="8"/>
      <c r="L30" s="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3.5" thickBot="1" x14ac:dyDescent="0.25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4.25" customHeight="1" thickBot="1" x14ac:dyDescent="0.25">
      <c r="A32" s="8"/>
      <c r="B32" s="23"/>
      <c r="C32" s="24" t="s">
        <v>68</v>
      </c>
      <c r="D32" s="24"/>
      <c r="E32" s="24"/>
      <c r="F32" s="24"/>
      <c r="G32" s="24"/>
      <c r="H32" s="24"/>
      <c r="I32" s="24"/>
      <c r="J32" s="24"/>
      <c r="K32" s="8"/>
      <c r="L32" s="8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39" thickBot="1" x14ac:dyDescent="0.25">
      <c r="A33" s="8"/>
      <c r="B33" s="25" t="s">
        <v>57</v>
      </c>
      <c r="C33" s="16" t="str">
        <f t="shared" ref="C33:J33" si="11">C2</f>
        <v>C05a-3Q, Preferred Portfolio</v>
      </c>
      <c r="D33" s="26" t="str">
        <f t="shared" si="11"/>
        <v>C05-1</v>
      </c>
      <c r="E33" s="26" t="str">
        <f t="shared" si="11"/>
        <v>C05-3</v>
      </c>
      <c r="F33" s="26" t="str">
        <f t="shared" si="11"/>
        <v>C05a-3</v>
      </c>
      <c r="G33" s="26" t="str">
        <f t="shared" si="11"/>
        <v>C05b-1</v>
      </c>
      <c r="H33" s="26" t="str">
        <f t="shared" si="11"/>
        <v>C05b-3</v>
      </c>
      <c r="I33" s="26" t="str">
        <f t="shared" si="11"/>
        <v>C09-1</v>
      </c>
      <c r="J33" s="26" t="str">
        <f t="shared" si="11"/>
        <v>C13-1</v>
      </c>
      <c r="K33" s="8"/>
      <c r="L33" s="8"/>
      <c r="M33" s="11"/>
      <c r="N33" s="5"/>
      <c r="O33" s="5"/>
      <c r="P33" s="5"/>
      <c r="Q33" s="5"/>
      <c r="R33" s="5"/>
      <c r="S33" s="1" t="s">
        <v>57</v>
      </c>
      <c r="T33" s="5" t="str">
        <f t="shared" ref="T33:T39" si="12">C33</f>
        <v>C05a-3Q, Preferred Portfolio</v>
      </c>
      <c r="U33" s="5" t="str">
        <f t="shared" ref="U33:U39" si="13">D33</f>
        <v>C05-1</v>
      </c>
      <c r="V33" s="5" t="str">
        <f t="shared" ref="V33:V39" si="14">E33</f>
        <v>C05-3</v>
      </c>
      <c r="W33" s="5" t="str">
        <f t="shared" ref="W33:W39" si="15">F33</f>
        <v>C05a-3</v>
      </c>
      <c r="X33" s="5" t="str">
        <f t="shared" ref="X33:X39" si="16">G33</f>
        <v>C05b-1</v>
      </c>
      <c r="Y33" s="5" t="str">
        <f t="shared" ref="Y33:Y39" si="17">H33</f>
        <v>C05b-3</v>
      </c>
      <c r="Z33" s="5" t="str">
        <f t="shared" ref="Z33:Z39" si="18">I33</f>
        <v>C09-1</v>
      </c>
      <c r="AA33" s="5" t="str">
        <f t="shared" ref="AA33:AA39" si="19">J33</f>
        <v>C13-1</v>
      </c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thickBot="1" x14ac:dyDescent="0.25">
      <c r="A34" s="8"/>
      <c r="B34" s="27">
        <v>0</v>
      </c>
      <c r="C34" s="28">
        <f>'C05a-3Q'!$E$22</f>
        <v>1</v>
      </c>
      <c r="D34" s="28">
        <f>'C05-1'!$E$22</f>
        <v>1</v>
      </c>
      <c r="E34" s="28">
        <f>'C05-3'!$E$22</f>
        <v>1</v>
      </c>
      <c r="F34" s="28">
        <f>'C05a-3'!$E$22</f>
        <v>1</v>
      </c>
      <c r="G34" s="28">
        <f>'C05b-1'!$E$22</f>
        <v>1</v>
      </c>
      <c r="H34" s="28">
        <f>'C05b-3'!$E$22</f>
        <v>1</v>
      </c>
      <c r="I34" s="28">
        <f>'C09-1'!$E$22</f>
        <v>1</v>
      </c>
      <c r="J34" s="28">
        <f>'C13-1'!$E$22</f>
        <v>1</v>
      </c>
      <c r="K34" s="8"/>
      <c r="L34" s="8"/>
      <c r="M34" s="12"/>
      <c r="N34" s="5"/>
      <c r="O34" s="5"/>
      <c r="P34" s="5"/>
      <c r="Q34" s="5"/>
      <c r="R34" s="5"/>
      <c r="S34" s="2">
        <v>0</v>
      </c>
      <c r="T34" s="13">
        <f t="shared" si="12"/>
        <v>1</v>
      </c>
      <c r="U34" s="13">
        <f t="shared" si="13"/>
        <v>1</v>
      </c>
      <c r="V34" s="13">
        <f t="shared" si="14"/>
        <v>1</v>
      </c>
      <c r="W34" s="13">
        <f t="shared" si="15"/>
        <v>1</v>
      </c>
      <c r="X34" s="13">
        <f t="shared" si="16"/>
        <v>1</v>
      </c>
      <c r="Y34" s="13">
        <f t="shared" si="17"/>
        <v>1</v>
      </c>
      <c r="Z34" s="13">
        <f t="shared" si="18"/>
        <v>1</v>
      </c>
      <c r="AA34" s="13">
        <f t="shared" si="19"/>
        <v>1</v>
      </c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thickBot="1" x14ac:dyDescent="0.25">
      <c r="A35" s="8"/>
      <c r="B35" s="27">
        <v>1000</v>
      </c>
      <c r="C35" s="28">
        <f>'C05a-3Q'!$F$22</f>
        <v>0.99600000000000011</v>
      </c>
      <c r="D35" s="28">
        <f>'C05-1'!$F$22</f>
        <v>0.99399999999999999</v>
      </c>
      <c r="E35" s="28">
        <f>'C05-3'!$F$22</f>
        <v>0.99600000000000011</v>
      </c>
      <c r="F35" s="28">
        <f>'C05a-3'!$F$22</f>
        <v>0.99600000000000011</v>
      </c>
      <c r="G35" s="28">
        <f>'C05b-1'!$F$22</f>
        <v>0.99399999999999999</v>
      </c>
      <c r="H35" s="28">
        <f>'C05b-3'!$F$22</f>
        <v>0.99600000000000011</v>
      </c>
      <c r="I35" s="28">
        <f>'C09-1'!$F$22</f>
        <v>0.99600000000000011</v>
      </c>
      <c r="J35" s="28">
        <f>'C13-1'!$F$22</f>
        <v>0.98199999999999998</v>
      </c>
      <c r="K35" s="8"/>
      <c r="L35" s="8"/>
      <c r="M35" s="12"/>
      <c r="N35" s="5"/>
      <c r="O35" s="5"/>
      <c r="P35" s="5"/>
      <c r="Q35" s="5"/>
      <c r="R35" s="5"/>
      <c r="S35" s="2">
        <v>1000</v>
      </c>
      <c r="T35" s="13">
        <f t="shared" si="12"/>
        <v>0.99600000000000011</v>
      </c>
      <c r="U35" s="13">
        <f t="shared" si="13"/>
        <v>0.99399999999999999</v>
      </c>
      <c r="V35" s="13">
        <f t="shared" si="14"/>
        <v>0.99600000000000011</v>
      </c>
      <c r="W35" s="13">
        <f t="shared" si="15"/>
        <v>0.99600000000000011</v>
      </c>
      <c r="X35" s="13">
        <f t="shared" si="16"/>
        <v>0.99399999999999999</v>
      </c>
      <c r="Y35" s="13">
        <f t="shared" si="17"/>
        <v>0.99600000000000011</v>
      </c>
      <c r="Z35" s="13">
        <f t="shared" si="18"/>
        <v>0.99600000000000011</v>
      </c>
      <c r="AA35" s="13">
        <f t="shared" si="19"/>
        <v>0.98199999999999998</v>
      </c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thickBot="1" x14ac:dyDescent="0.25">
      <c r="A36" s="8"/>
      <c r="B36" s="27">
        <v>10000</v>
      </c>
      <c r="C36" s="28">
        <f>'C05a-3Q'!$G$22</f>
        <v>0.502</v>
      </c>
      <c r="D36" s="28">
        <f>'C05-1'!$G$22</f>
        <v>0.51800000000000002</v>
      </c>
      <c r="E36" s="28">
        <f>'C05-3'!$G$22</f>
        <v>0.51200000000000001</v>
      </c>
      <c r="F36" s="28">
        <f>'C05a-3'!$G$22</f>
        <v>0.51200000000000001</v>
      </c>
      <c r="G36" s="28">
        <f>'C05b-1'!$G$22</f>
        <v>0.52400000000000002</v>
      </c>
      <c r="H36" s="28">
        <f>'C05b-3'!$G$22</f>
        <v>0.51200000000000001</v>
      </c>
      <c r="I36" s="28">
        <f>'C09-1'!$G$22</f>
        <v>0.51600000000000001</v>
      </c>
      <c r="J36" s="28">
        <f>'C13-1'!$G$22</f>
        <v>0.438</v>
      </c>
      <c r="K36" s="8"/>
      <c r="L36" s="8"/>
      <c r="M36" s="12"/>
      <c r="N36" s="5"/>
      <c r="O36" s="5"/>
      <c r="P36" s="5"/>
      <c r="Q36" s="5"/>
      <c r="R36" s="5"/>
      <c r="S36" s="2">
        <v>10000</v>
      </c>
      <c r="T36" s="13">
        <f t="shared" si="12"/>
        <v>0.502</v>
      </c>
      <c r="U36" s="13">
        <f t="shared" si="13"/>
        <v>0.51800000000000002</v>
      </c>
      <c r="V36" s="13">
        <f t="shared" si="14"/>
        <v>0.51200000000000001</v>
      </c>
      <c r="W36" s="13">
        <f t="shared" si="15"/>
        <v>0.51200000000000001</v>
      </c>
      <c r="X36" s="13">
        <f t="shared" si="16"/>
        <v>0.52400000000000002</v>
      </c>
      <c r="Y36" s="13">
        <f t="shared" si="17"/>
        <v>0.51200000000000001</v>
      </c>
      <c r="Z36" s="13">
        <f t="shared" si="18"/>
        <v>0.51600000000000001</v>
      </c>
      <c r="AA36" s="13">
        <f t="shared" si="19"/>
        <v>0.438</v>
      </c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thickBot="1" x14ac:dyDescent="0.25">
      <c r="A37" s="8"/>
      <c r="B37" s="27">
        <v>25000</v>
      </c>
      <c r="C37" s="28">
        <f>'C05a-3Q'!$D$22</f>
        <v>0.188</v>
      </c>
      <c r="D37" s="28">
        <f>'C05-1'!$D$22</f>
        <v>0.20600000000000002</v>
      </c>
      <c r="E37" s="28">
        <f>'C05-3'!$D$22</f>
        <v>0.188</v>
      </c>
      <c r="F37" s="28">
        <f>'C05a-3'!$D$22</f>
        <v>0.188</v>
      </c>
      <c r="G37" s="28">
        <f>'C05b-1'!$D$22</f>
        <v>0.21000000000000002</v>
      </c>
      <c r="H37" s="28">
        <f>'C05b-3'!$D$22</f>
        <v>0.188</v>
      </c>
      <c r="I37" s="28">
        <f>'C09-1'!$D$22</f>
        <v>0.19800000000000001</v>
      </c>
      <c r="J37" s="28">
        <f>'C13-1'!$D$22</f>
        <v>0.16</v>
      </c>
      <c r="K37" s="8"/>
      <c r="L37" s="8"/>
      <c r="M37" s="12"/>
      <c r="N37" s="5"/>
      <c r="O37" s="5"/>
      <c r="P37" s="5"/>
      <c r="Q37" s="5"/>
      <c r="R37" s="5"/>
      <c r="S37" s="2">
        <v>25000</v>
      </c>
      <c r="T37" s="13">
        <f t="shared" si="12"/>
        <v>0.188</v>
      </c>
      <c r="U37" s="13">
        <f t="shared" si="13"/>
        <v>0.20600000000000002</v>
      </c>
      <c r="V37" s="13">
        <f t="shared" si="14"/>
        <v>0.188</v>
      </c>
      <c r="W37" s="13">
        <f t="shared" si="15"/>
        <v>0.188</v>
      </c>
      <c r="X37" s="13">
        <f t="shared" si="16"/>
        <v>0.21000000000000002</v>
      </c>
      <c r="Y37" s="13">
        <f t="shared" si="17"/>
        <v>0.188</v>
      </c>
      <c r="Z37" s="13">
        <f t="shared" si="18"/>
        <v>0.19800000000000001</v>
      </c>
      <c r="AA37" s="13">
        <f t="shared" si="19"/>
        <v>0.16</v>
      </c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thickBot="1" x14ac:dyDescent="0.25">
      <c r="A38" s="8"/>
      <c r="B38" s="27">
        <v>50000</v>
      </c>
      <c r="C38" s="28">
        <f>'C05a-3Q'!$H$22</f>
        <v>8.0000000000000002E-3</v>
      </c>
      <c r="D38" s="28">
        <f>'C05-1'!$H$22</f>
        <v>1.4000000000000002E-2</v>
      </c>
      <c r="E38" s="28">
        <f>'C05-3'!$H$22</f>
        <v>8.0000000000000002E-3</v>
      </c>
      <c r="F38" s="28">
        <f>'C05a-3'!$H$22</f>
        <v>8.0000000000000002E-3</v>
      </c>
      <c r="G38" s="28">
        <f>'C05b-1'!$H$22</f>
        <v>1.6E-2</v>
      </c>
      <c r="H38" s="28">
        <f>'C05b-3'!$H$22</f>
        <v>8.0000000000000002E-3</v>
      </c>
      <c r="I38" s="28">
        <f>'C09-1'!$H$22</f>
        <v>8.0000000000000002E-3</v>
      </c>
      <c r="J38" s="28">
        <f>'C13-1'!$H$22</f>
        <v>0.01</v>
      </c>
      <c r="K38" s="8"/>
      <c r="L38" s="8"/>
      <c r="M38" s="12"/>
      <c r="N38" s="5"/>
      <c r="O38" s="5"/>
      <c r="P38" s="5"/>
      <c r="Q38" s="5"/>
      <c r="R38" s="5"/>
      <c r="S38" s="2">
        <v>50000</v>
      </c>
      <c r="T38" s="13">
        <f t="shared" si="12"/>
        <v>8.0000000000000002E-3</v>
      </c>
      <c r="U38" s="13">
        <f t="shared" si="13"/>
        <v>1.4000000000000002E-2</v>
      </c>
      <c r="V38" s="13">
        <f t="shared" si="14"/>
        <v>8.0000000000000002E-3</v>
      </c>
      <c r="W38" s="13">
        <f t="shared" si="15"/>
        <v>8.0000000000000002E-3</v>
      </c>
      <c r="X38" s="13">
        <f t="shared" si="16"/>
        <v>1.6E-2</v>
      </c>
      <c r="Y38" s="13">
        <f t="shared" si="17"/>
        <v>8.0000000000000002E-3</v>
      </c>
      <c r="Z38" s="13">
        <f t="shared" si="18"/>
        <v>8.0000000000000002E-3</v>
      </c>
      <c r="AA38" s="13">
        <f t="shared" si="19"/>
        <v>0.01</v>
      </c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 x14ac:dyDescent="0.25">
      <c r="A39" s="8"/>
      <c r="B39" s="27">
        <v>100000</v>
      </c>
      <c r="C39" s="28">
        <f>'C05a-3Q'!$I$22</f>
        <v>0</v>
      </c>
      <c r="D39" s="28">
        <f>'C05-1'!$I$22</f>
        <v>0</v>
      </c>
      <c r="E39" s="28">
        <f>'C05-3'!$I$22</f>
        <v>0</v>
      </c>
      <c r="F39" s="28">
        <f>'C05a-3'!$I$22</f>
        <v>0</v>
      </c>
      <c r="G39" s="28">
        <f>'C05b-1'!$I$22</f>
        <v>0</v>
      </c>
      <c r="H39" s="28">
        <f>'C05b-3'!$I$22</f>
        <v>0</v>
      </c>
      <c r="I39" s="28">
        <f>'C09-1'!$I$22</f>
        <v>0</v>
      </c>
      <c r="J39" s="28">
        <f>'C13-1'!$I$22</f>
        <v>0</v>
      </c>
      <c r="K39" s="8"/>
      <c r="L39" s="8"/>
      <c r="M39" s="12"/>
      <c r="N39" s="5"/>
      <c r="O39" s="5"/>
      <c r="P39" s="5"/>
      <c r="Q39" s="5"/>
      <c r="R39" s="5"/>
      <c r="S39" s="2">
        <v>100000</v>
      </c>
      <c r="T39" s="13">
        <f t="shared" si="12"/>
        <v>0</v>
      </c>
      <c r="U39" s="13">
        <f t="shared" si="13"/>
        <v>0</v>
      </c>
      <c r="V39" s="13">
        <f t="shared" si="14"/>
        <v>0</v>
      </c>
      <c r="W39" s="13">
        <f t="shared" si="15"/>
        <v>0</v>
      </c>
      <c r="X39" s="13">
        <f t="shared" si="16"/>
        <v>0</v>
      </c>
      <c r="Y39" s="13">
        <f t="shared" si="17"/>
        <v>0</v>
      </c>
      <c r="Z39" s="13">
        <f t="shared" si="18"/>
        <v>0</v>
      </c>
      <c r="AA39" s="13">
        <f t="shared" si="19"/>
        <v>0</v>
      </c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 thickBot="1" x14ac:dyDescent="0.25">
      <c r="A40" s="8"/>
      <c r="B40" s="27">
        <v>500000</v>
      </c>
      <c r="C40" s="28">
        <f>'C05a-3Q'!$J$22</f>
        <v>0</v>
      </c>
      <c r="D40" s="28">
        <f>'C05-1'!$J$22</f>
        <v>0</v>
      </c>
      <c r="E40" s="28">
        <f>'C05-3'!$J$22</f>
        <v>0</v>
      </c>
      <c r="F40" s="28">
        <f>'C05a-3'!$J$22</f>
        <v>0</v>
      </c>
      <c r="G40" s="28">
        <f>'C05b-1'!$J$22</f>
        <v>0</v>
      </c>
      <c r="H40" s="28">
        <f>'C05b-3'!$J$22</f>
        <v>0</v>
      </c>
      <c r="I40" s="28">
        <f>'C09-1'!$J$22</f>
        <v>0</v>
      </c>
      <c r="J40" s="28">
        <f>'C13-1'!$J$22</f>
        <v>0</v>
      </c>
      <c r="K40" s="8"/>
      <c r="L40" s="8"/>
      <c r="M40" s="12"/>
      <c r="N40" s="5"/>
      <c r="O40" s="5"/>
      <c r="P40" s="5"/>
      <c r="Q40" s="5"/>
      <c r="R40" s="5"/>
      <c r="S40" s="2">
        <v>500000</v>
      </c>
      <c r="T40" s="13">
        <f t="shared" ref="T40:AA41" si="20">C40</f>
        <v>0</v>
      </c>
      <c r="U40" s="13">
        <f t="shared" si="20"/>
        <v>0</v>
      </c>
      <c r="V40" s="13">
        <f t="shared" si="20"/>
        <v>0</v>
      </c>
      <c r="W40" s="13">
        <f t="shared" si="20"/>
        <v>0</v>
      </c>
      <c r="X40" s="13">
        <f t="shared" si="20"/>
        <v>0</v>
      </c>
      <c r="Y40" s="13">
        <f t="shared" si="20"/>
        <v>0</v>
      </c>
      <c r="Z40" s="13">
        <f t="shared" si="20"/>
        <v>0</v>
      </c>
      <c r="AA40" s="13">
        <f t="shared" si="20"/>
        <v>0</v>
      </c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3.5" thickBot="1" x14ac:dyDescent="0.25">
      <c r="A41" s="8"/>
      <c r="B41" s="29"/>
      <c r="C41" s="6"/>
      <c r="D41" s="6"/>
      <c r="E41" s="6"/>
      <c r="F41" s="6"/>
      <c r="G41" s="6"/>
      <c r="H41" s="6"/>
      <c r="I41" s="6"/>
      <c r="J41" s="7"/>
      <c r="K41" s="8"/>
      <c r="L41" s="8"/>
      <c r="M41" s="12"/>
      <c r="N41" s="5"/>
      <c r="O41" s="5"/>
      <c r="P41" s="5"/>
      <c r="Q41" s="5"/>
      <c r="R41" s="5"/>
      <c r="S41" s="2">
        <v>1000000</v>
      </c>
      <c r="T41" s="13">
        <f t="shared" si="20"/>
        <v>0</v>
      </c>
      <c r="U41" s="13">
        <f t="shared" si="20"/>
        <v>0</v>
      </c>
      <c r="V41" s="13">
        <f t="shared" si="20"/>
        <v>0</v>
      </c>
      <c r="W41" s="13">
        <f t="shared" si="20"/>
        <v>0</v>
      </c>
      <c r="X41" s="13">
        <f t="shared" si="20"/>
        <v>0</v>
      </c>
      <c r="Y41" s="13">
        <f t="shared" si="20"/>
        <v>0</v>
      </c>
      <c r="Z41" s="13">
        <f t="shared" si="20"/>
        <v>0</v>
      </c>
      <c r="AA41" s="13">
        <f t="shared" si="20"/>
        <v>0</v>
      </c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3.5" thickBot="1" x14ac:dyDescent="0.25">
      <c r="A42" s="8"/>
      <c r="B42" s="23"/>
      <c r="C42" s="24" t="s">
        <v>69</v>
      </c>
      <c r="D42" s="24"/>
      <c r="E42" s="24"/>
      <c r="F42" s="24"/>
      <c r="G42" s="24"/>
      <c r="H42" s="24"/>
      <c r="I42" s="24"/>
      <c r="J42" s="24"/>
      <c r="K42" s="8"/>
      <c r="L42" s="8"/>
      <c r="M42" s="14"/>
      <c r="N42" s="14"/>
      <c r="O42" s="1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39" thickBot="1" x14ac:dyDescent="0.25">
      <c r="A43" s="8"/>
      <c r="B43" s="25" t="s">
        <v>57</v>
      </c>
      <c r="C43" s="16" t="str">
        <f t="shared" ref="C43:J43" si="21">C2</f>
        <v>C05a-3Q, Preferred Portfolio</v>
      </c>
      <c r="D43" s="26" t="str">
        <f t="shared" si="21"/>
        <v>C05-1</v>
      </c>
      <c r="E43" s="26" t="str">
        <f t="shared" si="21"/>
        <v>C05-3</v>
      </c>
      <c r="F43" s="26" t="str">
        <f t="shared" si="21"/>
        <v>C05a-3</v>
      </c>
      <c r="G43" s="26" t="str">
        <f t="shared" si="21"/>
        <v>C05b-1</v>
      </c>
      <c r="H43" s="26" t="str">
        <f t="shared" si="21"/>
        <v>C05b-3</v>
      </c>
      <c r="I43" s="26" t="str">
        <f t="shared" si="21"/>
        <v>C09-1</v>
      </c>
      <c r="J43" s="26" t="str">
        <f t="shared" si="21"/>
        <v>C13-1</v>
      </c>
      <c r="K43" s="8"/>
      <c r="L43" s="8"/>
      <c r="M43" s="11"/>
      <c r="N43" s="14"/>
      <c r="O43" s="14"/>
      <c r="P43" s="5"/>
      <c r="Q43" s="5"/>
      <c r="R43" s="5"/>
      <c r="S43" s="1" t="s">
        <v>57</v>
      </c>
      <c r="T43" s="5" t="str">
        <f t="shared" ref="T43:T51" si="22">C43</f>
        <v>C05a-3Q, Preferred Portfolio</v>
      </c>
      <c r="U43" s="5" t="str">
        <f t="shared" ref="U43:U51" si="23">D43</f>
        <v>C05-1</v>
      </c>
      <c r="V43" s="5" t="str">
        <f t="shared" ref="V43:V51" si="24">E43</f>
        <v>C05-3</v>
      </c>
      <c r="W43" s="5" t="str">
        <f t="shared" ref="W43:W51" si="25">F43</f>
        <v>C05a-3</v>
      </c>
      <c r="X43" s="5" t="str">
        <f t="shared" ref="X43:X51" si="26">G43</f>
        <v>C05b-1</v>
      </c>
      <c r="Y43" s="5" t="str">
        <f t="shared" ref="Y43:Y51" si="27">H43</f>
        <v>C05b-3</v>
      </c>
      <c r="Z43" s="5" t="str">
        <f t="shared" ref="Z43:Z51" si="28">I43</f>
        <v>C09-1</v>
      </c>
      <c r="AA43" s="5" t="str">
        <f t="shared" ref="AA43:AA51" si="29">J43</f>
        <v>C13-1</v>
      </c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3.5" thickBot="1" x14ac:dyDescent="0.25">
      <c r="A44" s="8"/>
      <c r="B44" s="27">
        <v>0</v>
      </c>
      <c r="C44" s="28">
        <f>'C05a-3Q'!$E$23</f>
        <v>1</v>
      </c>
      <c r="D44" s="28">
        <f>'C05-1'!$E$23</f>
        <v>1</v>
      </c>
      <c r="E44" s="28">
        <f>'C05-3'!$E$23</f>
        <v>1</v>
      </c>
      <c r="F44" s="28">
        <f>'C05a-3'!$E$23</f>
        <v>1</v>
      </c>
      <c r="G44" s="28">
        <f>'C05b-1'!$E$23</f>
        <v>1</v>
      </c>
      <c r="H44" s="28">
        <f>'C05b-3'!$E$23</f>
        <v>1</v>
      </c>
      <c r="I44" s="28">
        <f>'C09-1'!$E$23</f>
        <v>1</v>
      </c>
      <c r="J44" s="28">
        <f>'C13-1'!$E$23</f>
        <v>1</v>
      </c>
      <c r="K44" s="8"/>
      <c r="L44" s="8"/>
      <c r="M44" s="12"/>
      <c r="N44" s="14"/>
      <c r="O44" s="14"/>
      <c r="P44" s="5"/>
      <c r="Q44" s="5"/>
      <c r="R44" s="5"/>
      <c r="S44" s="2">
        <v>0</v>
      </c>
      <c r="T44" s="13">
        <f t="shared" si="22"/>
        <v>1</v>
      </c>
      <c r="U44" s="13">
        <f t="shared" si="23"/>
        <v>1</v>
      </c>
      <c r="V44" s="13">
        <f t="shared" si="24"/>
        <v>1</v>
      </c>
      <c r="W44" s="13">
        <f t="shared" si="25"/>
        <v>1</v>
      </c>
      <c r="X44" s="13">
        <f t="shared" si="26"/>
        <v>1</v>
      </c>
      <c r="Y44" s="13">
        <f t="shared" si="27"/>
        <v>1</v>
      </c>
      <c r="Z44" s="13">
        <f t="shared" si="28"/>
        <v>1</v>
      </c>
      <c r="AA44" s="13">
        <f t="shared" si="29"/>
        <v>1</v>
      </c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3.5" thickBot="1" x14ac:dyDescent="0.25">
      <c r="A45" s="8"/>
      <c r="B45" s="27">
        <v>1000</v>
      </c>
      <c r="C45" s="28">
        <f>'C05a-3Q'!$F$23</f>
        <v>0.99399999999999999</v>
      </c>
      <c r="D45" s="28">
        <f>'C05-1'!$F$23</f>
        <v>0.99299999999999999</v>
      </c>
      <c r="E45" s="28">
        <f>'C05-3'!$F$23</f>
        <v>0.99399999999999999</v>
      </c>
      <c r="F45" s="28">
        <f>'C05a-3'!$F$23</f>
        <v>0.99399999999999999</v>
      </c>
      <c r="G45" s="28">
        <f>'C05b-1'!$F$23</f>
        <v>0.99299999999999999</v>
      </c>
      <c r="H45" s="28">
        <f>'C05b-3'!$F$23</f>
        <v>0.99600000000000011</v>
      </c>
      <c r="I45" s="28">
        <f>'C09-1'!$F$23</f>
        <v>0.99399999999999999</v>
      </c>
      <c r="J45" s="28">
        <f>'C13-1'!$F$23</f>
        <v>0.97799999999999998</v>
      </c>
      <c r="K45" s="8"/>
      <c r="L45" s="8"/>
      <c r="M45" s="12"/>
      <c r="N45" s="14"/>
      <c r="O45" s="14"/>
      <c r="P45" s="5"/>
      <c r="Q45" s="5"/>
      <c r="R45" s="5"/>
      <c r="S45" s="2">
        <v>1000</v>
      </c>
      <c r="T45" s="13">
        <f t="shared" si="22"/>
        <v>0.99399999999999999</v>
      </c>
      <c r="U45" s="13">
        <f t="shared" si="23"/>
        <v>0.99299999999999999</v>
      </c>
      <c r="V45" s="13">
        <f t="shared" si="24"/>
        <v>0.99399999999999999</v>
      </c>
      <c r="W45" s="13">
        <f t="shared" si="25"/>
        <v>0.99399999999999999</v>
      </c>
      <c r="X45" s="13">
        <f t="shared" si="26"/>
        <v>0.99299999999999999</v>
      </c>
      <c r="Y45" s="13">
        <f t="shared" si="27"/>
        <v>0.99600000000000011</v>
      </c>
      <c r="Z45" s="13">
        <f t="shared" si="28"/>
        <v>0.99399999999999999</v>
      </c>
      <c r="AA45" s="13">
        <f t="shared" si="29"/>
        <v>0.97799999999999998</v>
      </c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3.5" thickBot="1" x14ac:dyDescent="0.25">
      <c r="A46" s="8"/>
      <c r="B46" s="27">
        <v>10000</v>
      </c>
      <c r="C46" s="28">
        <f>'C05a-3Q'!$G$23</f>
        <v>0.63600000000000001</v>
      </c>
      <c r="D46" s="28">
        <f>'C05-1'!$G$23</f>
        <v>0.64600000000000002</v>
      </c>
      <c r="E46" s="28">
        <f>'C05-3'!$G$23</f>
        <v>0.64600000000000002</v>
      </c>
      <c r="F46" s="28">
        <f>'C05a-3'!$G$23</f>
        <v>0.64400000000000002</v>
      </c>
      <c r="G46" s="28">
        <f>'C05b-1'!$G$23</f>
        <v>0.64600000000000002</v>
      </c>
      <c r="H46" s="28">
        <f>'C05b-3'!$G$23</f>
        <v>0.64400000000000002</v>
      </c>
      <c r="I46" s="28">
        <f>'C09-1'!$G$23</f>
        <v>0.64200000000000002</v>
      </c>
      <c r="J46" s="28">
        <f>'C13-1'!$G$23</f>
        <v>0.39500000000000002</v>
      </c>
      <c r="K46" s="8"/>
      <c r="L46" s="8"/>
      <c r="M46" s="12"/>
      <c r="N46" s="14"/>
      <c r="O46" s="14"/>
      <c r="P46" s="5"/>
      <c r="Q46" s="5"/>
      <c r="R46" s="5"/>
      <c r="S46" s="2">
        <v>10000</v>
      </c>
      <c r="T46" s="13">
        <f t="shared" si="22"/>
        <v>0.63600000000000001</v>
      </c>
      <c r="U46" s="13">
        <f t="shared" si="23"/>
        <v>0.64600000000000002</v>
      </c>
      <c r="V46" s="13">
        <f t="shared" si="24"/>
        <v>0.64600000000000002</v>
      </c>
      <c r="W46" s="13">
        <f t="shared" si="25"/>
        <v>0.64400000000000002</v>
      </c>
      <c r="X46" s="13">
        <f t="shared" si="26"/>
        <v>0.64600000000000002</v>
      </c>
      <c r="Y46" s="13">
        <f t="shared" si="27"/>
        <v>0.64400000000000002</v>
      </c>
      <c r="Z46" s="13">
        <f t="shared" si="28"/>
        <v>0.64200000000000002</v>
      </c>
      <c r="AA46" s="13">
        <f t="shared" si="29"/>
        <v>0.39500000000000002</v>
      </c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3.5" thickBot="1" x14ac:dyDescent="0.25">
      <c r="A47" s="8"/>
      <c r="B47" s="27">
        <v>25000</v>
      </c>
      <c r="C47" s="28">
        <f>'C05a-3Q'!$D$23</f>
        <v>0.30499999999999999</v>
      </c>
      <c r="D47" s="28">
        <f>'C05-1'!$D$23</f>
        <v>0.32</v>
      </c>
      <c r="E47" s="28">
        <f>'C05-3'!$D$23</f>
        <v>0.317</v>
      </c>
      <c r="F47" s="28">
        <f>'C05a-3'!$D$23</f>
        <v>0.307</v>
      </c>
      <c r="G47" s="28">
        <f>'C05b-1'!$D$23</f>
        <v>0.314</v>
      </c>
      <c r="H47" s="28">
        <f>'C05b-3'!$D$23</f>
        <v>0.31</v>
      </c>
      <c r="I47" s="28">
        <f>'C09-1'!$D$23</f>
        <v>0.30399999999999999</v>
      </c>
      <c r="J47" s="28">
        <f>'C13-1'!$D$23</f>
        <v>0.122</v>
      </c>
      <c r="K47" s="8"/>
      <c r="L47" s="8"/>
      <c r="M47" s="12"/>
      <c r="N47" s="14"/>
      <c r="O47" s="14"/>
      <c r="P47" s="5"/>
      <c r="Q47" s="5"/>
      <c r="R47" s="5"/>
      <c r="S47" s="2">
        <v>25000</v>
      </c>
      <c r="T47" s="13">
        <f t="shared" si="22"/>
        <v>0.30499999999999999</v>
      </c>
      <c r="U47" s="13">
        <f t="shared" si="23"/>
        <v>0.32</v>
      </c>
      <c r="V47" s="13">
        <f t="shared" si="24"/>
        <v>0.317</v>
      </c>
      <c r="W47" s="13">
        <f t="shared" si="25"/>
        <v>0.307</v>
      </c>
      <c r="X47" s="13">
        <f t="shared" si="26"/>
        <v>0.314</v>
      </c>
      <c r="Y47" s="13">
        <f t="shared" si="27"/>
        <v>0.31</v>
      </c>
      <c r="Z47" s="13">
        <f t="shared" si="28"/>
        <v>0.30399999999999999</v>
      </c>
      <c r="AA47" s="13">
        <f t="shared" si="29"/>
        <v>0.122</v>
      </c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3.5" thickBot="1" x14ac:dyDescent="0.25">
      <c r="A48" s="8"/>
      <c r="B48" s="27">
        <v>50000</v>
      </c>
      <c r="C48" s="28">
        <f>'C05a-3Q'!$H$23</f>
        <v>4.5999999999999999E-2</v>
      </c>
      <c r="D48" s="28">
        <f>'C05-1'!$H$23</f>
        <v>5.8999999999999997E-2</v>
      </c>
      <c r="E48" s="28">
        <f>'C05-3'!$H$23</f>
        <v>6.8000000000000005E-2</v>
      </c>
      <c r="F48" s="28">
        <f>'C05a-3'!$H$23</f>
        <v>5.3000000000000005E-2</v>
      </c>
      <c r="G48" s="28">
        <f>'C05b-1'!$H$23</f>
        <v>5.6000000000000008E-2</v>
      </c>
      <c r="H48" s="28">
        <f>'C05b-3'!$H$23</f>
        <v>5.5000000000000007E-2</v>
      </c>
      <c r="I48" s="28">
        <f>'C09-1'!$H$23</f>
        <v>3.9E-2</v>
      </c>
      <c r="J48" s="28">
        <f>'C13-1'!$H$23</f>
        <v>2.4E-2</v>
      </c>
      <c r="K48" s="8"/>
      <c r="L48" s="8"/>
      <c r="M48" s="12"/>
      <c r="N48" s="14"/>
      <c r="O48" s="14"/>
      <c r="P48" s="5"/>
      <c r="Q48" s="5"/>
      <c r="R48" s="5"/>
      <c r="S48" s="2">
        <v>50000</v>
      </c>
      <c r="T48" s="13">
        <f t="shared" si="22"/>
        <v>4.5999999999999999E-2</v>
      </c>
      <c r="U48" s="13">
        <f t="shared" si="23"/>
        <v>5.8999999999999997E-2</v>
      </c>
      <c r="V48" s="13">
        <f t="shared" si="24"/>
        <v>6.8000000000000005E-2</v>
      </c>
      <c r="W48" s="13">
        <f t="shared" si="25"/>
        <v>5.3000000000000005E-2</v>
      </c>
      <c r="X48" s="13">
        <f t="shared" si="26"/>
        <v>5.6000000000000008E-2</v>
      </c>
      <c r="Y48" s="13">
        <f t="shared" si="27"/>
        <v>5.5000000000000007E-2</v>
      </c>
      <c r="Z48" s="13">
        <f t="shared" si="28"/>
        <v>3.9E-2</v>
      </c>
      <c r="AA48" s="13">
        <f t="shared" si="29"/>
        <v>2.4E-2</v>
      </c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3.5" thickBot="1" x14ac:dyDescent="0.25">
      <c r="A49" s="8"/>
      <c r="B49" s="27">
        <v>100000</v>
      </c>
      <c r="C49" s="28">
        <f>'C05a-3Q'!$I$23</f>
        <v>5.0000000000000001E-3</v>
      </c>
      <c r="D49" s="28">
        <f>'C05-1'!$I$23</f>
        <v>7.000000000000001E-3</v>
      </c>
      <c r="E49" s="28">
        <f>'C05-3'!$I$23</f>
        <v>1.2E-2</v>
      </c>
      <c r="F49" s="28">
        <f>'C05a-3'!$I$23</f>
        <v>7.000000000000001E-3</v>
      </c>
      <c r="G49" s="28">
        <f>'C05b-1'!$I$23</f>
        <v>7.000000000000001E-3</v>
      </c>
      <c r="H49" s="28">
        <f>'C05b-3'!$I$23</f>
        <v>8.0000000000000002E-3</v>
      </c>
      <c r="I49" s="28">
        <f>'C09-1'!$I$23</f>
        <v>3.0000000000000001E-3</v>
      </c>
      <c r="J49" s="28">
        <f>'C13-1'!$I$23</f>
        <v>8.9999999999999993E-3</v>
      </c>
      <c r="K49" s="8"/>
      <c r="L49" s="8"/>
      <c r="M49" s="12"/>
      <c r="N49" s="14"/>
      <c r="O49" s="14"/>
      <c r="P49" s="5"/>
      <c r="Q49" s="5"/>
      <c r="R49" s="5"/>
      <c r="S49" s="2">
        <v>100000</v>
      </c>
      <c r="T49" s="13">
        <f t="shared" si="22"/>
        <v>5.0000000000000001E-3</v>
      </c>
      <c r="U49" s="13">
        <f t="shared" si="23"/>
        <v>7.000000000000001E-3</v>
      </c>
      <c r="V49" s="13">
        <f t="shared" si="24"/>
        <v>1.2E-2</v>
      </c>
      <c r="W49" s="13">
        <f t="shared" si="25"/>
        <v>7.000000000000001E-3</v>
      </c>
      <c r="X49" s="13">
        <f t="shared" si="26"/>
        <v>7.000000000000001E-3</v>
      </c>
      <c r="Y49" s="13">
        <f t="shared" si="27"/>
        <v>8.0000000000000002E-3</v>
      </c>
      <c r="Z49" s="13">
        <f t="shared" si="28"/>
        <v>3.0000000000000001E-3</v>
      </c>
      <c r="AA49" s="13">
        <f t="shared" si="29"/>
        <v>8.9999999999999993E-3</v>
      </c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3.5" thickBot="1" x14ac:dyDescent="0.25">
      <c r="A50" s="8"/>
      <c r="B50" s="27">
        <v>500000</v>
      </c>
      <c r="C50" s="28">
        <f>'C05a-3Q'!$J$23</f>
        <v>0</v>
      </c>
      <c r="D50" s="28">
        <f>'C05-1'!$J$23</f>
        <v>0</v>
      </c>
      <c r="E50" s="28">
        <f>'C05-3'!$J$23</f>
        <v>0</v>
      </c>
      <c r="F50" s="28">
        <f>'C05a-3'!$J$23</f>
        <v>0</v>
      </c>
      <c r="G50" s="28">
        <f>'C05b-1'!$J$23</f>
        <v>0</v>
      </c>
      <c r="H50" s="28">
        <f>'C05b-3'!$J$23</f>
        <v>0</v>
      </c>
      <c r="I50" s="28">
        <f>'C09-1'!$J$23</f>
        <v>0</v>
      </c>
      <c r="J50" s="28">
        <f>'C13-1'!$J$23</f>
        <v>0</v>
      </c>
      <c r="K50" s="8"/>
      <c r="L50" s="8"/>
      <c r="M50" s="12"/>
      <c r="N50" s="14"/>
      <c r="O50" s="14"/>
      <c r="P50" s="5"/>
      <c r="Q50" s="5"/>
      <c r="R50" s="5"/>
      <c r="S50" s="2">
        <v>500000</v>
      </c>
      <c r="T50" s="13">
        <f t="shared" si="22"/>
        <v>0</v>
      </c>
      <c r="U50" s="13">
        <f t="shared" si="23"/>
        <v>0</v>
      </c>
      <c r="V50" s="13">
        <f t="shared" si="24"/>
        <v>0</v>
      </c>
      <c r="W50" s="13">
        <f t="shared" si="25"/>
        <v>0</v>
      </c>
      <c r="X50" s="13">
        <f t="shared" si="26"/>
        <v>0</v>
      </c>
      <c r="Y50" s="13">
        <f t="shared" si="27"/>
        <v>0</v>
      </c>
      <c r="Z50" s="13">
        <f t="shared" si="28"/>
        <v>0</v>
      </c>
      <c r="AA50" s="13">
        <f t="shared" si="29"/>
        <v>0</v>
      </c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3.5" thickBot="1" x14ac:dyDescent="0.25">
      <c r="A51" s="8"/>
      <c r="B51" s="27">
        <v>1000000</v>
      </c>
      <c r="C51" s="28">
        <f>'C05a-3Q'!$K$23</f>
        <v>0</v>
      </c>
      <c r="D51" s="28">
        <f>'C05-1'!$K$23</f>
        <v>0</v>
      </c>
      <c r="E51" s="28">
        <f>'C05-3'!$K$23</f>
        <v>0</v>
      </c>
      <c r="F51" s="28">
        <f>'C05a-3'!$K$23</f>
        <v>0</v>
      </c>
      <c r="G51" s="28">
        <f>'C05b-1'!$K$23</f>
        <v>0</v>
      </c>
      <c r="H51" s="28">
        <f>'C05b-3'!$K$23</f>
        <v>0</v>
      </c>
      <c r="I51" s="28">
        <f>'C09-1'!$K$23</f>
        <v>0</v>
      </c>
      <c r="J51" s="28">
        <f>'C13-1'!$K$23</f>
        <v>0</v>
      </c>
      <c r="K51" s="8"/>
      <c r="L51" s="8"/>
      <c r="M51" s="12"/>
      <c r="N51" s="14"/>
      <c r="O51" s="14"/>
      <c r="P51" s="5"/>
      <c r="Q51" s="5"/>
      <c r="R51" s="5"/>
      <c r="S51" s="2">
        <v>1000000</v>
      </c>
      <c r="T51" s="13">
        <f t="shared" si="22"/>
        <v>0</v>
      </c>
      <c r="U51" s="13">
        <f t="shared" si="23"/>
        <v>0</v>
      </c>
      <c r="V51" s="13">
        <f t="shared" si="24"/>
        <v>0</v>
      </c>
      <c r="W51" s="13">
        <f t="shared" si="25"/>
        <v>0</v>
      </c>
      <c r="X51" s="13">
        <f t="shared" si="26"/>
        <v>0</v>
      </c>
      <c r="Y51" s="13">
        <f t="shared" si="27"/>
        <v>0</v>
      </c>
      <c r="Z51" s="13">
        <f t="shared" si="28"/>
        <v>0</v>
      </c>
      <c r="AA51" s="13">
        <f t="shared" si="29"/>
        <v>0</v>
      </c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3.5" x14ac:dyDescent="0.25">
      <c r="A52" s="8"/>
      <c r="B52" s="21"/>
      <c r="C52" s="22"/>
      <c r="D52" s="22"/>
      <c r="E52" s="22"/>
      <c r="F52" s="22"/>
      <c r="G52" s="22"/>
      <c r="H52" s="22"/>
      <c r="I52" s="22"/>
      <c r="J52" s="22"/>
      <c r="K52" s="8"/>
      <c r="L52" s="8"/>
      <c r="M52" s="14"/>
      <c r="N52" s="14"/>
      <c r="O52" s="1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x14ac:dyDescent="0.2">
      <c r="A53" s="5"/>
      <c r="B53" s="8"/>
      <c r="C53" s="8"/>
      <c r="D53" s="8"/>
      <c r="E53" s="8"/>
      <c r="F53" s="8"/>
      <c r="G53" s="8"/>
      <c r="H53" s="8"/>
      <c r="I53" s="8"/>
      <c r="J53" s="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</sheetData>
  <phoneticPr fontId="2" type="noConversion"/>
  <pageMargins left="0.25" right="0.25" top="1" bottom="0.5" header="0.5" footer="0.2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7"/>
  <sheetViews>
    <sheetView workbookViewId="0"/>
  </sheetViews>
  <sheetFormatPr defaultRowHeight="12.75" x14ac:dyDescent="0.2"/>
  <cols>
    <col min="1" max="13" width="9.140625" style="30"/>
    <col min="14" max="14" width="9.140625" style="31"/>
    <col min="15" max="16" width="9" style="30" customWidth="1"/>
    <col min="17" max="16384" width="9.140625" style="30"/>
  </cols>
  <sheetData>
    <row r="1" spans="1:27" x14ac:dyDescent="0.2">
      <c r="A1" s="30" t="s">
        <v>58</v>
      </c>
      <c r="B1" s="30" t="s">
        <v>53</v>
      </c>
      <c r="C1" s="30" t="s">
        <v>54</v>
      </c>
      <c r="D1" s="30" t="s">
        <v>55</v>
      </c>
      <c r="O1" s="32"/>
      <c r="P1" s="33"/>
    </row>
    <row r="2" spans="1:27" x14ac:dyDescent="0.2">
      <c r="A2" s="30">
        <f>'Tbl L.29-30 Summary'!B7</f>
        <v>2015</v>
      </c>
      <c r="B2" s="34">
        <f>SUMIF($A$28:$A$267,A2,D$28:D$267)/12/50</f>
        <v>1.6666666666666666E-3</v>
      </c>
      <c r="C2" s="34">
        <f>SUM(D28/50)</f>
        <v>0</v>
      </c>
      <c r="D2" s="34">
        <f>SUM(D34/50)</f>
        <v>0</v>
      </c>
      <c r="E2" s="34"/>
      <c r="F2" s="34"/>
      <c r="G2" s="34"/>
      <c r="H2" s="34"/>
      <c r="I2" s="34"/>
      <c r="J2" s="34"/>
      <c r="K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0">
        <f>A2+1</f>
        <v>2016</v>
      </c>
      <c r="B3" s="34">
        <f t="shared" ref="B3:B21" si="0">SUMIF($A$28:$A$267,A3,D$28:D$267)/12/50</f>
        <v>2.3333333333333334E-2</v>
      </c>
      <c r="C3" s="34">
        <f>SUM(D40/50)</f>
        <v>0</v>
      </c>
      <c r="D3" s="34">
        <f>SUM(D46/50)</f>
        <v>0.24</v>
      </c>
      <c r="E3" s="34"/>
      <c r="F3" s="34"/>
      <c r="G3" s="34"/>
      <c r="H3" s="34"/>
      <c r="I3" s="34"/>
      <c r="J3" s="34"/>
      <c r="K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0">
        <f t="shared" ref="A4:A21" si="1">A3+1</f>
        <v>2017</v>
      </c>
      <c r="B4" s="34">
        <f t="shared" si="0"/>
        <v>2.6666666666666665E-2</v>
      </c>
      <c r="C4" s="34">
        <f>SUM(D52/50)</f>
        <v>0</v>
      </c>
      <c r="D4" s="34">
        <f>SUM(D58/50)</f>
        <v>0.28000000000000003</v>
      </c>
      <c r="E4" s="34"/>
      <c r="F4" s="34"/>
      <c r="G4" s="34"/>
      <c r="H4" s="34"/>
      <c r="I4" s="34"/>
      <c r="J4" s="34"/>
      <c r="K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0">
        <f t="shared" si="1"/>
        <v>2018</v>
      </c>
      <c r="B5" s="34">
        <f t="shared" si="0"/>
        <v>8.3333333333333332E-3</v>
      </c>
      <c r="C5" s="34">
        <f>SUM(D64/50)</f>
        <v>0</v>
      </c>
      <c r="D5" s="34">
        <f>SUM(D70/50)</f>
        <v>0.02</v>
      </c>
      <c r="E5" s="34"/>
      <c r="F5" s="34"/>
      <c r="G5" s="34"/>
      <c r="H5" s="34"/>
      <c r="I5" s="34"/>
      <c r="J5" s="34"/>
      <c r="K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0">
        <f t="shared" si="1"/>
        <v>2019</v>
      </c>
      <c r="B6" s="34">
        <f t="shared" si="0"/>
        <v>3.3333333333333331E-3</v>
      </c>
      <c r="C6" s="34">
        <f>SUM(D76/50)</f>
        <v>0</v>
      </c>
      <c r="D6" s="34">
        <f>SUM(D82/50)</f>
        <v>0</v>
      </c>
      <c r="E6" s="34"/>
      <c r="F6" s="34"/>
      <c r="G6" s="34"/>
      <c r="H6" s="34"/>
      <c r="I6" s="34"/>
      <c r="J6" s="34"/>
      <c r="K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0">
        <f t="shared" si="1"/>
        <v>2020</v>
      </c>
      <c r="B7" s="34">
        <f t="shared" si="0"/>
        <v>3.5000000000000003E-2</v>
      </c>
      <c r="C7" s="34">
        <f>SUM(D88/50)</f>
        <v>0.02</v>
      </c>
      <c r="D7" s="34">
        <f>SUM(D94/50)</f>
        <v>0.36</v>
      </c>
      <c r="E7" s="34"/>
      <c r="F7" s="34"/>
      <c r="G7" s="34"/>
      <c r="H7" s="34"/>
      <c r="I7" s="34"/>
      <c r="J7" s="34"/>
      <c r="K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0">
        <f t="shared" si="1"/>
        <v>2021</v>
      </c>
      <c r="B8" s="34">
        <f t="shared" si="0"/>
        <v>2.1666666666666664E-2</v>
      </c>
      <c r="C8" s="34">
        <f>SUM(D50/50)</f>
        <v>0</v>
      </c>
      <c r="D8" s="34">
        <f>SUM(D106/50)</f>
        <v>0.18</v>
      </c>
      <c r="E8" s="34"/>
      <c r="F8" s="34"/>
      <c r="G8" s="34"/>
      <c r="H8" s="34"/>
      <c r="I8" s="34"/>
      <c r="J8" s="34"/>
      <c r="K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x14ac:dyDescent="0.2">
      <c r="A9" s="30">
        <f t="shared" si="1"/>
        <v>2022</v>
      </c>
      <c r="B9" s="34">
        <f t="shared" si="0"/>
        <v>0.04</v>
      </c>
      <c r="C9" s="34">
        <f>SUM(D112/50)</f>
        <v>0</v>
      </c>
      <c r="D9" s="34">
        <f>SUM(D118/50)</f>
        <v>0.36</v>
      </c>
      <c r="E9" s="34"/>
      <c r="F9" s="34"/>
      <c r="G9" s="34"/>
      <c r="H9" s="34"/>
      <c r="I9" s="34"/>
      <c r="J9" s="34"/>
      <c r="K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">
      <c r="A10" s="30">
        <f t="shared" si="1"/>
        <v>2023</v>
      </c>
      <c r="B10" s="34">
        <f t="shared" si="0"/>
        <v>4.8333333333333332E-2</v>
      </c>
      <c r="C10" s="34">
        <f>SUM(D124/50)</f>
        <v>0.02</v>
      </c>
      <c r="D10" s="34">
        <f>SUM(D130/50)</f>
        <v>0.4</v>
      </c>
      <c r="E10" s="34"/>
      <c r="F10" s="34"/>
      <c r="G10" s="34"/>
      <c r="H10" s="34"/>
      <c r="I10" s="34"/>
      <c r="J10" s="34"/>
      <c r="K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30">
        <f t="shared" si="1"/>
        <v>2024</v>
      </c>
      <c r="B11" s="34">
        <f t="shared" si="0"/>
        <v>0.01</v>
      </c>
      <c r="C11" s="34">
        <f>SUM(D136/50)</f>
        <v>0</v>
      </c>
      <c r="D11" s="34">
        <f>SUM(D142/50)</f>
        <v>0.04</v>
      </c>
      <c r="E11" s="34"/>
      <c r="F11" s="34"/>
      <c r="G11" s="34"/>
      <c r="H11" s="34"/>
      <c r="I11" s="34"/>
      <c r="J11" s="34"/>
      <c r="K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">
      <c r="A12" s="30">
        <f t="shared" si="1"/>
        <v>2025</v>
      </c>
      <c r="B12" s="34">
        <f t="shared" si="0"/>
        <v>4.4999999999999998E-2</v>
      </c>
      <c r="C12" s="34">
        <f>SUM(D148/50)</f>
        <v>0.02</v>
      </c>
      <c r="D12" s="34">
        <f>SUM(D154/50)</f>
        <v>0.32</v>
      </c>
      <c r="E12" s="34"/>
      <c r="F12" s="34"/>
      <c r="G12" s="34"/>
      <c r="H12" s="34"/>
      <c r="I12" s="34"/>
      <c r="J12" s="34"/>
      <c r="K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">
      <c r="A13" s="30">
        <f t="shared" si="1"/>
        <v>2026</v>
      </c>
      <c r="B13" s="34">
        <f t="shared" si="0"/>
        <v>4.6666666666666669E-2</v>
      </c>
      <c r="C13" s="34">
        <f>SUM(D160/50)</f>
        <v>0.04</v>
      </c>
      <c r="D13" s="34">
        <f>SUM(D166/50)</f>
        <v>0.44</v>
      </c>
      <c r="E13" s="34"/>
      <c r="F13" s="34"/>
      <c r="G13" s="34"/>
      <c r="H13" s="34"/>
      <c r="I13" s="34"/>
      <c r="J13" s="34"/>
      <c r="K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">
      <c r="A14" s="30">
        <f t="shared" si="1"/>
        <v>2027</v>
      </c>
      <c r="B14" s="34">
        <f t="shared" si="0"/>
        <v>6.1666666666666668E-2</v>
      </c>
      <c r="C14" s="34">
        <f>SUM(D172/50)</f>
        <v>0.06</v>
      </c>
      <c r="D14" s="34">
        <f>SUM(D178/50)</f>
        <v>0.48</v>
      </c>
      <c r="E14" s="34"/>
      <c r="F14" s="34"/>
      <c r="G14" s="34"/>
      <c r="H14" s="34"/>
      <c r="I14" s="34"/>
      <c r="J14" s="34"/>
      <c r="K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">
      <c r="A15" s="30">
        <f t="shared" si="1"/>
        <v>2028</v>
      </c>
      <c r="B15" s="34">
        <f t="shared" si="0"/>
        <v>8.5000000000000006E-2</v>
      </c>
      <c r="C15" s="34">
        <f>SUM(D184/50)</f>
        <v>0.12</v>
      </c>
      <c r="D15" s="34">
        <f>SUM(D190/50)</f>
        <v>0.48</v>
      </c>
      <c r="E15" s="34"/>
      <c r="F15" s="34"/>
      <c r="G15" s="34"/>
      <c r="H15" s="34"/>
      <c r="I15" s="34"/>
      <c r="J15" s="34"/>
      <c r="K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">
      <c r="A16" s="30">
        <f t="shared" si="1"/>
        <v>2029</v>
      </c>
      <c r="B16" s="34">
        <f t="shared" si="0"/>
        <v>4.3333333333333328E-2</v>
      </c>
      <c r="C16" s="34">
        <f>SUM(D196/50)</f>
        <v>0.02</v>
      </c>
      <c r="D16" s="34">
        <f>SUM(D202/50)</f>
        <v>0.12</v>
      </c>
      <c r="E16" s="34"/>
      <c r="F16" s="34"/>
      <c r="G16" s="34"/>
      <c r="H16" s="34"/>
      <c r="I16" s="34"/>
      <c r="J16" s="34"/>
      <c r="K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63" x14ac:dyDescent="0.2">
      <c r="A17" s="30">
        <f t="shared" si="1"/>
        <v>2030</v>
      </c>
      <c r="B17" s="34">
        <f t="shared" si="0"/>
        <v>1.8333333333333333E-2</v>
      </c>
      <c r="C17" s="34">
        <f>SUM(D208/50)</f>
        <v>0.02</v>
      </c>
      <c r="D17" s="34">
        <f>SUM(D214/50)</f>
        <v>0.06</v>
      </c>
      <c r="E17" s="34"/>
      <c r="F17" s="34"/>
      <c r="G17" s="34"/>
      <c r="H17" s="34"/>
      <c r="I17" s="34"/>
      <c r="J17" s="34"/>
      <c r="K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63" x14ac:dyDescent="0.2">
      <c r="A18" s="30">
        <f t="shared" si="1"/>
        <v>2031</v>
      </c>
      <c r="B18" s="34">
        <f t="shared" si="0"/>
        <v>8.6666666666666656E-2</v>
      </c>
      <c r="C18" s="34">
        <f>SUM(D220/50)</f>
        <v>0.08</v>
      </c>
      <c r="D18" s="34">
        <f>SUM(D226/50)</f>
        <v>0.56000000000000005</v>
      </c>
      <c r="E18" s="34"/>
      <c r="F18" s="34"/>
      <c r="G18" s="34"/>
      <c r="H18" s="34"/>
      <c r="I18" s="34"/>
      <c r="J18" s="34"/>
      <c r="K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63" x14ac:dyDescent="0.2">
      <c r="A19" s="30">
        <f t="shared" si="1"/>
        <v>2032</v>
      </c>
      <c r="B19" s="34">
        <f t="shared" si="0"/>
        <v>8.1666666666666665E-2</v>
      </c>
      <c r="C19" s="34">
        <f>SUM(D232/50)</f>
        <v>0.12</v>
      </c>
      <c r="D19" s="34">
        <f>SUM(D238/50)</f>
        <v>0.56000000000000005</v>
      </c>
      <c r="E19" s="34"/>
      <c r="F19" s="34"/>
      <c r="G19" s="34"/>
      <c r="H19" s="34"/>
      <c r="I19" s="34"/>
      <c r="J19" s="34"/>
      <c r="K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63" x14ac:dyDescent="0.2">
      <c r="A20" s="30">
        <f t="shared" si="1"/>
        <v>2033</v>
      </c>
      <c r="B20" s="34">
        <f t="shared" si="0"/>
        <v>0.1</v>
      </c>
      <c r="C20" s="34">
        <f>SUM(D244/50)</f>
        <v>0.24</v>
      </c>
      <c r="D20" s="34">
        <f>SUM(D250/50)</f>
        <v>0.56000000000000005</v>
      </c>
      <c r="E20" s="34"/>
      <c r="F20" s="34"/>
      <c r="G20" s="34"/>
      <c r="H20" s="34"/>
      <c r="I20" s="34"/>
      <c r="J20" s="34"/>
      <c r="K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63" x14ac:dyDescent="0.2">
      <c r="A21" s="30">
        <f t="shared" si="1"/>
        <v>2034</v>
      </c>
      <c r="B21" s="34">
        <f t="shared" si="0"/>
        <v>8.8333333333333333E-2</v>
      </c>
      <c r="C21" s="34">
        <f>SUM(D256/50)</f>
        <v>0.18</v>
      </c>
      <c r="D21" s="34">
        <f>SUM(D262/50)</f>
        <v>0.64</v>
      </c>
      <c r="E21" s="34"/>
      <c r="F21" s="34"/>
      <c r="G21" s="34"/>
      <c r="H21" s="34"/>
      <c r="I21" s="34"/>
      <c r="J21" s="34"/>
      <c r="K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63" x14ac:dyDescent="0.2">
      <c r="A22" s="32" t="s">
        <v>78</v>
      </c>
      <c r="B22" s="34">
        <f>SUM(D28:D147)/10/12/50</f>
        <v>2.183333333333333E-2</v>
      </c>
      <c r="C22" s="34">
        <f>SUMIF(L28:L147,"=1",D28:D147)/50/10</f>
        <v>6.0000000000000001E-3</v>
      </c>
      <c r="D22" s="34">
        <f>SUMIF($L28:$L147,"=7",D28:D147)/50/10</f>
        <v>0.188</v>
      </c>
      <c r="E22" s="34">
        <f>SUMIF($L28:$L147,"=7",E28:E147)/50/10</f>
        <v>1</v>
      </c>
      <c r="F22" s="34">
        <f t="shared" ref="F22:K22" si="2">SUMIF($L28:$L147,"=7",F28:F147)/50/10</f>
        <v>0.99600000000000011</v>
      </c>
      <c r="G22" s="34">
        <f t="shared" si="2"/>
        <v>0.502</v>
      </c>
      <c r="H22" s="34">
        <f t="shared" si="2"/>
        <v>8.0000000000000002E-3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63" x14ac:dyDescent="0.2">
      <c r="A23" s="30" t="s">
        <v>56</v>
      </c>
      <c r="B23" s="34">
        <f>SUM(D28:D267)/20/12/50</f>
        <v>4.3749999999999997E-2</v>
      </c>
      <c r="C23" s="34">
        <f>SUMIF(L28:L267,"=1",D28:D267)/50/20</f>
        <v>4.8000000000000001E-2</v>
      </c>
      <c r="D23" s="34">
        <f>SUMIF($L28:$L267,"=7",D28:D267)/50/20</f>
        <v>0.30499999999999999</v>
      </c>
      <c r="E23" s="34">
        <f>SUMIF($L28:$L267,"=7",E28:E267)/50/20</f>
        <v>1</v>
      </c>
      <c r="F23" s="34">
        <f t="shared" ref="F23:K23" si="3">SUMIF($L28:$L267,"=7",F28:F267)/50/20</f>
        <v>0.99399999999999999</v>
      </c>
      <c r="G23" s="34">
        <f t="shared" si="3"/>
        <v>0.63600000000000001</v>
      </c>
      <c r="H23" s="34">
        <f t="shared" si="3"/>
        <v>4.5999999999999999E-2</v>
      </c>
      <c r="I23" s="34">
        <f t="shared" si="3"/>
        <v>5.0000000000000001E-3</v>
      </c>
      <c r="J23" s="34">
        <f t="shared" si="3"/>
        <v>0</v>
      </c>
      <c r="K23" s="34">
        <f t="shared" si="3"/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6" spans="1:63" x14ac:dyDescent="0.2">
      <c r="D26" s="30" t="s">
        <v>58</v>
      </c>
      <c r="E26" s="30" t="s">
        <v>59</v>
      </c>
      <c r="F26" s="30" t="s">
        <v>60</v>
      </c>
      <c r="G26" s="30" t="s">
        <v>61</v>
      </c>
      <c r="H26" s="30" t="s">
        <v>62</v>
      </c>
      <c r="I26" s="30" t="s">
        <v>63</v>
      </c>
      <c r="J26" s="30" t="s">
        <v>64</v>
      </c>
      <c r="K26" s="30" t="s">
        <v>65</v>
      </c>
    </row>
    <row r="27" spans="1:63" ht="25.5" x14ac:dyDescent="0.2">
      <c r="D27" s="30" t="s">
        <v>52</v>
      </c>
      <c r="E27" s="30" t="s">
        <v>52</v>
      </c>
      <c r="F27" s="30" t="s">
        <v>52</v>
      </c>
      <c r="G27" s="30" t="s">
        <v>52</v>
      </c>
      <c r="H27" s="30" t="s">
        <v>52</v>
      </c>
      <c r="I27" s="30" t="s">
        <v>52</v>
      </c>
      <c r="J27" s="30" t="s">
        <v>52</v>
      </c>
      <c r="K27" s="30" t="s">
        <v>52</v>
      </c>
      <c r="L27" s="30" t="s">
        <v>51</v>
      </c>
      <c r="M27" s="35" t="s">
        <v>0</v>
      </c>
      <c r="N27" s="36" t="s">
        <v>1</v>
      </c>
      <c r="O27" s="37" t="s">
        <v>2</v>
      </c>
      <c r="P27" s="37" t="s">
        <v>3</v>
      </c>
      <c r="Q27" s="37" t="s">
        <v>4</v>
      </c>
      <c r="R27" s="37" t="s">
        <v>5</v>
      </c>
      <c r="S27" s="37" t="s">
        <v>6</v>
      </c>
      <c r="T27" s="37" t="s">
        <v>7</v>
      </c>
      <c r="U27" s="37" t="s">
        <v>8</v>
      </c>
      <c r="V27" s="37" t="s">
        <v>9</v>
      </c>
      <c r="W27" s="37" t="s">
        <v>10</v>
      </c>
      <c r="X27" s="37" t="s">
        <v>11</v>
      </c>
      <c r="Y27" s="37" t="s">
        <v>12</v>
      </c>
      <c r="Z27" s="37" t="s">
        <v>13</v>
      </c>
      <c r="AA27" s="37" t="s">
        <v>14</v>
      </c>
      <c r="AB27" s="37" t="s">
        <v>15</v>
      </c>
      <c r="AC27" s="37" t="s">
        <v>16</v>
      </c>
      <c r="AD27" s="37" t="s">
        <v>17</v>
      </c>
      <c r="AE27" s="37" t="s">
        <v>18</v>
      </c>
      <c r="AF27" s="37" t="s">
        <v>19</v>
      </c>
      <c r="AG27" s="37" t="s">
        <v>20</v>
      </c>
      <c r="AH27" s="37" t="s">
        <v>21</v>
      </c>
      <c r="AI27" s="37" t="s">
        <v>22</v>
      </c>
      <c r="AJ27" s="37" t="s">
        <v>23</v>
      </c>
      <c r="AK27" s="37" t="s">
        <v>24</v>
      </c>
      <c r="AL27" s="37" t="s">
        <v>25</v>
      </c>
      <c r="AM27" s="37" t="s">
        <v>26</v>
      </c>
      <c r="AN27" s="37" t="s">
        <v>27</v>
      </c>
      <c r="AO27" s="37" t="s">
        <v>28</v>
      </c>
      <c r="AP27" s="37" t="s">
        <v>29</v>
      </c>
      <c r="AQ27" s="37" t="s">
        <v>30</v>
      </c>
      <c r="AR27" s="37" t="s">
        <v>31</v>
      </c>
      <c r="AS27" s="37" t="s">
        <v>32</v>
      </c>
      <c r="AT27" s="37" t="s">
        <v>33</v>
      </c>
      <c r="AU27" s="37" t="s">
        <v>34</v>
      </c>
      <c r="AV27" s="37" t="s">
        <v>35</v>
      </c>
      <c r="AW27" s="37" t="s">
        <v>36</v>
      </c>
      <c r="AX27" s="37" t="s">
        <v>37</v>
      </c>
      <c r="AY27" s="37" t="s">
        <v>38</v>
      </c>
      <c r="AZ27" s="37" t="s">
        <v>39</v>
      </c>
      <c r="BA27" s="37" t="s">
        <v>40</v>
      </c>
      <c r="BB27" s="37" t="s">
        <v>41</v>
      </c>
      <c r="BC27" s="37" t="s">
        <v>42</v>
      </c>
      <c r="BD27" s="37" t="s">
        <v>43</v>
      </c>
      <c r="BE27" s="37" t="s">
        <v>44</v>
      </c>
      <c r="BF27" s="37" t="s">
        <v>45</v>
      </c>
      <c r="BG27" s="37" t="s">
        <v>46</v>
      </c>
      <c r="BH27" s="37" t="s">
        <v>47</v>
      </c>
      <c r="BI27" s="37" t="s">
        <v>48</v>
      </c>
      <c r="BJ27" s="37" t="s">
        <v>49</v>
      </c>
      <c r="BK27" s="37" t="s">
        <v>50</v>
      </c>
    </row>
    <row r="28" spans="1:63" x14ac:dyDescent="0.2">
      <c r="A28" s="30">
        <f>YEAR(M28)</f>
        <v>2015</v>
      </c>
      <c r="D28" s="30">
        <f>COUNTIF($N28:$BK28,"&gt;25")</f>
        <v>0</v>
      </c>
      <c r="E28" s="30">
        <f t="shared" ref="E28:E59" si="4">COUNTIF($N28:$BK28,"&gt;0")</f>
        <v>1</v>
      </c>
      <c r="F28" s="30">
        <f t="shared" ref="F28:F59" si="5">COUNTIF($N28:$BK28,"&gt;1")</f>
        <v>1</v>
      </c>
      <c r="G28" s="30">
        <f t="shared" ref="G28:G59" si="6">COUNTIF($N28:$BK28,"&gt;10")</f>
        <v>0</v>
      </c>
      <c r="H28" s="30">
        <f t="shared" ref="H28:H59" si="7">COUNTIF($N28:$BK28,"&gt;50")</f>
        <v>0</v>
      </c>
      <c r="I28" s="30">
        <f t="shared" ref="I28:I59" si="8">COUNTIF($N28:$BK28,"&gt;100")</f>
        <v>0</v>
      </c>
      <c r="J28" s="30">
        <f t="shared" ref="J28:J59" si="9">COUNTIF($N28:$BK28,"&gt;500")</f>
        <v>0</v>
      </c>
      <c r="K28" s="30">
        <f t="shared" ref="K28:K59" si="10">COUNTIF($N28:$BK28,"&gt;1000")</f>
        <v>0</v>
      </c>
      <c r="L28" s="30">
        <f t="shared" ref="L28:L59" si="11">MONTH(M28)</f>
        <v>1</v>
      </c>
      <c r="M28" s="38">
        <v>42005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1.2330000000000001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</row>
    <row r="29" spans="1:63" x14ac:dyDescent="0.2">
      <c r="A29" s="30">
        <f t="shared" ref="A29:A92" si="12">YEAR(M29)</f>
        <v>2015</v>
      </c>
      <c r="D29" s="30">
        <f t="shared" ref="D29:D60" si="13">COUNTIF(N29:BK29,"&gt;25")</f>
        <v>0</v>
      </c>
      <c r="E29" s="30">
        <f t="shared" si="4"/>
        <v>1</v>
      </c>
      <c r="F29" s="30">
        <f t="shared" si="5"/>
        <v>0</v>
      </c>
      <c r="G29" s="30">
        <f t="shared" si="6"/>
        <v>0</v>
      </c>
      <c r="H29" s="30">
        <f t="shared" si="7"/>
        <v>0</v>
      </c>
      <c r="I29" s="30">
        <f t="shared" si="8"/>
        <v>0</v>
      </c>
      <c r="J29" s="30">
        <f t="shared" si="9"/>
        <v>0</v>
      </c>
      <c r="K29" s="30">
        <f t="shared" si="10"/>
        <v>0</v>
      </c>
      <c r="L29" s="30">
        <f t="shared" si="11"/>
        <v>2</v>
      </c>
      <c r="M29" s="38">
        <v>42036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3.0000000000000001E-3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</row>
    <row r="30" spans="1:63" x14ac:dyDescent="0.2">
      <c r="A30" s="30">
        <f t="shared" si="12"/>
        <v>2015</v>
      </c>
      <c r="D30" s="30">
        <f t="shared" si="13"/>
        <v>0</v>
      </c>
      <c r="E30" s="30">
        <f t="shared" si="4"/>
        <v>1</v>
      </c>
      <c r="F30" s="30">
        <f t="shared" si="5"/>
        <v>1</v>
      </c>
      <c r="G30" s="30">
        <f t="shared" si="6"/>
        <v>0</v>
      </c>
      <c r="H30" s="30">
        <f t="shared" si="7"/>
        <v>0</v>
      </c>
      <c r="I30" s="30">
        <f t="shared" si="8"/>
        <v>0</v>
      </c>
      <c r="J30" s="30">
        <f t="shared" si="9"/>
        <v>0</v>
      </c>
      <c r="K30" s="30">
        <f t="shared" si="10"/>
        <v>0</v>
      </c>
      <c r="L30" s="30">
        <f t="shared" si="11"/>
        <v>3</v>
      </c>
      <c r="M30" s="38">
        <v>42064</v>
      </c>
      <c r="N30" s="39">
        <v>0</v>
      </c>
      <c r="O30" s="39">
        <v>0</v>
      </c>
      <c r="P30" s="39">
        <v>1.466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</row>
    <row r="31" spans="1:63" x14ac:dyDescent="0.2">
      <c r="A31" s="30">
        <f t="shared" si="12"/>
        <v>2015</v>
      </c>
      <c r="D31" s="30">
        <f t="shared" si="13"/>
        <v>0</v>
      </c>
      <c r="E31" s="30">
        <f t="shared" si="4"/>
        <v>0</v>
      </c>
      <c r="F31" s="30">
        <f t="shared" si="5"/>
        <v>0</v>
      </c>
      <c r="G31" s="30">
        <f t="shared" si="6"/>
        <v>0</v>
      </c>
      <c r="H31" s="30">
        <f t="shared" si="7"/>
        <v>0</v>
      </c>
      <c r="I31" s="30">
        <f t="shared" si="8"/>
        <v>0</v>
      </c>
      <c r="J31" s="30">
        <f t="shared" si="9"/>
        <v>0</v>
      </c>
      <c r="K31" s="30">
        <f t="shared" si="10"/>
        <v>0</v>
      </c>
      <c r="L31" s="30">
        <f t="shared" si="11"/>
        <v>4</v>
      </c>
      <c r="M31" s="38">
        <v>42095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</row>
    <row r="32" spans="1:63" x14ac:dyDescent="0.2">
      <c r="A32" s="30">
        <f t="shared" si="12"/>
        <v>2015</v>
      </c>
      <c r="D32" s="30">
        <f t="shared" si="13"/>
        <v>0</v>
      </c>
      <c r="E32" s="30">
        <f t="shared" si="4"/>
        <v>0</v>
      </c>
      <c r="F32" s="30">
        <f t="shared" si="5"/>
        <v>0</v>
      </c>
      <c r="G32" s="30">
        <f t="shared" si="6"/>
        <v>0</v>
      </c>
      <c r="H32" s="30">
        <f t="shared" si="7"/>
        <v>0</v>
      </c>
      <c r="I32" s="30">
        <f t="shared" si="8"/>
        <v>0</v>
      </c>
      <c r="J32" s="30">
        <f t="shared" si="9"/>
        <v>0</v>
      </c>
      <c r="K32" s="30">
        <f t="shared" si="10"/>
        <v>0</v>
      </c>
      <c r="L32" s="30">
        <f t="shared" si="11"/>
        <v>5</v>
      </c>
      <c r="M32" s="38">
        <v>42125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</row>
    <row r="33" spans="1:63" x14ac:dyDescent="0.2">
      <c r="A33" s="30">
        <f t="shared" si="12"/>
        <v>2015</v>
      </c>
      <c r="D33" s="30">
        <f t="shared" si="13"/>
        <v>0</v>
      </c>
      <c r="E33" s="30">
        <f t="shared" si="4"/>
        <v>16</v>
      </c>
      <c r="F33" s="30">
        <f t="shared" si="5"/>
        <v>9</v>
      </c>
      <c r="G33" s="30">
        <f t="shared" si="6"/>
        <v>0</v>
      </c>
      <c r="H33" s="30">
        <f t="shared" si="7"/>
        <v>0</v>
      </c>
      <c r="I33" s="30">
        <f t="shared" si="8"/>
        <v>0</v>
      </c>
      <c r="J33" s="30">
        <f t="shared" si="9"/>
        <v>0</v>
      </c>
      <c r="K33" s="30">
        <f t="shared" si="10"/>
        <v>0</v>
      </c>
      <c r="L33" s="30">
        <f t="shared" si="11"/>
        <v>6</v>
      </c>
      <c r="M33" s="38">
        <v>42156</v>
      </c>
      <c r="N33" s="39">
        <v>0</v>
      </c>
      <c r="O33" s="39">
        <v>1.222</v>
      </c>
      <c r="P33" s="39">
        <v>0</v>
      </c>
      <c r="Q33" s="39">
        <v>0</v>
      </c>
      <c r="R33" s="39">
        <v>0</v>
      </c>
      <c r="S33" s="39">
        <v>1.88</v>
      </c>
      <c r="T33" s="39">
        <v>1.1879999999999999</v>
      </c>
      <c r="U33" s="39">
        <v>0</v>
      </c>
      <c r="V33" s="39">
        <v>1.5860000000000001</v>
      </c>
      <c r="W33" s="39">
        <v>0</v>
      </c>
      <c r="X33" s="39">
        <v>0</v>
      </c>
      <c r="Y33" s="39">
        <v>1.0029999999999999</v>
      </c>
      <c r="Z33" s="39">
        <v>0</v>
      </c>
      <c r="AA33" s="39">
        <v>0</v>
      </c>
      <c r="AB33" s="39">
        <v>1.4610000000000001</v>
      </c>
      <c r="AC33" s="39">
        <v>0</v>
      </c>
      <c r="AD33" s="39">
        <v>0.24399999999999999</v>
      </c>
      <c r="AE33" s="39">
        <v>0</v>
      </c>
      <c r="AF33" s="39">
        <v>0.44800000000000001</v>
      </c>
      <c r="AG33" s="39">
        <v>0</v>
      </c>
      <c r="AH33" s="39">
        <v>0</v>
      </c>
      <c r="AI33" s="39">
        <v>2.8319999999999999</v>
      </c>
      <c r="AJ33" s="39">
        <v>0</v>
      </c>
      <c r="AK33" s="39">
        <v>0</v>
      </c>
      <c r="AL33" s="39">
        <v>0</v>
      </c>
      <c r="AM33" s="39">
        <v>4.0880000000000001</v>
      </c>
      <c r="AN33" s="39">
        <v>0</v>
      </c>
      <c r="AO33" s="39">
        <v>6.8000000000000005E-2</v>
      </c>
      <c r="AP33" s="39">
        <v>0.95899999999999996</v>
      </c>
      <c r="AQ33" s="39">
        <v>0</v>
      </c>
      <c r="AR33" s="39">
        <v>0.85599999999999998</v>
      </c>
      <c r="AS33" s="39">
        <v>0</v>
      </c>
      <c r="AT33" s="39">
        <v>3.2000000000000001E-2</v>
      </c>
      <c r="AU33" s="39">
        <v>1.208</v>
      </c>
      <c r="AV33" s="39">
        <v>0</v>
      </c>
      <c r="AW33" s="39">
        <v>0</v>
      </c>
      <c r="AX33" s="39">
        <v>0</v>
      </c>
      <c r="AY33" s="39">
        <v>0</v>
      </c>
      <c r="AZ33" s="39">
        <v>0.29099999999999998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</row>
    <row r="34" spans="1:63" x14ac:dyDescent="0.2">
      <c r="A34" s="30">
        <f t="shared" si="12"/>
        <v>2015</v>
      </c>
      <c r="D34" s="30">
        <f t="shared" si="13"/>
        <v>0</v>
      </c>
      <c r="E34" s="30">
        <f t="shared" si="4"/>
        <v>50</v>
      </c>
      <c r="F34" s="30">
        <f t="shared" si="5"/>
        <v>50</v>
      </c>
      <c r="G34" s="30">
        <f t="shared" si="6"/>
        <v>6</v>
      </c>
      <c r="H34" s="30">
        <f t="shared" si="7"/>
        <v>0</v>
      </c>
      <c r="I34" s="30">
        <f t="shared" si="8"/>
        <v>0</v>
      </c>
      <c r="J34" s="30">
        <f t="shared" si="9"/>
        <v>0</v>
      </c>
      <c r="K34" s="30">
        <f t="shared" si="10"/>
        <v>0</v>
      </c>
      <c r="L34" s="30">
        <f t="shared" si="11"/>
        <v>7</v>
      </c>
      <c r="M34" s="38">
        <v>42186</v>
      </c>
      <c r="N34" s="39">
        <v>4.55</v>
      </c>
      <c r="O34" s="39">
        <v>5.274</v>
      </c>
      <c r="P34" s="39">
        <v>2.9649999999999999</v>
      </c>
      <c r="Q34" s="39">
        <v>6.8819999999999997</v>
      </c>
      <c r="R34" s="39">
        <v>7.3680000000000003</v>
      </c>
      <c r="S34" s="39">
        <v>5.4809999999999999</v>
      </c>
      <c r="T34" s="39">
        <v>6.3879999999999999</v>
      </c>
      <c r="U34" s="39">
        <v>4.835</v>
      </c>
      <c r="V34" s="39">
        <v>4.2839999999999998</v>
      </c>
      <c r="W34" s="39">
        <v>9.0649999999999995</v>
      </c>
      <c r="X34" s="39">
        <v>4.7910000000000004</v>
      </c>
      <c r="Y34" s="39">
        <v>8.08</v>
      </c>
      <c r="Z34" s="39">
        <v>3.66</v>
      </c>
      <c r="AA34" s="39">
        <v>9.6419999999999995</v>
      </c>
      <c r="AB34" s="39">
        <v>5.3979999999999997</v>
      </c>
      <c r="AC34" s="39">
        <v>6.1580000000000004</v>
      </c>
      <c r="AD34" s="39">
        <v>7.3040000000000003</v>
      </c>
      <c r="AE34" s="39">
        <v>3.8260000000000001</v>
      </c>
      <c r="AF34" s="39">
        <v>4.8639999999999999</v>
      </c>
      <c r="AG34" s="39">
        <v>12.099</v>
      </c>
      <c r="AH34" s="39">
        <v>9.6519999999999992</v>
      </c>
      <c r="AI34" s="39">
        <v>4.5460000000000003</v>
      </c>
      <c r="AJ34" s="39">
        <v>3.29</v>
      </c>
      <c r="AK34" s="39">
        <v>12.170999999999999</v>
      </c>
      <c r="AL34" s="39">
        <v>10.353</v>
      </c>
      <c r="AM34" s="39">
        <v>4.0750000000000002</v>
      </c>
      <c r="AN34" s="39">
        <v>11.481</v>
      </c>
      <c r="AO34" s="39">
        <v>4.8490000000000002</v>
      </c>
      <c r="AP34" s="39">
        <v>5.6749999999999998</v>
      </c>
      <c r="AQ34" s="39">
        <v>4.6879999999999997</v>
      </c>
      <c r="AR34" s="39">
        <v>7.2050000000000001</v>
      </c>
      <c r="AS34" s="39">
        <v>7.38</v>
      </c>
      <c r="AT34" s="39">
        <v>6.92</v>
      </c>
      <c r="AU34" s="39">
        <v>4.9960000000000004</v>
      </c>
      <c r="AV34" s="39">
        <v>2.82</v>
      </c>
      <c r="AW34" s="39">
        <v>7.9089999999999998</v>
      </c>
      <c r="AX34" s="39">
        <v>6.19</v>
      </c>
      <c r="AY34" s="39">
        <v>4.4409999999999998</v>
      </c>
      <c r="AZ34" s="39">
        <v>14.776999999999999</v>
      </c>
      <c r="BA34" s="39">
        <v>3.3530000000000002</v>
      </c>
      <c r="BB34" s="39">
        <v>3.8460000000000001</v>
      </c>
      <c r="BC34" s="39">
        <v>6.0359999999999996</v>
      </c>
      <c r="BD34" s="39">
        <v>6.9580000000000002</v>
      </c>
      <c r="BE34" s="39">
        <v>7.7160000000000002</v>
      </c>
      <c r="BF34" s="39">
        <v>3.04</v>
      </c>
      <c r="BG34" s="39">
        <v>9.6460000000000008</v>
      </c>
      <c r="BH34" s="39">
        <v>8.5079999999999991</v>
      </c>
      <c r="BI34" s="39">
        <v>3.8650000000000002</v>
      </c>
      <c r="BJ34" s="39">
        <v>11.311</v>
      </c>
      <c r="BK34" s="39">
        <v>6.2910000000000004</v>
      </c>
    </row>
    <row r="35" spans="1:63" x14ac:dyDescent="0.2">
      <c r="A35" s="30">
        <f t="shared" si="12"/>
        <v>2015</v>
      </c>
      <c r="D35" s="30">
        <f t="shared" si="13"/>
        <v>0</v>
      </c>
      <c r="E35" s="30">
        <f t="shared" si="4"/>
        <v>49</v>
      </c>
      <c r="F35" s="30">
        <f t="shared" si="5"/>
        <v>44</v>
      </c>
      <c r="G35" s="30">
        <f t="shared" si="6"/>
        <v>3</v>
      </c>
      <c r="H35" s="30">
        <f t="shared" si="7"/>
        <v>0</v>
      </c>
      <c r="I35" s="30">
        <f t="shared" si="8"/>
        <v>0</v>
      </c>
      <c r="J35" s="30">
        <f t="shared" si="9"/>
        <v>0</v>
      </c>
      <c r="K35" s="30">
        <f t="shared" si="10"/>
        <v>0</v>
      </c>
      <c r="L35" s="30">
        <f t="shared" si="11"/>
        <v>8</v>
      </c>
      <c r="M35" s="38">
        <v>42217</v>
      </c>
      <c r="N35" s="39">
        <v>1.833</v>
      </c>
      <c r="O35" s="39">
        <v>9.141</v>
      </c>
      <c r="P35" s="39">
        <v>4.0949999999999998</v>
      </c>
      <c r="Q35" s="39">
        <v>1.7949999999999999</v>
      </c>
      <c r="R35" s="39">
        <v>0.96299999999999997</v>
      </c>
      <c r="S35" s="39">
        <v>8.9169999999999998</v>
      </c>
      <c r="T35" s="39">
        <v>1.248</v>
      </c>
      <c r="U35" s="39">
        <v>7.9000000000000001E-2</v>
      </c>
      <c r="V35" s="39">
        <v>3.0009999999999999</v>
      </c>
      <c r="W35" s="39">
        <v>5.4</v>
      </c>
      <c r="X35" s="39">
        <v>1.403</v>
      </c>
      <c r="Y35" s="39">
        <v>4.1180000000000003</v>
      </c>
      <c r="Z35" s="39">
        <v>1.883</v>
      </c>
      <c r="AA35" s="39">
        <v>2.1669999999999998</v>
      </c>
      <c r="AB35" s="39">
        <v>1.4750000000000001</v>
      </c>
      <c r="AC35" s="39">
        <v>2.6859999999999999</v>
      </c>
      <c r="AD35" s="39">
        <v>1.5329999999999999</v>
      </c>
      <c r="AE35" s="39">
        <v>5.508</v>
      </c>
      <c r="AF35" s="39">
        <v>2.0870000000000002</v>
      </c>
      <c r="AG35" s="39">
        <v>2.169</v>
      </c>
      <c r="AH35" s="39">
        <v>17.893999999999998</v>
      </c>
      <c r="AI35" s="39">
        <v>0.96499999999999997</v>
      </c>
      <c r="AJ35" s="39">
        <v>0</v>
      </c>
      <c r="AK35" s="39">
        <v>2.1589999999999998</v>
      </c>
      <c r="AL35" s="39">
        <v>4.0869999999999997</v>
      </c>
      <c r="AM35" s="39">
        <v>1.9950000000000001</v>
      </c>
      <c r="AN35" s="39">
        <v>6.21</v>
      </c>
      <c r="AO35" s="39">
        <v>1.5189999999999999</v>
      </c>
      <c r="AP35" s="39">
        <v>4.8849999999999998</v>
      </c>
      <c r="AQ35" s="39">
        <v>2.7519999999999998</v>
      </c>
      <c r="AR35" s="39">
        <v>2.6110000000000002</v>
      </c>
      <c r="AS35" s="39">
        <v>2.121</v>
      </c>
      <c r="AT35" s="39">
        <v>0.60699999999999998</v>
      </c>
      <c r="AU35" s="39">
        <v>21.152000000000001</v>
      </c>
      <c r="AV35" s="39">
        <v>1.1200000000000001</v>
      </c>
      <c r="AW35" s="39">
        <v>2.722</v>
      </c>
      <c r="AX35" s="39">
        <v>0.58299999999999996</v>
      </c>
      <c r="AY35" s="39">
        <v>2.7210000000000001</v>
      </c>
      <c r="AZ35" s="39">
        <v>4.5289999999999999</v>
      </c>
      <c r="BA35" s="39">
        <v>4.1790000000000003</v>
      </c>
      <c r="BB35" s="39">
        <v>2.1680000000000001</v>
      </c>
      <c r="BC35" s="39">
        <v>4.9029999999999996</v>
      </c>
      <c r="BD35" s="39">
        <v>1.7969999999999999</v>
      </c>
      <c r="BE35" s="39">
        <v>1.6719999999999999</v>
      </c>
      <c r="BF35" s="39">
        <v>2.8809999999999998</v>
      </c>
      <c r="BG35" s="39">
        <v>3.391</v>
      </c>
      <c r="BH35" s="39">
        <v>22.882000000000001</v>
      </c>
      <c r="BI35" s="39">
        <v>1.5389999999999999</v>
      </c>
      <c r="BJ35" s="39">
        <v>3.4820000000000002</v>
      </c>
      <c r="BK35" s="39">
        <v>2.802</v>
      </c>
    </row>
    <row r="36" spans="1:63" x14ac:dyDescent="0.2">
      <c r="A36" s="30">
        <f t="shared" si="12"/>
        <v>2015</v>
      </c>
      <c r="D36" s="30">
        <f t="shared" si="13"/>
        <v>1</v>
      </c>
      <c r="E36" s="30">
        <f t="shared" si="4"/>
        <v>44</v>
      </c>
      <c r="F36" s="30">
        <f t="shared" si="5"/>
        <v>41</v>
      </c>
      <c r="G36" s="30">
        <f t="shared" si="6"/>
        <v>1</v>
      </c>
      <c r="H36" s="30">
        <f t="shared" si="7"/>
        <v>0</v>
      </c>
      <c r="I36" s="30">
        <f t="shared" si="8"/>
        <v>0</v>
      </c>
      <c r="J36" s="30">
        <f t="shared" si="9"/>
        <v>0</v>
      </c>
      <c r="K36" s="30">
        <f t="shared" si="10"/>
        <v>0</v>
      </c>
      <c r="L36" s="30">
        <f t="shared" si="11"/>
        <v>9</v>
      </c>
      <c r="M36" s="38">
        <v>42248</v>
      </c>
      <c r="N36" s="39">
        <v>3.1139999999999999</v>
      </c>
      <c r="O36" s="39">
        <v>3.633</v>
      </c>
      <c r="P36" s="39">
        <v>4.1420000000000003</v>
      </c>
      <c r="Q36" s="39">
        <v>2.2400000000000002</v>
      </c>
      <c r="R36" s="39">
        <v>3.8140000000000001</v>
      </c>
      <c r="S36" s="39">
        <v>2.16</v>
      </c>
      <c r="T36" s="39">
        <v>1.8580000000000001</v>
      </c>
      <c r="U36" s="39">
        <v>7.6070000000000002</v>
      </c>
      <c r="V36" s="39">
        <v>3.2730000000000001</v>
      </c>
      <c r="W36" s="39">
        <v>2.5649999999999999</v>
      </c>
      <c r="X36" s="39">
        <v>0.59899999999999998</v>
      </c>
      <c r="Y36" s="39">
        <v>6.5869999999999997</v>
      </c>
      <c r="Z36" s="39">
        <v>3.3780000000000001</v>
      </c>
      <c r="AA36" s="39">
        <v>1.37</v>
      </c>
      <c r="AB36" s="39">
        <v>0</v>
      </c>
      <c r="AC36" s="39">
        <v>2.8980000000000001</v>
      </c>
      <c r="AD36" s="39">
        <v>4.9290000000000003</v>
      </c>
      <c r="AE36" s="39">
        <v>1.01</v>
      </c>
      <c r="AF36" s="39">
        <v>0.44600000000000001</v>
      </c>
      <c r="AG36" s="39">
        <v>2.0110000000000001</v>
      </c>
      <c r="AH36" s="39">
        <v>0</v>
      </c>
      <c r="AI36" s="39">
        <v>2.1840000000000002</v>
      </c>
      <c r="AJ36" s="39">
        <v>0</v>
      </c>
      <c r="AK36" s="39">
        <v>3.0110000000000001</v>
      </c>
      <c r="AL36" s="39">
        <v>5.827</v>
      </c>
      <c r="AM36" s="39">
        <v>1.3360000000000001</v>
      </c>
      <c r="AN36" s="39">
        <v>2.3839999999999999</v>
      </c>
      <c r="AO36" s="39">
        <v>2.7130000000000001</v>
      </c>
      <c r="AP36" s="39">
        <v>3.524</v>
      </c>
      <c r="AQ36" s="39">
        <v>3.6989999999999998</v>
      </c>
      <c r="AR36" s="39">
        <v>0</v>
      </c>
      <c r="AS36" s="39">
        <v>2.1160000000000001</v>
      </c>
      <c r="AT36" s="39">
        <v>0.46500000000000002</v>
      </c>
      <c r="AU36" s="39">
        <v>1.0489999999999999</v>
      </c>
      <c r="AV36" s="39">
        <v>1.24</v>
      </c>
      <c r="AW36" s="39">
        <v>0</v>
      </c>
      <c r="AX36" s="39">
        <v>1.2490000000000001</v>
      </c>
      <c r="AY36" s="39">
        <v>3.0979999999999999</v>
      </c>
      <c r="AZ36" s="39">
        <v>2.819</v>
      </c>
      <c r="BA36" s="39">
        <v>0</v>
      </c>
      <c r="BB36" s="39">
        <v>4.0209999999999999</v>
      </c>
      <c r="BC36" s="39">
        <v>2.4910000000000001</v>
      </c>
      <c r="BD36" s="39">
        <v>2.0339999999999998</v>
      </c>
      <c r="BE36" s="39">
        <v>4.6669999999999998</v>
      </c>
      <c r="BF36" s="39">
        <v>3.4089999999999998</v>
      </c>
      <c r="BG36" s="39">
        <v>3.3210000000000002</v>
      </c>
      <c r="BH36" s="39">
        <v>2.42</v>
      </c>
      <c r="BI36" s="39">
        <v>25.495999999999999</v>
      </c>
      <c r="BJ36" s="39">
        <v>1.774</v>
      </c>
      <c r="BK36" s="39">
        <v>2.4209999999999998</v>
      </c>
    </row>
    <row r="37" spans="1:63" x14ac:dyDescent="0.2">
      <c r="A37" s="30">
        <f t="shared" si="12"/>
        <v>2015</v>
      </c>
      <c r="D37" s="30">
        <f t="shared" si="13"/>
        <v>0</v>
      </c>
      <c r="E37" s="30">
        <f t="shared" si="4"/>
        <v>25</v>
      </c>
      <c r="F37" s="30">
        <f t="shared" si="5"/>
        <v>9</v>
      </c>
      <c r="G37" s="30">
        <f t="shared" si="6"/>
        <v>1</v>
      </c>
      <c r="H37" s="30">
        <f t="shared" si="7"/>
        <v>0</v>
      </c>
      <c r="I37" s="30">
        <f t="shared" si="8"/>
        <v>0</v>
      </c>
      <c r="J37" s="30">
        <f t="shared" si="9"/>
        <v>0</v>
      </c>
      <c r="K37" s="30">
        <f t="shared" si="10"/>
        <v>0</v>
      </c>
      <c r="L37" s="30">
        <f t="shared" si="11"/>
        <v>10</v>
      </c>
      <c r="M37" s="38">
        <v>42278</v>
      </c>
      <c r="N37" s="39">
        <v>1.0529999999999999</v>
      </c>
      <c r="O37" s="39">
        <v>0.753</v>
      </c>
      <c r="P37" s="39">
        <v>0</v>
      </c>
      <c r="Q37" s="39">
        <v>0</v>
      </c>
      <c r="R37" s="39">
        <v>0.63400000000000001</v>
      </c>
      <c r="S37" s="39">
        <v>0</v>
      </c>
      <c r="T37" s="39">
        <v>0</v>
      </c>
      <c r="U37" s="39">
        <v>11.263999999999999</v>
      </c>
      <c r="V37" s="39">
        <v>0</v>
      </c>
      <c r="W37" s="39">
        <v>0</v>
      </c>
      <c r="X37" s="39">
        <v>0</v>
      </c>
      <c r="Y37" s="39">
        <v>0.28299999999999997</v>
      </c>
      <c r="Z37" s="39">
        <v>0.60099999999999998</v>
      </c>
      <c r="AA37" s="39">
        <v>0</v>
      </c>
      <c r="AB37" s="39">
        <v>0</v>
      </c>
      <c r="AC37" s="39">
        <v>0.94499999999999995</v>
      </c>
      <c r="AD37" s="39">
        <v>4.4009999999999998</v>
      </c>
      <c r="AE37" s="39">
        <v>0</v>
      </c>
      <c r="AF37" s="39">
        <v>0.92200000000000004</v>
      </c>
      <c r="AG37" s="39">
        <v>0</v>
      </c>
      <c r="AH37" s="39">
        <v>0.88600000000000001</v>
      </c>
      <c r="AI37" s="39">
        <v>0.16300000000000001</v>
      </c>
      <c r="AJ37" s="39">
        <v>1.512</v>
      </c>
      <c r="AK37" s="39">
        <v>0.47499999999999998</v>
      </c>
      <c r="AL37" s="39">
        <v>1.157</v>
      </c>
      <c r="AM37" s="39">
        <v>0.90300000000000002</v>
      </c>
      <c r="AN37" s="39">
        <v>3.4550000000000001</v>
      </c>
      <c r="AO37" s="39">
        <v>0</v>
      </c>
      <c r="AP37" s="39">
        <v>0</v>
      </c>
      <c r="AQ37" s="39">
        <v>1.2929999999999999</v>
      </c>
      <c r="AR37" s="39">
        <v>1.147</v>
      </c>
      <c r="AS37" s="39">
        <v>0</v>
      </c>
      <c r="AT37" s="39">
        <v>0.625</v>
      </c>
      <c r="AU37" s="39">
        <v>0.69699999999999995</v>
      </c>
      <c r="AV37" s="39">
        <v>0.35399999999999998</v>
      </c>
      <c r="AW37" s="39">
        <v>0</v>
      </c>
      <c r="AX37" s="39">
        <v>0</v>
      </c>
      <c r="AY37" s="39">
        <v>0</v>
      </c>
      <c r="AZ37" s="39">
        <v>0.71199999999999997</v>
      </c>
      <c r="BA37" s="39">
        <v>0</v>
      </c>
      <c r="BB37" s="39">
        <v>0</v>
      </c>
      <c r="BC37" s="39">
        <v>0</v>
      </c>
      <c r="BD37" s="39">
        <v>0</v>
      </c>
      <c r="BE37" s="39">
        <v>0.36599999999999999</v>
      </c>
      <c r="BF37" s="39">
        <v>9.1389999999999993</v>
      </c>
      <c r="BG37" s="39">
        <v>0.94199999999999995</v>
      </c>
      <c r="BH37" s="39">
        <v>0</v>
      </c>
      <c r="BI37" s="39">
        <v>0</v>
      </c>
      <c r="BJ37" s="39">
        <v>0</v>
      </c>
      <c r="BK37" s="39">
        <v>0</v>
      </c>
    </row>
    <row r="38" spans="1:63" x14ac:dyDescent="0.2">
      <c r="A38" s="30">
        <f t="shared" si="12"/>
        <v>2015</v>
      </c>
      <c r="D38" s="30">
        <f t="shared" si="13"/>
        <v>0</v>
      </c>
      <c r="E38" s="30">
        <f t="shared" si="4"/>
        <v>0</v>
      </c>
      <c r="F38" s="30">
        <f t="shared" si="5"/>
        <v>0</v>
      </c>
      <c r="G38" s="30">
        <f t="shared" si="6"/>
        <v>0</v>
      </c>
      <c r="H38" s="30">
        <f t="shared" si="7"/>
        <v>0</v>
      </c>
      <c r="I38" s="30">
        <f t="shared" si="8"/>
        <v>0</v>
      </c>
      <c r="J38" s="30">
        <f t="shared" si="9"/>
        <v>0</v>
      </c>
      <c r="K38" s="30">
        <f t="shared" si="10"/>
        <v>0</v>
      </c>
      <c r="L38" s="30">
        <f t="shared" si="11"/>
        <v>11</v>
      </c>
      <c r="M38" s="38">
        <v>42309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</row>
    <row r="39" spans="1:63" x14ac:dyDescent="0.2">
      <c r="A39" s="30">
        <f t="shared" si="12"/>
        <v>2015</v>
      </c>
      <c r="D39" s="30">
        <f t="shared" si="13"/>
        <v>0</v>
      </c>
      <c r="E39" s="30">
        <f t="shared" si="4"/>
        <v>3</v>
      </c>
      <c r="F39" s="30">
        <f t="shared" si="5"/>
        <v>0</v>
      </c>
      <c r="G39" s="30">
        <f t="shared" si="6"/>
        <v>0</v>
      </c>
      <c r="H39" s="30">
        <f t="shared" si="7"/>
        <v>0</v>
      </c>
      <c r="I39" s="30">
        <f t="shared" si="8"/>
        <v>0</v>
      </c>
      <c r="J39" s="30">
        <f t="shared" si="9"/>
        <v>0</v>
      </c>
      <c r="K39" s="30">
        <f t="shared" si="10"/>
        <v>0</v>
      </c>
      <c r="L39" s="30">
        <f t="shared" si="11"/>
        <v>12</v>
      </c>
      <c r="M39" s="38">
        <v>42339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0.23899999999999999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0.13</v>
      </c>
      <c r="AL39" s="39">
        <v>0</v>
      </c>
      <c r="AM39" s="39">
        <v>0</v>
      </c>
      <c r="AN39" s="39">
        <v>0</v>
      </c>
      <c r="AO39" s="39">
        <v>0.61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</row>
    <row r="40" spans="1:63" x14ac:dyDescent="0.2">
      <c r="A40" s="30">
        <f t="shared" si="12"/>
        <v>2016</v>
      </c>
      <c r="D40" s="30">
        <f t="shared" si="13"/>
        <v>0</v>
      </c>
      <c r="E40" s="30">
        <f t="shared" si="4"/>
        <v>2</v>
      </c>
      <c r="F40" s="30">
        <f t="shared" si="5"/>
        <v>2</v>
      </c>
      <c r="G40" s="30">
        <f t="shared" si="6"/>
        <v>0</v>
      </c>
      <c r="H40" s="30">
        <f t="shared" si="7"/>
        <v>0</v>
      </c>
      <c r="I40" s="30">
        <f t="shared" si="8"/>
        <v>0</v>
      </c>
      <c r="J40" s="30">
        <f t="shared" si="9"/>
        <v>0</v>
      </c>
      <c r="K40" s="30">
        <f t="shared" si="10"/>
        <v>0</v>
      </c>
      <c r="L40" s="30">
        <f t="shared" si="11"/>
        <v>1</v>
      </c>
      <c r="M40" s="38">
        <v>42370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5.133</v>
      </c>
      <c r="AG40" s="39">
        <v>0</v>
      </c>
      <c r="AH40" s="39">
        <v>2.2690000000000001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</row>
    <row r="41" spans="1:63" x14ac:dyDescent="0.2">
      <c r="A41" s="30">
        <f t="shared" si="12"/>
        <v>2016</v>
      </c>
      <c r="D41" s="30">
        <f t="shared" si="13"/>
        <v>0</v>
      </c>
      <c r="E41" s="30">
        <f t="shared" si="4"/>
        <v>0</v>
      </c>
      <c r="F41" s="30">
        <f t="shared" si="5"/>
        <v>0</v>
      </c>
      <c r="G41" s="30">
        <f t="shared" si="6"/>
        <v>0</v>
      </c>
      <c r="H41" s="30">
        <f t="shared" si="7"/>
        <v>0</v>
      </c>
      <c r="I41" s="30">
        <f t="shared" si="8"/>
        <v>0</v>
      </c>
      <c r="J41" s="30">
        <f t="shared" si="9"/>
        <v>0</v>
      </c>
      <c r="K41" s="30">
        <f t="shared" si="10"/>
        <v>0</v>
      </c>
      <c r="L41" s="30">
        <f t="shared" si="11"/>
        <v>2</v>
      </c>
      <c r="M41" s="38">
        <v>42401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</row>
    <row r="42" spans="1:63" x14ac:dyDescent="0.2">
      <c r="A42" s="30">
        <f t="shared" si="12"/>
        <v>2016</v>
      </c>
      <c r="D42" s="30">
        <f t="shared" si="13"/>
        <v>0</v>
      </c>
      <c r="E42" s="30">
        <f t="shared" si="4"/>
        <v>0</v>
      </c>
      <c r="F42" s="30">
        <f t="shared" si="5"/>
        <v>0</v>
      </c>
      <c r="G42" s="30">
        <f t="shared" si="6"/>
        <v>0</v>
      </c>
      <c r="H42" s="30">
        <f t="shared" si="7"/>
        <v>0</v>
      </c>
      <c r="I42" s="30">
        <f t="shared" si="8"/>
        <v>0</v>
      </c>
      <c r="J42" s="30">
        <f t="shared" si="9"/>
        <v>0</v>
      </c>
      <c r="K42" s="30">
        <f t="shared" si="10"/>
        <v>0</v>
      </c>
      <c r="L42" s="30">
        <f t="shared" si="11"/>
        <v>3</v>
      </c>
      <c r="M42" s="38">
        <v>42430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</row>
    <row r="43" spans="1:63" x14ac:dyDescent="0.2">
      <c r="A43" s="30">
        <f t="shared" si="12"/>
        <v>2016</v>
      </c>
      <c r="D43" s="30">
        <f t="shared" si="13"/>
        <v>0</v>
      </c>
      <c r="E43" s="30">
        <f t="shared" si="4"/>
        <v>0</v>
      </c>
      <c r="F43" s="30">
        <f t="shared" si="5"/>
        <v>0</v>
      </c>
      <c r="G43" s="30">
        <f t="shared" si="6"/>
        <v>0</v>
      </c>
      <c r="H43" s="30">
        <f t="shared" si="7"/>
        <v>0</v>
      </c>
      <c r="I43" s="30">
        <f t="shared" si="8"/>
        <v>0</v>
      </c>
      <c r="J43" s="30">
        <f t="shared" si="9"/>
        <v>0</v>
      </c>
      <c r="K43" s="30">
        <f t="shared" si="10"/>
        <v>0</v>
      </c>
      <c r="L43" s="30">
        <f t="shared" si="11"/>
        <v>4</v>
      </c>
      <c r="M43" s="38">
        <v>42461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</row>
    <row r="44" spans="1:63" x14ac:dyDescent="0.2">
      <c r="A44" s="30">
        <f t="shared" si="12"/>
        <v>2016</v>
      </c>
      <c r="D44" s="30">
        <f t="shared" si="13"/>
        <v>0</v>
      </c>
      <c r="E44" s="30">
        <f t="shared" si="4"/>
        <v>3</v>
      </c>
      <c r="F44" s="30">
        <f t="shared" si="5"/>
        <v>1</v>
      </c>
      <c r="G44" s="30">
        <f t="shared" si="6"/>
        <v>0</v>
      </c>
      <c r="H44" s="30">
        <f t="shared" si="7"/>
        <v>0</v>
      </c>
      <c r="I44" s="30">
        <f t="shared" si="8"/>
        <v>0</v>
      </c>
      <c r="J44" s="30">
        <f t="shared" si="9"/>
        <v>0</v>
      </c>
      <c r="K44" s="30">
        <f t="shared" si="10"/>
        <v>0</v>
      </c>
      <c r="L44" s="30">
        <f t="shared" si="11"/>
        <v>5</v>
      </c>
      <c r="M44" s="38">
        <v>42491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1.403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0.99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0.23400000000000001</v>
      </c>
    </row>
    <row r="45" spans="1:63" x14ac:dyDescent="0.2">
      <c r="A45" s="30">
        <f t="shared" si="12"/>
        <v>2016</v>
      </c>
      <c r="D45" s="30">
        <f t="shared" si="13"/>
        <v>0</v>
      </c>
      <c r="E45" s="30">
        <f t="shared" si="4"/>
        <v>29</v>
      </c>
      <c r="F45" s="30">
        <f t="shared" si="5"/>
        <v>9</v>
      </c>
      <c r="G45" s="30">
        <f t="shared" si="6"/>
        <v>0</v>
      </c>
      <c r="H45" s="30">
        <f t="shared" si="7"/>
        <v>0</v>
      </c>
      <c r="I45" s="30">
        <f t="shared" si="8"/>
        <v>0</v>
      </c>
      <c r="J45" s="30">
        <f t="shared" si="9"/>
        <v>0</v>
      </c>
      <c r="K45" s="30">
        <f t="shared" si="10"/>
        <v>0</v>
      </c>
      <c r="L45" s="30">
        <f t="shared" si="11"/>
        <v>6</v>
      </c>
      <c r="M45" s="38">
        <v>42522</v>
      </c>
      <c r="N45" s="39">
        <v>0</v>
      </c>
      <c r="O45" s="39">
        <v>1.8149999999999999</v>
      </c>
      <c r="P45" s="39">
        <v>0</v>
      </c>
      <c r="Q45" s="39">
        <v>0.5</v>
      </c>
      <c r="R45" s="39">
        <v>0.10100000000000001</v>
      </c>
      <c r="S45" s="39">
        <v>0</v>
      </c>
      <c r="T45" s="39">
        <v>0.10100000000000001</v>
      </c>
      <c r="U45" s="39">
        <v>0.751</v>
      </c>
      <c r="V45" s="39">
        <v>0</v>
      </c>
      <c r="W45" s="39">
        <v>0</v>
      </c>
      <c r="X45" s="39">
        <v>6.343</v>
      </c>
      <c r="Y45" s="39">
        <v>0.248</v>
      </c>
      <c r="Z45" s="39">
        <v>0</v>
      </c>
      <c r="AA45" s="39">
        <v>2.1909999999999998</v>
      </c>
      <c r="AB45" s="39">
        <v>0.79</v>
      </c>
      <c r="AC45" s="39">
        <v>0</v>
      </c>
      <c r="AD45" s="39">
        <v>0</v>
      </c>
      <c r="AE45" s="39">
        <v>0</v>
      </c>
      <c r="AF45" s="39">
        <v>0.58699999999999997</v>
      </c>
      <c r="AG45" s="39">
        <v>0.39600000000000002</v>
      </c>
      <c r="AH45" s="39">
        <v>0.56899999999999995</v>
      </c>
      <c r="AI45" s="39">
        <v>0</v>
      </c>
      <c r="AJ45" s="39">
        <v>0</v>
      </c>
      <c r="AK45" s="39">
        <v>0.72699999999999998</v>
      </c>
      <c r="AL45" s="39">
        <v>2.1999999999999999E-2</v>
      </c>
      <c r="AM45" s="39">
        <v>1.806</v>
      </c>
      <c r="AN45" s="39">
        <v>0</v>
      </c>
      <c r="AO45" s="39">
        <v>2.3650000000000002</v>
      </c>
      <c r="AP45" s="39">
        <v>0.60799999999999998</v>
      </c>
      <c r="AQ45" s="39">
        <v>0.70599999999999996</v>
      </c>
      <c r="AR45" s="39">
        <v>1.1180000000000001</v>
      </c>
      <c r="AS45" s="39">
        <v>0</v>
      </c>
      <c r="AT45" s="39">
        <v>1.1970000000000001</v>
      </c>
      <c r="AU45" s="39">
        <v>0.52300000000000002</v>
      </c>
      <c r="AV45" s="39">
        <v>1.996</v>
      </c>
      <c r="AW45" s="39">
        <v>0</v>
      </c>
      <c r="AX45" s="39">
        <v>0.875</v>
      </c>
      <c r="AY45" s="39">
        <v>0</v>
      </c>
      <c r="AZ45" s="39">
        <v>0</v>
      </c>
      <c r="BA45" s="39">
        <v>0</v>
      </c>
      <c r="BB45" s="39">
        <v>0</v>
      </c>
      <c r="BC45" s="39">
        <v>0.91800000000000004</v>
      </c>
      <c r="BD45" s="39">
        <v>2.5999999999999999E-2</v>
      </c>
      <c r="BE45" s="39">
        <v>0</v>
      </c>
      <c r="BF45" s="39">
        <v>0</v>
      </c>
      <c r="BG45" s="39">
        <v>1.117</v>
      </c>
      <c r="BH45" s="39">
        <v>0</v>
      </c>
      <c r="BI45" s="39">
        <v>0.27400000000000002</v>
      </c>
      <c r="BJ45" s="39">
        <v>0.90100000000000002</v>
      </c>
      <c r="BK45" s="39">
        <v>0.99</v>
      </c>
    </row>
    <row r="46" spans="1:63" x14ac:dyDescent="0.2">
      <c r="A46" s="30">
        <f t="shared" si="12"/>
        <v>2016</v>
      </c>
      <c r="D46" s="30">
        <f t="shared" si="13"/>
        <v>12</v>
      </c>
      <c r="E46" s="30">
        <f t="shared" si="4"/>
        <v>50</v>
      </c>
      <c r="F46" s="30">
        <f t="shared" si="5"/>
        <v>50</v>
      </c>
      <c r="G46" s="30">
        <f t="shared" si="6"/>
        <v>35</v>
      </c>
      <c r="H46" s="30">
        <f t="shared" si="7"/>
        <v>0</v>
      </c>
      <c r="I46" s="30">
        <f t="shared" si="8"/>
        <v>0</v>
      </c>
      <c r="J46" s="30">
        <f t="shared" si="9"/>
        <v>0</v>
      </c>
      <c r="K46" s="30">
        <f t="shared" si="10"/>
        <v>0</v>
      </c>
      <c r="L46" s="30">
        <f t="shared" si="11"/>
        <v>7</v>
      </c>
      <c r="M46" s="38">
        <v>42552</v>
      </c>
      <c r="N46" s="39">
        <v>19.847000000000001</v>
      </c>
      <c r="O46" s="39">
        <v>11.69</v>
      </c>
      <c r="P46" s="39">
        <v>9.66</v>
      </c>
      <c r="Q46" s="39">
        <v>29.677</v>
      </c>
      <c r="R46" s="39">
        <v>9.6560000000000006</v>
      </c>
      <c r="S46" s="39">
        <v>29.452999999999999</v>
      </c>
      <c r="T46" s="39">
        <v>17.483000000000001</v>
      </c>
      <c r="U46" s="39">
        <v>13.289</v>
      </c>
      <c r="V46" s="39">
        <v>27.699000000000002</v>
      </c>
      <c r="W46" s="39">
        <v>8.9039999999999999</v>
      </c>
      <c r="X46" s="39">
        <v>29.933</v>
      </c>
      <c r="Y46" s="39">
        <v>5.6120000000000001</v>
      </c>
      <c r="Z46" s="39">
        <v>9.8339999999999996</v>
      </c>
      <c r="AA46" s="39">
        <v>31.265999999999998</v>
      </c>
      <c r="AB46" s="39">
        <v>16.622</v>
      </c>
      <c r="AC46" s="39">
        <v>11.627000000000001</v>
      </c>
      <c r="AD46" s="39">
        <v>9.0280000000000005</v>
      </c>
      <c r="AE46" s="39">
        <v>23.530999999999999</v>
      </c>
      <c r="AF46" s="39">
        <v>21.782</v>
      </c>
      <c r="AG46" s="39">
        <v>10.555</v>
      </c>
      <c r="AH46" s="39">
        <v>15.103</v>
      </c>
      <c r="AI46" s="39">
        <v>15.977</v>
      </c>
      <c r="AJ46" s="39">
        <v>41.481999999999999</v>
      </c>
      <c r="AK46" s="39">
        <v>5.88</v>
      </c>
      <c r="AL46" s="39">
        <v>20.169</v>
      </c>
      <c r="AM46" s="39">
        <v>15.058</v>
      </c>
      <c r="AN46" s="39">
        <v>30.387</v>
      </c>
      <c r="AO46" s="39">
        <v>3.194</v>
      </c>
      <c r="AP46" s="39">
        <v>29.654</v>
      </c>
      <c r="AQ46" s="39">
        <v>6.31</v>
      </c>
      <c r="AR46" s="39">
        <v>24.835000000000001</v>
      </c>
      <c r="AS46" s="39">
        <v>5.9989999999999997</v>
      </c>
      <c r="AT46" s="39">
        <v>16.811</v>
      </c>
      <c r="AU46" s="39">
        <v>16.375</v>
      </c>
      <c r="AV46" s="39">
        <v>10.208</v>
      </c>
      <c r="AW46" s="39">
        <v>24.286000000000001</v>
      </c>
      <c r="AX46" s="39">
        <v>28.937999999999999</v>
      </c>
      <c r="AY46" s="39">
        <v>7.7290000000000001</v>
      </c>
      <c r="AZ46" s="39">
        <v>13.026</v>
      </c>
      <c r="BA46" s="39">
        <v>17.128</v>
      </c>
      <c r="BB46" s="39">
        <v>35.369999999999997</v>
      </c>
      <c r="BC46" s="39">
        <v>5.4710000000000001</v>
      </c>
      <c r="BD46" s="39">
        <v>16.088000000000001</v>
      </c>
      <c r="BE46" s="39">
        <v>16.395</v>
      </c>
      <c r="BF46" s="39">
        <v>7.9459999999999997</v>
      </c>
      <c r="BG46" s="39">
        <v>31.449000000000002</v>
      </c>
      <c r="BH46" s="39">
        <v>9.609</v>
      </c>
      <c r="BI46" s="39">
        <v>20.603000000000002</v>
      </c>
      <c r="BJ46" s="39">
        <v>35.68</v>
      </c>
      <c r="BK46" s="39">
        <v>5.5060000000000002</v>
      </c>
    </row>
    <row r="47" spans="1:63" x14ac:dyDescent="0.2">
      <c r="A47" s="30">
        <f t="shared" si="12"/>
        <v>2016</v>
      </c>
      <c r="D47" s="30">
        <f t="shared" si="13"/>
        <v>0</v>
      </c>
      <c r="E47" s="30">
        <f t="shared" si="4"/>
        <v>49</v>
      </c>
      <c r="F47" s="30">
        <f t="shared" si="5"/>
        <v>46</v>
      </c>
      <c r="G47" s="30">
        <f t="shared" si="6"/>
        <v>4</v>
      </c>
      <c r="H47" s="30">
        <f t="shared" si="7"/>
        <v>0</v>
      </c>
      <c r="I47" s="30">
        <f t="shared" si="8"/>
        <v>0</v>
      </c>
      <c r="J47" s="30">
        <f t="shared" si="9"/>
        <v>0</v>
      </c>
      <c r="K47" s="30">
        <f t="shared" si="10"/>
        <v>0</v>
      </c>
      <c r="L47" s="30">
        <f t="shared" si="11"/>
        <v>8</v>
      </c>
      <c r="M47" s="38">
        <v>42583</v>
      </c>
      <c r="N47" s="39">
        <v>5.6109999999999998</v>
      </c>
      <c r="O47" s="39">
        <v>2.69</v>
      </c>
      <c r="P47" s="39">
        <v>2.056</v>
      </c>
      <c r="Q47" s="39">
        <v>4.9669999999999996</v>
      </c>
      <c r="R47" s="39">
        <v>10.768000000000001</v>
      </c>
      <c r="S47" s="39">
        <v>1.321</v>
      </c>
      <c r="T47" s="39">
        <v>4.6920000000000002</v>
      </c>
      <c r="U47" s="39">
        <v>4.6239999999999997</v>
      </c>
      <c r="V47" s="39">
        <v>8.9670000000000005</v>
      </c>
      <c r="W47" s="39">
        <v>1.8080000000000001</v>
      </c>
      <c r="X47" s="39">
        <v>0</v>
      </c>
      <c r="Y47" s="39">
        <v>12.406000000000001</v>
      </c>
      <c r="Z47" s="39">
        <v>2.0880000000000001</v>
      </c>
      <c r="AA47" s="39">
        <v>0.83099999999999996</v>
      </c>
      <c r="AB47" s="39">
        <v>0.55500000000000005</v>
      </c>
      <c r="AC47" s="39">
        <v>2.7679999999999998</v>
      </c>
      <c r="AD47" s="39">
        <v>3.851</v>
      </c>
      <c r="AE47" s="39">
        <v>1.105</v>
      </c>
      <c r="AF47" s="39">
        <v>4.9260000000000002</v>
      </c>
      <c r="AG47" s="39">
        <v>2.1019999999999999</v>
      </c>
      <c r="AH47" s="39">
        <v>8.8819999999999997</v>
      </c>
      <c r="AI47" s="39">
        <v>6.2809999999999997</v>
      </c>
      <c r="AJ47" s="39">
        <v>4.3449999999999998</v>
      </c>
      <c r="AK47" s="39">
        <v>3.673</v>
      </c>
      <c r="AL47" s="39">
        <v>4.5</v>
      </c>
      <c r="AM47" s="39">
        <v>2.1549999999999998</v>
      </c>
      <c r="AN47" s="39">
        <v>1.264</v>
      </c>
      <c r="AO47" s="39">
        <v>1.131</v>
      </c>
      <c r="AP47" s="39">
        <v>7.3579999999999997</v>
      </c>
      <c r="AQ47" s="39">
        <v>0.25700000000000001</v>
      </c>
      <c r="AR47" s="39">
        <v>2.4300000000000002</v>
      </c>
      <c r="AS47" s="39">
        <v>2.944</v>
      </c>
      <c r="AT47" s="39">
        <v>4.633</v>
      </c>
      <c r="AU47" s="39">
        <v>19.23</v>
      </c>
      <c r="AV47" s="39">
        <v>4.1559999999999997</v>
      </c>
      <c r="AW47" s="39">
        <v>2.6480000000000001</v>
      </c>
      <c r="AX47" s="39">
        <v>1.254</v>
      </c>
      <c r="AY47" s="39">
        <v>4.6890000000000001</v>
      </c>
      <c r="AZ47" s="39">
        <v>6.117</v>
      </c>
      <c r="BA47" s="39">
        <v>1.8120000000000001</v>
      </c>
      <c r="BB47" s="39">
        <v>9.9760000000000009</v>
      </c>
      <c r="BC47" s="39">
        <v>2.5299999999999998</v>
      </c>
      <c r="BD47" s="39">
        <v>1.9019999999999999</v>
      </c>
      <c r="BE47" s="39">
        <v>2.8159999999999998</v>
      </c>
      <c r="BF47" s="39">
        <v>2.8660000000000001</v>
      </c>
      <c r="BG47" s="39">
        <v>2.6509999999999998</v>
      </c>
      <c r="BH47" s="39">
        <v>11.593999999999999</v>
      </c>
      <c r="BI47" s="39">
        <v>4.3170000000000002</v>
      </c>
      <c r="BJ47" s="39">
        <v>2.6070000000000002</v>
      </c>
      <c r="BK47" s="39">
        <v>5.8090000000000002</v>
      </c>
    </row>
    <row r="48" spans="1:63" x14ac:dyDescent="0.2">
      <c r="A48" s="30">
        <f t="shared" si="12"/>
        <v>2016</v>
      </c>
      <c r="D48" s="30">
        <f t="shared" si="13"/>
        <v>1</v>
      </c>
      <c r="E48" s="30">
        <f t="shared" si="4"/>
        <v>46</v>
      </c>
      <c r="F48" s="30">
        <f t="shared" si="5"/>
        <v>44</v>
      </c>
      <c r="G48" s="30">
        <f t="shared" si="6"/>
        <v>8</v>
      </c>
      <c r="H48" s="30">
        <f t="shared" si="7"/>
        <v>0</v>
      </c>
      <c r="I48" s="30">
        <f t="shared" si="8"/>
        <v>0</v>
      </c>
      <c r="J48" s="30">
        <f t="shared" si="9"/>
        <v>0</v>
      </c>
      <c r="K48" s="30">
        <f t="shared" si="10"/>
        <v>0</v>
      </c>
      <c r="L48" s="30">
        <f t="shared" si="11"/>
        <v>9</v>
      </c>
      <c r="M48" s="38">
        <v>42614</v>
      </c>
      <c r="N48" s="39">
        <v>1.843</v>
      </c>
      <c r="O48" s="39">
        <v>5.0570000000000004</v>
      </c>
      <c r="P48" s="39">
        <v>4.5599999999999996</v>
      </c>
      <c r="Q48" s="39">
        <v>3.2080000000000002</v>
      </c>
      <c r="R48" s="39">
        <v>1.7729999999999999</v>
      </c>
      <c r="S48" s="39">
        <v>5.2549999999999999</v>
      </c>
      <c r="T48" s="39">
        <v>4.88</v>
      </c>
      <c r="U48" s="39">
        <v>19.417000000000002</v>
      </c>
      <c r="V48" s="39">
        <v>9.7000000000000003E-2</v>
      </c>
      <c r="W48" s="39">
        <v>5.8220000000000001</v>
      </c>
      <c r="X48" s="39">
        <v>4.2439999999999998</v>
      </c>
      <c r="Y48" s="39">
        <v>3.202</v>
      </c>
      <c r="Z48" s="39">
        <v>0.28399999999999997</v>
      </c>
      <c r="AA48" s="39">
        <v>3.5030000000000001</v>
      </c>
      <c r="AB48" s="39">
        <v>0</v>
      </c>
      <c r="AC48" s="39">
        <v>14.648</v>
      </c>
      <c r="AD48" s="39">
        <v>6.024</v>
      </c>
      <c r="AE48" s="39">
        <v>3.7429999999999999</v>
      </c>
      <c r="AF48" s="39">
        <v>5.0670000000000002</v>
      </c>
      <c r="AG48" s="39">
        <v>4.58</v>
      </c>
      <c r="AH48" s="39">
        <v>13.428000000000001</v>
      </c>
      <c r="AI48" s="39">
        <v>2.548</v>
      </c>
      <c r="AJ48" s="39">
        <v>0</v>
      </c>
      <c r="AK48" s="39">
        <v>13.566000000000001</v>
      </c>
      <c r="AL48" s="39">
        <v>5.444</v>
      </c>
      <c r="AM48" s="39">
        <v>5.5149999999999997</v>
      </c>
      <c r="AN48" s="39">
        <v>11.551</v>
      </c>
      <c r="AO48" s="39">
        <v>0</v>
      </c>
      <c r="AP48" s="39">
        <v>0</v>
      </c>
      <c r="AQ48" s="39">
        <v>13.867000000000001</v>
      </c>
      <c r="AR48" s="39">
        <v>9.8089999999999993</v>
      </c>
      <c r="AS48" s="39">
        <v>4.008</v>
      </c>
      <c r="AT48" s="39">
        <v>3.294</v>
      </c>
      <c r="AU48" s="39">
        <v>6.7130000000000001</v>
      </c>
      <c r="AV48" s="39">
        <v>3.5819999999999999</v>
      </c>
      <c r="AW48" s="39">
        <v>2.88</v>
      </c>
      <c r="AX48" s="39">
        <v>2.2879999999999998</v>
      </c>
      <c r="AY48" s="39">
        <v>6.56</v>
      </c>
      <c r="AZ48" s="39">
        <v>2.3420000000000001</v>
      </c>
      <c r="BA48" s="39">
        <v>4.3849999999999998</v>
      </c>
      <c r="BB48" s="39">
        <v>7.2249999999999996</v>
      </c>
      <c r="BC48" s="39">
        <v>4.6849999999999996</v>
      </c>
      <c r="BD48" s="39">
        <v>2.9430000000000001</v>
      </c>
      <c r="BE48" s="39">
        <v>3.7719999999999998</v>
      </c>
      <c r="BF48" s="39">
        <v>2.0659999999999998</v>
      </c>
      <c r="BG48" s="39">
        <v>1.1830000000000001</v>
      </c>
      <c r="BH48" s="39">
        <v>4.22</v>
      </c>
      <c r="BI48" s="39">
        <v>29.384</v>
      </c>
      <c r="BJ48" s="39">
        <v>11.836</v>
      </c>
      <c r="BK48" s="39">
        <v>4.1470000000000002</v>
      </c>
    </row>
    <row r="49" spans="1:63" x14ac:dyDescent="0.2">
      <c r="A49" s="30">
        <f t="shared" si="12"/>
        <v>2016</v>
      </c>
      <c r="D49" s="30">
        <f t="shared" si="13"/>
        <v>0</v>
      </c>
      <c r="E49" s="30">
        <f t="shared" si="4"/>
        <v>32</v>
      </c>
      <c r="F49" s="30">
        <f t="shared" si="5"/>
        <v>19</v>
      </c>
      <c r="G49" s="30">
        <f t="shared" si="6"/>
        <v>4</v>
      </c>
      <c r="H49" s="30">
        <f t="shared" si="7"/>
        <v>0</v>
      </c>
      <c r="I49" s="30">
        <f t="shared" si="8"/>
        <v>0</v>
      </c>
      <c r="J49" s="30">
        <f t="shared" si="9"/>
        <v>0</v>
      </c>
      <c r="K49" s="30">
        <f t="shared" si="10"/>
        <v>0</v>
      </c>
      <c r="L49" s="30">
        <f t="shared" si="11"/>
        <v>10</v>
      </c>
      <c r="M49" s="38">
        <v>42644</v>
      </c>
      <c r="N49" s="39">
        <v>3.1030000000000002</v>
      </c>
      <c r="O49" s="39">
        <v>0</v>
      </c>
      <c r="P49" s="39">
        <v>2.2330000000000001</v>
      </c>
      <c r="Q49" s="39">
        <v>0</v>
      </c>
      <c r="R49" s="39">
        <v>1.1599999999999999</v>
      </c>
      <c r="S49" s="39">
        <v>0.33700000000000002</v>
      </c>
      <c r="T49" s="39">
        <v>1.4910000000000001</v>
      </c>
      <c r="U49" s="39">
        <v>15.609</v>
      </c>
      <c r="V49" s="39">
        <v>0</v>
      </c>
      <c r="W49" s="39">
        <v>1.53</v>
      </c>
      <c r="X49" s="39">
        <v>0</v>
      </c>
      <c r="Y49" s="39">
        <v>0</v>
      </c>
      <c r="Z49" s="39">
        <v>2.74</v>
      </c>
      <c r="AA49" s="39">
        <v>0</v>
      </c>
      <c r="AB49" s="39">
        <v>0</v>
      </c>
      <c r="AC49" s="39">
        <v>4.0129999999999999</v>
      </c>
      <c r="AD49" s="39">
        <v>14.521000000000001</v>
      </c>
      <c r="AE49" s="39">
        <v>1.248</v>
      </c>
      <c r="AF49" s="39">
        <v>6.08</v>
      </c>
      <c r="AG49" s="39">
        <v>0.80700000000000005</v>
      </c>
      <c r="AH49" s="39">
        <v>2.8170000000000002</v>
      </c>
      <c r="AI49" s="39">
        <v>0</v>
      </c>
      <c r="AJ49" s="39">
        <v>1.369</v>
      </c>
      <c r="AK49" s="39">
        <v>0.90400000000000003</v>
      </c>
      <c r="AL49" s="39">
        <v>0.98899999999999999</v>
      </c>
      <c r="AM49" s="39">
        <v>0.67100000000000004</v>
      </c>
      <c r="AN49" s="39">
        <v>12.023</v>
      </c>
      <c r="AO49" s="39">
        <v>0</v>
      </c>
      <c r="AP49" s="39">
        <v>0</v>
      </c>
      <c r="AQ49" s="39">
        <v>0.95399999999999996</v>
      </c>
      <c r="AR49" s="39">
        <v>1.3140000000000001</v>
      </c>
      <c r="AS49" s="39">
        <v>0</v>
      </c>
      <c r="AT49" s="39">
        <v>7.4770000000000003</v>
      </c>
      <c r="AU49" s="39">
        <v>0.75900000000000001</v>
      </c>
      <c r="AV49" s="39">
        <v>0</v>
      </c>
      <c r="AW49" s="39">
        <v>0.98199999999999998</v>
      </c>
      <c r="AX49" s="39">
        <v>0</v>
      </c>
      <c r="AY49" s="39">
        <v>1.1259999999999999</v>
      </c>
      <c r="AZ49" s="39">
        <v>0.38200000000000001</v>
      </c>
      <c r="BA49" s="39">
        <v>0</v>
      </c>
      <c r="BB49" s="39">
        <v>0</v>
      </c>
      <c r="BC49" s="39">
        <v>0.74399999999999999</v>
      </c>
      <c r="BD49" s="39">
        <v>0</v>
      </c>
      <c r="BE49" s="39">
        <v>8.8710000000000004</v>
      </c>
      <c r="BF49" s="39">
        <v>10.032999999999999</v>
      </c>
      <c r="BG49" s="39">
        <v>0.85799999999999998</v>
      </c>
      <c r="BH49" s="39">
        <v>6.4000000000000001E-2</v>
      </c>
      <c r="BI49" s="39">
        <v>0</v>
      </c>
      <c r="BJ49" s="39">
        <v>0</v>
      </c>
      <c r="BK49" s="39">
        <v>0.84</v>
      </c>
    </row>
    <row r="50" spans="1:63" x14ac:dyDescent="0.2">
      <c r="A50" s="30">
        <f t="shared" si="12"/>
        <v>2016</v>
      </c>
      <c r="D50" s="30">
        <f t="shared" si="13"/>
        <v>0</v>
      </c>
      <c r="E50" s="30">
        <f t="shared" si="4"/>
        <v>0</v>
      </c>
      <c r="F50" s="30">
        <f t="shared" si="5"/>
        <v>0</v>
      </c>
      <c r="G50" s="30">
        <f t="shared" si="6"/>
        <v>0</v>
      </c>
      <c r="H50" s="30">
        <f t="shared" si="7"/>
        <v>0</v>
      </c>
      <c r="I50" s="30">
        <f t="shared" si="8"/>
        <v>0</v>
      </c>
      <c r="J50" s="30">
        <f t="shared" si="9"/>
        <v>0</v>
      </c>
      <c r="K50" s="30">
        <f t="shared" si="10"/>
        <v>0</v>
      </c>
      <c r="L50" s="30">
        <f t="shared" si="11"/>
        <v>11</v>
      </c>
      <c r="M50" s="38">
        <v>42675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</row>
    <row r="51" spans="1:63" x14ac:dyDescent="0.2">
      <c r="A51" s="30">
        <f t="shared" si="12"/>
        <v>2016</v>
      </c>
      <c r="D51" s="30">
        <f t="shared" si="13"/>
        <v>1</v>
      </c>
      <c r="E51" s="30">
        <f t="shared" si="4"/>
        <v>33</v>
      </c>
      <c r="F51" s="30">
        <f t="shared" si="5"/>
        <v>25</v>
      </c>
      <c r="G51" s="30">
        <f t="shared" si="6"/>
        <v>6</v>
      </c>
      <c r="H51" s="30">
        <f t="shared" si="7"/>
        <v>0</v>
      </c>
      <c r="I51" s="30">
        <f t="shared" si="8"/>
        <v>0</v>
      </c>
      <c r="J51" s="30">
        <f t="shared" si="9"/>
        <v>0</v>
      </c>
      <c r="K51" s="30">
        <f t="shared" si="10"/>
        <v>0</v>
      </c>
      <c r="L51" s="30">
        <f t="shared" si="11"/>
        <v>12</v>
      </c>
      <c r="M51" s="38">
        <v>42705</v>
      </c>
      <c r="N51" s="39">
        <v>4.0069999999999997</v>
      </c>
      <c r="O51" s="39">
        <v>0.26200000000000001</v>
      </c>
      <c r="P51" s="39">
        <v>0</v>
      </c>
      <c r="Q51" s="39">
        <v>8.2620000000000005</v>
      </c>
      <c r="R51" s="39">
        <v>0</v>
      </c>
      <c r="S51" s="39">
        <v>0</v>
      </c>
      <c r="T51" s="39">
        <v>25.486000000000001</v>
      </c>
      <c r="U51" s="39">
        <v>0</v>
      </c>
      <c r="V51" s="39">
        <v>14.257999999999999</v>
      </c>
      <c r="W51" s="39">
        <v>0</v>
      </c>
      <c r="X51" s="39">
        <v>3.9319999999999999</v>
      </c>
      <c r="Y51" s="39">
        <v>1.107</v>
      </c>
      <c r="Z51" s="39">
        <v>1.133</v>
      </c>
      <c r="AA51" s="39">
        <v>1.8740000000000001</v>
      </c>
      <c r="AB51" s="39">
        <v>1.399</v>
      </c>
      <c r="AC51" s="39">
        <v>0</v>
      </c>
      <c r="AD51" s="39">
        <v>5.5E-2</v>
      </c>
      <c r="AE51" s="39">
        <v>2.5510000000000002</v>
      </c>
      <c r="AF51" s="39">
        <v>2.2679999999999998</v>
      </c>
      <c r="AG51" s="39">
        <v>0.74</v>
      </c>
      <c r="AH51" s="39">
        <v>0.183</v>
      </c>
      <c r="AI51" s="39">
        <v>1.7589999999999999</v>
      </c>
      <c r="AJ51" s="39">
        <v>0</v>
      </c>
      <c r="AK51" s="39">
        <v>6.7140000000000004</v>
      </c>
      <c r="AL51" s="39">
        <v>0.67300000000000004</v>
      </c>
      <c r="AM51" s="39">
        <v>0</v>
      </c>
      <c r="AN51" s="39">
        <v>15.326000000000001</v>
      </c>
      <c r="AO51" s="39">
        <v>0</v>
      </c>
      <c r="AP51" s="39">
        <v>1.6779999999999999</v>
      </c>
      <c r="AQ51" s="39">
        <v>1.0309999999999999</v>
      </c>
      <c r="AR51" s="39">
        <v>0</v>
      </c>
      <c r="AS51" s="39">
        <v>12.156000000000001</v>
      </c>
      <c r="AT51" s="39">
        <v>0</v>
      </c>
      <c r="AU51" s="39">
        <v>9.5950000000000006</v>
      </c>
      <c r="AV51" s="39">
        <v>2.198</v>
      </c>
      <c r="AW51" s="39">
        <v>0</v>
      </c>
      <c r="AX51" s="39">
        <v>1.256</v>
      </c>
      <c r="AY51" s="39">
        <v>0.61899999999999999</v>
      </c>
      <c r="AZ51" s="39">
        <v>5.0250000000000004</v>
      </c>
      <c r="BA51" s="39">
        <v>0</v>
      </c>
      <c r="BB51" s="39">
        <v>0.64200000000000002</v>
      </c>
      <c r="BC51" s="39">
        <v>0</v>
      </c>
      <c r="BD51" s="39">
        <v>12.42</v>
      </c>
      <c r="BE51" s="39">
        <v>0</v>
      </c>
      <c r="BF51" s="39">
        <v>5.6689999999999996</v>
      </c>
      <c r="BG51" s="39">
        <v>0</v>
      </c>
      <c r="BH51" s="39">
        <v>3.5999999999999997E-2</v>
      </c>
      <c r="BI51" s="39">
        <v>2.661</v>
      </c>
      <c r="BJ51" s="39">
        <v>0</v>
      </c>
      <c r="BK51" s="39">
        <v>10.462999999999999</v>
      </c>
    </row>
    <row r="52" spans="1:63" x14ac:dyDescent="0.2">
      <c r="A52" s="30">
        <f t="shared" si="12"/>
        <v>2017</v>
      </c>
      <c r="D52" s="30">
        <f t="shared" si="13"/>
        <v>0</v>
      </c>
      <c r="E52" s="30">
        <f t="shared" si="4"/>
        <v>27</v>
      </c>
      <c r="F52" s="30">
        <f t="shared" si="5"/>
        <v>17</v>
      </c>
      <c r="G52" s="30">
        <f t="shared" si="6"/>
        <v>2</v>
      </c>
      <c r="H52" s="30">
        <f t="shared" si="7"/>
        <v>0</v>
      </c>
      <c r="I52" s="30">
        <f t="shared" si="8"/>
        <v>0</v>
      </c>
      <c r="J52" s="30">
        <f t="shared" si="9"/>
        <v>0</v>
      </c>
      <c r="K52" s="30">
        <f t="shared" si="10"/>
        <v>0</v>
      </c>
      <c r="L52" s="30">
        <f t="shared" si="11"/>
        <v>1</v>
      </c>
      <c r="M52" s="38">
        <v>42736</v>
      </c>
      <c r="N52" s="39">
        <v>0</v>
      </c>
      <c r="O52" s="39">
        <v>5.0129999999999999</v>
      </c>
      <c r="P52" s="39">
        <v>9.2999999999999999E-2</v>
      </c>
      <c r="Q52" s="39">
        <v>0</v>
      </c>
      <c r="R52" s="39">
        <v>0.81399999999999995</v>
      </c>
      <c r="S52" s="39">
        <v>2.2349999999999999</v>
      </c>
      <c r="T52" s="39">
        <v>0</v>
      </c>
      <c r="U52" s="39">
        <v>3.1930000000000001</v>
      </c>
      <c r="V52" s="39">
        <v>0</v>
      </c>
      <c r="W52" s="39">
        <v>5.9749999999999996</v>
      </c>
      <c r="X52" s="39">
        <v>0</v>
      </c>
      <c r="Y52" s="39">
        <v>0</v>
      </c>
      <c r="Z52" s="39">
        <v>5.56</v>
      </c>
      <c r="AA52" s="39">
        <v>0</v>
      </c>
      <c r="AB52" s="39">
        <v>0</v>
      </c>
      <c r="AC52" s="39">
        <v>14.637</v>
      </c>
      <c r="AD52" s="39">
        <v>1.879</v>
      </c>
      <c r="AE52" s="39">
        <v>0</v>
      </c>
      <c r="AF52" s="39">
        <v>1.0609999999999999</v>
      </c>
      <c r="AG52" s="39">
        <v>0</v>
      </c>
      <c r="AH52" s="39">
        <v>0.05</v>
      </c>
      <c r="AI52" s="39">
        <v>0</v>
      </c>
      <c r="AJ52" s="39">
        <v>0</v>
      </c>
      <c r="AK52" s="39">
        <v>0.84199999999999997</v>
      </c>
      <c r="AL52" s="39">
        <v>0</v>
      </c>
      <c r="AM52" s="39">
        <v>6.867</v>
      </c>
      <c r="AN52" s="39">
        <v>0</v>
      </c>
      <c r="AO52" s="39">
        <v>21.039000000000001</v>
      </c>
      <c r="AP52" s="39">
        <v>0</v>
      </c>
      <c r="AQ52" s="39">
        <v>2.7280000000000002</v>
      </c>
      <c r="AR52" s="39">
        <v>3.1859999999999999</v>
      </c>
      <c r="AS52" s="39">
        <v>0</v>
      </c>
      <c r="AT52" s="39">
        <v>0</v>
      </c>
      <c r="AU52" s="39">
        <v>9.2040000000000006</v>
      </c>
      <c r="AV52" s="39">
        <v>0</v>
      </c>
      <c r="AW52" s="39">
        <v>0.35399999999999998</v>
      </c>
      <c r="AX52" s="39">
        <v>0</v>
      </c>
      <c r="AY52" s="39">
        <v>2.4820000000000002</v>
      </c>
      <c r="AZ52" s="39">
        <v>0</v>
      </c>
      <c r="BA52" s="39">
        <v>0.46800000000000003</v>
      </c>
      <c r="BB52" s="39">
        <v>0.26900000000000002</v>
      </c>
      <c r="BC52" s="39">
        <v>1.732</v>
      </c>
      <c r="BD52" s="39">
        <v>0</v>
      </c>
      <c r="BE52" s="39">
        <v>2.3450000000000002</v>
      </c>
      <c r="BF52" s="39">
        <v>9.4E-2</v>
      </c>
      <c r="BG52" s="39">
        <v>0.622</v>
      </c>
      <c r="BH52" s="39">
        <v>0.59899999999999998</v>
      </c>
      <c r="BI52" s="39">
        <v>0</v>
      </c>
      <c r="BJ52" s="39">
        <v>1.86</v>
      </c>
      <c r="BK52" s="39">
        <v>0</v>
      </c>
    </row>
    <row r="53" spans="1:63" x14ac:dyDescent="0.2">
      <c r="A53" s="30">
        <f t="shared" si="12"/>
        <v>2017</v>
      </c>
      <c r="D53" s="30">
        <f t="shared" si="13"/>
        <v>0</v>
      </c>
      <c r="E53" s="30">
        <f t="shared" si="4"/>
        <v>5</v>
      </c>
      <c r="F53" s="30">
        <f t="shared" si="5"/>
        <v>3</v>
      </c>
      <c r="G53" s="30">
        <f t="shared" si="6"/>
        <v>0</v>
      </c>
      <c r="H53" s="30">
        <f t="shared" si="7"/>
        <v>0</v>
      </c>
      <c r="I53" s="30">
        <f t="shared" si="8"/>
        <v>0</v>
      </c>
      <c r="J53" s="30">
        <f t="shared" si="9"/>
        <v>0</v>
      </c>
      <c r="K53" s="30">
        <f t="shared" si="10"/>
        <v>0</v>
      </c>
      <c r="L53" s="30">
        <f t="shared" si="11"/>
        <v>2</v>
      </c>
      <c r="M53" s="38">
        <v>42767</v>
      </c>
      <c r="N53" s="39">
        <v>0.125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5.5709999999999997</v>
      </c>
      <c r="U53" s="39">
        <v>0</v>
      </c>
      <c r="V53" s="39">
        <v>0</v>
      </c>
      <c r="W53" s="39">
        <v>2.5499999999999998</v>
      </c>
      <c r="X53" s="39">
        <v>0</v>
      </c>
      <c r="Y53" s="39">
        <v>0</v>
      </c>
      <c r="Z53" s="39">
        <v>0</v>
      </c>
      <c r="AA53" s="39">
        <v>0</v>
      </c>
      <c r="AB53" s="39">
        <v>0.77500000000000002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1.875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</row>
    <row r="54" spans="1:63" x14ac:dyDescent="0.2">
      <c r="A54" s="30">
        <f t="shared" si="12"/>
        <v>2017</v>
      </c>
      <c r="D54" s="30">
        <f t="shared" si="13"/>
        <v>0</v>
      </c>
      <c r="E54" s="30">
        <f t="shared" si="4"/>
        <v>1</v>
      </c>
      <c r="F54" s="30">
        <f t="shared" si="5"/>
        <v>0</v>
      </c>
      <c r="G54" s="30">
        <f t="shared" si="6"/>
        <v>0</v>
      </c>
      <c r="H54" s="30">
        <f t="shared" si="7"/>
        <v>0</v>
      </c>
      <c r="I54" s="30">
        <f t="shared" si="8"/>
        <v>0</v>
      </c>
      <c r="J54" s="30">
        <f t="shared" si="9"/>
        <v>0</v>
      </c>
      <c r="K54" s="30">
        <f t="shared" si="10"/>
        <v>0</v>
      </c>
      <c r="L54" s="30">
        <f t="shared" si="11"/>
        <v>3</v>
      </c>
      <c r="M54" s="38">
        <v>42795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0.193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</row>
    <row r="55" spans="1:63" x14ac:dyDescent="0.2">
      <c r="A55" s="30">
        <f t="shared" si="12"/>
        <v>2017</v>
      </c>
      <c r="D55" s="30">
        <f t="shared" si="13"/>
        <v>0</v>
      </c>
      <c r="E55" s="30">
        <f t="shared" si="4"/>
        <v>0</v>
      </c>
      <c r="F55" s="30">
        <f t="shared" si="5"/>
        <v>0</v>
      </c>
      <c r="G55" s="30">
        <f t="shared" si="6"/>
        <v>0</v>
      </c>
      <c r="H55" s="30">
        <f t="shared" si="7"/>
        <v>0</v>
      </c>
      <c r="I55" s="30">
        <f t="shared" si="8"/>
        <v>0</v>
      </c>
      <c r="J55" s="30">
        <f t="shared" si="9"/>
        <v>0</v>
      </c>
      <c r="K55" s="30">
        <f t="shared" si="10"/>
        <v>0</v>
      </c>
      <c r="L55" s="30">
        <f t="shared" si="11"/>
        <v>4</v>
      </c>
      <c r="M55" s="38">
        <v>42826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</row>
    <row r="56" spans="1:63" x14ac:dyDescent="0.2">
      <c r="A56" s="30">
        <f t="shared" si="12"/>
        <v>2017</v>
      </c>
      <c r="D56" s="30">
        <f t="shared" si="13"/>
        <v>0</v>
      </c>
      <c r="E56" s="30">
        <f t="shared" si="4"/>
        <v>5</v>
      </c>
      <c r="F56" s="30">
        <f t="shared" si="5"/>
        <v>2</v>
      </c>
      <c r="G56" s="30">
        <f t="shared" si="6"/>
        <v>0</v>
      </c>
      <c r="H56" s="30">
        <f t="shared" si="7"/>
        <v>0</v>
      </c>
      <c r="I56" s="30">
        <f t="shared" si="8"/>
        <v>0</v>
      </c>
      <c r="J56" s="30">
        <f t="shared" si="9"/>
        <v>0</v>
      </c>
      <c r="K56" s="30">
        <f t="shared" si="10"/>
        <v>0</v>
      </c>
      <c r="L56" s="30">
        <f t="shared" si="11"/>
        <v>5</v>
      </c>
      <c r="M56" s="38">
        <v>42856</v>
      </c>
      <c r="N56" s="39">
        <v>0</v>
      </c>
      <c r="O56" s="39">
        <v>0.54900000000000004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0.20599999999999999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0.20599999999999999</v>
      </c>
      <c r="AG56" s="39">
        <v>0</v>
      </c>
      <c r="AH56" s="39">
        <v>1.208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1.6020000000000001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</row>
    <row r="57" spans="1:63" x14ac:dyDescent="0.2">
      <c r="A57" s="30">
        <f t="shared" si="12"/>
        <v>2017</v>
      </c>
      <c r="D57" s="30">
        <f t="shared" si="13"/>
        <v>0</v>
      </c>
      <c r="E57" s="30">
        <f t="shared" si="4"/>
        <v>26</v>
      </c>
      <c r="F57" s="30">
        <f t="shared" si="5"/>
        <v>7</v>
      </c>
      <c r="G57" s="30">
        <f t="shared" si="6"/>
        <v>0</v>
      </c>
      <c r="H57" s="30">
        <f t="shared" si="7"/>
        <v>0</v>
      </c>
      <c r="I57" s="30">
        <f t="shared" si="8"/>
        <v>0</v>
      </c>
      <c r="J57" s="30">
        <f t="shared" si="9"/>
        <v>0</v>
      </c>
      <c r="K57" s="30">
        <f t="shared" si="10"/>
        <v>0</v>
      </c>
      <c r="L57" s="30">
        <f t="shared" si="11"/>
        <v>6</v>
      </c>
      <c r="M57" s="38">
        <v>42887</v>
      </c>
      <c r="N57" s="39">
        <v>0</v>
      </c>
      <c r="O57" s="39">
        <v>1.3160000000000001</v>
      </c>
      <c r="P57" s="39">
        <v>0.16700000000000001</v>
      </c>
      <c r="Q57" s="39">
        <v>0</v>
      </c>
      <c r="R57" s="39">
        <v>0</v>
      </c>
      <c r="S57" s="39">
        <v>0</v>
      </c>
      <c r="T57" s="39">
        <v>2.7E-2</v>
      </c>
      <c r="U57" s="39">
        <v>0</v>
      </c>
      <c r="V57" s="39">
        <v>0</v>
      </c>
      <c r="W57" s="39">
        <v>0.58299999999999996</v>
      </c>
      <c r="X57" s="39">
        <v>0</v>
      </c>
      <c r="Y57" s="39">
        <v>4.95</v>
      </c>
      <c r="Z57" s="39">
        <v>1.2E-2</v>
      </c>
      <c r="AA57" s="39">
        <v>0.255</v>
      </c>
      <c r="AB57" s="39">
        <v>0.30599999999999999</v>
      </c>
      <c r="AC57" s="39">
        <v>0</v>
      </c>
      <c r="AD57" s="39">
        <v>0.318</v>
      </c>
      <c r="AE57" s="39">
        <v>0.25700000000000001</v>
      </c>
      <c r="AF57" s="39">
        <v>0.70299999999999996</v>
      </c>
      <c r="AG57" s="39">
        <v>4.9000000000000002E-2</v>
      </c>
      <c r="AH57" s="39">
        <v>0</v>
      </c>
      <c r="AI57" s="39">
        <v>0</v>
      </c>
      <c r="AJ57" s="39">
        <v>0</v>
      </c>
      <c r="AK57" s="39">
        <v>0.28999999999999998</v>
      </c>
      <c r="AL57" s="39">
        <v>1.742</v>
      </c>
      <c r="AM57" s="39">
        <v>0.67900000000000005</v>
      </c>
      <c r="AN57" s="39">
        <v>0</v>
      </c>
      <c r="AO57" s="39">
        <v>0</v>
      </c>
      <c r="AP57" s="39">
        <v>0</v>
      </c>
      <c r="AQ57" s="39">
        <v>1.1459999999999999</v>
      </c>
      <c r="AR57" s="39">
        <v>0</v>
      </c>
      <c r="AS57" s="39">
        <v>0</v>
      </c>
      <c r="AT57" s="39">
        <v>0.23799999999999999</v>
      </c>
      <c r="AU57" s="39">
        <v>3.411</v>
      </c>
      <c r="AV57" s="39">
        <v>1.012</v>
      </c>
      <c r="AW57" s="39">
        <v>0</v>
      </c>
      <c r="AX57" s="39">
        <v>0</v>
      </c>
      <c r="AY57" s="39">
        <v>4.0199999999999996</v>
      </c>
      <c r="AZ57" s="39">
        <v>0</v>
      </c>
      <c r="BA57" s="39">
        <v>0</v>
      </c>
      <c r="BB57" s="39">
        <v>0</v>
      </c>
      <c r="BC57" s="39">
        <v>0.14899999999999999</v>
      </c>
      <c r="BD57" s="39">
        <v>0</v>
      </c>
      <c r="BE57" s="39">
        <v>0.215</v>
      </c>
      <c r="BF57" s="39">
        <v>0.192</v>
      </c>
      <c r="BG57" s="39">
        <v>0</v>
      </c>
      <c r="BH57" s="39">
        <v>0</v>
      </c>
      <c r="BI57" s="39">
        <v>0.72499999999999998</v>
      </c>
      <c r="BJ57" s="39">
        <v>8.1000000000000003E-2</v>
      </c>
      <c r="BK57" s="39">
        <v>0.23599999999999999</v>
      </c>
    </row>
    <row r="58" spans="1:63" x14ac:dyDescent="0.2">
      <c r="A58" s="30">
        <f t="shared" si="12"/>
        <v>2017</v>
      </c>
      <c r="D58" s="30">
        <f t="shared" si="13"/>
        <v>14</v>
      </c>
      <c r="E58" s="30">
        <f t="shared" si="4"/>
        <v>50</v>
      </c>
      <c r="F58" s="30">
        <f t="shared" si="5"/>
        <v>50</v>
      </c>
      <c r="G58" s="30">
        <f t="shared" si="6"/>
        <v>33</v>
      </c>
      <c r="H58" s="30">
        <f t="shared" si="7"/>
        <v>0</v>
      </c>
      <c r="I58" s="30">
        <f t="shared" si="8"/>
        <v>0</v>
      </c>
      <c r="J58" s="30">
        <f t="shared" si="9"/>
        <v>0</v>
      </c>
      <c r="K58" s="30">
        <f t="shared" si="10"/>
        <v>0</v>
      </c>
      <c r="L58" s="30">
        <f t="shared" si="11"/>
        <v>7</v>
      </c>
      <c r="M58" s="38">
        <v>42917</v>
      </c>
      <c r="N58" s="39">
        <v>28.530999999999999</v>
      </c>
      <c r="O58" s="39">
        <v>5.5869999999999997</v>
      </c>
      <c r="P58" s="39">
        <v>25.58</v>
      </c>
      <c r="Q58" s="39">
        <v>9.3059999999999992</v>
      </c>
      <c r="R58" s="39">
        <v>9.7769999999999992</v>
      </c>
      <c r="S58" s="39">
        <v>17.283000000000001</v>
      </c>
      <c r="T58" s="39">
        <v>37.244999999999997</v>
      </c>
      <c r="U58" s="39">
        <v>6.1660000000000004</v>
      </c>
      <c r="V58" s="39">
        <v>5.3849999999999998</v>
      </c>
      <c r="W58" s="39">
        <v>30.021000000000001</v>
      </c>
      <c r="X58" s="39">
        <v>29.198</v>
      </c>
      <c r="Y58" s="39">
        <v>5.9809999999999999</v>
      </c>
      <c r="Z58" s="39">
        <v>26.585999999999999</v>
      </c>
      <c r="AA58" s="39">
        <v>8.6579999999999995</v>
      </c>
      <c r="AB58" s="39">
        <v>4.3940000000000001</v>
      </c>
      <c r="AC58" s="39">
        <v>32.463999999999999</v>
      </c>
      <c r="AD58" s="39">
        <v>8.8439999999999994</v>
      </c>
      <c r="AE58" s="39">
        <v>21.039000000000001</v>
      </c>
      <c r="AF58" s="39">
        <v>15.122999999999999</v>
      </c>
      <c r="AG58" s="39">
        <v>18.411999999999999</v>
      </c>
      <c r="AH58" s="39">
        <v>33.747999999999998</v>
      </c>
      <c r="AI58" s="39">
        <v>6.7619999999999996</v>
      </c>
      <c r="AJ58" s="39">
        <v>10.867000000000001</v>
      </c>
      <c r="AK58" s="39">
        <v>18.440999999999999</v>
      </c>
      <c r="AL58" s="39">
        <v>23.143000000000001</v>
      </c>
      <c r="AM58" s="39">
        <v>6.3849999999999998</v>
      </c>
      <c r="AN58" s="39">
        <v>19.149000000000001</v>
      </c>
      <c r="AO58" s="39">
        <v>13.185</v>
      </c>
      <c r="AP58" s="39">
        <v>23.37</v>
      </c>
      <c r="AQ58" s="39">
        <v>10.064</v>
      </c>
      <c r="AR58" s="39">
        <v>15.231999999999999</v>
      </c>
      <c r="AS58" s="39">
        <v>13.544</v>
      </c>
      <c r="AT58" s="39">
        <v>9.109</v>
      </c>
      <c r="AU58" s="39">
        <v>28.033000000000001</v>
      </c>
      <c r="AV58" s="39">
        <v>15.78</v>
      </c>
      <c r="AW58" s="39">
        <v>12.897</v>
      </c>
      <c r="AX58" s="39">
        <v>9.3420000000000005</v>
      </c>
      <c r="AY58" s="39">
        <v>26.73</v>
      </c>
      <c r="AZ58" s="39">
        <v>15.234</v>
      </c>
      <c r="BA58" s="39">
        <v>15.504</v>
      </c>
      <c r="BB58" s="39">
        <v>10.212</v>
      </c>
      <c r="BC58" s="39">
        <v>16.356999999999999</v>
      </c>
      <c r="BD58" s="39">
        <v>7.1050000000000004</v>
      </c>
      <c r="BE58" s="39">
        <v>26.539000000000001</v>
      </c>
      <c r="BF58" s="39">
        <v>29.994</v>
      </c>
      <c r="BG58" s="39">
        <v>9.3719999999999999</v>
      </c>
      <c r="BH58" s="39">
        <v>27.591000000000001</v>
      </c>
      <c r="BI58" s="39">
        <v>5.3170000000000002</v>
      </c>
      <c r="BJ58" s="39">
        <v>3.9460000000000002</v>
      </c>
      <c r="BK58" s="39">
        <v>40.271000000000001</v>
      </c>
    </row>
    <row r="59" spans="1:63" x14ac:dyDescent="0.2">
      <c r="A59" s="30">
        <f t="shared" si="12"/>
        <v>2017</v>
      </c>
      <c r="D59" s="30">
        <f t="shared" si="13"/>
        <v>0</v>
      </c>
      <c r="E59" s="30">
        <f t="shared" si="4"/>
        <v>49</v>
      </c>
      <c r="F59" s="30">
        <f t="shared" si="5"/>
        <v>46</v>
      </c>
      <c r="G59" s="30">
        <f t="shared" si="6"/>
        <v>2</v>
      </c>
      <c r="H59" s="30">
        <f t="shared" si="7"/>
        <v>0</v>
      </c>
      <c r="I59" s="30">
        <f t="shared" si="8"/>
        <v>0</v>
      </c>
      <c r="J59" s="30">
        <f t="shared" si="9"/>
        <v>0</v>
      </c>
      <c r="K59" s="30">
        <f t="shared" si="10"/>
        <v>0</v>
      </c>
      <c r="L59" s="30">
        <f t="shared" si="11"/>
        <v>8</v>
      </c>
      <c r="M59" s="38">
        <v>42948</v>
      </c>
      <c r="N59" s="39">
        <v>2.488</v>
      </c>
      <c r="O59" s="39">
        <v>3.81</v>
      </c>
      <c r="P59" s="39">
        <v>2.9470000000000001</v>
      </c>
      <c r="Q59" s="39">
        <v>3.4660000000000002</v>
      </c>
      <c r="R59" s="39">
        <v>2.9590000000000001</v>
      </c>
      <c r="S59" s="39">
        <v>3.1360000000000001</v>
      </c>
      <c r="T59" s="39">
        <v>3.8210000000000002</v>
      </c>
      <c r="U59" s="39">
        <v>1.81</v>
      </c>
      <c r="V59" s="39">
        <v>7.5709999999999997</v>
      </c>
      <c r="W59" s="39">
        <v>0.129</v>
      </c>
      <c r="X59" s="39">
        <v>4.0389999999999997</v>
      </c>
      <c r="Y59" s="39">
        <v>2.6019999999999999</v>
      </c>
      <c r="Z59" s="39">
        <v>3.7040000000000002</v>
      </c>
      <c r="AA59" s="39">
        <v>0.83799999999999997</v>
      </c>
      <c r="AB59" s="39">
        <v>1.8959999999999999</v>
      </c>
      <c r="AC59" s="39">
        <v>1.4339999999999999</v>
      </c>
      <c r="AD59" s="39">
        <v>3.1589999999999998</v>
      </c>
      <c r="AE59" s="39">
        <v>8.0000000000000002E-3</v>
      </c>
      <c r="AF59" s="39">
        <v>6.31</v>
      </c>
      <c r="AG59" s="39">
        <v>1.212</v>
      </c>
      <c r="AH59" s="39">
        <v>24.321999999999999</v>
      </c>
      <c r="AI59" s="39">
        <v>1.8160000000000001</v>
      </c>
      <c r="AJ59" s="39">
        <v>3.0760000000000001</v>
      </c>
      <c r="AK59" s="39">
        <v>2.9449999999999998</v>
      </c>
      <c r="AL59" s="39">
        <v>2.2959999999999998</v>
      </c>
      <c r="AM59" s="39">
        <v>2.855</v>
      </c>
      <c r="AN59" s="39">
        <v>1.2649999999999999</v>
      </c>
      <c r="AO59" s="39">
        <v>5.7770000000000001</v>
      </c>
      <c r="AP59" s="39">
        <v>1.24</v>
      </c>
      <c r="AQ59" s="39">
        <v>9.2690000000000001</v>
      </c>
      <c r="AR59" s="39">
        <v>4.141</v>
      </c>
      <c r="AS59" s="39">
        <v>1.6779999999999999</v>
      </c>
      <c r="AT59" s="39">
        <v>7.13</v>
      </c>
      <c r="AU59" s="39">
        <v>5.1429999999999998</v>
      </c>
      <c r="AV59" s="39">
        <v>5.8159999999999998</v>
      </c>
      <c r="AW59" s="39">
        <v>2.2040000000000002</v>
      </c>
      <c r="AX59" s="39">
        <v>1.06</v>
      </c>
      <c r="AY59" s="39">
        <v>7.9980000000000002</v>
      </c>
      <c r="AZ59" s="39">
        <v>3.9580000000000002</v>
      </c>
      <c r="BA59" s="39">
        <v>3.681</v>
      </c>
      <c r="BB59" s="39">
        <v>3.4980000000000002</v>
      </c>
      <c r="BC59" s="39">
        <v>2.1779999999999999</v>
      </c>
      <c r="BD59" s="39">
        <v>2.2410000000000001</v>
      </c>
      <c r="BE59" s="39">
        <v>3.96</v>
      </c>
      <c r="BF59" s="39">
        <v>0</v>
      </c>
      <c r="BG59" s="39">
        <v>5.0810000000000004</v>
      </c>
      <c r="BH59" s="39">
        <v>21.51</v>
      </c>
      <c r="BI59" s="39">
        <v>2.016</v>
      </c>
      <c r="BJ59" s="39">
        <v>2.202</v>
      </c>
      <c r="BK59" s="39">
        <v>4.093</v>
      </c>
    </row>
    <row r="60" spans="1:63" x14ac:dyDescent="0.2">
      <c r="A60" s="30">
        <f t="shared" si="12"/>
        <v>2017</v>
      </c>
      <c r="D60" s="30">
        <f t="shared" si="13"/>
        <v>1</v>
      </c>
      <c r="E60" s="30">
        <f t="shared" ref="E60:E91" si="14">COUNTIF($N60:$BK60,"&gt;0")</f>
        <v>48</v>
      </c>
      <c r="F60" s="30">
        <f t="shared" ref="F60:F91" si="15">COUNTIF($N60:$BK60,"&gt;1")</f>
        <v>42</v>
      </c>
      <c r="G60" s="30">
        <f t="shared" ref="G60:G91" si="16">COUNTIF($N60:$BK60,"&gt;10")</f>
        <v>6</v>
      </c>
      <c r="H60" s="30">
        <f t="shared" ref="H60:H91" si="17">COUNTIF($N60:$BK60,"&gt;50")</f>
        <v>0</v>
      </c>
      <c r="I60" s="30">
        <f t="shared" ref="I60:I91" si="18">COUNTIF($N60:$BK60,"&gt;100")</f>
        <v>0</v>
      </c>
      <c r="J60" s="30">
        <f t="shared" ref="J60:J91" si="19">COUNTIF($N60:$BK60,"&gt;500")</f>
        <v>0</v>
      </c>
      <c r="K60" s="30">
        <f t="shared" ref="K60:K91" si="20">COUNTIF($N60:$BK60,"&gt;1000")</f>
        <v>0</v>
      </c>
      <c r="L60" s="30">
        <f t="shared" ref="L60:L91" si="21">MONTH(M60)</f>
        <v>9</v>
      </c>
      <c r="M60" s="38">
        <v>42979</v>
      </c>
      <c r="N60" s="39">
        <v>5.7640000000000002</v>
      </c>
      <c r="O60" s="39">
        <v>0.26600000000000001</v>
      </c>
      <c r="P60" s="39">
        <v>1.625</v>
      </c>
      <c r="Q60" s="39">
        <v>3.63</v>
      </c>
      <c r="R60" s="39">
        <v>0.122</v>
      </c>
      <c r="S60" s="39">
        <v>6.4</v>
      </c>
      <c r="T60" s="39">
        <v>0.55600000000000005</v>
      </c>
      <c r="U60" s="39">
        <v>16.012</v>
      </c>
      <c r="V60" s="39">
        <v>6.8890000000000002</v>
      </c>
      <c r="W60" s="39">
        <v>1.3939999999999999</v>
      </c>
      <c r="X60" s="39">
        <v>6.2270000000000003</v>
      </c>
      <c r="Y60" s="39">
        <v>3.0219999999999998</v>
      </c>
      <c r="Z60" s="39">
        <v>2.1219999999999999</v>
      </c>
      <c r="AA60" s="39">
        <v>8.6590000000000007</v>
      </c>
      <c r="AB60" s="39">
        <v>1.075</v>
      </c>
      <c r="AC60" s="39">
        <v>3.8719999999999999</v>
      </c>
      <c r="AD60" s="39">
        <v>3.5870000000000002</v>
      </c>
      <c r="AE60" s="39">
        <v>15.949</v>
      </c>
      <c r="AF60" s="39">
        <v>4.3040000000000003</v>
      </c>
      <c r="AG60" s="39">
        <v>3.9049999999999998</v>
      </c>
      <c r="AH60" s="39">
        <v>2.8479999999999999</v>
      </c>
      <c r="AI60" s="39">
        <v>8.5969999999999995</v>
      </c>
      <c r="AJ60" s="39">
        <v>4.4329999999999998</v>
      </c>
      <c r="AK60" s="39">
        <v>3.754</v>
      </c>
      <c r="AL60" s="39">
        <v>6.2679999999999998</v>
      </c>
      <c r="AM60" s="39">
        <v>0.21</v>
      </c>
      <c r="AN60" s="39">
        <v>0</v>
      </c>
      <c r="AO60" s="39">
        <v>8.3480000000000008</v>
      </c>
      <c r="AP60" s="39">
        <v>6.4290000000000003</v>
      </c>
      <c r="AQ60" s="39">
        <v>4.0910000000000002</v>
      </c>
      <c r="AR60" s="39">
        <v>0.997</v>
      </c>
      <c r="AS60" s="39">
        <v>3.1629999999999998</v>
      </c>
      <c r="AT60" s="39">
        <v>2.4369999999999998</v>
      </c>
      <c r="AU60" s="39">
        <v>17.356000000000002</v>
      </c>
      <c r="AV60" s="39">
        <v>3.0739999999999998</v>
      </c>
      <c r="AW60" s="39">
        <v>2.4060000000000001</v>
      </c>
      <c r="AX60" s="39">
        <v>3.8239999999999998</v>
      </c>
      <c r="AY60" s="39">
        <v>13.823</v>
      </c>
      <c r="AZ60" s="39">
        <v>2.8740000000000001</v>
      </c>
      <c r="BA60" s="39">
        <v>9.3190000000000008</v>
      </c>
      <c r="BB60" s="39">
        <v>0</v>
      </c>
      <c r="BC60" s="39">
        <v>6.0069999999999997</v>
      </c>
      <c r="BD60" s="39">
        <v>3.738</v>
      </c>
      <c r="BE60" s="39">
        <v>8.4239999999999995</v>
      </c>
      <c r="BF60" s="39">
        <v>1.5820000000000001</v>
      </c>
      <c r="BG60" s="39">
        <v>8.9600000000000009</v>
      </c>
      <c r="BH60" s="39">
        <v>1.718</v>
      </c>
      <c r="BI60" s="39">
        <v>34.585999999999999</v>
      </c>
      <c r="BJ60" s="39">
        <v>13.518000000000001</v>
      </c>
      <c r="BK60" s="39">
        <v>0.73599999999999999</v>
      </c>
    </row>
    <row r="61" spans="1:63" x14ac:dyDescent="0.2">
      <c r="A61" s="30">
        <f t="shared" si="12"/>
        <v>2017</v>
      </c>
      <c r="D61" s="30">
        <f t="shared" ref="D61:D92" si="22">COUNTIF(N61:BK61,"&gt;25")</f>
        <v>0</v>
      </c>
      <c r="E61" s="30">
        <f t="shared" si="14"/>
        <v>35</v>
      </c>
      <c r="F61" s="30">
        <f t="shared" si="15"/>
        <v>13</v>
      </c>
      <c r="G61" s="30">
        <f t="shared" si="16"/>
        <v>2</v>
      </c>
      <c r="H61" s="30">
        <f t="shared" si="17"/>
        <v>0</v>
      </c>
      <c r="I61" s="30">
        <f t="shared" si="18"/>
        <v>0</v>
      </c>
      <c r="J61" s="30">
        <f t="shared" si="19"/>
        <v>0</v>
      </c>
      <c r="K61" s="30">
        <f t="shared" si="20"/>
        <v>0</v>
      </c>
      <c r="L61" s="30">
        <f t="shared" si="21"/>
        <v>10</v>
      </c>
      <c r="M61" s="38">
        <v>43009</v>
      </c>
      <c r="N61" s="39">
        <v>2.6040000000000001</v>
      </c>
      <c r="O61" s="39">
        <v>0</v>
      </c>
      <c r="P61" s="39">
        <v>0.61199999999999999</v>
      </c>
      <c r="Q61" s="39">
        <v>6.0999999999999999E-2</v>
      </c>
      <c r="R61" s="39">
        <v>8.5999999999999993E-2</v>
      </c>
      <c r="S61" s="39">
        <v>9.0570000000000004</v>
      </c>
      <c r="T61" s="39">
        <v>0</v>
      </c>
      <c r="U61" s="39">
        <v>11.106999999999999</v>
      </c>
      <c r="V61" s="39">
        <v>0</v>
      </c>
      <c r="W61" s="39">
        <v>9.7289999999999992</v>
      </c>
      <c r="X61" s="39">
        <v>0.81699999999999995</v>
      </c>
      <c r="Y61" s="39">
        <v>8.1000000000000003E-2</v>
      </c>
      <c r="Z61" s="39">
        <v>0</v>
      </c>
      <c r="AA61" s="39">
        <v>0</v>
      </c>
      <c r="AB61" s="39">
        <v>0</v>
      </c>
      <c r="AC61" s="39">
        <v>0.72899999999999998</v>
      </c>
      <c r="AD61" s="39">
        <v>16.061</v>
      </c>
      <c r="AE61" s="39">
        <v>0</v>
      </c>
      <c r="AF61" s="39">
        <v>5.2690000000000001</v>
      </c>
      <c r="AG61" s="39">
        <v>0</v>
      </c>
      <c r="AH61" s="39">
        <v>0.30099999999999999</v>
      </c>
      <c r="AI61" s="39">
        <v>0.13600000000000001</v>
      </c>
      <c r="AJ61" s="39">
        <v>0</v>
      </c>
      <c r="AK61" s="39">
        <v>4.0330000000000004</v>
      </c>
      <c r="AL61" s="39">
        <v>0</v>
      </c>
      <c r="AM61" s="39">
        <v>0.76300000000000001</v>
      </c>
      <c r="AN61" s="39">
        <v>9.2810000000000006</v>
      </c>
      <c r="AO61" s="39">
        <v>0</v>
      </c>
      <c r="AP61" s="39">
        <v>0</v>
      </c>
      <c r="AQ61" s="39">
        <v>0.53</v>
      </c>
      <c r="AR61" s="39">
        <v>0</v>
      </c>
      <c r="AS61" s="39">
        <v>1.353</v>
      </c>
      <c r="AT61" s="39">
        <v>0.36299999999999999</v>
      </c>
      <c r="AU61" s="39">
        <v>0.20300000000000001</v>
      </c>
      <c r="AV61" s="39">
        <v>1.6830000000000001</v>
      </c>
      <c r="AW61" s="39">
        <v>0</v>
      </c>
      <c r="AX61" s="39">
        <v>0</v>
      </c>
      <c r="AY61" s="39">
        <v>0.59499999999999997</v>
      </c>
      <c r="AZ61" s="39">
        <v>0.64300000000000002</v>
      </c>
      <c r="BA61" s="39">
        <v>0.11700000000000001</v>
      </c>
      <c r="BB61" s="39">
        <v>0.41</v>
      </c>
      <c r="BC61" s="39">
        <v>2.7E-2</v>
      </c>
      <c r="BD61" s="39">
        <v>0.44800000000000001</v>
      </c>
      <c r="BE61" s="39">
        <v>2.665</v>
      </c>
      <c r="BF61" s="39">
        <v>5.3719999999999999</v>
      </c>
      <c r="BG61" s="39">
        <v>0.41099999999999998</v>
      </c>
      <c r="BH61" s="39">
        <v>2.27</v>
      </c>
      <c r="BI61" s="39">
        <v>0.46700000000000003</v>
      </c>
      <c r="BJ61" s="39">
        <v>1.4E-2</v>
      </c>
      <c r="BK61" s="39">
        <v>0.88500000000000001</v>
      </c>
    </row>
    <row r="62" spans="1:63" x14ac:dyDescent="0.2">
      <c r="A62" s="30">
        <f t="shared" si="12"/>
        <v>2017</v>
      </c>
      <c r="D62" s="30">
        <f t="shared" si="22"/>
        <v>0</v>
      </c>
      <c r="E62" s="30">
        <f t="shared" si="14"/>
        <v>1</v>
      </c>
      <c r="F62" s="30">
        <f t="shared" si="15"/>
        <v>1</v>
      </c>
      <c r="G62" s="30">
        <f t="shared" si="16"/>
        <v>0</v>
      </c>
      <c r="H62" s="30">
        <f t="shared" si="17"/>
        <v>0</v>
      </c>
      <c r="I62" s="30">
        <f t="shared" si="18"/>
        <v>0</v>
      </c>
      <c r="J62" s="30">
        <f t="shared" si="19"/>
        <v>0</v>
      </c>
      <c r="K62" s="30">
        <f t="shared" si="20"/>
        <v>0</v>
      </c>
      <c r="L62" s="30">
        <f t="shared" si="21"/>
        <v>11</v>
      </c>
      <c r="M62" s="38">
        <v>43040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1.0309999999999999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</row>
    <row r="63" spans="1:63" x14ac:dyDescent="0.2">
      <c r="A63" s="30">
        <f t="shared" si="12"/>
        <v>2017</v>
      </c>
      <c r="D63" s="30">
        <f t="shared" si="22"/>
        <v>1</v>
      </c>
      <c r="E63" s="30">
        <f t="shared" si="14"/>
        <v>38</v>
      </c>
      <c r="F63" s="30">
        <f t="shared" si="15"/>
        <v>31</v>
      </c>
      <c r="G63" s="30">
        <f t="shared" si="16"/>
        <v>3</v>
      </c>
      <c r="H63" s="30">
        <f t="shared" si="17"/>
        <v>0</v>
      </c>
      <c r="I63" s="30">
        <f t="shared" si="18"/>
        <v>0</v>
      </c>
      <c r="J63" s="30">
        <f t="shared" si="19"/>
        <v>0</v>
      </c>
      <c r="K63" s="30">
        <f t="shared" si="20"/>
        <v>0</v>
      </c>
      <c r="L63" s="30">
        <f t="shared" si="21"/>
        <v>12</v>
      </c>
      <c r="M63" s="38">
        <v>43070</v>
      </c>
      <c r="N63" s="39">
        <v>0.126</v>
      </c>
      <c r="O63" s="39">
        <v>1.554</v>
      </c>
      <c r="P63" s="39">
        <v>2.1150000000000002</v>
      </c>
      <c r="Q63" s="39">
        <v>0.125</v>
      </c>
      <c r="R63" s="39">
        <v>0.06</v>
      </c>
      <c r="S63" s="39">
        <v>1.8149999999999999</v>
      </c>
      <c r="T63" s="39">
        <v>1.468</v>
      </c>
      <c r="U63" s="39">
        <v>4.54</v>
      </c>
      <c r="V63" s="39">
        <v>2.2050000000000001</v>
      </c>
      <c r="W63" s="39">
        <v>1.196</v>
      </c>
      <c r="X63" s="39">
        <v>0</v>
      </c>
      <c r="Y63" s="39">
        <v>10.518000000000001</v>
      </c>
      <c r="Z63" s="39">
        <v>0.18</v>
      </c>
      <c r="AA63" s="39">
        <v>2.093</v>
      </c>
      <c r="AB63" s="39">
        <v>0</v>
      </c>
      <c r="AC63" s="39">
        <v>5.2709999999999999</v>
      </c>
      <c r="AD63" s="39">
        <v>0</v>
      </c>
      <c r="AE63" s="39">
        <v>13.138999999999999</v>
      </c>
      <c r="AF63" s="39">
        <v>0</v>
      </c>
      <c r="AG63" s="39">
        <v>31.350999999999999</v>
      </c>
      <c r="AH63" s="39">
        <v>2.327</v>
      </c>
      <c r="AI63" s="39">
        <v>0</v>
      </c>
      <c r="AJ63" s="39">
        <v>0</v>
      </c>
      <c r="AK63" s="39">
        <v>1.0609999999999999</v>
      </c>
      <c r="AL63" s="39">
        <v>4.1369999999999996</v>
      </c>
      <c r="AM63" s="39">
        <v>0</v>
      </c>
      <c r="AN63" s="39">
        <v>1.788</v>
      </c>
      <c r="AO63" s="39">
        <v>1.4950000000000001</v>
      </c>
      <c r="AP63" s="39">
        <v>1.204</v>
      </c>
      <c r="AQ63" s="39">
        <v>1.25</v>
      </c>
      <c r="AR63" s="39">
        <v>0.21199999999999999</v>
      </c>
      <c r="AS63" s="39">
        <v>1.3080000000000001</v>
      </c>
      <c r="AT63" s="39">
        <v>0</v>
      </c>
      <c r="AU63" s="39">
        <v>3.5750000000000002</v>
      </c>
      <c r="AV63" s="39">
        <v>4.2850000000000001</v>
      </c>
      <c r="AW63" s="39">
        <v>1.1559999999999999</v>
      </c>
      <c r="AX63" s="39">
        <v>0</v>
      </c>
      <c r="AY63" s="39">
        <v>1.3839999999999999</v>
      </c>
      <c r="AZ63" s="39">
        <v>1.617</v>
      </c>
      <c r="BA63" s="39">
        <v>1.347</v>
      </c>
      <c r="BB63" s="39">
        <v>0.624</v>
      </c>
      <c r="BC63" s="39">
        <v>2.2010000000000001</v>
      </c>
      <c r="BD63" s="39">
        <v>0</v>
      </c>
      <c r="BE63" s="39">
        <v>1.9810000000000001</v>
      </c>
      <c r="BF63" s="39">
        <v>5.3959999999999999</v>
      </c>
      <c r="BG63" s="39">
        <v>0</v>
      </c>
      <c r="BH63" s="39">
        <v>8.2000000000000003E-2</v>
      </c>
      <c r="BI63" s="39">
        <v>2.6739999999999999</v>
      </c>
      <c r="BJ63" s="39">
        <v>5.0839999999999996</v>
      </c>
      <c r="BK63" s="39">
        <v>0</v>
      </c>
    </row>
    <row r="64" spans="1:63" x14ac:dyDescent="0.2">
      <c r="A64" s="30">
        <f t="shared" si="12"/>
        <v>2018</v>
      </c>
      <c r="D64" s="30">
        <f t="shared" si="22"/>
        <v>0</v>
      </c>
      <c r="E64" s="30">
        <f t="shared" si="14"/>
        <v>13</v>
      </c>
      <c r="F64" s="30">
        <f t="shared" si="15"/>
        <v>4</v>
      </c>
      <c r="G64" s="30">
        <f t="shared" si="16"/>
        <v>0</v>
      </c>
      <c r="H64" s="30">
        <f t="shared" si="17"/>
        <v>0</v>
      </c>
      <c r="I64" s="30">
        <f t="shared" si="18"/>
        <v>0</v>
      </c>
      <c r="J64" s="30">
        <f t="shared" si="19"/>
        <v>0</v>
      </c>
      <c r="K64" s="30">
        <f t="shared" si="20"/>
        <v>0</v>
      </c>
      <c r="L64" s="30">
        <f t="shared" si="21"/>
        <v>1</v>
      </c>
      <c r="M64" s="38">
        <v>43101</v>
      </c>
      <c r="N64" s="39">
        <v>0</v>
      </c>
      <c r="O64" s="39">
        <v>0</v>
      </c>
      <c r="P64" s="39">
        <v>0</v>
      </c>
      <c r="Q64" s="39">
        <v>0.755</v>
      </c>
      <c r="R64" s="39">
        <v>0</v>
      </c>
      <c r="S64" s="39">
        <v>1.861</v>
      </c>
      <c r="T64" s="39">
        <v>0</v>
      </c>
      <c r="U64" s="39">
        <v>0.49299999999999999</v>
      </c>
      <c r="V64" s="39">
        <v>0</v>
      </c>
      <c r="W64" s="39">
        <v>0</v>
      </c>
      <c r="X64" s="39">
        <v>0</v>
      </c>
      <c r="Y64" s="39">
        <v>1.927</v>
      </c>
      <c r="Z64" s="39">
        <v>0</v>
      </c>
      <c r="AA64" s="39">
        <v>0</v>
      </c>
      <c r="AB64" s="39">
        <v>3.6819999999999999</v>
      </c>
      <c r="AC64" s="39">
        <v>0</v>
      </c>
      <c r="AD64" s="39">
        <v>0.48699999999999999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0.309</v>
      </c>
      <c r="AK64" s="39">
        <v>0</v>
      </c>
      <c r="AL64" s="39">
        <v>0</v>
      </c>
      <c r="AM64" s="39">
        <v>0</v>
      </c>
      <c r="AN64" s="39">
        <v>0</v>
      </c>
      <c r="AO64" s="39">
        <v>0.26700000000000002</v>
      </c>
      <c r="AP64" s="39">
        <v>0.35599999999999998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0.27600000000000002</v>
      </c>
      <c r="BB64" s="39">
        <v>0.71399999999999997</v>
      </c>
      <c r="BC64" s="39">
        <v>0</v>
      </c>
      <c r="BD64" s="39">
        <v>0.57899999999999996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2.121</v>
      </c>
    </row>
    <row r="65" spans="1:63" x14ac:dyDescent="0.2">
      <c r="A65" s="30">
        <f t="shared" si="12"/>
        <v>2018</v>
      </c>
      <c r="D65" s="30">
        <f t="shared" si="22"/>
        <v>0</v>
      </c>
      <c r="E65" s="30">
        <f t="shared" si="14"/>
        <v>15</v>
      </c>
      <c r="F65" s="30">
        <f t="shared" si="15"/>
        <v>3</v>
      </c>
      <c r="G65" s="30">
        <f t="shared" si="16"/>
        <v>0</v>
      </c>
      <c r="H65" s="30">
        <f t="shared" si="17"/>
        <v>0</v>
      </c>
      <c r="I65" s="30">
        <f t="shared" si="18"/>
        <v>0</v>
      </c>
      <c r="J65" s="30">
        <f t="shared" si="19"/>
        <v>0</v>
      </c>
      <c r="K65" s="30">
        <f t="shared" si="20"/>
        <v>0</v>
      </c>
      <c r="L65" s="30">
        <f t="shared" si="21"/>
        <v>2</v>
      </c>
      <c r="M65" s="38">
        <v>43132</v>
      </c>
      <c r="N65" s="39">
        <v>0</v>
      </c>
      <c r="O65" s="39">
        <v>0</v>
      </c>
      <c r="P65" s="39">
        <v>0</v>
      </c>
      <c r="Q65" s="39">
        <v>3.0000000000000001E-3</v>
      </c>
      <c r="R65" s="39">
        <v>1.1819999999999999</v>
      </c>
      <c r="S65" s="39">
        <v>0</v>
      </c>
      <c r="T65" s="39">
        <v>0</v>
      </c>
      <c r="U65" s="39">
        <v>0</v>
      </c>
      <c r="V65" s="39">
        <v>0.20200000000000001</v>
      </c>
      <c r="W65" s="39">
        <v>0</v>
      </c>
      <c r="X65" s="39">
        <v>0.60799999999999998</v>
      </c>
      <c r="Y65" s="39">
        <v>0</v>
      </c>
      <c r="Z65" s="39">
        <v>1.1399999999999999</v>
      </c>
      <c r="AA65" s="39">
        <v>0</v>
      </c>
      <c r="AB65" s="39">
        <v>0</v>
      </c>
      <c r="AC65" s="39">
        <v>0</v>
      </c>
      <c r="AD65" s="39">
        <v>0</v>
      </c>
      <c r="AE65" s="39">
        <v>9.5000000000000001E-2</v>
      </c>
      <c r="AF65" s="39">
        <v>0</v>
      </c>
      <c r="AG65" s="39">
        <v>0</v>
      </c>
      <c r="AH65" s="39">
        <v>7.1999999999999995E-2</v>
      </c>
      <c r="AI65" s="39">
        <v>0</v>
      </c>
      <c r="AJ65" s="39">
        <v>0.224</v>
      </c>
      <c r="AK65" s="39">
        <v>0</v>
      </c>
      <c r="AL65" s="39">
        <v>0</v>
      </c>
      <c r="AM65" s="39">
        <v>0.16700000000000001</v>
      </c>
      <c r="AN65" s="39">
        <v>0</v>
      </c>
      <c r="AO65" s="39">
        <v>0.19</v>
      </c>
      <c r="AP65" s="39">
        <v>2.375</v>
      </c>
      <c r="AQ65" s="39">
        <v>0</v>
      </c>
      <c r="AR65" s="39">
        <v>0</v>
      </c>
      <c r="AS65" s="39">
        <v>2.5000000000000001E-2</v>
      </c>
      <c r="AT65" s="39">
        <v>0.186</v>
      </c>
      <c r="AU65" s="39">
        <v>0</v>
      </c>
      <c r="AV65" s="39">
        <v>0</v>
      </c>
      <c r="AW65" s="39">
        <v>0</v>
      </c>
      <c r="AX65" s="39">
        <v>0.76200000000000001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0.124</v>
      </c>
      <c r="BH65" s="39">
        <v>0</v>
      </c>
      <c r="BI65" s="39">
        <v>0</v>
      </c>
      <c r="BJ65" s="39">
        <v>0</v>
      </c>
      <c r="BK65" s="39">
        <v>0</v>
      </c>
    </row>
    <row r="66" spans="1:63" x14ac:dyDescent="0.2">
      <c r="A66" s="30">
        <f t="shared" si="12"/>
        <v>2018</v>
      </c>
      <c r="D66" s="30">
        <f t="shared" si="22"/>
        <v>0</v>
      </c>
      <c r="E66" s="30">
        <f t="shared" si="14"/>
        <v>4</v>
      </c>
      <c r="F66" s="30">
        <f t="shared" si="15"/>
        <v>3</v>
      </c>
      <c r="G66" s="30">
        <f t="shared" si="16"/>
        <v>0</v>
      </c>
      <c r="H66" s="30">
        <f t="shared" si="17"/>
        <v>0</v>
      </c>
      <c r="I66" s="30">
        <f t="shared" si="18"/>
        <v>0</v>
      </c>
      <c r="J66" s="30">
        <f t="shared" si="19"/>
        <v>0</v>
      </c>
      <c r="K66" s="30">
        <f t="shared" si="20"/>
        <v>0</v>
      </c>
      <c r="L66" s="30">
        <f t="shared" si="21"/>
        <v>3</v>
      </c>
      <c r="M66" s="38">
        <v>43160</v>
      </c>
      <c r="N66" s="39">
        <v>0</v>
      </c>
      <c r="O66" s="39">
        <v>1.107</v>
      </c>
      <c r="P66" s="39">
        <v>0</v>
      </c>
      <c r="Q66" s="39">
        <v>1.004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1.1519999999999999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0</v>
      </c>
      <c r="BE66" s="39">
        <v>0</v>
      </c>
      <c r="BF66" s="39">
        <v>0.41799999999999998</v>
      </c>
      <c r="BG66" s="39">
        <v>0</v>
      </c>
      <c r="BH66" s="39">
        <v>0</v>
      </c>
      <c r="BI66" s="39">
        <v>0</v>
      </c>
      <c r="BJ66" s="39">
        <v>0</v>
      </c>
      <c r="BK66" s="39">
        <v>0</v>
      </c>
    </row>
    <row r="67" spans="1:63" x14ac:dyDescent="0.2">
      <c r="A67" s="30">
        <f t="shared" si="12"/>
        <v>2018</v>
      </c>
      <c r="D67" s="30">
        <f t="shared" si="22"/>
        <v>0</v>
      </c>
      <c r="E67" s="30">
        <f t="shared" si="14"/>
        <v>0</v>
      </c>
      <c r="F67" s="30">
        <f t="shared" si="15"/>
        <v>0</v>
      </c>
      <c r="G67" s="30">
        <f t="shared" si="16"/>
        <v>0</v>
      </c>
      <c r="H67" s="30">
        <f t="shared" si="17"/>
        <v>0</v>
      </c>
      <c r="I67" s="30">
        <f t="shared" si="18"/>
        <v>0</v>
      </c>
      <c r="J67" s="30">
        <f t="shared" si="19"/>
        <v>0</v>
      </c>
      <c r="K67" s="30">
        <f t="shared" si="20"/>
        <v>0</v>
      </c>
      <c r="L67" s="30">
        <f t="shared" si="21"/>
        <v>4</v>
      </c>
      <c r="M67" s="38">
        <v>43191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</row>
    <row r="68" spans="1:63" x14ac:dyDescent="0.2">
      <c r="A68" s="30">
        <f t="shared" si="12"/>
        <v>2018</v>
      </c>
      <c r="D68" s="30">
        <f t="shared" si="22"/>
        <v>0</v>
      </c>
      <c r="E68" s="30">
        <f t="shared" si="14"/>
        <v>22</v>
      </c>
      <c r="F68" s="30">
        <f t="shared" si="15"/>
        <v>14</v>
      </c>
      <c r="G68" s="30">
        <f t="shared" si="16"/>
        <v>0</v>
      </c>
      <c r="H68" s="30">
        <f t="shared" si="17"/>
        <v>0</v>
      </c>
      <c r="I68" s="30">
        <f t="shared" si="18"/>
        <v>0</v>
      </c>
      <c r="J68" s="30">
        <f t="shared" si="19"/>
        <v>0</v>
      </c>
      <c r="K68" s="30">
        <f t="shared" si="20"/>
        <v>0</v>
      </c>
      <c r="L68" s="30">
        <f t="shared" si="21"/>
        <v>5</v>
      </c>
      <c r="M68" s="38">
        <v>43221</v>
      </c>
      <c r="N68" s="39">
        <v>0</v>
      </c>
      <c r="O68" s="39">
        <v>1.1419999999999999</v>
      </c>
      <c r="P68" s="39">
        <v>0</v>
      </c>
      <c r="Q68" s="39">
        <v>0.69699999999999995</v>
      </c>
      <c r="R68" s="39">
        <v>0</v>
      </c>
      <c r="S68" s="39">
        <v>0.21299999999999999</v>
      </c>
      <c r="T68" s="39">
        <v>3.7469999999999999</v>
      </c>
      <c r="U68" s="39">
        <v>0</v>
      </c>
      <c r="V68" s="39">
        <v>0</v>
      </c>
      <c r="W68" s="39">
        <v>1.79</v>
      </c>
      <c r="X68" s="39">
        <v>0</v>
      </c>
      <c r="Y68" s="39">
        <v>1.19</v>
      </c>
      <c r="Z68" s="39">
        <v>0</v>
      </c>
      <c r="AA68" s="39">
        <v>1.8080000000000001</v>
      </c>
      <c r="AB68" s="39">
        <v>0</v>
      </c>
      <c r="AC68" s="39">
        <v>0</v>
      </c>
      <c r="AD68" s="39">
        <v>0</v>
      </c>
      <c r="AE68" s="39">
        <v>0</v>
      </c>
      <c r="AF68" s="39">
        <v>0.30099999999999999</v>
      </c>
      <c r="AG68" s="39">
        <v>0</v>
      </c>
      <c r="AH68" s="39">
        <v>0</v>
      </c>
      <c r="AI68" s="39">
        <v>1.1950000000000001</v>
      </c>
      <c r="AJ68" s="39">
        <v>1.9350000000000001</v>
      </c>
      <c r="AK68" s="39">
        <v>0</v>
      </c>
      <c r="AL68" s="39">
        <v>1.702</v>
      </c>
      <c r="AM68" s="39">
        <v>0</v>
      </c>
      <c r="AN68" s="39">
        <v>0.88300000000000001</v>
      </c>
      <c r="AO68" s="39">
        <v>0</v>
      </c>
      <c r="AP68" s="39">
        <v>0</v>
      </c>
      <c r="AQ68" s="39">
        <v>0</v>
      </c>
      <c r="AR68" s="39">
        <v>0</v>
      </c>
      <c r="AS68" s="39">
        <v>0.89900000000000002</v>
      </c>
      <c r="AT68" s="39">
        <v>1.298</v>
      </c>
      <c r="AU68" s="39">
        <v>0</v>
      </c>
      <c r="AV68" s="39">
        <v>0</v>
      </c>
      <c r="AW68" s="39">
        <v>1.242</v>
      </c>
      <c r="AX68" s="39">
        <v>1.6839999999999999</v>
      </c>
      <c r="AY68" s="39">
        <v>0</v>
      </c>
      <c r="AZ68" s="39">
        <v>0.5</v>
      </c>
      <c r="BA68" s="39">
        <v>0</v>
      </c>
      <c r="BB68" s="39">
        <v>0.66100000000000003</v>
      </c>
      <c r="BC68" s="39">
        <v>0</v>
      </c>
      <c r="BD68" s="39">
        <v>0</v>
      </c>
      <c r="BE68" s="39">
        <v>2.016</v>
      </c>
      <c r="BF68" s="39">
        <v>1.617</v>
      </c>
      <c r="BG68" s="39">
        <v>0</v>
      </c>
      <c r="BH68" s="39">
        <v>0.25800000000000001</v>
      </c>
      <c r="BI68" s="39">
        <v>0</v>
      </c>
      <c r="BJ68" s="39">
        <v>0</v>
      </c>
      <c r="BK68" s="39">
        <v>1.45</v>
      </c>
    </row>
    <row r="69" spans="1:63" x14ac:dyDescent="0.2">
      <c r="A69" s="30">
        <f t="shared" si="12"/>
        <v>2018</v>
      </c>
      <c r="D69" s="30">
        <f t="shared" si="22"/>
        <v>0</v>
      </c>
      <c r="E69" s="30">
        <f t="shared" si="14"/>
        <v>36</v>
      </c>
      <c r="F69" s="30">
        <f t="shared" si="15"/>
        <v>20</v>
      </c>
      <c r="G69" s="30">
        <f t="shared" si="16"/>
        <v>0</v>
      </c>
      <c r="H69" s="30">
        <f t="shared" si="17"/>
        <v>0</v>
      </c>
      <c r="I69" s="30">
        <f t="shared" si="18"/>
        <v>0</v>
      </c>
      <c r="J69" s="30">
        <f t="shared" si="19"/>
        <v>0</v>
      </c>
      <c r="K69" s="30">
        <f t="shared" si="20"/>
        <v>0</v>
      </c>
      <c r="L69" s="30">
        <f t="shared" si="21"/>
        <v>6</v>
      </c>
      <c r="M69" s="38">
        <v>43252</v>
      </c>
      <c r="N69" s="39">
        <v>0</v>
      </c>
      <c r="O69" s="39">
        <v>6.5259999999999998</v>
      </c>
      <c r="P69" s="39">
        <v>4.4539999999999997</v>
      </c>
      <c r="Q69" s="39">
        <v>0</v>
      </c>
      <c r="R69" s="39">
        <v>0</v>
      </c>
      <c r="S69" s="39">
        <v>0.30599999999999999</v>
      </c>
      <c r="T69" s="39">
        <v>0.59299999999999997</v>
      </c>
      <c r="U69" s="39">
        <v>1.0669999999999999</v>
      </c>
      <c r="V69" s="39">
        <v>0.23300000000000001</v>
      </c>
      <c r="W69" s="39">
        <v>0.76100000000000001</v>
      </c>
      <c r="X69" s="39">
        <v>9.07</v>
      </c>
      <c r="Y69" s="39">
        <v>0.14399999999999999</v>
      </c>
      <c r="Z69" s="39">
        <v>1.917</v>
      </c>
      <c r="AA69" s="39">
        <v>0</v>
      </c>
      <c r="AB69" s="39">
        <v>0</v>
      </c>
      <c r="AC69" s="39">
        <v>1.7829999999999999</v>
      </c>
      <c r="AD69" s="39">
        <v>0.70899999999999996</v>
      </c>
      <c r="AE69" s="39">
        <v>0</v>
      </c>
      <c r="AF69" s="39">
        <v>4.4660000000000002</v>
      </c>
      <c r="AG69" s="39">
        <v>0</v>
      </c>
      <c r="AH69" s="39">
        <v>1.3260000000000001</v>
      </c>
      <c r="AI69" s="39">
        <v>0</v>
      </c>
      <c r="AJ69" s="39">
        <v>0.42</v>
      </c>
      <c r="AK69" s="39">
        <v>1.355</v>
      </c>
      <c r="AL69" s="39">
        <v>0.748</v>
      </c>
      <c r="AM69" s="39">
        <v>6.1879999999999997</v>
      </c>
      <c r="AN69" s="39">
        <v>3.024</v>
      </c>
      <c r="AO69" s="39">
        <v>0</v>
      </c>
      <c r="AP69" s="39">
        <v>0</v>
      </c>
      <c r="AQ69" s="39">
        <v>1.5449999999999999</v>
      </c>
      <c r="AR69" s="39">
        <v>1.39</v>
      </c>
      <c r="AS69" s="39">
        <v>0</v>
      </c>
      <c r="AT69" s="39">
        <v>0.16500000000000001</v>
      </c>
      <c r="AU69" s="39">
        <v>2.1019999999999999</v>
      </c>
      <c r="AV69" s="39">
        <v>0.79700000000000004</v>
      </c>
      <c r="AW69" s="39">
        <v>1.0620000000000001</v>
      </c>
      <c r="AX69" s="39">
        <v>0.81100000000000005</v>
      </c>
      <c r="AY69" s="39">
        <v>0.17499999999999999</v>
      </c>
      <c r="AZ69" s="39">
        <v>1.994</v>
      </c>
      <c r="BA69" s="39">
        <v>0</v>
      </c>
      <c r="BB69" s="39">
        <v>1.857</v>
      </c>
      <c r="BC69" s="39">
        <v>0</v>
      </c>
      <c r="BD69" s="39">
        <v>0</v>
      </c>
      <c r="BE69" s="39">
        <v>1.2689999999999999</v>
      </c>
      <c r="BF69" s="39">
        <v>0.76900000000000002</v>
      </c>
      <c r="BG69" s="39">
        <v>0.122</v>
      </c>
      <c r="BH69" s="39">
        <v>1.4330000000000001</v>
      </c>
      <c r="BI69" s="39">
        <v>0.51700000000000002</v>
      </c>
      <c r="BJ69" s="39">
        <v>0.35899999999999999</v>
      </c>
      <c r="BK69" s="39">
        <v>1.7410000000000001</v>
      </c>
    </row>
    <row r="70" spans="1:63" x14ac:dyDescent="0.2">
      <c r="A70" s="30">
        <f t="shared" si="12"/>
        <v>2018</v>
      </c>
      <c r="D70" s="30">
        <f t="shared" si="22"/>
        <v>1</v>
      </c>
      <c r="E70" s="30">
        <f t="shared" si="14"/>
        <v>50</v>
      </c>
      <c r="F70" s="30">
        <f t="shared" si="15"/>
        <v>50</v>
      </c>
      <c r="G70" s="30">
        <f t="shared" si="16"/>
        <v>11</v>
      </c>
      <c r="H70" s="30">
        <f t="shared" si="17"/>
        <v>0</v>
      </c>
      <c r="I70" s="30">
        <f t="shared" si="18"/>
        <v>0</v>
      </c>
      <c r="J70" s="30">
        <f t="shared" si="19"/>
        <v>0</v>
      </c>
      <c r="K70" s="30">
        <f t="shared" si="20"/>
        <v>0</v>
      </c>
      <c r="L70" s="30">
        <f t="shared" si="21"/>
        <v>7</v>
      </c>
      <c r="M70" s="38">
        <v>43282</v>
      </c>
      <c r="N70" s="39">
        <v>4.9169999999999998</v>
      </c>
      <c r="O70" s="39">
        <v>5.37</v>
      </c>
      <c r="P70" s="39">
        <v>12.391</v>
      </c>
      <c r="Q70" s="39">
        <v>3.157</v>
      </c>
      <c r="R70" s="39">
        <v>25.914999999999999</v>
      </c>
      <c r="S70" s="39">
        <v>1.972</v>
      </c>
      <c r="T70" s="39">
        <v>15.378</v>
      </c>
      <c r="U70" s="39">
        <v>2.0550000000000002</v>
      </c>
      <c r="V70" s="39">
        <v>19.655000000000001</v>
      </c>
      <c r="W70" s="39">
        <v>3.5310000000000001</v>
      </c>
      <c r="X70" s="39">
        <v>10.891999999999999</v>
      </c>
      <c r="Y70" s="39">
        <v>4.1790000000000003</v>
      </c>
      <c r="Z70" s="39">
        <v>9.8740000000000006</v>
      </c>
      <c r="AA70" s="39">
        <v>1.762</v>
      </c>
      <c r="AB70" s="39">
        <v>2.0499999999999998</v>
      </c>
      <c r="AC70" s="39">
        <v>14.31</v>
      </c>
      <c r="AD70" s="39">
        <v>2.6469999999999998</v>
      </c>
      <c r="AE70" s="39">
        <v>6.2610000000000001</v>
      </c>
      <c r="AF70" s="39">
        <v>5.2</v>
      </c>
      <c r="AG70" s="39">
        <v>8.9610000000000003</v>
      </c>
      <c r="AH70" s="39">
        <v>5.0839999999999996</v>
      </c>
      <c r="AI70" s="39">
        <v>7.3550000000000004</v>
      </c>
      <c r="AJ70" s="39">
        <v>13.207000000000001</v>
      </c>
      <c r="AK70" s="39">
        <v>3.089</v>
      </c>
      <c r="AL70" s="39">
        <v>19.838000000000001</v>
      </c>
      <c r="AM70" s="39">
        <v>2.456</v>
      </c>
      <c r="AN70" s="39">
        <v>3.0270000000000001</v>
      </c>
      <c r="AO70" s="39">
        <v>10.237</v>
      </c>
      <c r="AP70" s="39">
        <v>6.76</v>
      </c>
      <c r="AQ70" s="39">
        <v>2.952</v>
      </c>
      <c r="AR70" s="39">
        <v>3.669</v>
      </c>
      <c r="AS70" s="39">
        <v>3.0590000000000002</v>
      </c>
      <c r="AT70" s="39">
        <v>3.4540000000000002</v>
      </c>
      <c r="AU70" s="39">
        <v>14.124000000000001</v>
      </c>
      <c r="AV70" s="39">
        <v>4.2270000000000003</v>
      </c>
      <c r="AW70" s="39">
        <v>7.64</v>
      </c>
      <c r="AX70" s="39">
        <v>4.1429999999999998</v>
      </c>
      <c r="AY70" s="39">
        <v>7.27</v>
      </c>
      <c r="AZ70" s="39">
        <v>4.18</v>
      </c>
      <c r="BA70" s="39">
        <v>14.994</v>
      </c>
      <c r="BB70" s="39">
        <v>5.6580000000000004</v>
      </c>
      <c r="BC70" s="39">
        <v>3.9830000000000001</v>
      </c>
      <c r="BD70" s="39">
        <v>8.5399999999999991</v>
      </c>
      <c r="BE70" s="39">
        <v>1.599</v>
      </c>
      <c r="BF70" s="39">
        <v>5.6280000000000001</v>
      </c>
      <c r="BG70" s="39">
        <v>4.6630000000000003</v>
      </c>
      <c r="BH70" s="39">
        <v>3.09</v>
      </c>
      <c r="BI70" s="39">
        <v>5.5739999999999998</v>
      </c>
      <c r="BJ70" s="39">
        <v>6.556</v>
      </c>
      <c r="BK70" s="39">
        <v>3.5419999999999998</v>
      </c>
    </row>
    <row r="71" spans="1:63" x14ac:dyDescent="0.2">
      <c r="A71" s="30">
        <f t="shared" si="12"/>
        <v>2018</v>
      </c>
      <c r="D71" s="30">
        <f t="shared" si="22"/>
        <v>3</v>
      </c>
      <c r="E71" s="30">
        <f t="shared" si="14"/>
        <v>49</v>
      </c>
      <c r="F71" s="30">
        <f t="shared" si="15"/>
        <v>49</v>
      </c>
      <c r="G71" s="30">
        <f t="shared" si="16"/>
        <v>7</v>
      </c>
      <c r="H71" s="30">
        <f t="shared" si="17"/>
        <v>0</v>
      </c>
      <c r="I71" s="30">
        <f t="shared" si="18"/>
        <v>0</v>
      </c>
      <c r="J71" s="30">
        <f t="shared" si="19"/>
        <v>0</v>
      </c>
      <c r="K71" s="30">
        <f t="shared" si="20"/>
        <v>0</v>
      </c>
      <c r="L71" s="30">
        <f t="shared" si="21"/>
        <v>8</v>
      </c>
      <c r="M71" s="38">
        <v>43313</v>
      </c>
      <c r="N71" s="39">
        <v>2.94</v>
      </c>
      <c r="O71" s="39">
        <v>6.6360000000000001</v>
      </c>
      <c r="P71" s="39">
        <v>1.3859999999999999</v>
      </c>
      <c r="Q71" s="39">
        <v>10.611000000000001</v>
      </c>
      <c r="R71" s="39">
        <v>6.9690000000000003</v>
      </c>
      <c r="S71" s="39">
        <v>0</v>
      </c>
      <c r="T71" s="39">
        <v>2.61</v>
      </c>
      <c r="U71" s="39">
        <v>2.4300000000000002</v>
      </c>
      <c r="V71" s="39">
        <v>1.222</v>
      </c>
      <c r="W71" s="39">
        <v>8.375</v>
      </c>
      <c r="X71" s="39">
        <v>16.091000000000001</v>
      </c>
      <c r="Y71" s="39">
        <v>2.2000000000000002</v>
      </c>
      <c r="Z71" s="39">
        <v>4.1619999999999999</v>
      </c>
      <c r="AA71" s="39">
        <v>3.996</v>
      </c>
      <c r="AB71" s="39">
        <v>3.218</v>
      </c>
      <c r="AC71" s="39">
        <v>2.1840000000000002</v>
      </c>
      <c r="AD71" s="39">
        <v>6.0469999999999997</v>
      </c>
      <c r="AE71" s="39">
        <v>3.8820000000000001</v>
      </c>
      <c r="AF71" s="39">
        <v>3.3620000000000001</v>
      </c>
      <c r="AG71" s="39">
        <v>1.7210000000000001</v>
      </c>
      <c r="AH71" s="39">
        <v>33.119999999999997</v>
      </c>
      <c r="AI71" s="39">
        <v>1.125</v>
      </c>
      <c r="AJ71" s="39">
        <v>2.238</v>
      </c>
      <c r="AK71" s="39">
        <v>5.4980000000000002</v>
      </c>
      <c r="AL71" s="39">
        <v>2.6240000000000001</v>
      </c>
      <c r="AM71" s="39">
        <v>3.2839999999999998</v>
      </c>
      <c r="AN71" s="39">
        <v>3.0630000000000002</v>
      </c>
      <c r="AO71" s="39">
        <v>7.625</v>
      </c>
      <c r="AP71" s="39">
        <v>12.497</v>
      </c>
      <c r="AQ71" s="39">
        <v>3.6739999999999999</v>
      </c>
      <c r="AR71" s="39">
        <v>1.7509999999999999</v>
      </c>
      <c r="AS71" s="39">
        <v>5.625</v>
      </c>
      <c r="AT71" s="39">
        <v>1.889</v>
      </c>
      <c r="AU71" s="39">
        <v>29.207999999999998</v>
      </c>
      <c r="AV71" s="39">
        <v>4.7480000000000002</v>
      </c>
      <c r="AW71" s="39">
        <v>1.9530000000000001</v>
      </c>
      <c r="AX71" s="39">
        <v>5.2539999999999996</v>
      </c>
      <c r="AY71" s="39">
        <v>2.5299999999999998</v>
      </c>
      <c r="AZ71" s="39">
        <v>4.016</v>
      </c>
      <c r="BA71" s="39">
        <v>4.5170000000000003</v>
      </c>
      <c r="BB71" s="39">
        <v>4.84</v>
      </c>
      <c r="BC71" s="39">
        <v>3.26</v>
      </c>
      <c r="BD71" s="39">
        <v>2.9540000000000002</v>
      </c>
      <c r="BE71" s="39">
        <v>10.797000000000001</v>
      </c>
      <c r="BF71" s="39">
        <v>3.3119999999999998</v>
      </c>
      <c r="BG71" s="39">
        <v>5.3440000000000003</v>
      </c>
      <c r="BH71" s="39">
        <v>25.834</v>
      </c>
      <c r="BI71" s="39">
        <v>4.4740000000000002</v>
      </c>
      <c r="BJ71" s="39">
        <v>4.01</v>
      </c>
      <c r="BK71" s="39">
        <v>5.93</v>
      </c>
    </row>
    <row r="72" spans="1:63" x14ac:dyDescent="0.2">
      <c r="A72" s="30">
        <f t="shared" si="12"/>
        <v>2018</v>
      </c>
      <c r="D72" s="30">
        <f t="shared" si="22"/>
        <v>1</v>
      </c>
      <c r="E72" s="30">
        <f t="shared" si="14"/>
        <v>45</v>
      </c>
      <c r="F72" s="30">
        <f t="shared" si="15"/>
        <v>35</v>
      </c>
      <c r="G72" s="30">
        <f t="shared" si="16"/>
        <v>11</v>
      </c>
      <c r="H72" s="30">
        <f t="shared" si="17"/>
        <v>0</v>
      </c>
      <c r="I72" s="30">
        <f t="shared" si="18"/>
        <v>0</v>
      </c>
      <c r="J72" s="30">
        <f t="shared" si="19"/>
        <v>0</v>
      </c>
      <c r="K72" s="30">
        <f t="shared" si="20"/>
        <v>0</v>
      </c>
      <c r="L72" s="30">
        <f t="shared" si="21"/>
        <v>9</v>
      </c>
      <c r="M72" s="38">
        <v>43344</v>
      </c>
      <c r="N72" s="39">
        <v>6.46</v>
      </c>
      <c r="O72" s="39">
        <v>0.86099999999999999</v>
      </c>
      <c r="P72" s="39">
        <v>0.05</v>
      </c>
      <c r="Q72" s="39">
        <v>16.622</v>
      </c>
      <c r="R72" s="39">
        <v>6.5449999999999999</v>
      </c>
      <c r="S72" s="39">
        <v>0.35699999999999998</v>
      </c>
      <c r="T72" s="39">
        <v>2.512</v>
      </c>
      <c r="U72" s="39">
        <v>30.225000000000001</v>
      </c>
      <c r="V72" s="39">
        <v>1.5349999999999999</v>
      </c>
      <c r="W72" s="39">
        <v>3.2679999999999998</v>
      </c>
      <c r="X72" s="39">
        <v>0</v>
      </c>
      <c r="Y72" s="39">
        <v>13.927</v>
      </c>
      <c r="Z72" s="39">
        <v>8.2040000000000006</v>
      </c>
      <c r="AA72" s="39">
        <v>2.2709999999999999</v>
      </c>
      <c r="AB72" s="39">
        <v>13.281000000000001</v>
      </c>
      <c r="AC72" s="39">
        <v>0</v>
      </c>
      <c r="AD72" s="39">
        <v>8.3339999999999996</v>
      </c>
      <c r="AE72" s="39">
        <v>0.252</v>
      </c>
      <c r="AF72" s="39">
        <v>0.747</v>
      </c>
      <c r="AG72" s="39">
        <v>12.955</v>
      </c>
      <c r="AH72" s="39">
        <v>4.0330000000000004</v>
      </c>
      <c r="AI72" s="39">
        <v>2.2280000000000002</v>
      </c>
      <c r="AJ72" s="39">
        <v>0</v>
      </c>
      <c r="AK72" s="39">
        <v>10.221</v>
      </c>
      <c r="AL72" s="39">
        <v>2.38</v>
      </c>
      <c r="AM72" s="39">
        <v>3.7930000000000001</v>
      </c>
      <c r="AN72" s="39">
        <v>6.492</v>
      </c>
      <c r="AO72" s="39">
        <v>5.5E-2</v>
      </c>
      <c r="AP72" s="39">
        <v>0.23799999999999999</v>
      </c>
      <c r="AQ72" s="39">
        <v>3.847</v>
      </c>
      <c r="AR72" s="39">
        <v>1.6719999999999999</v>
      </c>
      <c r="AS72" s="39">
        <v>14.769</v>
      </c>
      <c r="AT72" s="39">
        <v>2.0870000000000002</v>
      </c>
      <c r="AU72" s="39">
        <v>5.1289999999999996</v>
      </c>
      <c r="AV72" s="39">
        <v>3.827</v>
      </c>
      <c r="AW72" s="39">
        <v>1.4339999999999999</v>
      </c>
      <c r="AX72" s="39">
        <v>0.98799999999999999</v>
      </c>
      <c r="AY72" s="39">
        <v>9.8670000000000009</v>
      </c>
      <c r="AZ72" s="39">
        <v>8.8130000000000006</v>
      </c>
      <c r="BA72" s="39">
        <v>0</v>
      </c>
      <c r="BB72" s="39">
        <v>11.282</v>
      </c>
      <c r="BC72" s="39">
        <v>2.4540000000000002</v>
      </c>
      <c r="BD72" s="39">
        <v>0.33400000000000002</v>
      </c>
      <c r="BE72" s="39">
        <v>6.3819999999999997</v>
      </c>
      <c r="BF72" s="39">
        <v>16.8</v>
      </c>
      <c r="BG72" s="39">
        <v>0</v>
      </c>
      <c r="BH72" s="39">
        <v>5.4379999999999997</v>
      </c>
      <c r="BI72" s="39">
        <v>10.105</v>
      </c>
      <c r="BJ72" s="39">
        <v>13.85</v>
      </c>
      <c r="BK72" s="39">
        <v>0.182</v>
      </c>
    </row>
    <row r="73" spans="1:63" x14ac:dyDescent="0.2">
      <c r="A73" s="30">
        <f t="shared" si="12"/>
        <v>2018</v>
      </c>
      <c r="D73" s="30">
        <f t="shared" si="22"/>
        <v>0</v>
      </c>
      <c r="E73" s="30">
        <f t="shared" si="14"/>
        <v>25</v>
      </c>
      <c r="F73" s="30">
        <f t="shared" si="15"/>
        <v>12</v>
      </c>
      <c r="G73" s="30">
        <f t="shared" si="16"/>
        <v>1</v>
      </c>
      <c r="H73" s="30">
        <f t="shared" si="17"/>
        <v>0</v>
      </c>
      <c r="I73" s="30">
        <f t="shared" si="18"/>
        <v>0</v>
      </c>
      <c r="J73" s="30">
        <f t="shared" si="19"/>
        <v>0</v>
      </c>
      <c r="K73" s="30">
        <f t="shared" si="20"/>
        <v>0</v>
      </c>
      <c r="L73" s="30">
        <f t="shared" si="21"/>
        <v>10</v>
      </c>
      <c r="M73" s="38">
        <v>43374</v>
      </c>
      <c r="N73" s="39">
        <v>0.188</v>
      </c>
      <c r="O73" s="39">
        <v>0</v>
      </c>
      <c r="P73" s="39">
        <v>1.1879999999999999</v>
      </c>
      <c r="Q73" s="39">
        <v>0</v>
      </c>
      <c r="R73" s="39">
        <v>0</v>
      </c>
      <c r="S73" s="39">
        <v>0.65400000000000003</v>
      </c>
      <c r="T73" s="39">
        <v>0</v>
      </c>
      <c r="U73" s="39">
        <v>6.0229999999999997</v>
      </c>
      <c r="V73" s="39">
        <v>0.154</v>
      </c>
      <c r="W73" s="39">
        <v>0</v>
      </c>
      <c r="X73" s="39">
        <v>2.621</v>
      </c>
      <c r="Y73" s="39">
        <v>0</v>
      </c>
      <c r="Z73" s="39">
        <v>0</v>
      </c>
      <c r="AA73" s="39">
        <v>0.51400000000000001</v>
      </c>
      <c r="AB73" s="39">
        <v>0</v>
      </c>
      <c r="AC73" s="39">
        <v>0.30499999999999999</v>
      </c>
      <c r="AD73" s="39">
        <v>10.06</v>
      </c>
      <c r="AE73" s="39">
        <v>0</v>
      </c>
      <c r="AF73" s="39">
        <v>0</v>
      </c>
      <c r="AG73" s="39">
        <v>1.3180000000000001</v>
      </c>
      <c r="AH73" s="39">
        <v>0</v>
      </c>
      <c r="AI73" s="39">
        <v>0</v>
      </c>
      <c r="AJ73" s="39">
        <v>8.3000000000000004E-2</v>
      </c>
      <c r="AK73" s="39">
        <v>1.5960000000000001</v>
      </c>
      <c r="AL73" s="39">
        <v>0</v>
      </c>
      <c r="AM73" s="39">
        <v>1.8320000000000001</v>
      </c>
      <c r="AN73" s="39">
        <v>8.516</v>
      </c>
      <c r="AO73" s="39">
        <v>0</v>
      </c>
      <c r="AP73" s="39">
        <v>0</v>
      </c>
      <c r="AQ73" s="39">
        <v>0</v>
      </c>
      <c r="AR73" s="39">
        <v>0.83599999999999997</v>
      </c>
      <c r="AS73" s="39">
        <v>0</v>
      </c>
      <c r="AT73" s="39">
        <v>0</v>
      </c>
      <c r="AU73" s="39">
        <v>1.357</v>
      </c>
      <c r="AV73" s="39">
        <v>0</v>
      </c>
      <c r="AW73" s="39">
        <v>0.746</v>
      </c>
      <c r="AX73" s="39">
        <v>0</v>
      </c>
      <c r="AY73" s="39">
        <v>1.776</v>
      </c>
      <c r="AZ73" s="39">
        <v>0</v>
      </c>
      <c r="BA73" s="39">
        <v>0.46600000000000003</v>
      </c>
      <c r="BB73" s="39">
        <v>0.187</v>
      </c>
      <c r="BC73" s="39">
        <v>0</v>
      </c>
      <c r="BD73" s="39">
        <v>3.7999999999999999E-2</v>
      </c>
      <c r="BE73" s="39">
        <v>0</v>
      </c>
      <c r="BF73" s="39">
        <v>6.3319999999999999</v>
      </c>
      <c r="BG73" s="39">
        <v>0</v>
      </c>
      <c r="BH73" s="39">
        <v>0</v>
      </c>
      <c r="BI73" s="39">
        <v>0.34200000000000003</v>
      </c>
      <c r="BJ73" s="39">
        <v>0.19900000000000001</v>
      </c>
      <c r="BK73" s="39">
        <v>1.012</v>
      </c>
    </row>
    <row r="74" spans="1:63" x14ac:dyDescent="0.2">
      <c r="A74" s="30">
        <f t="shared" si="12"/>
        <v>2018</v>
      </c>
      <c r="D74" s="30">
        <f t="shared" si="22"/>
        <v>0</v>
      </c>
      <c r="E74" s="30">
        <f t="shared" si="14"/>
        <v>12</v>
      </c>
      <c r="F74" s="30">
        <f t="shared" si="15"/>
        <v>0</v>
      </c>
      <c r="G74" s="30">
        <f t="shared" si="16"/>
        <v>0</v>
      </c>
      <c r="H74" s="30">
        <f t="shared" si="17"/>
        <v>0</v>
      </c>
      <c r="I74" s="30">
        <f t="shared" si="18"/>
        <v>0</v>
      </c>
      <c r="J74" s="30">
        <f t="shared" si="19"/>
        <v>0</v>
      </c>
      <c r="K74" s="30">
        <f t="shared" si="20"/>
        <v>0</v>
      </c>
      <c r="L74" s="30">
        <f t="shared" si="21"/>
        <v>11</v>
      </c>
      <c r="M74" s="38">
        <v>43405</v>
      </c>
      <c r="N74" s="39">
        <v>0</v>
      </c>
      <c r="O74" s="39">
        <v>0.40500000000000003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0.748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9.5000000000000001E-2</v>
      </c>
      <c r="AE74" s="39">
        <v>0</v>
      </c>
      <c r="AF74" s="39">
        <v>0</v>
      </c>
      <c r="AG74" s="39">
        <v>0</v>
      </c>
      <c r="AH74" s="39">
        <v>0</v>
      </c>
      <c r="AI74" s="39">
        <v>0.95799999999999996</v>
      </c>
      <c r="AJ74" s="39">
        <v>0</v>
      </c>
      <c r="AK74" s="39">
        <v>0</v>
      </c>
      <c r="AL74" s="39">
        <v>0</v>
      </c>
      <c r="AM74" s="39">
        <v>0.19500000000000001</v>
      </c>
      <c r="AN74" s="39">
        <v>0</v>
      </c>
      <c r="AO74" s="39">
        <v>0</v>
      </c>
      <c r="AP74" s="39">
        <v>0.56699999999999995</v>
      </c>
      <c r="AQ74" s="39">
        <v>0</v>
      </c>
      <c r="AR74" s="39">
        <v>0</v>
      </c>
      <c r="AS74" s="39">
        <v>0.25800000000000001</v>
      </c>
      <c r="AT74" s="39">
        <v>0</v>
      </c>
      <c r="AU74" s="39">
        <v>0.104</v>
      </c>
      <c r="AV74" s="39">
        <v>0</v>
      </c>
      <c r="AW74" s="39">
        <v>0</v>
      </c>
      <c r="AX74" s="39">
        <v>0.56299999999999994</v>
      </c>
      <c r="AY74" s="39">
        <v>0</v>
      </c>
      <c r="AZ74" s="39">
        <v>0</v>
      </c>
      <c r="BA74" s="39">
        <v>0</v>
      </c>
      <c r="BB74" s="39">
        <v>0</v>
      </c>
      <c r="BC74" s="39">
        <v>0</v>
      </c>
      <c r="BD74" s="39">
        <v>0</v>
      </c>
      <c r="BE74" s="39">
        <v>0.14499999999999999</v>
      </c>
      <c r="BF74" s="39">
        <v>0</v>
      </c>
      <c r="BG74" s="39">
        <v>0.2</v>
      </c>
      <c r="BH74" s="39">
        <v>0</v>
      </c>
      <c r="BI74" s="39">
        <v>0</v>
      </c>
      <c r="BJ74" s="39">
        <v>0</v>
      </c>
      <c r="BK74" s="39">
        <v>4.5999999999999999E-2</v>
      </c>
    </row>
    <row r="75" spans="1:63" x14ac:dyDescent="0.2">
      <c r="A75" s="30">
        <f t="shared" si="12"/>
        <v>2018</v>
      </c>
      <c r="D75" s="30">
        <f t="shared" si="22"/>
        <v>0</v>
      </c>
      <c r="E75" s="30">
        <f t="shared" si="14"/>
        <v>25</v>
      </c>
      <c r="F75" s="30">
        <f t="shared" si="15"/>
        <v>17</v>
      </c>
      <c r="G75" s="30">
        <f t="shared" si="16"/>
        <v>1</v>
      </c>
      <c r="H75" s="30">
        <f t="shared" si="17"/>
        <v>0</v>
      </c>
      <c r="I75" s="30">
        <f t="shared" si="18"/>
        <v>0</v>
      </c>
      <c r="J75" s="30">
        <f t="shared" si="19"/>
        <v>0</v>
      </c>
      <c r="K75" s="30">
        <f t="shared" si="20"/>
        <v>0</v>
      </c>
      <c r="L75" s="30">
        <f t="shared" si="21"/>
        <v>12</v>
      </c>
      <c r="M75" s="38">
        <v>43435</v>
      </c>
      <c r="N75" s="39">
        <v>0</v>
      </c>
      <c r="O75" s="39">
        <v>0</v>
      </c>
      <c r="P75" s="39">
        <v>0</v>
      </c>
      <c r="Q75" s="39">
        <v>2.3980000000000001</v>
      </c>
      <c r="R75" s="39">
        <v>1.5680000000000001</v>
      </c>
      <c r="S75" s="39">
        <v>0</v>
      </c>
      <c r="T75" s="39">
        <v>0</v>
      </c>
      <c r="U75" s="39">
        <v>0.92900000000000005</v>
      </c>
      <c r="V75" s="39">
        <v>0.496</v>
      </c>
      <c r="W75" s="39">
        <v>0</v>
      </c>
      <c r="X75" s="39">
        <v>4.5129999999999999</v>
      </c>
      <c r="Y75" s="39">
        <v>0</v>
      </c>
      <c r="Z75" s="39">
        <v>2.8210000000000002</v>
      </c>
      <c r="AA75" s="39">
        <v>0</v>
      </c>
      <c r="AB75" s="39">
        <v>0</v>
      </c>
      <c r="AC75" s="39">
        <v>2.1379999999999999</v>
      </c>
      <c r="AD75" s="39">
        <v>0</v>
      </c>
      <c r="AE75" s="39">
        <v>3.887</v>
      </c>
      <c r="AF75" s="39">
        <v>0</v>
      </c>
      <c r="AG75" s="39">
        <v>0</v>
      </c>
      <c r="AH75" s="39">
        <v>6.0650000000000004</v>
      </c>
      <c r="AI75" s="39">
        <v>0</v>
      </c>
      <c r="AJ75" s="39">
        <v>1.4690000000000001</v>
      </c>
      <c r="AK75" s="39">
        <v>0.32400000000000001</v>
      </c>
      <c r="AL75" s="39">
        <v>3.08</v>
      </c>
      <c r="AM75" s="39">
        <v>0</v>
      </c>
      <c r="AN75" s="39">
        <v>2.464</v>
      </c>
      <c r="AO75" s="39">
        <v>0.77900000000000003</v>
      </c>
      <c r="AP75" s="39">
        <v>0.48499999999999999</v>
      </c>
      <c r="AQ75" s="39">
        <v>1.6539999999999999</v>
      </c>
      <c r="AR75" s="39">
        <v>0</v>
      </c>
      <c r="AS75" s="39">
        <v>2.0110000000000001</v>
      </c>
      <c r="AT75" s="39">
        <v>0</v>
      </c>
      <c r="AU75" s="39">
        <v>3.202</v>
      </c>
      <c r="AV75" s="39">
        <v>0.48799999999999999</v>
      </c>
      <c r="AW75" s="39">
        <v>0</v>
      </c>
      <c r="AX75" s="39">
        <v>0</v>
      </c>
      <c r="AY75" s="39">
        <v>3.21</v>
      </c>
      <c r="AZ75" s="39">
        <v>0</v>
      </c>
      <c r="BA75" s="39">
        <v>15.497999999999999</v>
      </c>
      <c r="BB75" s="39">
        <v>0.71199999999999997</v>
      </c>
      <c r="BC75" s="39">
        <v>0</v>
      </c>
      <c r="BD75" s="39">
        <v>0</v>
      </c>
      <c r="BE75" s="39">
        <v>0</v>
      </c>
      <c r="BF75" s="39">
        <v>0</v>
      </c>
      <c r="BG75" s="39">
        <v>0</v>
      </c>
      <c r="BH75" s="39">
        <v>1.732</v>
      </c>
      <c r="BI75" s="39">
        <v>4.8000000000000001E-2</v>
      </c>
      <c r="BJ75" s="39">
        <v>2.7410000000000001</v>
      </c>
      <c r="BK75" s="39">
        <v>0</v>
      </c>
    </row>
    <row r="76" spans="1:63" x14ac:dyDescent="0.2">
      <c r="A76" s="30">
        <f t="shared" si="12"/>
        <v>2019</v>
      </c>
      <c r="D76" s="30">
        <f t="shared" si="22"/>
        <v>0</v>
      </c>
      <c r="E76" s="30">
        <f t="shared" si="14"/>
        <v>20</v>
      </c>
      <c r="F76" s="30">
        <f t="shared" si="15"/>
        <v>13</v>
      </c>
      <c r="G76" s="30">
        <f t="shared" si="16"/>
        <v>0</v>
      </c>
      <c r="H76" s="30">
        <f t="shared" si="17"/>
        <v>0</v>
      </c>
      <c r="I76" s="30">
        <f t="shared" si="18"/>
        <v>0</v>
      </c>
      <c r="J76" s="30">
        <f t="shared" si="19"/>
        <v>0</v>
      </c>
      <c r="K76" s="30">
        <f t="shared" si="20"/>
        <v>0</v>
      </c>
      <c r="L76" s="30">
        <f t="shared" si="21"/>
        <v>1</v>
      </c>
      <c r="M76" s="38">
        <v>43466</v>
      </c>
      <c r="N76" s="39">
        <v>6.2E-2</v>
      </c>
      <c r="O76" s="39">
        <v>1.7370000000000001</v>
      </c>
      <c r="P76" s="39">
        <v>0</v>
      </c>
      <c r="Q76" s="39">
        <v>0.151</v>
      </c>
      <c r="R76" s="39">
        <v>5.8999999999999997E-2</v>
      </c>
      <c r="S76" s="39">
        <v>0</v>
      </c>
      <c r="T76" s="39">
        <v>1.357</v>
      </c>
      <c r="U76" s="39">
        <v>0</v>
      </c>
      <c r="V76" s="39">
        <v>1.38</v>
      </c>
      <c r="W76" s="39">
        <v>0</v>
      </c>
      <c r="X76" s="39">
        <v>0</v>
      </c>
      <c r="Y76" s="39">
        <v>0</v>
      </c>
      <c r="Z76" s="39">
        <v>1.865</v>
      </c>
      <c r="AA76" s="39">
        <v>0</v>
      </c>
      <c r="AB76" s="39">
        <v>0</v>
      </c>
      <c r="AC76" s="39">
        <v>0.872</v>
      </c>
      <c r="AD76" s="39">
        <v>7.6929999999999996</v>
      </c>
      <c r="AE76" s="39">
        <v>0</v>
      </c>
      <c r="AF76" s="39">
        <v>0.96899999999999997</v>
      </c>
      <c r="AG76" s="39">
        <v>0</v>
      </c>
      <c r="AH76" s="39">
        <v>0</v>
      </c>
      <c r="AI76" s="39">
        <v>0</v>
      </c>
      <c r="AJ76" s="39">
        <v>1.238</v>
      </c>
      <c r="AK76" s="39">
        <v>0</v>
      </c>
      <c r="AL76" s="39">
        <v>0</v>
      </c>
      <c r="AM76" s="39">
        <v>0</v>
      </c>
      <c r="AN76" s="39">
        <v>0</v>
      </c>
      <c r="AO76" s="39">
        <v>1.3480000000000001</v>
      </c>
      <c r="AP76" s="39">
        <v>0</v>
      </c>
      <c r="AQ76" s="39">
        <v>0</v>
      </c>
      <c r="AR76" s="39">
        <v>1.57</v>
      </c>
      <c r="AS76" s="39">
        <v>0</v>
      </c>
      <c r="AT76" s="39">
        <v>0</v>
      </c>
      <c r="AU76" s="39">
        <v>1.0940000000000001</v>
      </c>
      <c r="AV76" s="39">
        <v>0</v>
      </c>
      <c r="AW76" s="39">
        <v>0.56899999999999995</v>
      </c>
      <c r="AX76" s="39">
        <v>0</v>
      </c>
      <c r="AY76" s="39">
        <v>1.0820000000000001</v>
      </c>
      <c r="AZ76" s="39">
        <v>0</v>
      </c>
      <c r="BA76" s="39">
        <v>0</v>
      </c>
      <c r="BB76" s="39">
        <v>9.5190000000000001</v>
      </c>
      <c r="BC76" s="39">
        <v>0</v>
      </c>
      <c r="BD76" s="39">
        <v>0</v>
      </c>
      <c r="BE76" s="39">
        <v>0</v>
      </c>
      <c r="BF76" s="39">
        <v>1.641</v>
      </c>
      <c r="BG76" s="39">
        <v>0</v>
      </c>
      <c r="BH76" s="39">
        <v>0</v>
      </c>
      <c r="BI76" s="39">
        <v>0.53100000000000003</v>
      </c>
      <c r="BJ76" s="39">
        <v>0</v>
      </c>
      <c r="BK76" s="39">
        <v>7.5</v>
      </c>
    </row>
    <row r="77" spans="1:63" x14ac:dyDescent="0.2">
      <c r="A77" s="30">
        <f t="shared" si="12"/>
        <v>2019</v>
      </c>
      <c r="D77" s="30">
        <f t="shared" si="22"/>
        <v>0</v>
      </c>
      <c r="E77" s="30">
        <f t="shared" si="14"/>
        <v>20</v>
      </c>
      <c r="F77" s="30">
        <f t="shared" si="15"/>
        <v>6</v>
      </c>
      <c r="G77" s="30">
        <f t="shared" si="16"/>
        <v>0</v>
      </c>
      <c r="H77" s="30">
        <f t="shared" si="17"/>
        <v>0</v>
      </c>
      <c r="I77" s="30">
        <f t="shared" si="18"/>
        <v>0</v>
      </c>
      <c r="J77" s="30">
        <f t="shared" si="19"/>
        <v>0</v>
      </c>
      <c r="K77" s="30">
        <f t="shared" si="20"/>
        <v>0</v>
      </c>
      <c r="L77" s="30">
        <f t="shared" si="21"/>
        <v>2</v>
      </c>
      <c r="M77" s="38">
        <v>43497</v>
      </c>
      <c r="N77" s="39">
        <v>0</v>
      </c>
      <c r="O77" s="39">
        <v>0.45400000000000001</v>
      </c>
      <c r="P77" s="39">
        <v>0</v>
      </c>
      <c r="Q77" s="39">
        <v>0</v>
      </c>
      <c r="R77" s="39">
        <v>0</v>
      </c>
      <c r="S77" s="39">
        <v>0</v>
      </c>
      <c r="T77" s="39">
        <v>0.151</v>
      </c>
      <c r="U77" s="39">
        <v>0</v>
      </c>
      <c r="V77" s="39">
        <v>0.32700000000000001</v>
      </c>
      <c r="W77" s="39">
        <v>0</v>
      </c>
      <c r="X77" s="39">
        <v>0</v>
      </c>
      <c r="Y77" s="39">
        <v>0.52600000000000002</v>
      </c>
      <c r="Z77" s="39">
        <v>0</v>
      </c>
      <c r="AA77" s="39">
        <v>4.9580000000000002</v>
      </c>
      <c r="AB77" s="39">
        <v>0</v>
      </c>
      <c r="AC77" s="39">
        <v>0</v>
      </c>
      <c r="AD77" s="39">
        <v>8.7999999999999995E-2</v>
      </c>
      <c r="AE77" s="39">
        <v>0</v>
      </c>
      <c r="AF77" s="39">
        <v>4.5999999999999999E-2</v>
      </c>
      <c r="AG77" s="39">
        <v>0.65500000000000003</v>
      </c>
      <c r="AH77" s="39">
        <v>0</v>
      </c>
      <c r="AI77" s="39">
        <v>3.597</v>
      </c>
      <c r="AJ77" s="39">
        <v>0.89500000000000002</v>
      </c>
      <c r="AK77" s="39">
        <v>0</v>
      </c>
      <c r="AL77" s="39">
        <v>5.1999999999999998E-2</v>
      </c>
      <c r="AM77" s="39">
        <v>0</v>
      </c>
      <c r="AN77" s="39">
        <v>0</v>
      </c>
      <c r="AO77" s="39">
        <v>0.60399999999999998</v>
      </c>
      <c r="AP77" s="39">
        <v>1.0489999999999999</v>
      </c>
      <c r="AQ77" s="39">
        <v>0</v>
      </c>
      <c r="AR77" s="39">
        <v>2.38</v>
      </c>
      <c r="AS77" s="39">
        <v>0</v>
      </c>
      <c r="AT77" s="39">
        <v>0</v>
      </c>
      <c r="AU77" s="39">
        <v>0</v>
      </c>
      <c r="AV77" s="39">
        <v>1.06</v>
      </c>
      <c r="AW77" s="39">
        <v>0</v>
      </c>
      <c r="AX77" s="39">
        <v>0.92200000000000004</v>
      </c>
      <c r="AY77" s="39">
        <v>0</v>
      </c>
      <c r="AZ77" s="39">
        <v>0</v>
      </c>
      <c r="BA77" s="39">
        <v>0.37</v>
      </c>
      <c r="BB77" s="39">
        <v>0</v>
      </c>
      <c r="BC77" s="39">
        <v>0.57599999999999996</v>
      </c>
      <c r="BD77" s="39">
        <v>0</v>
      </c>
      <c r="BE77" s="39">
        <v>2.1429999999999998</v>
      </c>
      <c r="BF77" s="39">
        <v>0</v>
      </c>
      <c r="BG77" s="39">
        <v>0</v>
      </c>
      <c r="BH77" s="39">
        <v>0</v>
      </c>
      <c r="BI77" s="39">
        <v>0</v>
      </c>
      <c r="BJ77" s="39">
        <v>0.17100000000000001</v>
      </c>
      <c r="BK77" s="39">
        <v>0</v>
      </c>
    </row>
    <row r="78" spans="1:63" x14ac:dyDescent="0.2">
      <c r="A78" s="30">
        <f t="shared" si="12"/>
        <v>2019</v>
      </c>
      <c r="D78" s="30">
        <f t="shared" si="22"/>
        <v>0</v>
      </c>
      <c r="E78" s="30">
        <f t="shared" si="14"/>
        <v>10</v>
      </c>
      <c r="F78" s="30">
        <f t="shared" si="15"/>
        <v>4</v>
      </c>
      <c r="G78" s="30">
        <f t="shared" si="16"/>
        <v>0</v>
      </c>
      <c r="H78" s="30">
        <f t="shared" si="17"/>
        <v>0</v>
      </c>
      <c r="I78" s="30">
        <f t="shared" si="18"/>
        <v>0</v>
      </c>
      <c r="J78" s="30">
        <f t="shared" si="19"/>
        <v>0</v>
      </c>
      <c r="K78" s="30">
        <f t="shared" si="20"/>
        <v>0</v>
      </c>
      <c r="L78" s="30">
        <f t="shared" si="21"/>
        <v>3</v>
      </c>
      <c r="M78" s="38">
        <v>43525</v>
      </c>
      <c r="N78" s="39">
        <v>0</v>
      </c>
      <c r="O78" s="39">
        <v>0</v>
      </c>
      <c r="P78" s="39">
        <v>0</v>
      </c>
      <c r="Q78" s="39">
        <v>0.6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7.8E-2</v>
      </c>
      <c r="X78" s="39">
        <v>0</v>
      </c>
      <c r="Y78" s="39">
        <v>0</v>
      </c>
      <c r="Z78" s="39">
        <v>0</v>
      </c>
      <c r="AA78" s="39">
        <v>0.309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1.163</v>
      </c>
      <c r="AI78" s="39">
        <v>0</v>
      </c>
      <c r="AJ78" s="39">
        <v>0</v>
      </c>
      <c r="AK78" s="39">
        <v>0</v>
      </c>
      <c r="AL78" s="39">
        <v>0</v>
      </c>
      <c r="AM78" s="39">
        <v>4.1319999999999997</v>
      </c>
      <c r="AN78" s="39">
        <v>0</v>
      </c>
      <c r="AO78" s="39">
        <v>0</v>
      </c>
      <c r="AP78" s="39">
        <v>0</v>
      </c>
      <c r="AQ78" s="39">
        <v>0.77700000000000002</v>
      </c>
      <c r="AR78" s="39">
        <v>0</v>
      </c>
      <c r="AS78" s="39">
        <v>0.13800000000000001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1.0680000000000001</v>
      </c>
      <c r="BB78" s="39">
        <v>0</v>
      </c>
      <c r="BC78" s="39">
        <v>0.45500000000000002</v>
      </c>
      <c r="BD78" s="39">
        <v>0</v>
      </c>
      <c r="BE78" s="39">
        <v>0</v>
      </c>
      <c r="BF78" s="39">
        <v>0</v>
      </c>
      <c r="BG78" s="39">
        <v>0</v>
      </c>
      <c r="BH78" s="39">
        <v>0</v>
      </c>
      <c r="BI78" s="39">
        <v>1.302</v>
      </c>
      <c r="BJ78" s="39">
        <v>0</v>
      </c>
      <c r="BK78" s="39">
        <v>0</v>
      </c>
    </row>
    <row r="79" spans="1:63" x14ac:dyDescent="0.2">
      <c r="A79" s="30">
        <f t="shared" si="12"/>
        <v>2019</v>
      </c>
      <c r="D79" s="30">
        <f t="shared" si="22"/>
        <v>0</v>
      </c>
      <c r="E79" s="30">
        <f t="shared" si="14"/>
        <v>0</v>
      </c>
      <c r="F79" s="30">
        <f t="shared" si="15"/>
        <v>0</v>
      </c>
      <c r="G79" s="30">
        <f t="shared" si="16"/>
        <v>0</v>
      </c>
      <c r="H79" s="30">
        <f t="shared" si="17"/>
        <v>0</v>
      </c>
      <c r="I79" s="30">
        <f t="shared" si="18"/>
        <v>0</v>
      </c>
      <c r="J79" s="30">
        <f t="shared" si="19"/>
        <v>0</v>
      </c>
      <c r="K79" s="30">
        <f t="shared" si="20"/>
        <v>0</v>
      </c>
      <c r="L79" s="30">
        <f t="shared" si="21"/>
        <v>4</v>
      </c>
      <c r="M79" s="38">
        <v>43556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0</v>
      </c>
      <c r="AT79" s="39"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</v>
      </c>
      <c r="BK79" s="39">
        <v>0</v>
      </c>
    </row>
    <row r="80" spans="1:63" x14ac:dyDescent="0.2">
      <c r="A80" s="30">
        <f t="shared" si="12"/>
        <v>2019</v>
      </c>
      <c r="D80" s="30">
        <f t="shared" si="22"/>
        <v>0</v>
      </c>
      <c r="E80" s="30">
        <f t="shared" si="14"/>
        <v>8</v>
      </c>
      <c r="F80" s="30">
        <f t="shared" si="15"/>
        <v>3</v>
      </c>
      <c r="G80" s="30">
        <f t="shared" si="16"/>
        <v>0</v>
      </c>
      <c r="H80" s="30">
        <f t="shared" si="17"/>
        <v>0</v>
      </c>
      <c r="I80" s="30">
        <f t="shared" si="18"/>
        <v>0</v>
      </c>
      <c r="J80" s="30">
        <f t="shared" si="19"/>
        <v>0</v>
      </c>
      <c r="K80" s="30">
        <f t="shared" si="20"/>
        <v>0</v>
      </c>
      <c r="L80" s="30">
        <f t="shared" si="21"/>
        <v>5</v>
      </c>
      <c r="M80" s="38">
        <v>43586</v>
      </c>
      <c r="N80" s="39">
        <v>1.0309999999999999</v>
      </c>
      <c r="O80" s="39">
        <v>0</v>
      </c>
      <c r="P80" s="39">
        <v>0</v>
      </c>
      <c r="Q80" s="39">
        <v>0</v>
      </c>
      <c r="R80" s="39">
        <v>0</v>
      </c>
      <c r="S80" s="39">
        <v>0.48399999999999999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1.246</v>
      </c>
      <c r="AB80" s="39">
        <v>0</v>
      </c>
      <c r="AC80" s="39">
        <v>0.97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0.82599999999999996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1.137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0.42099999999999999</v>
      </c>
      <c r="BH80" s="39">
        <v>0</v>
      </c>
      <c r="BI80" s="39">
        <v>6.0000000000000001E-3</v>
      </c>
      <c r="BJ80" s="39">
        <v>0</v>
      </c>
      <c r="BK80" s="39">
        <v>0</v>
      </c>
    </row>
    <row r="81" spans="1:63" x14ac:dyDescent="0.2">
      <c r="A81" s="30">
        <f t="shared" si="12"/>
        <v>2019</v>
      </c>
      <c r="D81" s="30">
        <f t="shared" si="22"/>
        <v>0</v>
      </c>
      <c r="E81" s="30">
        <f t="shared" si="14"/>
        <v>40</v>
      </c>
      <c r="F81" s="30">
        <f t="shared" si="15"/>
        <v>21</v>
      </c>
      <c r="G81" s="30">
        <f t="shared" si="16"/>
        <v>1</v>
      </c>
      <c r="H81" s="30">
        <f t="shared" si="17"/>
        <v>0</v>
      </c>
      <c r="I81" s="30">
        <f t="shared" si="18"/>
        <v>0</v>
      </c>
      <c r="J81" s="30">
        <f t="shared" si="19"/>
        <v>0</v>
      </c>
      <c r="K81" s="30">
        <f t="shared" si="20"/>
        <v>0</v>
      </c>
      <c r="L81" s="30">
        <f t="shared" si="21"/>
        <v>6</v>
      </c>
      <c r="M81" s="38">
        <v>43617</v>
      </c>
      <c r="N81" s="39">
        <v>0.70799999999999996</v>
      </c>
      <c r="O81" s="39">
        <v>3.2040000000000002</v>
      </c>
      <c r="P81" s="39">
        <v>1.206</v>
      </c>
      <c r="Q81" s="39">
        <v>0</v>
      </c>
      <c r="R81" s="39">
        <v>0.124</v>
      </c>
      <c r="S81" s="39">
        <v>1.1020000000000001</v>
      </c>
      <c r="T81" s="39">
        <v>0.24199999999999999</v>
      </c>
      <c r="U81" s="39">
        <v>0</v>
      </c>
      <c r="V81" s="39">
        <v>1.222</v>
      </c>
      <c r="W81" s="39">
        <v>0</v>
      </c>
      <c r="X81" s="39">
        <v>3.76</v>
      </c>
      <c r="Y81" s="39">
        <v>1.4690000000000001</v>
      </c>
      <c r="Z81" s="39">
        <v>1.097</v>
      </c>
      <c r="AA81" s="39">
        <v>0.47299999999999998</v>
      </c>
      <c r="AB81" s="39">
        <v>0.72199999999999998</v>
      </c>
      <c r="AC81" s="39">
        <v>0.14000000000000001</v>
      </c>
      <c r="AD81" s="39">
        <v>5.1999999999999998E-2</v>
      </c>
      <c r="AE81" s="39">
        <v>1.3420000000000001</v>
      </c>
      <c r="AF81" s="39">
        <v>0.88400000000000001</v>
      </c>
      <c r="AG81" s="39">
        <v>0.29399999999999998</v>
      </c>
      <c r="AH81" s="39">
        <v>0</v>
      </c>
      <c r="AI81" s="39">
        <v>0.52100000000000002</v>
      </c>
      <c r="AJ81" s="39">
        <v>0.67400000000000004</v>
      </c>
      <c r="AK81" s="39">
        <v>0.28599999999999998</v>
      </c>
      <c r="AL81" s="39">
        <v>0.35599999999999998</v>
      </c>
      <c r="AM81" s="39">
        <v>11.742000000000001</v>
      </c>
      <c r="AN81" s="39">
        <v>5.367</v>
      </c>
      <c r="AO81" s="39">
        <v>0</v>
      </c>
      <c r="AP81" s="39">
        <v>0</v>
      </c>
      <c r="AQ81" s="39">
        <v>1.5</v>
      </c>
      <c r="AR81" s="39">
        <v>0.621</v>
      </c>
      <c r="AS81" s="39">
        <v>3.5209999999999999</v>
      </c>
      <c r="AT81" s="39">
        <v>2.6019999999999999</v>
      </c>
      <c r="AU81" s="39">
        <v>2.5840000000000001</v>
      </c>
      <c r="AV81" s="39">
        <v>0.17100000000000001</v>
      </c>
      <c r="AW81" s="39">
        <v>1.657</v>
      </c>
      <c r="AX81" s="39">
        <v>0.14699999999999999</v>
      </c>
      <c r="AY81" s="39">
        <v>0.35599999999999998</v>
      </c>
      <c r="AZ81" s="39">
        <v>0.48199999999999998</v>
      </c>
      <c r="BA81" s="39">
        <v>1.6990000000000001</v>
      </c>
      <c r="BB81" s="39">
        <v>1.746</v>
      </c>
      <c r="BC81" s="39">
        <v>0</v>
      </c>
      <c r="BD81" s="39">
        <v>4.5999999999999999E-2</v>
      </c>
      <c r="BE81" s="39">
        <v>2.27</v>
      </c>
      <c r="BF81" s="39">
        <v>2.2730000000000001</v>
      </c>
      <c r="BG81" s="39">
        <v>0</v>
      </c>
      <c r="BH81" s="39">
        <v>3.1</v>
      </c>
      <c r="BI81" s="39">
        <v>0</v>
      </c>
      <c r="BJ81" s="39">
        <v>1.8129999999999999</v>
      </c>
      <c r="BK81" s="39">
        <v>0</v>
      </c>
    </row>
    <row r="82" spans="1:63" x14ac:dyDescent="0.2">
      <c r="A82" s="30">
        <f t="shared" si="12"/>
        <v>2019</v>
      </c>
      <c r="D82" s="30">
        <f t="shared" si="22"/>
        <v>0</v>
      </c>
      <c r="E82" s="30">
        <f t="shared" si="14"/>
        <v>50</v>
      </c>
      <c r="F82" s="30">
        <f t="shared" si="15"/>
        <v>50</v>
      </c>
      <c r="G82" s="30">
        <f t="shared" si="16"/>
        <v>4</v>
      </c>
      <c r="H82" s="30">
        <f t="shared" si="17"/>
        <v>0</v>
      </c>
      <c r="I82" s="30">
        <f t="shared" si="18"/>
        <v>0</v>
      </c>
      <c r="J82" s="30">
        <f t="shared" si="19"/>
        <v>0</v>
      </c>
      <c r="K82" s="30">
        <f t="shared" si="20"/>
        <v>0</v>
      </c>
      <c r="L82" s="30">
        <f t="shared" si="21"/>
        <v>7</v>
      </c>
      <c r="M82" s="38">
        <v>43647</v>
      </c>
      <c r="N82" s="39">
        <v>7.484</v>
      </c>
      <c r="O82" s="39">
        <v>1.3740000000000001</v>
      </c>
      <c r="P82" s="39">
        <v>9.7360000000000007</v>
      </c>
      <c r="Q82" s="39">
        <v>3.004</v>
      </c>
      <c r="R82" s="39">
        <v>3.1869999999999998</v>
      </c>
      <c r="S82" s="39">
        <v>9.5860000000000003</v>
      </c>
      <c r="T82" s="39">
        <v>4.2880000000000003</v>
      </c>
      <c r="U82" s="39">
        <v>19.152000000000001</v>
      </c>
      <c r="V82" s="39">
        <v>2.5590000000000002</v>
      </c>
      <c r="W82" s="39">
        <v>6.68</v>
      </c>
      <c r="X82" s="39">
        <v>5.9889999999999999</v>
      </c>
      <c r="Y82" s="39">
        <v>4.2210000000000001</v>
      </c>
      <c r="Z82" s="39">
        <v>2.6909999999999998</v>
      </c>
      <c r="AA82" s="39">
        <v>9.9410000000000007</v>
      </c>
      <c r="AB82" s="39">
        <v>1.681</v>
      </c>
      <c r="AC82" s="39">
        <v>14.821999999999999</v>
      </c>
      <c r="AD82" s="39">
        <v>7.117</v>
      </c>
      <c r="AE82" s="39">
        <v>4.7249999999999996</v>
      </c>
      <c r="AF82" s="39">
        <v>4.5609999999999999</v>
      </c>
      <c r="AG82" s="39">
        <v>4.8129999999999997</v>
      </c>
      <c r="AH82" s="39">
        <v>3.7650000000000001</v>
      </c>
      <c r="AI82" s="39">
        <v>6.9539999999999997</v>
      </c>
      <c r="AJ82" s="39">
        <v>3.6059999999999999</v>
      </c>
      <c r="AK82" s="39">
        <v>5.0389999999999997</v>
      </c>
      <c r="AL82" s="39">
        <v>3.6720000000000002</v>
      </c>
      <c r="AM82" s="39">
        <v>8.4280000000000008</v>
      </c>
      <c r="AN82" s="39">
        <v>6.516</v>
      </c>
      <c r="AO82" s="39">
        <v>5.673</v>
      </c>
      <c r="AP82" s="39">
        <v>1.155</v>
      </c>
      <c r="AQ82" s="39">
        <v>9.3759999999999994</v>
      </c>
      <c r="AR82" s="39">
        <v>7.3330000000000002</v>
      </c>
      <c r="AS82" s="39">
        <v>2.423</v>
      </c>
      <c r="AT82" s="39">
        <v>2.8170000000000002</v>
      </c>
      <c r="AU82" s="39">
        <v>5.2690000000000001</v>
      </c>
      <c r="AV82" s="39">
        <v>5.17</v>
      </c>
      <c r="AW82" s="39">
        <v>4.7370000000000001</v>
      </c>
      <c r="AX82" s="39">
        <v>4.9240000000000004</v>
      </c>
      <c r="AY82" s="39">
        <v>2.8330000000000002</v>
      </c>
      <c r="AZ82" s="39">
        <v>12.422000000000001</v>
      </c>
      <c r="BA82" s="39">
        <v>1.3420000000000001</v>
      </c>
      <c r="BB82" s="39">
        <v>4.8899999999999997</v>
      </c>
      <c r="BC82" s="39">
        <v>8.2460000000000004</v>
      </c>
      <c r="BD82" s="39">
        <v>7.2809999999999997</v>
      </c>
      <c r="BE82" s="39">
        <v>2.266</v>
      </c>
      <c r="BF82" s="39">
        <v>5.4530000000000003</v>
      </c>
      <c r="BG82" s="39">
        <v>4.3179999999999996</v>
      </c>
      <c r="BH82" s="39">
        <v>10.164999999999999</v>
      </c>
      <c r="BI82" s="39">
        <v>3.7759999999999998</v>
      </c>
      <c r="BJ82" s="39">
        <v>4.6390000000000002</v>
      </c>
      <c r="BK82" s="39">
        <v>4.4029999999999996</v>
      </c>
    </row>
    <row r="83" spans="1:63" x14ac:dyDescent="0.2">
      <c r="A83" s="30">
        <f t="shared" si="12"/>
        <v>2019</v>
      </c>
      <c r="D83" s="30">
        <f t="shared" si="22"/>
        <v>1</v>
      </c>
      <c r="E83" s="30">
        <f t="shared" si="14"/>
        <v>50</v>
      </c>
      <c r="F83" s="30">
        <f t="shared" si="15"/>
        <v>50</v>
      </c>
      <c r="G83" s="30">
        <f t="shared" si="16"/>
        <v>9</v>
      </c>
      <c r="H83" s="30">
        <f t="shared" si="17"/>
        <v>0</v>
      </c>
      <c r="I83" s="30">
        <f t="shared" si="18"/>
        <v>0</v>
      </c>
      <c r="J83" s="30">
        <f t="shared" si="19"/>
        <v>0</v>
      </c>
      <c r="K83" s="30">
        <f t="shared" si="20"/>
        <v>0</v>
      </c>
      <c r="L83" s="30">
        <f t="shared" si="21"/>
        <v>8</v>
      </c>
      <c r="M83" s="38">
        <v>43678</v>
      </c>
      <c r="N83" s="39">
        <v>3.5129999999999999</v>
      </c>
      <c r="O83" s="39">
        <v>4.3330000000000002</v>
      </c>
      <c r="P83" s="39">
        <v>2.0939999999999999</v>
      </c>
      <c r="Q83" s="39">
        <v>4.7549999999999999</v>
      </c>
      <c r="R83" s="39">
        <v>4.5190000000000001</v>
      </c>
      <c r="S83" s="39">
        <v>4.617</v>
      </c>
      <c r="T83" s="39">
        <v>6.242</v>
      </c>
      <c r="U83" s="39">
        <v>3.3</v>
      </c>
      <c r="V83" s="39">
        <v>6.5659999999999998</v>
      </c>
      <c r="W83" s="39">
        <v>2.77</v>
      </c>
      <c r="X83" s="39">
        <v>10.576000000000001</v>
      </c>
      <c r="Y83" s="39">
        <v>4.9390000000000001</v>
      </c>
      <c r="Z83" s="39">
        <v>5.7610000000000001</v>
      </c>
      <c r="AA83" s="39">
        <v>1.9490000000000001</v>
      </c>
      <c r="AB83" s="39">
        <v>7.8259999999999996</v>
      </c>
      <c r="AC83" s="39">
        <v>3.4860000000000002</v>
      </c>
      <c r="AD83" s="39">
        <v>6.9550000000000001</v>
      </c>
      <c r="AE83" s="39">
        <v>3.327</v>
      </c>
      <c r="AF83" s="39">
        <v>3.5590000000000002</v>
      </c>
      <c r="AG83" s="39">
        <v>4.9649999999999999</v>
      </c>
      <c r="AH83" s="39">
        <v>10.414</v>
      </c>
      <c r="AI83" s="39">
        <v>9.2810000000000006</v>
      </c>
      <c r="AJ83" s="39">
        <v>2.63</v>
      </c>
      <c r="AK83" s="39">
        <v>9.0419999999999998</v>
      </c>
      <c r="AL83" s="39">
        <v>8.1470000000000002</v>
      </c>
      <c r="AM83" s="39">
        <v>2.6030000000000002</v>
      </c>
      <c r="AN83" s="39">
        <v>9.9320000000000004</v>
      </c>
      <c r="AO83" s="39">
        <v>2.1160000000000001</v>
      </c>
      <c r="AP83" s="39">
        <v>11.079000000000001</v>
      </c>
      <c r="AQ83" s="39">
        <v>3.46</v>
      </c>
      <c r="AR83" s="39">
        <v>10.305999999999999</v>
      </c>
      <c r="AS83" s="39">
        <v>2.13</v>
      </c>
      <c r="AT83" s="39">
        <v>2.5209999999999999</v>
      </c>
      <c r="AU83" s="39">
        <v>36.692999999999998</v>
      </c>
      <c r="AV83" s="39">
        <v>1.6879999999999999</v>
      </c>
      <c r="AW83" s="39">
        <v>9.1189999999999998</v>
      </c>
      <c r="AX83" s="39">
        <v>1.498</v>
      </c>
      <c r="AY83" s="39">
        <v>9.6050000000000004</v>
      </c>
      <c r="AZ83" s="39">
        <v>4.01</v>
      </c>
      <c r="BA83" s="39">
        <v>5.0869999999999997</v>
      </c>
      <c r="BB83" s="39">
        <v>3.9580000000000002</v>
      </c>
      <c r="BC83" s="39">
        <v>5.4649999999999999</v>
      </c>
      <c r="BD83" s="39">
        <v>10.768000000000001</v>
      </c>
      <c r="BE83" s="39">
        <v>3.956</v>
      </c>
      <c r="BF83" s="39">
        <v>12.441000000000001</v>
      </c>
      <c r="BG83" s="39">
        <v>3.7370000000000001</v>
      </c>
      <c r="BH83" s="39">
        <v>11.553000000000001</v>
      </c>
      <c r="BI83" s="39">
        <v>10.266999999999999</v>
      </c>
      <c r="BJ83" s="39">
        <v>6.8449999999999998</v>
      </c>
      <c r="BK83" s="39">
        <v>3.0750000000000002</v>
      </c>
    </row>
    <row r="84" spans="1:63" x14ac:dyDescent="0.2">
      <c r="A84" s="30">
        <f t="shared" si="12"/>
        <v>2019</v>
      </c>
      <c r="D84" s="30">
        <f t="shared" si="22"/>
        <v>1</v>
      </c>
      <c r="E84" s="30">
        <f t="shared" si="14"/>
        <v>49</v>
      </c>
      <c r="F84" s="30">
        <f t="shared" si="15"/>
        <v>42</v>
      </c>
      <c r="G84" s="30">
        <f t="shared" si="16"/>
        <v>7</v>
      </c>
      <c r="H84" s="30">
        <f t="shared" si="17"/>
        <v>0</v>
      </c>
      <c r="I84" s="30">
        <f t="shared" si="18"/>
        <v>0</v>
      </c>
      <c r="J84" s="30">
        <f t="shared" si="19"/>
        <v>0</v>
      </c>
      <c r="K84" s="30">
        <f t="shared" si="20"/>
        <v>0</v>
      </c>
      <c r="L84" s="30">
        <f t="shared" si="21"/>
        <v>9</v>
      </c>
      <c r="M84" s="38">
        <v>43709</v>
      </c>
      <c r="N84" s="39">
        <v>7.1669999999999998</v>
      </c>
      <c r="O84" s="39">
        <v>0.89200000000000002</v>
      </c>
      <c r="P84" s="39">
        <v>5.3810000000000002</v>
      </c>
      <c r="Q84" s="39">
        <v>1.6180000000000001</v>
      </c>
      <c r="R84" s="39">
        <v>10.041</v>
      </c>
      <c r="S84" s="39">
        <v>4.1000000000000002E-2</v>
      </c>
      <c r="T84" s="39">
        <v>8.8999999999999996E-2</v>
      </c>
      <c r="U84" s="39">
        <v>23.263000000000002</v>
      </c>
      <c r="V84" s="39">
        <v>3.706</v>
      </c>
      <c r="W84" s="39">
        <v>4.1829999999999998</v>
      </c>
      <c r="X84" s="39">
        <v>4.42</v>
      </c>
      <c r="Y84" s="39">
        <v>8.8719999999999999</v>
      </c>
      <c r="Z84" s="39">
        <v>2.984</v>
      </c>
      <c r="AA84" s="39">
        <v>5.47</v>
      </c>
      <c r="AB84" s="39">
        <v>10.736000000000001</v>
      </c>
      <c r="AC84" s="39">
        <v>2.5169999999999999</v>
      </c>
      <c r="AD84" s="39">
        <v>6.6109999999999998</v>
      </c>
      <c r="AE84" s="39">
        <v>3.2250000000000001</v>
      </c>
      <c r="AF84" s="39">
        <v>8.3010000000000002</v>
      </c>
      <c r="AG84" s="39">
        <v>3.569</v>
      </c>
      <c r="AH84" s="39">
        <v>1.6859999999999999</v>
      </c>
      <c r="AI84" s="39">
        <v>5.6219999999999999</v>
      </c>
      <c r="AJ84" s="39">
        <v>3.0000000000000001E-3</v>
      </c>
      <c r="AK84" s="39">
        <v>11.843</v>
      </c>
      <c r="AL84" s="39">
        <v>4.25</v>
      </c>
      <c r="AM84" s="39">
        <v>1.8480000000000001</v>
      </c>
      <c r="AN84" s="39">
        <v>2.1339999999999999</v>
      </c>
      <c r="AO84" s="39">
        <v>6.165</v>
      </c>
      <c r="AP84" s="39">
        <v>0.24299999999999999</v>
      </c>
      <c r="AQ84" s="39">
        <v>11.944000000000001</v>
      </c>
      <c r="AR84" s="39">
        <v>2.2309999999999999</v>
      </c>
      <c r="AS84" s="39">
        <v>5.9089999999999998</v>
      </c>
      <c r="AT84" s="39">
        <v>17.632000000000001</v>
      </c>
      <c r="AU84" s="39">
        <v>0</v>
      </c>
      <c r="AV84" s="39">
        <v>2.12</v>
      </c>
      <c r="AW84" s="39">
        <v>6.5640000000000001</v>
      </c>
      <c r="AX84" s="39">
        <v>4.2359999999999998</v>
      </c>
      <c r="AY84" s="39">
        <v>3.49</v>
      </c>
      <c r="AZ84" s="39">
        <v>0.56399999999999995</v>
      </c>
      <c r="BA84" s="39">
        <v>8.73</v>
      </c>
      <c r="BB84" s="39">
        <v>2.222</v>
      </c>
      <c r="BC84" s="39">
        <v>4.6390000000000002</v>
      </c>
      <c r="BD84" s="39">
        <v>4.3330000000000002</v>
      </c>
      <c r="BE84" s="39">
        <v>3.6760000000000002</v>
      </c>
      <c r="BF84" s="39">
        <v>4.585</v>
      </c>
      <c r="BG84" s="39">
        <v>2.9820000000000002</v>
      </c>
      <c r="BH84" s="39">
        <v>0.8</v>
      </c>
      <c r="BI84" s="39">
        <v>30.234999999999999</v>
      </c>
      <c r="BJ84" s="39">
        <v>2.7280000000000002</v>
      </c>
      <c r="BK84" s="39">
        <v>9.4480000000000004</v>
      </c>
    </row>
    <row r="85" spans="1:63" x14ac:dyDescent="0.2">
      <c r="A85" s="30">
        <f t="shared" si="12"/>
        <v>2019</v>
      </c>
      <c r="D85" s="30">
        <f t="shared" si="22"/>
        <v>0</v>
      </c>
      <c r="E85" s="30">
        <f t="shared" si="14"/>
        <v>29</v>
      </c>
      <c r="F85" s="30">
        <f t="shared" si="15"/>
        <v>14</v>
      </c>
      <c r="G85" s="30">
        <f t="shared" si="16"/>
        <v>2</v>
      </c>
      <c r="H85" s="30">
        <f t="shared" si="17"/>
        <v>0</v>
      </c>
      <c r="I85" s="30">
        <f t="shared" si="18"/>
        <v>0</v>
      </c>
      <c r="J85" s="30">
        <f t="shared" si="19"/>
        <v>0</v>
      </c>
      <c r="K85" s="30">
        <f t="shared" si="20"/>
        <v>0</v>
      </c>
      <c r="L85" s="30">
        <f t="shared" si="21"/>
        <v>10</v>
      </c>
      <c r="M85" s="38">
        <v>43739</v>
      </c>
      <c r="N85" s="39">
        <v>1.226</v>
      </c>
      <c r="O85" s="39">
        <v>0</v>
      </c>
      <c r="P85" s="39">
        <v>0.16300000000000001</v>
      </c>
      <c r="Q85" s="39">
        <v>0</v>
      </c>
      <c r="R85" s="39">
        <v>1.5720000000000001</v>
      </c>
      <c r="S85" s="39">
        <v>0</v>
      </c>
      <c r="T85" s="39">
        <v>0</v>
      </c>
      <c r="U85" s="39">
        <v>14.151999999999999</v>
      </c>
      <c r="V85" s="39">
        <v>0</v>
      </c>
      <c r="W85" s="39">
        <v>1.1990000000000001</v>
      </c>
      <c r="X85" s="39">
        <v>0.376</v>
      </c>
      <c r="Y85" s="39">
        <v>0.997</v>
      </c>
      <c r="Z85" s="39">
        <v>0</v>
      </c>
      <c r="AA85" s="39">
        <v>0.95299999999999996</v>
      </c>
      <c r="AB85" s="39">
        <v>0</v>
      </c>
      <c r="AC85" s="39">
        <v>0.61499999999999999</v>
      </c>
      <c r="AD85" s="39">
        <v>3.4980000000000002</v>
      </c>
      <c r="AE85" s="39">
        <v>0.19700000000000001</v>
      </c>
      <c r="AF85" s="39">
        <v>0</v>
      </c>
      <c r="AG85" s="39">
        <v>0.93500000000000005</v>
      </c>
      <c r="AH85" s="39">
        <v>0</v>
      </c>
      <c r="AI85" s="39">
        <v>0.72099999999999997</v>
      </c>
      <c r="AJ85" s="39">
        <v>0.21199999999999999</v>
      </c>
      <c r="AK85" s="39">
        <v>0</v>
      </c>
      <c r="AL85" s="39">
        <v>0.64</v>
      </c>
      <c r="AM85" s="39">
        <v>0</v>
      </c>
      <c r="AN85" s="39">
        <v>3.3839999999999999</v>
      </c>
      <c r="AO85" s="39">
        <v>1.819</v>
      </c>
      <c r="AP85" s="39">
        <v>0</v>
      </c>
      <c r="AQ85" s="39">
        <v>1.4610000000000001</v>
      </c>
      <c r="AR85" s="39">
        <v>0</v>
      </c>
      <c r="AS85" s="39">
        <v>0</v>
      </c>
      <c r="AT85" s="39">
        <v>0</v>
      </c>
      <c r="AU85" s="39">
        <v>1.3640000000000001</v>
      </c>
      <c r="AV85" s="39">
        <v>2.0710000000000002</v>
      </c>
      <c r="AW85" s="39">
        <v>0</v>
      </c>
      <c r="AX85" s="39">
        <v>1.61</v>
      </c>
      <c r="AY85" s="39">
        <v>0</v>
      </c>
      <c r="AZ85" s="39">
        <v>0.47599999999999998</v>
      </c>
      <c r="BA85" s="39">
        <v>0</v>
      </c>
      <c r="BB85" s="39">
        <v>0.505</v>
      </c>
      <c r="BC85" s="39">
        <v>0.10199999999999999</v>
      </c>
      <c r="BD85" s="39">
        <v>0</v>
      </c>
      <c r="BE85" s="39">
        <v>0.49199999999999999</v>
      </c>
      <c r="BF85" s="39">
        <v>11.862</v>
      </c>
      <c r="BG85" s="39">
        <v>1.948</v>
      </c>
      <c r="BH85" s="39">
        <v>0.40400000000000003</v>
      </c>
      <c r="BI85" s="39">
        <v>0</v>
      </c>
      <c r="BJ85" s="39">
        <v>1.026</v>
      </c>
      <c r="BK85" s="39">
        <v>0</v>
      </c>
    </row>
    <row r="86" spans="1:63" x14ac:dyDescent="0.2">
      <c r="A86" s="30">
        <f t="shared" si="12"/>
        <v>2019</v>
      </c>
      <c r="D86" s="30">
        <f t="shared" si="22"/>
        <v>0</v>
      </c>
      <c r="E86" s="30">
        <f t="shared" si="14"/>
        <v>9</v>
      </c>
      <c r="F86" s="30">
        <f t="shared" si="15"/>
        <v>0</v>
      </c>
      <c r="G86" s="30">
        <f t="shared" si="16"/>
        <v>0</v>
      </c>
      <c r="H86" s="30">
        <f t="shared" si="17"/>
        <v>0</v>
      </c>
      <c r="I86" s="30">
        <f t="shared" si="18"/>
        <v>0</v>
      </c>
      <c r="J86" s="30">
        <f t="shared" si="19"/>
        <v>0</v>
      </c>
      <c r="K86" s="30">
        <f t="shared" si="20"/>
        <v>0</v>
      </c>
      <c r="L86" s="30">
        <f t="shared" si="21"/>
        <v>11</v>
      </c>
      <c r="M86" s="38">
        <v>43770</v>
      </c>
      <c r="N86" s="39">
        <v>0</v>
      </c>
      <c r="O86" s="39">
        <v>0.122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0.182</v>
      </c>
      <c r="AF86" s="39">
        <v>0.92300000000000004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0</v>
      </c>
      <c r="AN86" s="39">
        <v>0</v>
      </c>
      <c r="AO86" s="39">
        <v>0</v>
      </c>
      <c r="AP86" s="39">
        <v>0</v>
      </c>
      <c r="AQ86" s="39">
        <v>0</v>
      </c>
      <c r="AR86" s="39">
        <v>0</v>
      </c>
      <c r="AS86" s="39">
        <v>0.63500000000000001</v>
      </c>
      <c r="AT86" s="39">
        <v>0</v>
      </c>
      <c r="AU86" s="39">
        <v>0</v>
      </c>
      <c r="AV86" s="39">
        <v>0.59899999999999998</v>
      </c>
      <c r="AW86" s="39">
        <v>0</v>
      </c>
      <c r="AX86" s="39">
        <v>0</v>
      </c>
      <c r="AY86" s="39">
        <v>0.23300000000000001</v>
      </c>
      <c r="AZ86" s="39">
        <v>0</v>
      </c>
      <c r="BA86" s="39">
        <v>0</v>
      </c>
      <c r="BB86" s="39">
        <v>0</v>
      </c>
      <c r="BC86" s="39">
        <v>0</v>
      </c>
      <c r="BD86" s="39">
        <v>0.36</v>
      </c>
      <c r="BE86" s="39">
        <v>3.0000000000000001E-3</v>
      </c>
      <c r="BF86" s="39">
        <v>0</v>
      </c>
      <c r="BG86" s="39">
        <v>7.0999999999999994E-2</v>
      </c>
      <c r="BH86" s="39">
        <v>0</v>
      </c>
      <c r="BI86" s="39">
        <v>0</v>
      </c>
      <c r="BJ86" s="39">
        <v>0</v>
      </c>
      <c r="BK86" s="39">
        <v>0</v>
      </c>
    </row>
    <row r="87" spans="1:63" x14ac:dyDescent="0.2">
      <c r="A87" s="30">
        <f t="shared" si="12"/>
        <v>2019</v>
      </c>
      <c r="D87" s="30">
        <f t="shared" si="22"/>
        <v>0</v>
      </c>
      <c r="E87" s="30">
        <f t="shared" si="14"/>
        <v>17</v>
      </c>
      <c r="F87" s="30">
        <f t="shared" si="15"/>
        <v>6</v>
      </c>
      <c r="G87" s="30">
        <f t="shared" si="16"/>
        <v>0</v>
      </c>
      <c r="H87" s="30">
        <f t="shared" si="17"/>
        <v>0</v>
      </c>
      <c r="I87" s="30">
        <f t="shared" si="18"/>
        <v>0</v>
      </c>
      <c r="J87" s="30">
        <f t="shared" si="19"/>
        <v>0</v>
      </c>
      <c r="K87" s="30">
        <f t="shared" si="20"/>
        <v>0</v>
      </c>
      <c r="L87" s="30">
        <f t="shared" si="21"/>
        <v>12</v>
      </c>
      <c r="M87" s="38">
        <v>43800</v>
      </c>
      <c r="N87" s="39">
        <v>0.39600000000000002</v>
      </c>
      <c r="O87" s="39">
        <v>0</v>
      </c>
      <c r="P87" s="39">
        <v>0</v>
      </c>
      <c r="Q87" s="39">
        <v>0</v>
      </c>
      <c r="R87" s="39">
        <v>0</v>
      </c>
      <c r="S87" s="39">
        <v>0.11600000000000001</v>
      </c>
      <c r="T87" s="39">
        <v>0</v>
      </c>
      <c r="U87" s="39">
        <v>2.5999999999999999E-2</v>
      </c>
      <c r="V87" s="39">
        <v>0.65900000000000003</v>
      </c>
      <c r="W87" s="39">
        <v>0</v>
      </c>
      <c r="X87" s="39">
        <v>0</v>
      </c>
      <c r="Y87" s="39">
        <v>0.26400000000000001</v>
      </c>
      <c r="Z87" s="39">
        <v>0</v>
      </c>
      <c r="AA87" s="39">
        <v>0.28399999999999997</v>
      </c>
      <c r="AB87" s="39">
        <v>0</v>
      </c>
      <c r="AC87" s="39">
        <v>1.6990000000000001</v>
      </c>
      <c r="AD87" s="39">
        <v>0</v>
      </c>
      <c r="AE87" s="39">
        <v>0</v>
      </c>
      <c r="AF87" s="39">
        <v>0</v>
      </c>
      <c r="AG87" s="39">
        <v>5.0000000000000001E-3</v>
      </c>
      <c r="AH87" s="39">
        <v>0</v>
      </c>
      <c r="AI87" s="39">
        <v>0</v>
      </c>
      <c r="AJ87" s="39">
        <v>6.4950000000000001</v>
      </c>
      <c r="AK87" s="39">
        <v>0</v>
      </c>
      <c r="AL87" s="39">
        <v>1.0609999999999999</v>
      </c>
      <c r="AM87" s="39">
        <v>0</v>
      </c>
      <c r="AN87" s="39">
        <v>0</v>
      </c>
      <c r="AO87" s="39">
        <v>0</v>
      </c>
      <c r="AP87" s="39">
        <v>0</v>
      </c>
      <c r="AQ87" s="39">
        <v>0</v>
      </c>
      <c r="AR87" s="39">
        <v>0</v>
      </c>
      <c r="AS87" s="39">
        <v>0</v>
      </c>
      <c r="AT87" s="39">
        <v>0.02</v>
      </c>
      <c r="AU87" s="39">
        <v>0</v>
      </c>
      <c r="AV87" s="39">
        <v>0</v>
      </c>
      <c r="AW87" s="39">
        <v>0</v>
      </c>
      <c r="AX87" s="39">
        <v>0</v>
      </c>
      <c r="AY87" s="39">
        <v>0.98</v>
      </c>
      <c r="AZ87" s="39">
        <v>0.27700000000000002</v>
      </c>
      <c r="BA87" s="39">
        <v>0</v>
      </c>
      <c r="BB87" s="39">
        <v>2.1230000000000002</v>
      </c>
      <c r="BC87" s="39">
        <v>0</v>
      </c>
      <c r="BD87" s="39">
        <v>5.3079999999999998</v>
      </c>
      <c r="BE87" s="39">
        <v>0</v>
      </c>
      <c r="BF87" s="39">
        <v>1.0589999999999999</v>
      </c>
      <c r="BG87" s="39">
        <v>0</v>
      </c>
      <c r="BH87" s="39">
        <v>4.0000000000000001E-3</v>
      </c>
      <c r="BI87" s="39">
        <v>0</v>
      </c>
      <c r="BJ87" s="39">
        <v>0</v>
      </c>
      <c r="BK87" s="39">
        <v>0</v>
      </c>
    </row>
    <row r="88" spans="1:63" x14ac:dyDescent="0.2">
      <c r="A88" s="30">
        <f t="shared" si="12"/>
        <v>2020</v>
      </c>
      <c r="D88" s="30">
        <f t="shared" si="22"/>
        <v>1</v>
      </c>
      <c r="E88" s="30">
        <f t="shared" si="14"/>
        <v>31</v>
      </c>
      <c r="F88" s="30">
        <f t="shared" si="15"/>
        <v>23</v>
      </c>
      <c r="G88" s="30">
        <f t="shared" si="16"/>
        <v>3</v>
      </c>
      <c r="H88" s="30">
        <f t="shared" si="17"/>
        <v>0</v>
      </c>
      <c r="I88" s="30">
        <f t="shared" si="18"/>
        <v>0</v>
      </c>
      <c r="J88" s="30">
        <f t="shared" si="19"/>
        <v>0</v>
      </c>
      <c r="K88" s="30">
        <f t="shared" si="20"/>
        <v>0</v>
      </c>
      <c r="L88" s="30">
        <f t="shared" si="21"/>
        <v>1</v>
      </c>
      <c r="M88" s="38">
        <v>43831</v>
      </c>
      <c r="N88" s="39">
        <v>4.0039999999999996</v>
      </c>
      <c r="O88" s="39">
        <v>0</v>
      </c>
      <c r="P88" s="39">
        <v>1.3560000000000001</v>
      </c>
      <c r="Q88" s="39">
        <v>1.29</v>
      </c>
      <c r="R88" s="39">
        <v>0</v>
      </c>
      <c r="S88" s="39">
        <v>5.8659999999999997</v>
      </c>
      <c r="T88" s="39">
        <v>7.1260000000000003</v>
      </c>
      <c r="U88" s="39">
        <v>0</v>
      </c>
      <c r="V88" s="39">
        <v>0.75900000000000001</v>
      </c>
      <c r="W88" s="39">
        <v>0</v>
      </c>
      <c r="X88" s="39">
        <v>0</v>
      </c>
      <c r="Y88" s="39">
        <v>0.57799999999999996</v>
      </c>
      <c r="Z88" s="39">
        <v>0.65900000000000003</v>
      </c>
      <c r="AA88" s="39">
        <v>2.0209999999999999</v>
      </c>
      <c r="AB88" s="39">
        <v>0.16400000000000001</v>
      </c>
      <c r="AC88" s="39">
        <v>7.23</v>
      </c>
      <c r="AD88" s="39">
        <v>0</v>
      </c>
      <c r="AE88" s="39">
        <v>7.2220000000000004</v>
      </c>
      <c r="AF88" s="39">
        <v>2.73</v>
      </c>
      <c r="AG88" s="39">
        <v>0</v>
      </c>
      <c r="AH88" s="39">
        <v>0.254</v>
      </c>
      <c r="AI88" s="39">
        <v>21.521999999999998</v>
      </c>
      <c r="AJ88" s="39">
        <v>12.021000000000001</v>
      </c>
      <c r="AK88" s="39">
        <v>0</v>
      </c>
      <c r="AL88" s="39">
        <v>0</v>
      </c>
      <c r="AM88" s="39">
        <v>8.1470000000000002</v>
      </c>
      <c r="AN88" s="39">
        <v>0</v>
      </c>
      <c r="AO88" s="39">
        <v>41.106000000000002</v>
      </c>
      <c r="AP88" s="39">
        <v>1.768</v>
      </c>
      <c r="AQ88" s="39">
        <v>0</v>
      </c>
      <c r="AR88" s="39">
        <v>1.847</v>
      </c>
      <c r="AS88" s="39">
        <v>0.96799999999999997</v>
      </c>
      <c r="AT88" s="39">
        <v>3.355</v>
      </c>
      <c r="AU88" s="39">
        <v>0</v>
      </c>
      <c r="AV88" s="39">
        <v>4.548</v>
      </c>
      <c r="AW88" s="39">
        <v>0</v>
      </c>
      <c r="AX88" s="39">
        <v>6.5960000000000001</v>
      </c>
      <c r="AY88" s="39">
        <v>0</v>
      </c>
      <c r="AZ88" s="39">
        <v>0</v>
      </c>
      <c r="BA88" s="39">
        <v>7.1150000000000002</v>
      </c>
      <c r="BB88" s="39">
        <v>3.8740000000000001</v>
      </c>
      <c r="BC88" s="39">
        <v>0</v>
      </c>
      <c r="BD88" s="39">
        <v>1.4650000000000001</v>
      </c>
      <c r="BE88" s="39">
        <v>0</v>
      </c>
      <c r="BF88" s="39">
        <v>0</v>
      </c>
      <c r="BG88" s="39">
        <v>4.548</v>
      </c>
      <c r="BH88" s="39">
        <v>8.5999999999999993E-2</v>
      </c>
      <c r="BI88" s="39">
        <v>4.78</v>
      </c>
      <c r="BJ88" s="39">
        <v>0.23599999999999999</v>
      </c>
      <c r="BK88" s="39">
        <v>0</v>
      </c>
    </row>
    <row r="89" spans="1:63" x14ac:dyDescent="0.2">
      <c r="A89" s="30">
        <f t="shared" si="12"/>
        <v>2020</v>
      </c>
      <c r="D89" s="30">
        <f t="shared" si="22"/>
        <v>0</v>
      </c>
      <c r="E89" s="30">
        <f t="shared" si="14"/>
        <v>19</v>
      </c>
      <c r="F89" s="30">
        <f t="shared" si="15"/>
        <v>9</v>
      </c>
      <c r="G89" s="30">
        <f t="shared" si="16"/>
        <v>1</v>
      </c>
      <c r="H89" s="30">
        <f t="shared" si="17"/>
        <v>0</v>
      </c>
      <c r="I89" s="30">
        <f t="shared" si="18"/>
        <v>0</v>
      </c>
      <c r="J89" s="30">
        <f t="shared" si="19"/>
        <v>0</v>
      </c>
      <c r="K89" s="30">
        <f t="shared" si="20"/>
        <v>0</v>
      </c>
      <c r="L89" s="30">
        <f t="shared" si="21"/>
        <v>2</v>
      </c>
      <c r="M89" s="38">
        <v>43862</v>
      </c>
      <c r="N89" s="39">
        <v>0.19400000000000001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1.2949999999999999</v>
      </c>
      <c r="U89" s="39">
        <v>0</v>
      </c>
      <c r="V89" s="39">
        <v>2.6240000000000001</v>
      </c>
      <c r="W89" s="39">
        <v>0</v>
      </c>
      <c r="X89" s="39">
        <v>0.26200000000000001</v>
      </c>
      <c r="Y89" s="39">
        <v>0</v>
      </c>
      <c r="Z89" s="39">
        <v>0</v>
      </c>
      <c r="AA89" s="39">
        <v>5.5E-2</v>
      </c>
      <c r="AB89" s="39">
        <v>0.151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0.11899999999999999</v>
      </c>
      <c r="AJ89" s="39">
        <v>0</v>
      </c>
      <c r="AK89" s="39">
        <v>3.5720000000000001</v>
      </c>
      <c r="AL89" s="39">
        <v>0</v>
      </c>
      <c r="AM89" s="39">
        <v>0</v>
      </c>
      <c r="AN89" s="39">
        <v>0</v>
      </c>
      <c r="AO89" s="39">
        <v>2.113</v>
      </c>
      <c r="AP89" s="39">
        <v>2.7450000000000001</v>
      </c>
      <c r="AQ89" s="39">
        <v>0</v>
      </c>
      <c r="AR89" s="39">
        <v>0</v>
      </c>
      <c r="AS89" s="39">
        <v>0</v>
      </c>
      <c r="AT89" s="39">
        <v>0</v>
      </c>
      <c r="AU89" s="39">
        <v>1.411</v>
      </c>
      <c r="AV89" s="39">
        <v>5.1319999999999997</v>
      </c>
      <c r="AW89" s="39">
        <v>0</v>
      </c>
      <c r="AX89" s="39">
        <v>0</v>
      </c>
      <c r="AY89" s="39">
        <v>3.4180000000000001</v>
      </c>
      <c r="AZ89" s="39">
        <v>0</v>
      </c>
      <c r="BA89" s="39">
        <v>0</v>
      </c>
      <c r="BB89" s="39">
        <v>0</v>
      </c>
      <c r="BC89" s="39">
        <v>0.3</v>
      </c>
      <c r="BD89" s="39">
        <v>0</v>
      </c>
      <c r="BE89" s="39">
        <v>0.48199999999999998</v>
      </c>
      <c r="BF89" s="39">
        <v>0</v>
      </c>
      <c r="BG89" s="39">
        <v>10.288</v>
      </c>
      <c r="BH89" s="39">
        <v>0.52600000000000002</v>
      </c>
      <c r="BI89" s="39">
        <v>0.30199999999999999</v>
      </c>
      <c r="BJ89" s="39">
        <v>0</v>
      </c>
      <c r="BK89" s="39">
        <v>0.26100000000000001</v>
      </c>
    </row>
    <row r="90" spans="1:63" x14ac:dyDescent="0.2">
      <c r="A90" s="30">
        <f t="shared" si="12"/>
        <v>2020</v>
      </c>
      <c r="D90" s="30">
        <f t="shared" si="22"/>
        <v>0</v>
      </c>
      <c r="E90" s="30">
        <f t="shared" si="14"/>
        <v>6</v>
      </c>
      <c r="F90" s="30">
        <f t="shared" si="15"/>
        <v>1</v>
      </c>
      <c r="G90" s="30">
        <f t="shared" si="16"/>
        <v>0</v>
      </c>
      <c r="H90" s="30">
        <f t="shared" si="17"/>
        <v>0</v>
      </c>
      <c r="I90" s="30">
        <f t="shared" si="18"/>
        <v>0</v>
      </c>
      <c r="J90" s="30">
        <f t="shared" si="19"/>
        <v>0</v>
      </c>
      <c r="K90" s="30">
        <f t="shared" si="20"/>
        <v>0</v>
      </c>
      <c r="L90" s="30">
        <f t="shared" si="21"/>
        <v>3</v>
      </c>
      <c r="M90" s="38">
        <v>43891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0.99199999999999999</v>
      </c>
      <c r="V90" s="39">
        <v>0</v>
      </c>
      <c r="W90" s="39">
        <v>0</v>
      </c>
      <c r="X90" s="39">
        <v>0</v>
      </c>
      <c r="Y90" s="39">
        <v>0</v>
      </c>
      <c r="Z90" s="39">
        <v>1.02</v>
      </c>
      <c r="AA90" s="39">
        <v>0.312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0.70699999999999996</v>
      </c>
      <c r="BC90" s="39">
        <v>0</v>
      </c>
      <c r="BD90" s="39">
        <v>0.38200000000000001</v>
      </c>
      <c r="BE90" s="39">
        <v>0</v>
      </c>
      <c r="BF90" s="39">
        <v>0</v>
      </c>
      <c r="BG90" s="39">
        <v>0.28699999999999998</v>
      </c>
      <c r="BH90" s="39">
        <v>0</v>
      </c>
      <c r="BI90" s="39">
        <v>0</v>
      </c>
      <c r="BJ90" s="39">
        <v>0</v>
      </c>
      <c r="BK90" s="39">
        <v>0</v>
      </c>
    </row>
    <row r="91" spans="1:63" x14ac:dyDescent="0.2">
      <c r="A91" s="30">
        <f t="shared" si="12"/>
        <v>2020</v>
      </c>
      <c r="D91" s="30">
        <f t="shared" si="22"/>
        <v>0</v>
      </c>
      <c r="E91" s="30">
        <f t="shared" si="14"/>
        <v>3</v>
      </c>
      <c r="F91" s="30">
        <f t="shared" si="15"/>
        <v>2</v>
      </c>
      <c r="G91" s="30">
        <f t="shared" si="16"/>
        <v>0</v>
      </c>
      <c r="H91" s="30">
        <f t="shared" si="17"/>
        <v>0</v>
      </c>
      <c r="I91" s="30">
        <f t="shared" si="18"/>
        <v>0</v>
      </c>
      <c r="J91" s="30">
        <f t="shared" si="19"/>
        <v>0</v>
      </c>
      <c r="K91" s="30">
        <f t="shared" si="20"/>
        <v>0</v>
      </c>
      <c r="L91" s="30">
        <f t="shared" si="21"/>
        <v>4</v>
      </c>
      <c r="M91" s="38">
        <v>43922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0.26600000000000001</v>
      </c>
      <c r="AR91" s="39">
        <v>0</v>
      </c>
      <c r="AS91" s="39">
        <v>3.246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  <c r="BB91" s="39">
        <v>3.3</v>
      </c>
      <c r="BC91" s="39">
        <v>0</v>
      </c>
      <c r="BD91" s="39">
        <v>0</v>
      </c>
      <c r="BE91" s="39">
        <v>0</v>
      </c>
      <c r="BF91" s="39">
        <v>0</v>
      </c>
      <c r="BG91" s="39">
        <v>0</v>
      </c>
      <c r="BH91" s="39">
        <v>0</v>
      </c>
      <c r="BI91" s="39">
        <v>0</v>
      </c>
      <c r="BJ91" s="39">
        <v>0</v>
      </c>
      <c r="BK91" s="39">
        <v>0</v>
      </c>
    </row>
    <row r="92" spans="1:63" x14ac:dyDescent="0.2">
      <c r="A92" s="30">
        <f t="shared" si="12"/>
        <v>2020</v>
      </c>
      <c r="D92" s="30">
        <f t="shared" si="22"/>
        <v>0</v>
      </c>
      <c r="E92" s="30">
        <f t="shared" ref="E92:E123" si="23">COUNTIF($N92:$BK92,"&gt;0")</f>
        <v>8</v>
      </c>
      <c r="F92" s="30">
        <f t="shared" ref="F92:F123" si="24">COUNTIF($N92:$BK92,"&gt;1")</f>
        <v>1</v>
      </c>
      <c r="G92" s="30">
        <f t="shared" ref="G92:G123" si="25">COUNTIF($N92:$BK92,"&gt;10")</f>
        <v>0</v>
      </c>
      <c r="H92" s="30">
        <f t="shared" ref="H92:H123" si="26">COUNTIF($N92:$BK92,"&gt;50")</f>
        <v>0</v>
      </c>
      <c r="I92" s="30">
        <f t="shared" ref="I92:I123" si="27">COUNTIF($N92:$BK92,"&gt;100")</f>
        <v>0</v>
      </c>
      <c r="J92" s="30">
        <f t="shared" ref="J92:J123" si="28">COUNTIF($N92:$BK92,"&gt;500")</f>
        <v>0</v>
      </c>
      <c r="K92" s="30">
        <f t="shared" ref="K92:K123" si="29">COUNTIF($N92:$BK92,"&gt;1000")</f>
        <v>0</v>
      </c>
      <c r="L92" s="30">
        <f t="shared" ref="L92:L123" si="30">MONTH(M92)</f>
        <v>5</v>
      </c>
      <c r="M92" s="38">
        <v>43952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0.30499999999999999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0.254</v>
      </c>
      <c r="AD92" s="39">
        <v>0</v>
      </c>
      <c r="AE92" s="39">
        <v>0</v>
      </c>
      <c r="AF92" s="39">
        <v>0</v>
      </c>
      <c r="AG92" s="39">
        <v>0</v>
      </c>
      <c r="AH92" s="39">
        <v>0.71899999999999997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0.58499999999999996</v>
      </c>
      <c r="AT92" s="39">
        <v>0.89600000000000002</v>
      </c>
      <c r="AU92" s="39">
        <v>0</v>
      </c>
      <c r="AV92" s="39">
        <v>0</v>
      </c>
      <c r="AW92" s="39">
        <v>0</v>
      </c>
      <c r="AX92" s="39">
        <v>0</v>
      </c>
      <c r="AY92" s="39">
        <v>0.106</v>
      </c>
      <c r="AZ92" s="39">
        <v>0</v>
      </c>
      <c r="BA92" s="39">
        <v>0</v>
      </c>
      <c r="BB92" s="39">
        <v>0</v>
      </c>
      <c r="BC92" s="39">
        <v>1.5660000000000001</v>
      </c>
      <c r="BD92" s="39">
        <v>0</v>
      </c>
      <c r="BE92" s="39">
        <v>0</v>
      </c>
      <c r="BF92" s="39">
        <v>0</v>
      </c>
      <c r="BG92" s="39">
        <v>0</v>
      </c>
      <c r="BH92" s="39">
        <v>5.1999999999999998E-2</v>
      </c>
      <c r="BI92" s="39">
        <v>0</v>
      </c>
      <c r="BJ92" s="39">
        <v>0</v>
      </c>
      <c r="BK92" s="39">
        <v>0</v>
      </c>
    </row>
    <row r="93" spans="1:63" x14ac:dyDescent="0.2">
      <c r="A93" s="30">
        <f t="shared" ref="A93:A156" si="31">YEAR(M93)</f>
        <v>2020</v>
      </c>
      <c r="D93" s="30">
        <f t="shared" ref="D93:D124" si="32">COUNTIF(N93:BK93,"&gt;25")</f>
        <v>0</v>
      </c>
      <c r="E93" s="30">
        <f t="shared" si="23"/>
        <v>28</v>
      </c>
      <c r="F93" s="30">
        <f t="shared" si="24"/>
        <v>5</v>
      </c>
      <c r="G93" s="30">
        <f t="shared" si="25"/>
        <v>0</v>
      </c>
      <c r="H93" s="30">
        <f t="shared" si="26"/>
        <v>0</v>
      </c>
      <c r="I93" s="30">
        <f t="shared" si="27"/>
        <v>0</v>
      </c>
      <c r="J93" s="30">
        <f t="shared" si="28"/>
        <v>0</v>
      </c>
      <c r="K93" s="30">
        <f t="shared" si="29"/>
        <v>0</v>
      </c>
      <c r="L93" s="30">
        <f t="shared" si="30"/>
        <v>6</v>
      </c>
      <c r="M93" s="38">
        <v>43983</v>
      </c>
      <c r="N93" s="39">
        <v>0</v>
      </c>
      <c r="O93" s="39">
        <v>0.39</v>
      </c>
      <c r="P93" s="39">
        <v>0.72199999999999998</v>
      </c>
      <c r="Q93" s="39">
        <v>0</v>
      </c>
      <c r="R93" s="39">
        <v>0</v>
      </c>
      <c r="S93" s="39">
        <v>0</v>
      </c>
      <c r="T93" s="39">
        <v>1.2809999999999999</v>
      </c>
      <c r="U93" s="39">
        <v>0</v>
      </c>
      <c r="V93" s="39">
        <v>0.66</v>
      </c>
      <c r="W93" s="39">
        <v>0</v>
      </c>
      <c r="X93" s="39">
        <v>0.621</v>
      </c>
      <c r="Y93" s="39">
        <v>0</v>
      </c>
      <c r="Z93" s="39">
        <v>0</v>
      </c>
      <c r="AA93" s="39">
        <v>5.1999999999999998E-2</v>
      </c>
      <c r="AB93" s="39">
        <v>0.52400000000000002</v>
      </c>
      <c r="AC93" s="39">
        <v>0.35899999999999999</v>
      </c>
      <c r="AD93" s="39">
        <v>0</v>
      </c>
      <c r="AE93" s="39">
        <v>0.49399999999999999</v>
      </c>
      <c r="AF93" s="39">
        <v>0.30199999999999999</v>
      </c>
      <c r="AG93" s="39">
        <v>0</v>
      </c>
      <c r="AH93" s="39">
        <v>0.42399999999999999</v>
      </c>
      <c r="AI93" s="39">
        <v>0.182</v>
      </c>
      <c r="AJ93" s="39">
        <v>0</v>
      </c>
      <c r="AK93" s="39">
        <v>1.3340000000000001</v>
      </c>
      <c r="AL93" s="39">
        <v>0.15</v>
      </c>
      <c r="AM93" s="39">
        <v>1.1120000000000001</v>
      </c>
      <c r="AN93" s="39">
        <v>0.48399999999999999</v>
      </c>
      <c r="AO93" s="39">
        <v>0.151</v>
      </c>
      <c r="AP93" s="39">
        <v>0.182</v>
      </c>
      <c r="AQ93" s="39">
        <v>0</v>
      </c>
      <c r="AR93" s="39">
        <v>0</v>
      </c>
      <c r="AS93" s="39">
        <v>9.4E-2</v>
      </c>
      <c r="AT93" s="39">
        <v>0.314</v>
      </c>
      <c r="AU93" s="39">
        <v>1.2270000000000001</v>
      </c>
      <c r="AV93" s="39">
        <v>1.036</v>
      </c>
      <c r="AW93" s="39">
        <v>0</v>
      </c>
      <c r="AX93" s="39">
        <v>0</v>
      </c>
      <c r="AY93" s="39">
        <v>8.2000000000000003E-2</v>
      </c>
      <c r="AZ93" s="39">
        <v>0</v>
      </c>
      <c r="BA93" s="39">
        <v>0.376</v>
      </c>
      <c r="BB93" s="39">
        <v>2.9000000000000001E-2</v>
      </c>
      <c r="BC93" s="39">
        <v>0</v>
      </c>
      <c r="BD93" s="39">
        <v>0</v>
      </c>
      <c r="BE93" s="39">
        <v>0.73399999999999999</v>
      </c>
      <c r="BF93" s="39">
        <v>0</v>
      </c>
      <c r="BG93" s="39">
        <v>5.5E-2</v>
      </c>
      <c r="BH93" s="39">
        <v>4.2999999999999997E-2</v>
      </c>
      <c r="BI93" s="39">
        <v>0</v>
      </c>
      <c r="BJ93" s="39">
        <v>0</v>
      </c>
      <c r="BK93" s="39">
        <v>0</v>
      </c>
    </row>
    <row r="94" spans="1:63" x14ac:dyDescent="0.2">
      <c r="A94" s="30">
        <f t="shared" si="31"/>
        <v>2020</v>
      </c>
      <c r="D94" s="30">
        <f t="shared" si="32"/>
        <v>18</v>
      </c>
      <c r="E94" s="30">
        <f t="shared" si="23"/>
        <v>50</v>
      </c>
      <c r="F94" s="30">
        <f t="shared" si="24"/>
        <v>50</v>
      </c>
      <c r="G94" s="30">
        <f t="shared" si="25"/>
        <v>34</v>
      </c>
      <c r="H94" s="30">
        <f t="shared" si="26"/>
        <v>2</v>
      </c>
      <c r="I94" s="30">
        <f t="shared" si="27"/>
        <v>0</v>
      </c>
      <c r="J94" s="30">
        <f t="shared" si="28"/>
        <v>0</v>
      </c>
      <c r="K94" s="30">
        <f t="shared" si="29"/>
        <v>0</v>
      </c>
      <c r="L94" s="30">
        <f t="shared" si="30"/>
        <v>7</v>
      </c>
      <c r="M94" s="38">
        <v>44013</v>
      </c>
      <c r="N94" s="39">
        <v>32.329000000000001</v>
      </c>
      <c r="O94" s="39">
        <v>8.8919999999999995</v>
      </c>
      <c r="P94" s="39">
        <v>35.665999999999997</v>
      </c>
      <c r="Q94" s="39">
        <v>7.7910000000000004</v>
      </c>
      <c r="R94" s="39">
        <v>4.1760000000000002</v>
      </c>
      <c r="S94" s="39">
        <v>41.768999999999998</v>
      </c>
      <c r="T94" s="39">
        <v>50.57</v>
      </c>
      <c r="U94" s="39">
        <v>2.544</v>
      </c>
      <c r="V94" s="39">
        <v>24.315000000000001</v>
      </c>
      <c r="W94" s="39">
        <v>14.683999999999999</v>
      </c>
      <c r="X94" s="39">
        <v>50.463000000000001</v>
      </c>
      <c r="Y94" s="39">
        <v>2.754</v>
      </c>
      <c r="Z94" s="39">
        <v>37.148000000000003</v>
      </c>
      <c r="AA94" s="39">
        <v>4.8289999999999997</v>
      </c>
      <c r="AB94" s="39">
        <v>24.905999999999999</v>
      </c>
      <c r="AC94" s="39">
        <v>11.231</v>
      </c>
      <c r="AD94" s="39">
        <v>13.35</v>
      </c>
      <c r="AE94" s="39">
        <v>18.79</v>
      </c>
      <c r="AF94" s="39">
        <v>48.656999999999996</v>
      </c>
      <c r="AG94" s="39">
        <v>2.0019999999999998</v>
      </c>
      <c r="AH94" s="39">
        <v>31.523</v>
      </c>
      <c r="AI94" s="39">
        <v>7.6369999999999996</v>
      </c>
      <c r="AJ94" s="39">
        <v>37.180999999999997</v>
      </c>
      <c r="AK94" s="39">
        <v>3.956</v>
      </c>
      <c r="AL94" s="39">
        <v>7.367</v>
      </c>
      <c r="AM94" s="39">
        <v>32.823999999999998</v>
      </c>
      <c r="AN94" s="39">
        <v>19.454000000000001</v>
      </c>
      <c r="AO94" s="39">
        <v>16.494</v>
      </c>
      <c r="AP94" s="39">
        <v>3.2749999999999999</v>
      </c>
      <c r="AQ94" s="39">
        <v>42.978000000000002</v>
      </c>
      <c r="AR94" s="39">
        <v>6.0170000000000003</v>
      </c>
      <c r="AS94" s="39">
        <v>35.537999999999997</v>
      </c>
      <c r="AT94" s="39">
        <v>28.239000000000001</v>
      </c>
      <c r="AU94" s="39">
        <v>7.5419999999999998</v>
      </c>
      <c r="AV94" s="39">
        <v>19.417999999999999</v>
      </c>
      <c r="AW94" s="39">
        <v>16.358000000000001</v>
      </c>
      <c r="AX94" s="39">
        <v>22.821000000000002</v>
      </c>
      <c r="AY94" s="39">
        <v>14.875999999999999</v>
      </c>
      <c r="AZ94" s="39">
        <v>10.441000000000001</v>
      </c>
      <c r="BA94" s="39">
        <v>26.62</v>
      </c>
      <c r="BB94" s="39">
        <v>14.843999999999999</v>
      </c>
      <c r="BC94" s="39">
        <v>22.372</v>
      </c>
      <c r="BD94" s="39">
        <v>30.617999999999999</v>
      </c>
      <c r="BE94" s="39">
        <v>6.73</v>
      </c>
      <c r="BF94" s="39">
        <v>26.466000000000001</v>
      </c>
      <c r="BG94" s="39">
        <v>12.064</v>
      </c>
      <c r="BH94" s="39">
        <v>8.0009999999999994</v>
      </c>
      <c r="BI94" s="39">
        <v>30.276</v>
      </c>
      <c r="BJ94" s="39">
        <v>32.582000000000001</v>
      </c>
      <c r="BK94" s="39">
        <v>8.0419999999999998</v>
      </c>
    </row>
    <row r="95" spans="1:63" x14ac:dyDescent="0.2">
      <c r="A95" s="30">
        <f t="shared" si="31"/>
        <v>2020</v>
      </c>
      <c r="D95" s="30">
        <f t="shared" si="32"/>
        <v>0</v>
      </c>
      <c r="E95" s="30">
        <f t="shared" si="23"/>
        <v>50</v>
      </c>
      <c r="F95" s="30">
        <f t="shared" si="24"/>
        <v>46</v>
      </c>
      <c r="G95" s="30">
        <f t="shared" si="25"/>
        <v>5</v>
      </c>
      <c r="H95" s="30">
        <f t="shared" si="26"/>
        <v>0</v>
      </c>
      <c r="I95" s="30">
        <f t="shared" si="27"/>
        <v>0</v>
      </c>
      <c r="J95" s="30">
        <f t="shared" si="28"/>
        <v>0</v>
      </c>
      <c r="K95" s="30">
        <f t="shared" si="29"/>
        <v>0</v>
      </c>
      <c r="L95" s="30">
        <f t="shared" si="30"/>
        <v>8</v>
      </c>
      <c r="M95" s="38">
        <v>44044</v>
      </c>
      <c r="N95" s="39">
        <v>1.764</v>
      </c>
      <c r="O95" s="39">
        <v>3.6459999999999999</v>
      </c>
      <c r="P95" s="39">
        <v>4.2709999999999999</v>
      </c>
      <c r="Q95" s="39">
        <v>2.0379999999999998</v>
      </c>
      <c r="R95" s="39">
        <v>0.82399999999999995</v>
      </c>
      <c r="S95" s="39">
        <v>5.4850000000000003</v>
      </c>
      <c r="T95" s="39">
        <v>7.3220000000000001</v>
      </c>
      <c r="U95" s="39">
        <v>1.5369999999999999</v>
      </c>
      <c r="V95" s="39">
        <v>3.9390000000000001</v>
      </c>
      <c r="W95" s="39">
        <v>4.1459999999999999</v>
      </c>
      <c r="X95" s="39">
        <v>0.75800000000000001</v>
      </c>
      <c r="Y95" s="39">
        <v>18.088999999999999</v>
      </c>
      <c r="Z95" s="39">
        <v>13.813000000000001</v>
      </c>
      <c r="AA95" s="39">
        <v>0.61699999999999999</v>
      </c>
      <c r="AB95" s="39">
        <v>1.534</v>
      </c>
      <c r="AC95" s="39">
        <v>6.1829999999999998</v>
      </c>
      <c r="AD95" s="39">
        <v>5.3239999999999998</v>
      </c>
      <c r="AE95" s="39">
        <v>0.19</v>
      </c>
      <c r="AF95" s="39">
        <v>2.3530000000000002</v>
      </c>
      <c r="AG95" s="39">
        <v>5.282</v>
      </c>
      <c r="AH95" s="39">
        <v>13.351000000000001</v>
      </c>
      <c r="AI95" s="39">
        <v>5.8449999999999998</v>
      </c>
      <c r="AJ95" s="39">
        <v>2.0259999999999998</v>
      </c>
      <c r="AK95" s="39">
        <v>5.2279999999999998</v>
      </c>
      <c r="AL95" s="39">
        <v>5.0759999999999996</v>
      </c>
      <c r="AM95" s="39">
        <v>2.2130000000000001</v>
      </c>
      <c r="AN95" s="39">
        <v>4.8099999999999996</v>
      </c>
      <c r="AO95" s="39">
        <v>1.4810000000000001</v>
      </c>
      <c r="AP95" s="39">
        <v>2.2789999999999999</v>
      </c>
      <c r="AQ95" s="39">
        <v>4.367</v>
      </c>
      <c r="AR95" s="39">
        <v>2.4780000000000002</v>
      </c>
      <c r="AS95" s="39">
        <v>8.4309999999999992</v>
      </c>
      <c r="AT95" s="39">
        <v>4.1779999999999999</v>
      </c>
      <c r="AU95" s="39">
        <v>13.241</v>
      </c>
      <c r="AV95" s="39">
        <v>2.419</v>
      </c>
      <c r="AW95" s="39">
        <v>3.9239999999999999</v>
      </c>
      <c r="AX95" s="39">
        <v>4.7779999999999996</v>
      </c>
      <c r="AY95" s="39">
        <v>2.2080000000000002</v>
      </c>
      <c r="AZ95" s="39">
        <v>6.883</v>
      </c>
      <c r="BA95" s="39">
        <v>1.8480000000000001</v>
      </c>
      <c r="BB95" s="39">
        <v>2.9420000000000002</v>
      </c>
      <c r="BC95" s="39">
        <v>3.371</v>
      </c>
      <c r="BD95" s="39">
        <v>3.282</v>
      </c>
      <c r="BE95" s="39">
        <v>1.9430000000000001</v>
      </c>
      <c r="BF95" s="39">
        <v>3.262</v>
      </c>
      <c r="BG95" s="39">
        <v>3.653</v>
      </c>
      <c r="BH95" s="39">
        <v>15.968</v>
      </c>
      <c r="BI95" s="39">
        <v>2.5219999999999998</v>
      </c>
      <c r="BJ95" s="39">
        <v>1.044</v>
      </c>
      <c r="BK95" s="39">
        <v>3.0529999999999999</v>
      </c>
    </row>
    <row r="96" spans="1:63" x14ac:dyDescent="0.2">
      <c r="A96" s="30">
        <f t="shared" si="31"/>
        <v>2020</v>
      </c>
      <c r="D96" s="30">
        <f t="shared" si="32"/>
        <v>2</v>
      </c>
      <c r="E96" s="30">
        <f t="shared" si="23"/>
        <v>48</v>
      </c>
      <c r="F96" s="30">
        <f t="shared" si="24"/>
        <v>36</v>
      </c>
      <c r="G96" s="30">
        <f t="shared" si="25"/>
        <v>6</v>
      </c>
      <c r="H96" s="30">
        <f t="shared" si="26"/>
        <v>0</v>
      </c>
      <c r="I96" s="30">
        <f t="shared" si="27"/>
        <v>0</v>
      </c>
      <c r="J96" s="30">
        <f t="shared" si="28"/>
        <v>0</v>
      </c>
      <c r="K96" s="30">
        <f t="shared" si="29"/>
        <v>0</v>
      </c>
      <c r="L96" s="30">
        <f t="shared" si="30"/>
        <v>9</v>
      </c>
      <c r="M96" s="38">
        <v>44075</v>
      </c>
      <c r="N96" s="39">
        <v>2.9540000000000002</v>
      </c>
      <c r="O96" s="39">
        <v>3.2280000000000002</v>
      </c>
      <c r="P96" s="39">
        <v>2.3519999999999999</v>
      </c>
      <c r="Q96" s="39">
        <v>2.694</v>
      </c>
      <c r="R96" s="39">
        <v>4.4989999999999997</v>
      </c>
      <c r="S96" s="39">
        <v>0.72899999999999998</v>
      </c>
      <c r="T96" s="39">
        <v>6.2880000000000003</v>
      </c>
      <c r="U96" s="39">
        <v>16.478000000000002</v>
      </c>
      <c r="V96" s="39">
        <v>3.4140000000000001</v>
      </c>
      <c r="W96" s="39">
        <v>5.0460000000000003</v>
      </c>
      <c r="X96" s="39">
        <v>0.63200000000000001</v>
      </c>
      <c r="Y96" s="39">
        <v>3.786</v>
      </c>
      <c r="Z96" s="39">
        <v>11.138</v>
      </c>
      <c r="AA96" s="39">
        <v>0</v>
      </c>
      <c r="AB96" s="39">
        <v>1.4379999999999999</v>
      </c>
      <c r="AC96" s="39">
        <v>3.5249999999999999</v>
      </c>
      <c r="AD96" s="39">
        <v>0.60499999999999998</v>
      </c>
      <c r="AE96" s="39">
        <v>4.1349999999999998</v>
      </c>
      <c r="AF96" s="39">
        <v>0.71299999999999997</v>
      </c>
      <c r="AG96" s="39">
        <v>4.1900000000000004</v>
      </c>
      <c r="AH96" s="39">
        <v>8.3729999999999993</v>
      </c>
      <c r="AI96" s="39">
        <v>0.20899999999999999</v>
      </c>
      <c r="AJ96" s="39">
        <v>0</v>
      </c>
      <c r="AK96" s="39">
        <v>9.4459999999999997</v>
      </c>
      <c r="AL96" s="39">
        <v>30.097999999999999</v>
      </c>
      <c r="AM96" s="39">
        <v>0.95</v>
      </c>
      <c r="AN96" s="39">
        <v>5.133</v>
      </c>
      <c r="AO96" s="39">
        <v>0.32200000000000001</v>
      </c>
      <c r="AP96" s="39">
        <v>2.117</v>
      </c>
      <c r="AQ96" s="39">
        <v>1.7689999999999999</v>
      </c>
      <c r="AR96" s="39">
        <v>0.92400000000000004</v>
      </c>
      <c r="AS96" s="39">
        <v>2.7240000000000002</v>
      </c>
      <c r="AT96" s="39">
        <v>4.2060000000000004</v>
      </c>
      <c r="AU96" s="39">
        <v>2.3919999999999999</v>
      </c>
      <c r="AV96" s="39">
        <v>2.161</v>
      </c>
      <c r="AW96" s="39">
        <v>1.1000000000000001</v>
      </c>
      <c r="AX96" s="39">
        <v>3.1080000000000001</v>
      </c>
      <c r="AY96" s="39">
        <v>2.1739999999999999</v>
      </c>
      <c r="AZ96" s="39">
        <v>0.23100000000000001</v>
      </c>
      <c r="BA96" s="39">
        <v>0.57699999999999996</v>
      </c>
      <c r="BB96" s="39">
        <v>14.476000000000001</v>
      </c>
      <c r="BC96" s="39">
        <v>2.4670000000000001</v>
      </c>
      <c r="BD96" s="39">
        <v>2.5099999999999998</v>
      </c>
      <c r="BE96" s="39">
        <v>4.0679999999999996</v>
      </c>
      <c r="BF96" s="39">
        <v>0.10199999999999999</v>
      </c>
      <c r="BG96" s="39">
        <v>3.3090000000000002</v>
      </c>
      <c r="BH96" s="39">
        <v>3.5739999999999998</v>
      </c>
      <c r="BI96" s="39">
        <v>26.03</v>
      </c>
      <c r="BJ96" s="39">
        <v>21.972000000000001</v>
      </c>
      <c r="BK96" s="39">
        <v>0.33100000000000002</v>
      </c>
    </row>
    <row r="97" spans="1:63" x14ac:dyDescent="0.2">
      <c r="A97" s="30">
        <f t="shared" si="31"/>
        <v>2020</v>
      </c>
      <c r="D97" s="30">
        <f t="shared" si="32"/>
        <v>0</v>
      </c>
      <c r="E97" s="30">
        <f t="shared" si="23"/>
        <v>30</v>
      </c>
      <c r="F97" s="30">
        <f t="shared" si="24"/>
        <v>14</v>
      </c>
      <c r="G97" s="30">
        <f t="shared" si="25"/>
        <v>1</v>
      </c>
      <c r="H97" s="30">
        <f t="shared" si="26"/>
        <v>0</v>
      </c>
      <c r="I97" s="30">
        <f t="shared" si="27"/>
        <v>0</v>
      </c>
      <c r="J97" s="30">
        <f t="shared" si="28"/>
        <v>0</v>
      </c>
      <c r="K97" s="30">
        <f t="shared" si="29"/>
        <v>0</v>
      </c>
      <c r="L97" s="30">
        <f t="shared" si="30"/>
        <v>10</v>
      </c>
      <c r="M97" s="38">
        <v>44105</v>
      </c>
      <c r="N97" s="39">
        <v>1.0309999999999999</v>
      </c>
      <c r="O97" s="39">
        <v>2.7E-2</v>
      </c>
      <c r="P97" s="39">
        <v>0</v>
      </c>
      <c r="Q97" s="39">
        <v>0.14499999999999999</v>
      </c>
      <c r="R97" s="39">
        <v>6.4240000000000004</v>
      </c>
      <c r="S97" s="39">
        <v>0</v>
      </c>
      <c r="T97" s="39">
        <v>0</v>
      </c>
      <c r="U97" s="39">
        <v>23.449000000000002</v>
      </c>
      <c r="V97" s="39">
        <v>0.69399999999999995</v>
      </c>
      <c r="W97" s="39">
        <v>0</v>
      </c>
      <c r="X97" s="39">
        <v>0</v>
      </c>
      <c r="Y97" s="39">
        <v>0.44600000000000001</v>
      </c>
      <c r="Z97" s="39">
        <v>0.16900000000000001</v>
      </c>
      <c r="AA97" s="39">
        <v>0</v>
      </c>
      <c r="AB97" s="39">
        <v>2.3769999999999998</v>
      </c>
      <c r="AC97" s="39">
        <v>0</v>
      </c>
      <c r="AD97" s="39">
        <v>5.2549999999999999</v>
      </c>
      <c r="AE97" s="39">
        <v>0</v>
      </c>
      <c r="AF97" s="39">
        <v>0.42299999999999999</v>
      </c>
      <c r="AG97" s="39">
        <v>2.2320000000000002</v>
      </c>
      <c r="AH97" s="39">
        <v>0</v>
      </c>
      <c r="AI97" s="39">
        <v>0</v>
      </c>
      <c r="AJ97" s="39">
        <v>1.4219999999999999</v>
      </c>
      <c r="AK97" s="39">
        <v>0</v>
      </c>
      <c r="AL97" s="39">
        <v>0.92300000000000004</v>
      </c>
      <c r="AM97" s="39">
        <v>0</v>
      </c>
      <c r="AN97" s="39">
        <v>7.0039999999999996</v>
      </c>
      <c r="AO97" s="39">
        <v>1.272</v>
      </c>
      <c r="AP97" s="39">
        <v>0.63</v>
      </c>
      <c r="AQ97" s="39">
        <v>1.3080000000000001</v>
      </c>
      <c r="AR97" s="39">
        <v>1.3660000000000001</v>
      </c>
      <c r="AS97" s="39">
        <v>0</v>
      </c>
      <c r="AT97" s="39">
        <v>2.4420000000000002</v>
      </c>
      <c r="AU97" s="39">
        <v>0</v>
      </c>
      <c r="AV97" s="39">
        <v>5.7000000000000002E-2</v>
      </c>
      <c r="AW97" s="39">
        <v>0.53900000000000003</v>
      </c>
      <c r="AX97" s="39">
        <v>0</v>
      </c>
      <c r="AY97" s="39">
        <v>0.439</v>
      </c>
      <c r="AZ97" s="39">
        <v>0.92700000000000005</v>
      </c>
      <c r="BA97" s="39">
        <v>0</v>
      </c>
      <c r="BB97" s="39">
        <v>0</v>
      </c>
      <c r="BC97" s="39">
        <v>0</v>
      </c>
      <c r="BD97" s="39">
        <v>0</v>
      </c>
      <c r="BE97" s="39">
        <v>9.1880000000000006</v>
      </c>
      <c r="BF97" s="39">
        <v>8.1140000000000008</v>
      </c>
      <c r="BG97" s="39">
        <v>6.2E-2</v>
      </c>
      <c r="BH97" s="39">
        <v>0.37</v>
      </c>
      <c r="BI97" s="39">
        <v>0.315</v>
      </c>
      <c r="BJ97" s="39">
        <v>0</v>
      </c>
      <c r="BK97" s="39">
        <v>0.23</v>
      </c>
    </row>
    <row r="98" spans="1:63" x14ac:dyDescent="0.2">
      <c r="A98" s="30">
        <f t="shared" si="31"/>
        <v>2020</v>
      </c>
      <c r="D98" s="30">
        <f t="shared" si="32"/>
        <v>0</v>
      </c>
      <c r="E98" s="30">
        <f t="shared" si="23"/>
        <v>11</v>
      </c>
      <c r="F98" s="30">
        <f t="shared" si="24"/>
        <v>3</v>
      </c>
      <c r="G98" s="30">
        <f t="shared" si="25"/>
        <v>0</v>
      </c>
      <c r="H98" s="30">
        <f t="shared" si="26"/>
        <v>0</v>
      </c>
      <c r="I98" s="30">
        <f t="shared" si="27"/>
        <v>0</v>
      </c>
      <c r="J98" s="30">
        <f t="shared" si="28"/>
        <v>0</v>
      </c>
      <c r="K98" s="30">
        <f t="shared" si="29"/>
        <v>0</v>
      </c>
      <c r="L98" s="30">
        <f t="shared" si="30"/>
        <v>11</v>
      </c>
      <c r="M98" s="38">
        <v>44136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0.27800000000000002</v>
      </c>
      <c r="T98" s="39">
        <v>0</v>
      </c>
      <c r="U98" s="39">
        <v>0</v>
      </c>
      <c r="V98" s="39">
        <v>0.308</v>
      </c>
      <c r="W98" s="39">
        <v>0</v>
      </c>
      <c r="X98" s="39">
        <v>0</v>
      </c>
      <c r="Y98" s="39">
        <v>0</v>
      </c>
      <c r="Z98" s="39">
        <v>0.25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1.51</v>
      </c>
      <c r="AG98" s="39">
        <v>0</v>
      </c>
      <c r="AH98" s="39">
        <v>0</v>
      </c>
      <c r="AI98" s="39">
        <v>0</v>
      </c>
      <c r="AJ98" s="39">
        <v>0</v>
      </c>
      <c r="AK98" s="39">
        <v>1.3640000000000001</v>
      </c>
      <c r="AL98" s="39">
        <v>0</v>
      </c>
      <c r="AM98" s="39">
        <v>0</v>
      </c>
      <c r="AN98" s="39">
        <v>0</v>
      </c>
      <c r="AO98" s="39">
        <v>5.8000000000000003E-2</v>
      </c>
      <c r="AP98" s="39">
        <v>0</v>
      </c>
      <c r="AQ98" s="39">
        <v>0</v>
      </c>
      <c r="AR98" s="39">
        <v>0</v>
      </c>
      <c r="AS98" s="39">
        <v>0</v>
      </c>
      <c r="AT98" s="39">
        <v>0.84699999999999998</v>
      </c>
      <c r="AU98" s="39">
        <v>0</v>
      </c>
      <c r="AV98" s="39">
        <v>0</v>
      </c>
      <c r="AW98" s="39">
        <v>2.0049999999999999</v>
      </c>
      <c r="AX98" s="39">
        <v>0</v>
      </c>
      <c r="AY98" s="39">
        <v>0</v>
      </c>
      <c r="AZ98" s="39">
        <v>0</v>
      </c>
      <c r="BA98" s="39">
        <v>0</v>
      </c>
      <c r="BB98" s="39">
        <v>0.76800000000000002</v>
      </c>
      <c r="BC98" s="39">
        <v>0</v>
      </c>
      <c r="BD98" s="39">
        <v>0</v>
      </c>
      <c r="BE98" s="39">
        <v>0.25600000000000001</v>
      </c>
      <c r="BF98" s="39">
        <v>0</v>
      </c>
      <c r="BG98" s="39">
        <v>0</v>
      </c>
      <c r="BH98" s="39">
        <v>0.372</v>
      </c>
      <c r="BI98" s="39">
        <v>0</v>
      </c>
      <c r="BJ98" s="39">
        <v>0</v>
      </c>
      <c r="BK98" s="39">
        <v>0</v>
      </c>
    </row>
    <row r="99" spans="1:63" x14ac:dyDescent="0.2">
      <c r="A99" s="30">
        <f t="shared" si="31"/>
        <v>2020</v>
      </c>
      <c r="D99" s="30">
        <f t="shared" si="32"/>
        <v>0</v>
      </c>
      <c r="E99" s="30">
        <f t="shared" si="23"/>
        <v>38</v>
      </c>
      <c r="F99" s="30">
        <f t="shared" si="24"/>
        <v>24</v>
      </c>
      <c r="G99" s="30">
        <f t="shared" si="25"/>
        <v>4</v>
      </c>
      <c r="H99" s="30">
        <f t="shared" si="26"/>
        <v>0</v>
      </c>
      <c r="I99" s="30">
        <f t="shared" si="27"/>
        <v>0</v>
      </c>
      <c r="J99" s="30">
        <f t="shared" si="28"/>
        <v>0</v>
      </c>
      <c r="K99" s="30">
        <f t="shared" si="29"/>
        <v>0</v>
      </c>
      <c r="L99" s="30">
        <f t="shared" si="30"/>
        <v>12</v>
      </c>
      <c r="M99" s="38">
        <v>44166</v>
      </c>
      <c r="N99" s="39">
        <v>0</v>
      </c>
      <c r="O99" s="39">
        <v>1.849</v>
      </c>
      <c r="P99" s="39">
        <v>0.52300000000000002</v>
      </c>
      <c r="Q99" s="39">
        <v>0</v>
      </c>
      <c r="R99" s="39">
        <v>2.9630000000000001</v>
      </c>
      <c r="S99" s="39">
        <v>0.91200000000000003</v>
      </c>
      <c r="T99" s="39">
        <v>0.49</v>
      </c>
      <c r="U99" s="39">
        <v>1.718</v>
      </c>
      <c r="V99" s="39">
        <v>13.327</v>
      </c>
      <c r="W99" s="39">
        <v>0</v>
      </c>
      <c r="X99" s="39">
        <v>2.7440000000000002</v>
      </c>
      <c r="Y99" s="39">
        <v>0</v>
      </c>
      <c r="Z99" s="39">
        <v>13.084</v>
      </c>
      <c r="AA99" s="39">
        <v>0</v>
      </c>
      <c r="AB99" s="39">
        <v>1.958</v>
      </c>
      <c r="AC99" s="39">
        <v>0.752</v>
      </c>
      <c r="AD99" s="39">
        <v>4.7530000000000001</v>
      </c>
      <c r="AE99" s="39">
        <v>0</v>
      </c>
      <c r="AF99" s="39">
        <v>0.33500000000000002</v>
      </c>
      <c r="AG99" s="39">
        <v>2.2570000000000001</v>
      </c>
      <c r="AH99" s="39">
        <v>0.44500000000000001</v>
      </c>
      <c r="AI99" s="39">
        <v>1.0169999999999999</v>
      </c>
      <c r="AJ99" s="39">
        <v>13.269</v>
      </c>
      <c r="AK99" s="39">
        <v>0</v>
      </c>
      <c r="AL99" s="39">
        <v>2.4990000000000001</v>
      </c>
      <c r="AM99" s="39">
        <v>0</v>
      </c>
      <c r="AN99" s="39">
        <v>1.379</v>
      </c>
      <c r="AO99" s="39">
        <v>0.59499999999999997</v>
      </c>
      <c r="AP99" s="39">
        <v>0</v>
      </c>
      <c r="AQ99" s="39">
        <v>5.1920000000000002</v>
      </c>
      <c r="AR99" s="39">
        <v>0.35599999999999998</v>
      </c>
      <c r="AS99" s="39">
        <v>4.1470000000000002</v>
      </c>
      <c r="AT99" s="39">
        <v>4.3040000000000003</v>
      </c>
      <c r="AU99" s="39">
        <v>1.105</v>
      </c>
      <c r="AV99" s="39">
        <v>1.0029999999999999</v>
      </c>
      <c r="AW99" s="39">
        <v>2.4700000000000002</v>
      </c>
      <c r="AX99" s="39">
        <v>0.82099999999999995</v>
      </c>
      <c r="AY99" s="39">
        <v>2.3450000000000002</v>
      </c>
      <c r="AZ99" s="39">
        <v>6.0359999999999996</v>
      </c>
      <c r="BA99" s="39">
        <v>4.2999999999999997E-2</v>
      </c>
      <c r="BB99" s="39">
        <v>0.78100000000000003</v>
      </c>
      <c r="BC99" s="39">
        <v>0.54500000000000004</v>
      </c>
      <c r="BD99" s="39">
        <v>0</v>
      </c>
      <c r="BE99" s="39">
        <v>0.82599999999999996</v>
      </c>
      <c r="BF99" s="39">
        <v>0</v>
      </c>
      <c r="BG99" s="39">
        <v>2.4849999999999999</v>
      </c>
      <c r="BH99" s="39">
        <v>7.85</v>
      </c>
      <c r="BI99" s="39">
        <v>0</v>
      </c>
      <c r="BJ99" s="39">
        <v>13.032999999999999</v>
      </c>
      <c r="BK99" s="39">
        <v>0.57599999999999996</v>
      </c>
    </row>
    <row r="100" spans="1:63" x14ac:dyDescent="0.2">
      <c r="A100" s="30">
        <f t="shared" si="31"/>
        <v>2021</v>
      </c>
      <c r="D100" s="30">
        <f t="shared" si="32"/>
        <v>1</v>
      </c>
      <c r="E100" s="30">
        <f t="shared" si="23"/>
        <v>35</v>
      </c>
      <c r="F100" s="30">
        <f t="shared" si="24"/>
        <v>26</v>
      </c>
      <c r="G100" s="30">
        <f t="shared" si="25"/>
        <v>4</v>
      </c>
      <c r="H100" s="30">
        <f t="shared" si="26"/>
        <v>0</v>
      </c>
      <c r="I100" s="30">
        <f t="shared" si="27"/>
        <v>0</v>
      </c>
      <c r="J100" s="30">
        <f t="shared" si="28"/>
        <v>0</v>
      </c>
      <c r="K100" s="30">
        <f t="shared" si="29"/>
        <v>0</v>
      </c>
      <c r="L100" s="30">
        <f t="shared" si="30"/>
        <v>1</v>
      </c>
      <c r="M100" s="38">
        <v>44197</v>
      </c>
      <c r="N100" s="39">
        <v>0</v>
      </c>
      <c r="O100" s="39">
        <v>10.535</v>
      </c>
      <c r="P100" s="39">
        <v>6.9770000000000003</v>
      </c>
      <c r="Q100" s="39">
        <v>0</v>
      </c>
      <c r="R100" s="39">
        <v>0.76500000000000001</v>
      </c>
      <c r="S100" s="39">
        <v>13.891</v>
      </c>
      <c r="T100" s="39">
        <v>0.45300000000000001</v>
      </c>
      <c r="U100" s="39">
        <v>0</v>
      </c>
      <c r="V100" s="39">
        <v>0</v>
      </c>
      <c r="W100" s="39">
        <v>0.47199999999999998</v>
      </c>
      <c r="X100" s="39">
        <v>0.27800000000000002</v>
      </c>
      <c r="Y100" s="39">
        <v>1.6319999999999999</v>
      </c>
      <c r="Z100" s="39">
        <v>0.55700000000000005</v>
      </c>
      <c r="AA100" s="39">
        <v>0</v>
      </c>
      <c r="AB100" s="39">
        <v>3.1179999999999999</v>
      </c>
      <c r="AC100" s="39">
        <v>2.8559999999999999</v>
      </c>
      <c r="AD100" s="39">
        <v>3.5430000000000001</v>
      </c>
      <c r="AE100" s="39">
        <v>1.5289999999999999</v>
      </c>
      <c r="AF100" s="39">
        <v>5.5490000000000004</v>
      </c>
      <c r="AG100" s="39">
        <v>1.093</v>
      </c>
      <c r="AH100" s="39">
        <v>5.0419999999999998</v>
      </c>
      <c r="AI100" s="39">
        <v>0</v>
      </c>
      <c r="AJ100" s="39">
        <v>0</v>
      </c>
      <c r="AK100" s="39">
        <v>8.0860000000000003</v>
      </c>
      <c r="AL100" s="39">
        <v>0</v>
      </c>
      <c r="AM100" s="39">
        <v>12.628</v>
      </c>
      <c r="AN100" s="39">
        <v>0</v>
      </c>
      <c r="AO100" s="39">
        <v>27.044</v>
      </c>
      <c r="AP100" s="39">
        <v>2.101</v>
      </c>
      <c r="AQ100" s="39">
        <v>0.63100000000000001</v>
      </c>
      <c r="AR100" s="39">
        <v>1.262</v>
      </c>
      <c r="AS100" s="39">
        <v>6.0000000000000001E-3</v>
      </c>
      <c r="AT100" s="39">
        <v>0.81799999999999995</v>
      </c>
      <c r="AU100" s="39">
        <v>1.5469999999999999</v>
      </c>
      <c r="AV100" s="39">
        <v>1.4770000000000001</v>
      </c>
      <c r="AW100" s="39">
        <v>0.40200000000000002</v>
      </c>
      <c r="AX100" s="39">
        <v>6.6180000000000003</v>
      </c>
      <c r="AY100" s="39">
        <v>0</v>
      </c>
      <c r="AZ100" s="39">
        <v>0</v>
      </c>
      <c r="BA100" s="39">
        <v>3.1880000000000002</v>
      </c>
      <c r="BB100" s="39">
        <v>0</v>
      </c>
      <c r="BC100" s="39">
        <v>3.6789999999999998</v>
      </c>
      <c r="BD100" s="39">
        <v>0</v>
      </c>
      <c r="BE100" s="39">
        <v>9.3650000000000002</v>
      </c>
      <c r="BF100" s="39">
        <v>1.6020000000000001</v>
      </c>
      <c r="BG100" s="39">
        <v>4.3949999999999996</v>
      </c>
      <c r="BH100" s="39">
        <v>0</v>
      </c>
      <c r="BI100" s="39">
        <v>3.1869999999999998</v>
      </c>
      <c r="BJ100" s="39">
        <v>4.4029999999999996</v>
      </c>
      <c r="BK100" s="39">
        <v>0</v>
      </c>
    </row>
    <row r="101" spans="1:63" x14ac:dyDescent="0.2">
      <c r="A101" s="30">
        <f t="shared" si="31"/>
        <v>2021</v>
      </c>
      <c r="D101" s="30">
        <f t="shared" si="32"/>
        <v>0</v>
      </c>
      <c r="E101" s="30">
        <f t="shared" si="23"/>
        <v>19</v>
      </c>
      <c r="F101" s="30">
        <f t="shared" si="24"/>
        <v>5</v>
      </c>
      <c r="G101" s="30">
        <f t="shared" si="25"/>
        <v>0</v>
      </c>
      <c r="H101" s="30">
        <f t="shared" si="26"/>
        <v>0</v>
      </c>
      <c r="I101" s="30">
        <f t="shared" si="27"/>
        <v>0</v>
      </c>
      <c r="J101" s="30">
        <f t="shared" si="28"/>
        <v>0</v>
      </c>
      <c r="K101" s="30">
        <f t="shared" si="29"/>
        <v>0</v>
      </c>
      <c r="L101" s="30">
        <f t="shared" si="30"/>
        <v>2</v>
      </c>
      <c r="M101" s="38">
        <v>44228</v>
      </c>
      <c r="N101" s="39">
        <v>0</v>
      </c>
      <c r="O101" s="39">
        <v>1.2030000000000001</v>
      </c>
      <c r="P101" s="39">
        <v>3.2000000000000001E-2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0.2</v>
      </c>
      <c r="W101" s="39">
        <v>0</v>
      </c>
      <c r="X101" s="39">
        <v>0.34300000000000003</v>
      </c>
      <c r="Y101" s="39">
        <v>0</v>
      </c>
      <c r="Z101" s="39">
        <v>0.24199999999999999</v>
      </c>
      <c r="AA101" s="39">
        <v>0</v>
      </c>
      <c r="AB101" s="39">
        <v>0</v>
      </c>
      <c r="AC101" s="39">
        <v>0</v>
      </c>
      <c r="AD101" s="39">
        <v>0</v>
      </c>
      <c r="AE101" s="39">
        <v>0.64</v>
      </c>
      <c r="AF101" s="39">
        <v>4.6340000000000003</v>
      </c>
      <c r="AG101" s="39">
        <v>0</v>
      </c>
      <c r="AH101" s="39">
        <v>9.7189999999999994</v>
      </c>
      <c r="AI101" s="39">
        <v>0</v>
      </c>
      <c r="AJ101" s="39">
        <v>0</v>
      </c>
      <c r="AK101" s="39">
        <v>0.372</v>
      </c>
      <c r="AL101" s="39">
        <v>0</v>
      </c>
      <c r="AM101" s="39">
        <v>0</v>
      </c>
      <c r="AN101" s="39">
        <v>0.45500000000000002</v>
      </c>
      <c r="AO101" s="39">
        <v>0</v>
      </c>
      <c r="AP101" s="39">
        <v>0</v>
      </c>
      <c r="AQ101" s="39">
        <v>0</v>
      </c>
      <c r="AR101" s="39">
        <v>1.3879999999999999</v>
      </c>
      <c r="AS101" s="39">
        <v>0</v>
      </c>
      <c r="AT101" s="39">
        <v>0</v>
      </c>
      <c r="AU101" s="39">
        <v>0.56799999999999995</v>
      </c>
      <c r="AV101" s="39">
        <v>2.2629999999999999</v>
      </c>
      <c r="AW101" s="39">
        <v>0</v>
      </c>
      <c r="AX101" s="39">
        <v>0.76400000000000001</v>
      </c>
      <c r="AY101" s="39">
        <v>0</v>
      </c>
      <c r="AZ101" s="39">
        <v>0</v>
      </c>
      <c r="BA101" s="39">
        <v>0.98599999999999999</v>
      </c>
      <c r="BB101" s="39">
        <v>0</v>
      </c>
      <c r="BC101" s="39">
        <v>0</v>
      </c>
      <c r="BD101" s="39">
        <v>0.20499999999999999</v>
      </c>
      <c r="BE101" s="39">
        <v>0</v>
      </c>
      <c r="BF101" s="39">
        <v>0.41799999999999998</v>
      </c>
      <c r="BG101" s="39">
        <v>0.24</v>
      </c>
      <c r="BH101" s="39">
        <v>0</v>
      </c>
      <c r="BI101" s="39">
        <v>0</v>
      </c>
      <c r="BJ101" s="39">
        <v>0</v>
      </c>
      <c r="BK101" s="39">
        <v>0.35599999999999998</v>
      </c>
    </row>
    <row r="102" spans="1:63" x14ac:dyDescent="0.2">
      <c r="A102" s="30">
        <f t="shared" si="31"/>
        <v>2021</v>
      </c>
      <c r="D102" s="30">
        <f t="shared" si="32"/>
        <v>0</v>
      </c>
      <c r="E102" s="30">
        <f t="shared" si="23"/>
        <v>17</v>
      </c>
      <c r="F102" s="30">
        <f t="shared" si="24"/>
        <v>9</v>
      </c>
      <c r="G102" s="30">
        <f t="shared" si="25"/>
        <v>0</v>
      </c>
      <c r="H102" s="30">
        <f t="shared" si="26"/>
        <v>0</v>
      </c>
      <c r="I102" s="30">
        <f t="shared" si="27"/>
        <v>0</v>
      </c>
      <c r="J102" s="30">
        <f t="shared" si="28"/>
        <v>0</v>
      </c>
      <c r="K102" s="30">
        <f t="shared" si="29"/>
        <v>0</v>
      </c>
      <c r="L102" s="30">
        <f t="shared" si="30"/>
        <v>3</v>
      </c>
      <c r="M102" s="38">
        <v>44256</v>
      </c>
      <c r="N102" s="39">
        <v>0</v>
      </c>
      <c r="O102" s="39">
        <v>0.79400000000000004</v>
      </c>
      <c r="P102" s="39">
        <v>0</v>
      </c>
      <c r="Q102" s="39">
        <v>4.3999999999999997E-2</v>
      </c>
      <c r="R102" s="39">
        <v>0</v>
      </c>
      <c r="S102" s="39">
        <v>4.3579999999999997</v>
      </c>
      <c r="T102" s="39">
        <v>0</v>
      </c>
      <c r="U102" s="39">
        <v>0</v>
      </c>
      <c r="V102" s="39">
        <v>0</v>
      </c>
      <c r="W102" s="39">
        <v>0</v>
      </c>
      <c r="X102" s="39">
        <v>0.439</v>
      </c>
      <c r="Y102" s="39">
        <v>0</v>
      </c>
      <c r="Z102" s="39">
        <v>1.3460000000000001</v>
      </c>
      <c r="AA102" s="39">
        <v>0</v>
      </c>
      <c r="AB102" s="39">
        <v>1.125</v>
      </c>
      <c r="AC102" s="39">
        <v>0</v>
      </c>
      <c r="AD102" s="39">
        <v>0.505</v>
      </c>
      <c r="AE102" s="39">
        <v>0</v>
      </c>
      <c r="AF102" s="39">
        <v>0</v>
      </c>
      <c r="AG102" s="39">
        <v>1.034</v>
      </c>
      <c r="AH102" s="39">
        <v>3.4660000000000002</v>
      </c>
      <c r="AI102" s="39">
        <v>0</v>
      </c>
      <c r="AJ102" s="39">
        <v>0</v>
      </c>
      <c r="AK102" s="39">
        <v>0</v>
      </c>
      <c r="AL102" s="39">
        <v>0</v>
      </c>
      <c r="AM102" s="39">
        <v>0</v>
      </c>
      <c r="AN102" s="39">
        <v>0</v>
      </c>
      <c r="AO102" s="39">
        <v>1.2989999999999999</v>
      </c>
      <c r="AP102" s="39">
        <v>0</v>
      </c>
      <c r="AQ102" s="39">
        <v>0</v>
      </c>
      <c r="AR102" s="39">
        <v>0</v>
      </c>
      <c r="AS102" s="39">
        <v>0.73399999999999999</v>
      </c>
      <c r="AT102" s="39">
        <v>3.181</v>
      </c>
      <c r="AU102" s="39">
        <v>0</v>
      </c>
      <c r="AV102" s="39">
        <v>0</v>
      </c>
      <c r="AW102" s="39">
        <v>2.98</v>
      </c>
      <c r="AX102" s="39">
        <v>0.311</v>
      </c>
      <c r="AY102" s="39">
        <v>0</v>
      </c>
      <c r="AZ102" s="39">
        <v>0</v>
      </c>
      <c r="BA102" s="39">
        <v>0</v>
      </c>
      <c r="BB102" s="39">
        <v>3.9809999999999999</v>
      </c>
      <c r="BC102" s="39">
        <v>0</v>
      </c>
      <c r="BD102" s="39">
        <v>0</v>
      </c>
      <c r="BE102" s="39">
        <v>0</v>
      </c>
      <c r="BF102" s="39">
        <v>0.34200000000000003</v>
      </c>
      <c r="BG102" s="39">
        <v>0</v>
      </c>
      <c r="BH102" s="39">
        <v>0</v>
      </c>
      <c r="BI102" s="39">
        <v>0</v>
      </c>
      <c r="BJ102" s="39">
        <v>0</v>
      </c>
      <c r="BK102" s="39">
        <v>1.0999999999999999E-2</v>
      </c>
    </row>
    <row r="103" spans="1:63" x14ac:dyDescent="0.2">
      <c r="A103" s="30">
        <f t="shared" si="31"/>
        <v>2021</v>
      </c>
      <c r="D103" s="30">
        <f t="shared" si="32"/>
        <v>0</v>
      </c>
      <c r="E103" s="30">
        <f t="shared" si="23"/>
        <v>5</v>
      </c>
      <c r="F103" s="30">
        <f t="shared" si="24"/>
        <v>0</v>
      </c>
      <c r="G103" s="30">
        <f t="shared" si="25"/>
        <v>0</v>
      </c>
      <c r="H103" s="30">
        <f t="shared" si="26"/>
        <v>0</v>
      </c>
      <c r="I103" s="30">
        <f t="shared" si="27"/>
        <v>0</v>
      </c>
      <c r="J103" s="30">
        <f t="shared" si="28"/>
        <v>0</v>
      </c>
      <c r="K103" s="30">
        <f t="shared" si="29"/>
        <v>0</v>
      </c>
      <c r="L103" s="30">
        <f t="shared" si="30"/>
        <v>4</v>
      </c>
      <c r="M103" s="38">
        <v>44287</v>
      </c>
      <c r="N103" s="39">
        <v>0</v>
      </c>
      <c r="O103" s="39">
        <v>0</v>
      </c>
      <c r="P103" s="39">
        <v>0</v>
      </c>
      <c r="Q103" s="39">
        <v>0.28399999999999997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0.115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0.436</v>
      </c>
      <c r="AN103" s="39">
        <v>0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0</v>
      </c>
      <c r="AU103" s="39">
        <v>3.0000000000000001E-3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0.26400000000000001</v>
      </c>
      <c r="BK103" s="39">
        <v>0</v>
      </c>
    </row>
    <row r="104" spans="1:63" x14ac:dyDescent="0.2">
      <c r="A104" s="30">
        <f t="shared" si="31"/>
        <v>2021</v>
      </c>
      <c r="D104" s="30">
        <f t="shared" si="32"/>
        <v>0</v>
      </c>
      <c r="E104" s="30">
        <f t="shared" si="23"/>
        <v>8</v>
      </c>
      <c r="F104" s="30">
        <f t="shared" si="24"/>
        <v>0</v>
      </c>
      <c r="G104" s="30">
        <f t="shared" si="25"/>
        <v>0</v>
      </c>
      <c r="H104" s="30">
        <f t="shared" si="26"/>
        <v>0</v>
      </c>
      <c r="I104" s="30">
        <f t="shared" si="27"/>
        <v>0</v>
      </c>
      <c r="J104" s="30">
        <f t="shared" si="28"/>
        <v>0</v>
      </c>
      <c r="K104" s="30">
        <f t="shared" si="29"/>
        <v>0</v>
      </c>
      <c r="L104" s="30">
        <f t="shared" si="30"/>
        <v>5</v>
      </c>
      <c r="M104" s="38">
        <v>44317</v>
      </c>
      <c r="N104" s="39">
        <v>0</v>
      </c>
      <c r="O104" s="39">
        <v>0</v>
      </c>
      <c r="P104" s="39">
        <v>0.121</v>
      </c>
      <c r="Q104" s="39">
        <v>0</v>
      </c>
      <c r="R104" s="39">
        <v>0.22800000000000001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0.11600000000000001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0.42499999999999999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0.04</v>
      </c>
      <c r="AX104" s="39">
        <v>0</v>
      </c>
      <c r="AY104" s="39">
        <v>0</v>
      </c>
      <c r="AZ104" s="39">
        <v>0.21199999999999999</v>
      </c>
      <c r="BA104" s="39">
        <v>0</v>
      </c>
      <c r="BB104" s="39">
        <v>0</v>
      </c>
      <c r="BC104" s="39">
        <v>0.20799999999999999</v>
      </c>
      <c r="BD104" s="39">
        <v>0</v>
      </c>
      <c r="BE104" s="39">
        <v>0.30199999999999999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</row>
    <row r="105" spans="1:63" x14ac:dyDescent="0.2">
      <c r="A105" s="30">
        <f t="shared" si="31"/>
        <v>2021</v>
      </c>
      <c r="D105" s="30">
        <f t="shared" si="32"/>
        <v>0</v>
      </c>
      <c r="E105" s="30">
        <f t="shared" si="23"/>
        <v>27</v>
      </c>
      <c r="F105" s="30">
        <f t="shared" si="24"/>
        <v>4</v>
      </c>
      <c r="G105" s="30">
        <f t="shared" si="25"/>
        <v>0</v>
      </c>
      <c r="H105" s="30">
        <f t="shared" si="26"/>
        <v>0</v>
      </c>
      <c r="I105" s="30">
        <f t="shared" si="27"/>
        <v>0</v>
      </c>
      <c r="J105" s="30">
        <f t="shared" si="28"/>
        <v>0</v>
      </c>
      <c r="K105" s="30">
        <f t="shared" si="29"/>
        <v>0</v>
      </c>
      <c r="L105" s="30">
        <f t="shared" si="30"/>
        <v>6</v>
      </c>
      <c r="M105" s="38">
        <v>44348</v>
      </c>
      <c r="N105" s="39">
        <v>5.3999999999999999E-2</v>
      </c>
      <c r="O105" s="39">
        <v>0.92</v>
      </c>
      <c r="P105" s="39">
        <v>0.70599999999999996</v>
      </c>
      <c r="Q105" s="39">
        <v>0</v>
      </c>
      <c r="R105" s="39">
        <v>0</v>
      </c>
      <c r="S105" s="39">
        <v>0</v>
      </c>
      <c r="T105" s="39">
        <v>0</v>
      </c>
      <c r="U105" s="39">
        <v>0.63800000000000001</v>
      </c>
      <c r="V105" s="39">
        <v>0.376</v>
      </c>
      <c r="W105" s="39">
        <v>0.252</v>
      </c>
      <c r="X105" s="39">
        <v>2.637</v>
      </c>
      <c r="Y105" s="39">
        <v>0</v>
      </c>
      <c r="Z105" s="39">
        <v>0</v>
      </c>
      <c r="AA105" s="39">
        <v>0.16500000000000001</v>
      </c>
      <c r="AB105" s="39">
        <v>0</v>
      </c>
      <c r="AC105" s="39">
        <v>0</v>
      </c>
      <c r="AD105" s="39">
        <v>0.33400000000000002</v>
      </c>
      <c r="AE105" s="39">
        <v>0</v>
      </c>
      <c r="AF105" s="39">
        <v>0</v>
      </c>
      <c r="AG105" s="39">
        <v>0.36299999999999999</v>
      </c>
      <c r="AH105" s="39">
        <v>0</v>
      </c>
      <c r="AI105" s="39">
        <v>0.20799999999999999</v>
      </c>
      <c r="AJ105" s="39">
        <v>1.9E-2</v>
      </c>
      <c r="AK105" s="39">
        <v>0</v>
      </c>
      <c r="AL105" s="39">
        <v>0</v>
      </c>
      <c r="AM105" s="39">
        <v>1.6779999999999999</v>
      </c>
      <c r="AN105" s="39">
        <v>0.38100000000000001</v>
      </c>
      <c r="AO105" s="39">
        <v>0</v>
      </c>
      <c r="AP105" s="39">
        <v>0</v>
      </c>
      <c r="AQ105" s="39">
        <v>7.1999999999999995E-2</v>
      </c>
      <c r="AR105" s="39">
        <v>0</v>
      </c>
      <c r="AS105" s="39">
        <v>0.28199999999999997</v>
      </c>
      <c r="AT105" s="39">
        <v>0</v>
      </c>
      <c r="AU105" s="39">
        <v>1.732</v>
      </c>
      <c r="AV105" s="39">
        <v>0.47499999999999998</v>
      </c>
      <c r="AW105" s="39">
        <v>0</v>
      </c>
      <c r="AX105" s="39">
        <v>0.22500000000000001</v>
      </c>
      <c r="AY105" s="39">
        <v>0</v>
      </c>
      <c r="AZ105" s="39">
        <v>0</v>
      </c>
      <c r="BA105" s="39">
        <v>0.44800000000000001</v>
      </c>
      <c r="BB105" s="39">
        <v>9.4E-2</v>
      </c>
      <c r="BC105" s="39">
        <v>0</v>
      </c>
      <c r="BD105" s="39">
        <v>0</v>
      </c>
      <c r="BE105" s="39">
        <v>0.155</v>
      </c>
      <c r="BF105" s="39">
        <v>9.6000000000000002E-2</v>
      </c>
      <c r="BG105" s="39">
        <v>0.16900000000000001</v>
      </c>
      <c r="BH105" s="39">
        <v>2.7E-2</v>
      </c>
      <c r="BI105" s="39">
        <v>1.659</v>
      </c>
      <c r="BJ105" s="39">
        <v>0.51500000000000001</v>
      </c>
      <c r="BK105" s="39">
        <v>0</v>
      </c>
    </row>
    <row r="106" spans="1:63" x14ac:dyDescent="0.2">
      <c r="A106" s="30">
        <f t="shared" si="31"/>
        <v>2021</v>
      </c>
      <c r="D106" s="30">
        <f t="shared" si="32"/>
        <v>9</v>
      </c>
      <c r="E106" s="30">
        <f t="shared" si="23"/>
        <v>50</v>
      </c>
      <c r="F106" s="30">
        <f t="shared" si="24"/>
        <v>50</v>
      </c>
      <c r="G106" s="30">
        <f t="shared" si="25"/>
        <v>39</v>
      </c>
      <c r="H106" s="30">
        <f t="shared" si="26"/>
        <v>1</v>
      </c>
      <c r="I106" s="30">
        <f t="shared" si="27"/>
        <v>0</v>
      </c>
      <c r="J106" s="30">
        <f t="shared" si="28"/>
        <v>0</v>
      </c>
      <c r="K106" s="30">
        <f t="shared" si="29"/>
        <v>0</v>
      </c>
      <c r="L106" s="30">
        <f t="shared" si="30"/>
        <v>7</v>
      </c>
      <c r="M106" s="38">
        <v>44378</v>
      </c>
      <c r="N106" s="39">
        <v>9.1720000000000006</v>
      </c>
      <c r="O106" s="39">
        <v>27.077000000000002</v>
      </c>
      <c r="P106" s="39">
        <v>23.702999999999999</v>
      </c>
      <c r="Q106" s="39">
        <v>10.634</v>
      </c>
      <c r="R106" s="39">
        <v>35.439</v>
      </c>
      <c r="S106" s="39">
        <v>5.681</v>
      </c>
      <c r="T106" s="39">
        <v>24.577999999999999</v>
      </c>
      <c r="U106" s="39">
        <v>8.9480000000000004</v>
      </c>
      <c r="V106" s="39">
        <v>4.2359999999999998</v>
      </c>
      <c r="W106" s="39">
        <v>37.707000000000001</v>
      </c>
      <c r="X106" s="39">
        <v>21.207000000000001</v>
      </c>
      <c r="Y106" s="39">
        <v>13.362</v>
      </c>
      <c r="Z106" s="39">
        <v>15.003</v>
      </c>
      <c r="AA106" s="39">
        <v>15.781000000000001</v>
      </c>
      <c r="AB106" s="39">
        <v>12.523999999999999</v>
      </c>
      <c r="AC106" s="39">
        <v>16.446000000000002</v>
      </c>
      <c r="AD106" s="39">
        <v>2.6869999999999998</v>
      </c>
      <c r="AE106" s="39">
        <v>41.427999999999997</v>
      </c>
      <c r="AF106" s="39">
        <v>51.936</v>
      </c>
      <c r="AG106" s="39">
        <v>1.669</v>
      </c>
      <c r="AH106" s="39">
        <v>35.024000000000001</v>
      </c>
      <c r="AI106" s="39">
        <v>5.6779999999999999</v>
      </c>
      <c r="AJ106" s="39">
        <v>11.087999999999999</v>
      </c>
      <c r="AK106" s="39">
        <v>23.402000000000001</v>
      </c>
      <c r="AL106" s="39">
        <v>15.145</v>
      </c>
      <c r="AM106" s="39">
        <v>17.748999999999999</v>
      </c>
      <c r="AN106" s="39">
        <v>13.852</v>
      </c>
      <c r="AO106" s="39">
        <v>17.808</v>
      </c>
      <c r="AP106" s="39">
        <v>16.652999999999999</v>
      </c>
      <c r="AQ106" s="39">
        <v>16.352</v>
      </c>
      <c r="AR106" s="39">
        <v>6.2619999999999996</v>
      </c>
      <c r="AS106" s="39">
        <v>29.661999999999999</v>
      </c>
      <c r="AT106" s="39">
        <v>8.6690000000000005</v>
      </c>
      <c r="AU106" s="39">
        <v>24.408999999999999</v>
      </c>
      <c r="AV106" s="39">
        <v>15.766999999999999</v>
      </c>
      <c r="AW106" s="39">
        <v>16.952000000000002</v>
      </c>
      <c r="AX106" s="39">
        <v>18.370999999999999</v>
      </c>
      <c r="AY106" s="39">
        <v>20.262</v>
      </c>
      <c r="AZ106" s="39">
        <v>15.032999999999999</v>
      </c>
      <c r="BA106" s="39">
        <v>18.859000000000002</v>
      </c>
      <c r="BB106" s="39">
        <v>17.756</v>
      </c>
      <c r="BC106" s="39">
        <v>13.868</v>
      </c>
      <c r="BD106" s="39">
        <v>9.2100000000000009</v>
      </c>
      <c r="BE106" s="39">
        <v>25.166</v>
      </c>
      <c r="BF106" s="39">
        <v>11.523</v>
      </c>
      <c r="BG106" s="39">
        <v>21.33</v>
      </c>
      <c r="BH106" s="39">
        <v>18.899999999999999</v>
      </c>
      <c r="BI106" s="39">
        <v>18.919</v>
      </c>
      <c r="BJ106" s="39">
        <v>26.834</v>
      </c>
      <c r="BK106" s="39">
        <v>9.14</v>
      </c>
    </row>
    <row r="107" spans="1:63" x14ac:dyDescent="0.2">
      <c r="A107" s="30">
        <f t="shared" si="31"/>
        <v>2021</v>
      </c>
      <c r="D107" s="30">
        <f t="shared" si="32"/>
        <v>1</v>
      </c>
      <c r="E107" s="30">
        <f t="shared" si="23"/>
        <v>50</v>
      </c>
      <c r="F107" s="30">
        <f t="shared" si="24"/>
        <v>47</v>
      </c>
      <c r="G107" s="30">
        <f t="shared" si="25"/>
        <v>2</v>
      </c>
      <c r="H107" s="30">
        <f t="shared" si="26"/>
        <v>0</v>
      </c>
      <c r="I107" s="30">
        <f t="shared" si="27"/>
        <v>0</v>
      </c>
      <c r="J107" s="30">
        <f t="shared" si="28"/>
        <v>0</v>
      </c>
      <c r="K107" s="30">
        <f t="shared" si="29"/>
        <v>0</v>
      </c>
      <c r="L107" s="30">
        <f t="shared" si="30"/>
        <v>8</v>
      </c>
      <c r="M107" s="38">
        <v>44409</v>
      </c>
      <c r="N107" s="39">
        <v>1.341</v>
      </c>
      <c r="O107" s="39">
        <v>6.9820000000000002</v>
      </c>
      <c r="P107" s="39">
        <v>2.0219999999999998</v>
      </c>
      <c r="Q107" s="39">
        <v>3.226</v>
      </c>
      <c r="R107" s="39">
        <v>2.7050000000000001</v>
      </c>
      <c r="S107" s="39">
        <v>1.073</v>
      </c>
      <c r="T107" s="39">
        <v>3.9239999999999999</v>
      </c>
      <c r="U107" s="39">
        <v>3.512</v>
      </c>
      <c r="V107" s="39">
        <v>8.4580000000000002</v>
      </c>
      <c r="W107" s="39">
        <v>0.90900000000000003</v>
      </c>
      <c r="X107" s="39">
        <v>0.51700000000000002</v>
      </c>
      <c r="Y107" s="39">
        <v>9.3659999999999997</v>
      </c>
      <c r="Z107" s="39">
        <v>4.8620000000000001</v>
      </c>
      <c r="AA107" s="39">
        <v>3.3130000000000002</v>
      </c>
      <c r="AB107" s="39">
        <v>3.2410000000000001</v>
      </c>
      <c r="AC107" s="39">
        <v>1.8180000000000001</v>
      </c>
      <c r="AD107" s="39">
        <v>2.1059999999999999</v>
      </c>
      <c r="AE107" s="39">
        <v>3.3119999999999998</v>
      </c>
      <c r="AF107" s="39">
        <v>7.7619999999999996</v>
      </c>
      <c r="AG107" s="39">
        <v>2.3879999999999999</v>
      </c>
      <c r="AH107" s="39">
        <v>30.588999999999999</v>
      </c>
      <c r="AI107" s="39">
        <v>1.9790000000000001</v>
      </c>
      <c r="AJ107" s="39">
        <v>1.6839999999999999</v>
      </c>
      <c r="AK107" s="39">
        <v>3.1720000000000002</v>
      </c>
      <c r="AL107" s="39">
        <v>6.6820000000000004</v>
      </c>
      <c r="AM107" s="39">
        <v>1.41</v>
      </c>
      <c r="AN107" s="39">
        <v>1.921</v>
      </c>
      <c r="AO107" s="39">
        <v>6.0839999999999996</v>
      </c>
      <c r="AP107" s="39">
        <v>5.8239999999999998</v>
      </c>
      <c r="AQ107" s="39">
        <v>4.1520000000000001</v>
      </c>
      <c r="AR107" s="39">
        <v>5.6550000000000002</v>
      </c>
      <c r="AS107" s="39">
        <v>1.143</v>
      </c>
      <c r="AT107" s="39">
        <v>5.6440000000000001</v>
      </c>
      <c r="AU107" s="39">
        <v>8.9179999999999993</v>
      </c>
      <c r="AV107" s="39">
        <v>2.7490000000000001</v>
      </c>
      <c r="AW107" s="39">
        <v>5.3680000000000003</v>
      </c>
      <c r="AX107" s="39">
        <v>8.1769999999999996</v>
      </c>
      <c r="AY107" s="39">
        <v>1.363</v>
      </c>
      <c r="AZ107" s="39">
        <v>3.8260000000000001</v>
      </c>
      <c r="BA107" s="39">
        <v>3.456</v>
      </c>
      <c r="BB107" s="39">
        <v>4.1609999999999996</v>
      </c>
      <c r="BC107" s="39">
        <v>3.1349999999999998</v>
      </c>
      <c r="BD107" s="39">
        <v>3.214</v>
      </c>
      <c r="BE107" s="39">
        <v>1.8660000000000001</v>
      </c>
      <c r="BF107" s="39">
        <v>5.5919999999999996</v>
      </c>
      <c r="BG107" s="39">
        <v>0.67500000000000004</v>
      </c>
      <c r="BH107" s="39">
        <v>12.66</v>
      </c>
      <c r="BI107" s="39">
        <v>1.7470000000000001</v>
      </c>
      <c r="BJ107" s="39">
        <v>3.44</v>
      </c>
      <c r="BK107" s="39">
        <v>4.3170000000000002</v>
      </c>
    </row>
    <row r="108" spans="1:63" x14ac:dyDescent="0.2">
      <c r="A108" s="30">
        <f t="shared" si="31"/>
        <v>2021</v>
      </c>
      <c r="D108" s="30">
        <f t="shared" si="32"/>
        <v>1</v>
      </c>
      <c r="E108" s="30">
        <f t="shared" si="23"/>
        <v>46</v>
      </c>
      <c r="F108" s="30">
        <f t="shared" si="24"/>
        <v>43</v>
      </c>
      <c r="G108" s="30">
        <f t="shared" si="25"/>
        <v>15</v>
      </c>
      <c r="H108" s="30">
        <f t="shared" si="26"/>
        <v>0</v>
      </c>
      <c r="I108" s="30">
        <f t="shared" si="27"/>
        <v>0</v>
      </c>
      <c r="J108" s="30">
        <f t="shared" si="28"/>
        <v>0</v>
      </c>
      <c r="K108" s="30">
        <f t="shared" si="29"/>
        <v>0</v>
      </c>
      <c r="L108" s="30">
        <f t="shared" si="30"/>
        <v>9</v>
      </c>
      <c r="M108" s="38">
        <v>44440</v>
      </c>
      <c r="N108" s="39">
        <v>11.289</v>
      </c>
      <c r="O108" s="39">
        <v>1.1040000000000001</v>
      </c>
      <c r="P108" s="39">
        <v>18.992000000000001</v>
      </c>
      <c r="Q108" s="39">
        <v>0</v>
      </c>
      <c r="R108" s="39">
        <v>5.3179999999999996</v>
      </c>
      <c r="S108" s="39">
        <v>4.2709999999999999</v>
      </c>
      <c r="T108" s="39">
        <v>4.5090000000000003</v>
      </c>
      <c r="U108" s="39">
        <v>24.806000000000001</v>
      </c>
      <c r="V108" s="39">
        <v>0.63300000000000001</v>
      </c>
      <c r="W108" s="39">
        <v>9.7230000000000008</v>
      </c>
      <c r="X108" s="39">
        <v>4.8789999999999996</v>
      </c>
      <c r="Y108" s="39">
        <v>4.9420000000000002</v>
      </c>
      <c r="Z108" s="39">
        <v>3.544</v>
      </c>
      <c r="AA108" s="39">
        <v>4.1420000000000003</v>
      </c>
      <c r="AB108" s="39">
        <v>8.0079999999999991</v>
      </c>
      <c r="AC108" s="39">
        <v>1.847</v>
      </c>
      <c r="AD108" s="39">
        <v>10.077</v>
      </c>
      <c r="AE108" s="39">
        <v>1.236</v>
      </c>
      <c r="AF108" s="39">
        <v>1.52</v>
      </c>
      <c r="AG108" s="39">
        <v>18.658999999999999</v>
      </c>
      <c r="AH108" s="39">
        <v>5.3869999999999996</v>
      </c>
      <c r="AI108" s="39">
        <v>9.7360000000000007</v>
      </c>
      <c r="AJ108" s="39">
        <v>3.843</v>
      </c>
      <c r="AK108" s="39">
        <v>2.5790000000000002</v>
      </c>
      <c r="AL108" s="39">
        <v>2.081</v>
      </c>
      <c r="AM108" s="39">
        <v>21.24</v>
      </c>
      <c r="AN108" s="39">
        <v>7.73</v>
      </c>
      <c r="AO108" s="39">
        <v>0.91</v>
      </c>
      <c r="AP108" s="39">
        <v>1.42</v>
      </c>
      <c r="AQ108" s="39">
        <v>10.477</v>
      </c>
      <c r="AR108" s="39">
        <v>8.1310000000000002</v>
      </c>
      <c r="AS108" s="39">
        <v>2.5550000000000002</v>
      </c>
      <c r="AT108" s="39">
        <v>14.186999999999999</v>
      </c>
      <c r="AU108" s="39">
        <v>0</v>
      </c>
      <c r="AV108" s="39">
        <v>19.141999999999999</v>
      </c>
      <c r="AW108" s="39">
        <v>0</v>
      </c>
      <c r="AX108" s="39">
        <v>10.384</v>
      </c>
      <c r="AY108" s="39">
        <v>2.46</v>
      </c>
      <c r="AZ108" s="39">
        <v>14.004</v>
      </c>
      <c r="BA108" s="39">
        <v>0</v>
      </c>
      <c r="BB108" s="39">
        <v>2.0859999999999999</v>
      </c>
      <c r="BC108" s="39">
        <v>10.728999999999999</v>
      </c>
      <c r="BD108" s="39">
        <v>17.324000000000002</v>
      </c>
      <c r="BE108" s="39">
        <v>2.3490000000000002</v>
      </c>
      <c r="BF108" s="39">
        <v>2.2120000000000002</v>
      </c>
      <c r="BG108" s="39">
        <v>5.9420000000000002</v>
      </c>
      <c r="BH108" s="39">
        <v>0.437</v>
      </c>
      <c r="BI108" s="39">
        <v>30.710999999999999</v>
      </c>
      <c r="BJ108" s="39">
        <v>3.7240000000000002</v>
      </c>
      <c r="BK108" s="39">
        <v>13.677</v>
      </c>
    </row>
    <row r="109" spans="1:63" x14ac:dyDescent="0.2">
      <c r="A109" s="30">
        <f t="shared" si="31"/>
        <v>2021</v>
      </c>
      <c r="D109" s="30">
        <f t="shared" si="32"/>
        <v>0</v>
      </c>
      <c r="E109" s="30">
        <f t="shared" si="23"/>
        <v>40</v>
      </c>
      <c r="F109" s="30">
        <f t="shared" si="24"/>
        <v>16</v>
      </c>
      <c r="G109" s="30">
        <f t="shared" si="25"/>
        <v>3</v>
      </c>
      <c r="H109" s="30">
        <f t="shared" si="26"/>
        <v>0</v>
      </c>
      <c r="I109" s="30">
        <f t="shared" si="27"/>
        <v>0</v>
      </c>
      <c r="J109" s="30">
        <f t="shared" si="28"/>
        <v>0</v>
      </c>
      <c r="K109" s="30">
        <f t="shared" si="29"/>
        <v>0</v>
      </c>
      <c r="L109" s="30">
        <f t="shared" si="30"/>
        <v>10</v>
      </c>
      <c r="M109" s="38">
        <v>44470</v>
      </c>
      <c r="N109" s="39">
        <v>0.38100000000000001</v>
      </c>
      <c r="O109" s="39">
        <v>0.38600000000000001</v>
      </c>
      <c r="P109" s="39">
        <v>0.13100000000000001</v>
      </c>
      <c r="Q109" s="39">
        <v>0.55000000000000004</v>
      </c>
      <c r="R109" s="39">
        <v>0</v>
      </c>
      <c r="S109" s="39">
        <v>1.744</v>
      </c>
      <c r="T109" s="39">
        <v>3.4000000000000002E-2</v>
      </c>
      <c r="U109" s="39">
        <v>10.816000000000001</v>
      </c>
      <c r="V109" s="39">
        <v>6.9260000000000002</v>
      </c>
      <c r="W109" s="39">
        <v>0.13700000000000001</v>
      </c>
      <c r="X109" s="39">
        <v>0.61499999999999999</v>
      </c>
      <c r="Y109" s="39">
        <v>0</v>
      </c>
      <c r="Z109" s="39">
        <v>0.224</v>
      </c>
      <c r="AA109" s="39">
        <v>0.53100000000000003</v>
      </c>
      <c r="AB109" s="39">
        <v>2.3969999999999998</v>
      </c>
      <c r="AC109" s="39">
        <v>0</v>
      </c>
      <c r="AD109" s="39">
        <v>15.726000000000001</v>
      </c>
      <c r="AE109" s="39">
        <v>0.17799999999999999</v>
      </c>
      <c r="AF109" s="39">
        <v>0.878</v>
      </c>
      <c r="AG109" s="39">
        <v>0</v>
      </c>
      <c r="AH109" s="39">
        <v>0.373</v>
      </c>
      <c r="AI109" s="39">
        <v>0</v>
      </c>
      <c r="AJ109" s="39">
        <v>0.10299999999999999</v>
      </c>
      <c r="AK109" s="39">
        <v>1.181</v>
      </c>
      <c r="AL109" s="39">
        <v>0.24199999999999999</v>
      </c>
      <c r="AM109" s="39">
        <v>0.61</v>
      </c>
      <c r="AN109" s="39">
        <v>6.9359999999999999</v>
      </c>
      <c r="AO109" s="39">
        <v>2.6459999999999999</v>
      </c>
      <c r="AP109" s="39">
        <v>3.4529999999999998</v>
      </c>
      <c r="AQ109" s="39">
        <v>1.2E-2</v>
      </c>
      <c r="AR109" s="39">
        <v>2.4620000000000002</v>
      </c>
      <c r="AS109" s="39">
        <v>0</v>
      </c>
      <c r="AT109" s="39">
        <v>0.40200000000000002</v>
      </c>
      <c r="AU109" s="39">
        <v>2.3559999999999999</v>
      </c>
      <c r="AV109" s="39">
        <v>4.3600000000000003</v>
      </c>
      <c r="AW109" s="39">
        <v>0.39200000000000002</v>
      </c>
      <c r="AX109" s="39">
        <v>0</v>
      </c>
      <c r="AY109" s="39">
        <v>9.0999999999999998E-2</v>
      </c>
      <c r="AZ109" s="39">
        <v>0.85</v>
      </c>
      <c r="BA109" s="39">
        <v>0.65100000000000002</v>
      </c>
      <c r="BB109" s="39">
        <v>0.72</v>
      </c>
      <c r="BC109" s="39">
        <v>2.3820000000000001</v>
      </c>
      <c r="BD109" s="39">
        <v>0</v>
      </c>
      <c r="BE109" s="39">
        <v>0.443</v>
      </c>
      <c r="BF109" s="39">
        <v>18.963999999999999</v>
      </c>
      <c r="BG109" s="39">
        <v>0</v>
      </c>
      <c r="BH109" s="39">
        <v>0.49399999999999999</v>
      </c>
      <c r="BI109" s="39">
        <v>7.2</v>
      </c>
      <c r="BJ109" s="39">
        <v>2.964</v>
      </c>
      <c r="BK109" s="39">
        <v>0</v>
      </c>
    </row>
    <row r="110" spans="1:63" x14ac:dyDescent="0.2">
      <c r="A110" s="30">
        <f t="shared" si="31"/>
        <v>2021</v>
      </c>
      <c r="D110" s="30">
        <f t="shared" si="32"/>
        <v>0</v>
      </c>
      <c r="E110" s="30">
        <f t="shared" si="23"/>
        <v>7</v>
      </c>
      <c r="F110" s="30">
        <f t="shared" si="24"/>
        <v>1</v>
      </c>
      <c r="G110" s="30">
        <f t="shared" si="25"/>
        <v>0</v>
      </c>
      <c r="H110" s="30">
        <f t="shared" si="26"/>
        <v>0</v>
      </c>
      <c r="I110" s="30">
        <f t="shared" si="27"/>
        <v>0</v>
      </c>
      <c r="J110" s="30">
        <f t="shared" si="28"/>
        <v>0</v>
      </c>
      <c r="K110" s="30">
        <f t="shared" si="29"/>
        <v>0</v>
      </c>
      <c r="L110" s="30">
        <f t="shared" si="30"/>
        <v>11</v>
      </c>
      <c r="M110" s="38">
        <v>44501</v>
      </c>
      <c r="N110" s="39">
        <v>0</v>
      </c>
      <c r="O110" s="39">
        <v>0.26600000000000001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0.78100000000000003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>
        <v>0</v>
      </c>
      <c r="AQ110" s="39">
        <v>0.72499999999999998</v>
      </c>
      <c r="AR110" s="39">
        <v>0</v>
      </c>
      <c r="AS110" s="39">
        <v>0</v>
      </c>
      <c r="AT110" s="39">
        <v>1.079</v>
      </c>
      <c r="AU110" s="39">
        <v>0</v>
      </c>
      <c r="AV110" s="39">
        <v>0.57799999999999996</v>
      </c>
      <c r="AW110" s="39">
        <v>0</v>
      </c>
      <c r="AX110" s="39">
        <v>0</v>
      </c>
      <c r="AY110" s="39">
        <v>0</v>
      </c>
      <c r="AZ110" s="39">
        <v>0</v>
      </c>
      <c r="BA110" s="39">
        <v>0.252</v>
      </c>
      <c r="BB110" s="39">
        <v>0</v>
      </c>
      <c r="BC110" s="39">
        <v>0</v>
      </c>
      <c r="BD110" s="39">
        <v>0</v>
      </c>
      <c r="BE110" s="39">
        <v>0</v>
      </c>
      <c r="BF110" s="39">
        <v>0</v>
      </c>
      <c r="BG110" s="39">
        <v>0</v>
      </c>
      <c r="BH110" s="39">
        <v>0</v>
      </c>
      <c r="BI110" s="39">
        <v>0.193</v>
      </c>
      <c r="BJ110" s="39">
        <v>0</v>
      </c>
      <c r="BK110" s="39">
        <v>0</v>
      </c>
    </row>
    <row r="111" spans="1:63" x14ac:dyDescent="0.2">
      <c r="A111" s="30">
        <f t="shared" si="31"/>
        <v>2021</v>
      </c>
      <c r="D111" s="30">
        <f t="shared" si="32"/>
        <v>1</v>
      </c>
      <c r="E111" s="30">
        <f t="shared" si="23"/>
        <v>41</v>
      </c>
      <c r="F111" s="30">
        <f t="shared" si="24"/>
        <v>32</v>
      </c>
      <c r="G111" s="30">
        <f t="shared" si="25"/>
        <v>6</v>
      </c>
      <c r="H111" s="30">
        <f t="shared" si="26"/>
        <v>0</v>
      </c>
      <c r="I111" s="30">
        <f t="shared" si="27"/>
        <v>0</v>
      </c>
      <c r="J111" s="30">
        <f t="shared" si="28"/>
        <v>0</v>
      </c>
      <c r="K111" s="30">
        <f t="shared" si="29"/>
        <v>0</v>
      </c>
      <c r="L111" s="30">
        <f t="shared" si="30"/>
        <v>12</v>
      </c>
      <c r="M111" s="38">
        <v>44531</v>
      </c>
      <c r="N111" s="39">
        <v>1.365</v>
      </c>
      <c r="O111" s="39">
        <v>0.29599999999999999</v>
      </c>
      <c r="P111" s="39">
        <v>0.626</v>
      </c>
      <c r="Q111" s="39">
        <v>1.256</v>
      </c>
      <c r="R111" s="39">
        <v>0</v>
      </c>
      <c r="S111" s="39">
        <v>14.151999999999999</v>
      </c>
      <c r="T111" s="39">
        <v>1.661</v>
      </c>
      <c r="U111" s="39">
        <v>4.6189999999999998</v>
      </c>
      <c r="V111" s="39">
        <v>1.464</v>
      </c>
      <c r="W111" s="39">
        <v>4.6269999999999998</v>
      </c>
      <c r="X111" s="39">
        <v>0</v>
      </c>
      <c r="Y111" s="39">
        <v>10.131</v>
      </c>
      <c r="Z111" s="39">
        <v>0</v>
      </c>
      <c r="AA111" s="39">
        <v>9.1549999999999994</v>
      </c>
      <c r="AB111" s="39">
        <v>10.975</v>
      </c>
      <c r="AC111" s="39">
        <v>0.46400000000000002</v>
      </c>
      <c r="AD111" s="39">
        <v>32.756999999999998</v>
      </c>
      <c r="AE111" s="39">
        <v>0</v>
      </c>
      <c r="AF111" s="39">
        <v>1.3939999999999999</v>
      </c>
      <c r="AG111" s="39">
        <v>2.944</v>
      </c>
      <c r="AH111" s="39">
        <v>4.5890000000000004</v>
      </c>
      <c r="AI111" s="39">
        <v>0.10100000000000001</v>
      </c>
      <c r="AJ111" s="39">
        <v>2.0760000000000001</v>
      </c>
      <c r="AK111" s="39">
        <v>2.7010000000000001</v>
      </c>
      <c r="AL111" s="39">
        <v>1.67</v>
      </c>
      <c r="AM111" s="39">
        <v>2.4929999999999999</v>
      </c>
      <c r="AN111" s="39">
        <v>0</v>
      </c>
      <c r="AO111" s="39">
        <v>2.8029999999999999</v>
      </c>
      <c r="AP111" s="39">
        <v>0</v>
      </c>
      <c r="AQ111" s="39">
        <v>19.765000000000001</v>
      </c>
      <c r="AR111" s="39">
        <v>0.66400000000000003</v>
      </c>
      <c r="AS111" s="39">
        <v>3.714</v>
      </c>
      <c r="AT111" s="39">
        <v>0</v>
      </c>
      <c r="AU111" s="39">
        <v>6.5529999999999999</v>
      </c>
      <c r="AV111" s="39">
        <v>1.7270000000000001</v>
      </c>
      <c r="AW111" s="39">
        <v>1.9990000000000001</v>
      </c>
      <c r="AX111" s="39">
        <v>0.68799999999999994</v>
      </c>
      <c r="AY111" s="39">
        <v>3.3570000000000002</v>
      </c>
      <c r="AZ111" s="39">
        <v>0.32500000000000001</v>
      </c>
      <c r="BA111" s="39">
        <v>10.43</v>
      </c>
      <c r="BB111" s="39">
        <v>5.08</v>
      </c>
      <c r="BC111" s="39">
        <v>1.554</v>
      </c>
      <c r="BD111" s="39">
        <v>3.4119999999999999</v>
      </c>
      <c r="BE111" s="39">
        <v>0.45900000000000002</v>
      </c>
      <c r="BF111" s="39">
        <v>0</v>
      </c>
      <c r="BG111" s="39">
        <v>5.8959999999999999</v>
      </c>
      <c r="BH111" s="39">
        <v>0.20599999999999999</v>
      </c>
      <c r="BI111" s="39">
        <v>4.1459999999999999</v>
      </c>
      <c r="BJ111" s="39">
        <v>9.08</v>
      </c>
      <c r="BK111" s="39">
        <v>0</v>
      </c>
    </row>
    <row r="112" spans="1:63" x14ac:dyDescent="0.2">
      <c r="A112" s="30">
        <f t="shared" si="31"/>
        <v>2022</v>
      </c>
      <c r="D112" s="30">
        <f t="shared" si="32"/>
        <v>0</v>
      </c>
      <c r="E112" s="30">
        <f t="shared" si="23"/>
        <v>34</v>
      </c>
      <c r="F112" s="30">
        <f t="shared" si="24"/>
        <v>29</v>
      </c>
      <c r="G112" s="30">
        <f t="shared" si="25"/>
        <v>5</v>
      </c>
      <c r="H112" s="30">
        <f t="shared" si="26"/>
        <v>0</v>
      </c>
      <c r="I112" s="30">
        <f t="shared" si="27"/>
        <v>0</v>
      </c>
      <c r="J112" s="30">
        <f t="shared" si="28"/>
        <v>0</v>
      </c>
      <c r="K112" s="30">
        <f t="shared" si="29"/>
        <v>0</v>
      </c>
      <c r="L112" s="30">
        <f t="shared" si="30"/>
        <v>1</v>
      </c>
      <c r="M112" s="38">
        <v>44562</v>
      </c>
      <c r="N112" s="39">
        <v>3.4079999999999999</v>
      </c>
      <c r="O112" s="39">
        <v>0</v>
      </c>
      <c r="P112" s="39">
        <v>4.2140000000000004</v>
      </c>
      <c r="Q112" s="39">
        <v>1.2</v>
      </c>
      <c r="R112" s="39">
        <v>4.38</v>
      </c>
      <c r="S112" s="39">
        <v>0</v>
      </c>
      <c r="T112" s="39">
        <v>0</v>
      </c>
      <c r="U112" s="39">
        <v>15.692</v>
      </c>
      <c r="V112" s="39">
        <v>1.595</v>
      </c>
      <c r="W112" s="39">
        <v>0.52700000000000002</v>
      </c>
      <c r="X112" s="39">
        <v>0</v>
      </c>
      <c r="Y112" s="39">
        <v>6.52</v>
      </c>
      <c r="Z112" s="39">
        <v>5.3319999999999999</v>
      </c>
      <c r="AA112" s="39">
        <v>0</v>
      </c>
      <c r="AB112" s="39">
        <v>11.746</v>
      </c>
      <c r="AC112" s="39">
        <v>0</v>
      </c>
      <c r="AD112" s="39">
        <v>1.149</v>
      </c>
      <c r="AE112" s="39">
        <v>5.2690000000000001</v>
      </c>
      <c r="AF112" s="39">
        <v>5.8929999999999998</v>
      </c>
      <c r="AG112" s="39">
        <v>0.63600000000000001</v>
      </c>
      <c r="AH112" s="39">
        <v>0.34499999999999997</v>
      </c>
      <c r="AI112" s="39">
        <v>14.007999999999999</v>
      </c>
      <c r="AJ112" s="39">
        <v>0</v>
      </c>
      <c r="AK112" s="39">
        <v>13.045</v>
      </c>
      <c r="AL112" s="39">
        <v>0.33</v>
      </c>
      <c r="AM112" s="39">
        <v>9.8390000000000004</v>
      </c>
      <c r="AN112" s="39">
        <v>0</v>
      </c>
      <c r="AO112" s="39">
        <v>18.198</v>
      </c>
      <c r="AP112" s="39">
        <v>0</v>
      </c>
      <c r="AQ112" s="39">
        <v>5.9710000000000001</v>
      </c>
      <c r="AR112" s="39">
        <v>2.1019999999999999</v>
      </c>
      <c r="AS112" s="39">
        <v>0</v>
      </c>
      <c r="AT112" s="39">
        <v>0</v>
      </c>
      <c r="AU112" s="39">
        <v>3.6880000000000002</v>
      </c>
      <c r="AV112" s="39">
        <v>0</v>
      </c>
      <c r="AW112" s="39">
        <v>7.2409999999999997</v>
      </c>
      <c r="AX112" s="39">
        <v>1.6990000000000001</v>
      </c>
      <c r="AY112" s="39">
        <v>1.962</v>
      </c>
      <c r="AZ112" s="39">
        <v>8.8889999999999993</v>
      </c>
      <c r="BA112" s="39">
        <v>0</v>
      </c>
      <c r="BB112" s="39">
        <v>1.29</v>
      </c>
      <c r="BC112" s="39">
        <v>1.5089999999999999</v>
      </c>
      <c r="BD112" s="39">
        <v>2.3919999999999999</v>
      </c>
      <c r="BE112" s="39">
        <v>0.32600000000000001</v>
      </c>
      <c r="BF112" s="39">
        <v>4.726</v>
      </c>
      <c r="BG112" s="39">
        <v>0</v>
      </c>
      <c r="BH112" s="39">
        <v>0</v>
      </c>
      <c r="BI112" s="39">
        <v>2.2829999999999999</v>
      </c>
      <c r="BJ112" s="39">
        <v>1.76</v>
      </c>
      <c r="BK112" s="39">
        <v>0</v>
      </c>
    </row>
    <row r="113" spans="1:63" x14ac:dyDescent="0.2">
      <c r="A113" s="30">
        <f t="shared" si="31"/>
        <v>2022</v>
      </c>
      <c r="D113" s="30">
        <f t="shared" si="32"/>
        <v>0</v>
      </c>
      <c r="E113" s="30">
        <f t="shared" si="23"/>
        <v>19</v>
      </c>
      <c r="F113" s="30">
        <f t="shared" si="24"/>
        <v>9</v>
      </c>
      <c r="G113" s="30">
        <f t="shared" si="25"/>
        <v>1</v>
      </c>
      <c r="H113" s="30">
        <f t="shared" si="26"/>
        <v>0</v>
      </c>
      <c r="I113" s="30">
        <f t="shared" si="27"/>
        <v>0</v>
      </c>
      <c r="J113" s="30">
        <f t="shared" si="28"/>
        <v>0</v>
      </c>
      <c r="K113" s="30">
        <f t="shared" si="29"/>
        <v>0</v>
      </c>
      <c r="L113" s="30">
        <f t="shared" si="30"/>
        <v>2</v>
      </c>
      <c r="M113" s="38">
        <v>44593</v>
      </c>
      <c r="N113" s="39">
        <v>0</v>
      </c>
      <c r="O113" s="39">
        <v>0</v>
      </c>
      <c r="P113" s="39">
        <v>0.53100000000000003</v>
      </c>
      <c r="Q113" s="39">
        <v>0</v>
      </c>
      <c r="R113" s="39">
        <v>3.28</v>
      </c>
      <c r="S113" s="39">
        <v>0</v>
      </c>
      <c r="T113" s="39">
        <v>0</v>
      </c>
      <c r="U113" s="39">
        <v>1.4999999999999999E-2</v>
      </c>
      <c r="V113" s="39">
        <v>5.67</v>
      </c>
      <c r="W113" s="39">
        <v>0</v>
      </c>
      <c r="X113" s="39">
        <v>3.4540000000000002</v>
      </c>
      <c r="Y113" s="39">
        <v>0</v>
      </c>
      <c r="Z113" s="39">
        <v>1.9630000000000001</v>
      </c>
      <c r="AA113" s="39">
        <v>0</v>
      </c>
      <c r="AB113" s="39">
        <v>0</v>
      </c>
      <c r="AC113" s="39">
        <v>0</v>
      </c>
      <c r="AD113" s="39">
        <v>0</v>
      </c>
      <c r="AE113" s="39">
        <v>1.6240000000000001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19.22</v>
      </c>
      <c r="AL113" s="39">
        <v>0</v>
      </c>
      <c r="AM113" s="39">
        <v>1.8480000000000001</v>
      </c>
      <c r="AN113" s="39">
        <v>0</v>
      </c>
      <c r="AO113" s="39">
        <v>2.83</v>
      </c>
      <c r="AP113" s="39">
        <v>0</v>
      </c>
      <c r="AQ113" s="39">
        <v>0</v>
      </c>
      <c r="AR113" s="39">
        <v>0</v>
      </c>
      <c r="AS113" s="39">
        <v>0.67500000000000004</v>
      </c>
      <c r="AT113" s="39">
        <v>0</v>
      </c>
      <c r="AU113" s="39">
        <v>0</v>
      </c>
      <c r="AV113" s="39">
        <v>1.401</v>
      </c>
      <c r="AW113" s="39">
        <v>0.93300000000000005</v>
      </c>
      <c r="AX113" s="39">
        <v>0.67900000000000005</v>
      </c>
      <c r="AY113" s="39">
        <v>0</v>
      </c>
      <c r="AZ113" s="39">
        <v>2.1999999999999999E-2</v>
      </c>
      <c r="BA113" s="39">
        <v>0</v>
      </c>
      <c r="BB113" s="39">
        <v>0</v>
      </c>
      <c r="BC113" s="39">
        <v>0.128</v>
      </c>
      <c r="BD113" s="39">
        <v>0.17100000000000001</v>
      </c>
      <c r="BE113" s="39">
        <v>0.13500000000000001</v>
      </c>
      <c r="BF113" s="39">
        <v>0</v>
      </c>
      <c r="BG113" s="39">
        <v>0</v>
      </c>
      <c r="BH113" s="39">
        <v>0</v>
      </c>
      <c r="BI113" s="39">
        <v>0</v>
      </c>
      <c r="BJ113" s="39">
        <v>0</v>
      </c>
      <c r="BK113" s="39">
        <v>0.96799999999999997</v>
      </c>
    </row>
    <row r="114" spans="1:63" x14ac:dyDescent="0.2">
      <c r="A114" s="30">
        <f t="shared" si="31"/>
        <v>2022</v>
      </c>
      <c r="D114" s="30">
        <f t="shared" si="32"/>
        <v>0</v>
      </c>
      <c r="E114" s="30">
        <f t="shared" si="23"/>
        <v>21</v>
      </c>
      <c r="F114" s="30">
        <f t="shared" si="24"/>
        <v>10</v>
      </c>
      <c r="G114" s="30">
        <f t="shared" si="25"/>
        <v>1</v>
      </c>
      <c r="H114" s="30">
        <f t="shared" si="26"/>
        <v>0</v>
      </c>
      <c r="I114" s="30">
        <f t="shared" si="27"/>
        <v>0</v>
      </c>
      <c r="J114" s="30">
        <f t="shared" si="28"/>
        <v>0</v>
      </c>
      <c r="K114" s="30">
        <f t="shared" si="29"/>
        <v>0</v>
      </c>
      <c r="L114" s="30">
        <f t="shared" si="30"/>
        <v>3</v>
      </c>
      <c r="M114" s="38">
        <v>44621</v>
      </c>
      <c r="N114" s="39">
        <v>0</v>
      </c>
      <c r="O114" s="39">
        <v>0</v>
      </c>
      <c r="P114" s="39">
        <v>2.573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1.2709999999999999</v>
      </c>
      <c r="W114" s="39">
        <v>0</v>
      </c>
      <c r="X114" s="39">
        <v>0.78</v>
      </c>
      <c r="Y114" s="39">
        <v>0</v>
      </c>
      <c r="Z114" s="39">
        <v>1.706</v>
      </c>
      <c r="AA114" s="39">
        <v>0</v>
      </c>
      <c r="AB114" s="39">
        <v>3.6999999999999998E-2</v>
      </c>
      <c r="AC114" s="39">
        <v>1.202</v>
      </c>
      <c r="AD114" s="39">
        <v>0</v>
      </c>
      <c r="AE114" s="39">
        <v>0</v>
      </c>
      <c r="AF114" s="39">
        <v>0.96799999999999997</v>
      </c>
      <c r="AG114" s="39">
        <v>0.25700000000000001</v>
      </c>
      <c r="AH114" s="39">
        <v>0</v>
      </c>
      <c r="AI114" s="39">
        <v>0.41699999999999998</v>
      </c>
      <c r="AJ114" s="39">
        <v>0</v>
      </c>
      <c r="AK114" s="39">
        <v>0</v>
      </c>
      <c r="AL114" s="39">
        <v>1.2150000000000001</v>
      </c>
      <c r="AM114" s="39">
        <v>0.104</v>
      </c>
      <c r="AN114" s="39">
        <v>0</v>
      </c>
      <c r="AO114" s="39">
        <v>0</v>
      </c>
      <c r="AP114" s="39">
        <v>0</v>
      </c>
      <c r="AQ114" s="39">
        <v>6.3479999999999999</v>
      </c>
      <c r="AR114" s="39">
        <v>0</v>
      </c>
      <c r="AS114" s="39">
        <v>1.3149999999999999</v>
      </c>
      <c r="AT114" s="39">
        <v>0</v>
      </c>
      <c r="AU114" s="39">
        <v>0.53800000000000003</v>
      </c>
      <c r="AV114" s="39">
        <v>0.20699999999999999</v>
      </c>
      <c r="AW114" s="39">
        <v>0</v>
      </c>
      <c r="AX114" s="39">
        <v>1.2989999999999999</v>
      </c>
      <c r="AY114" s="39">
        <v>0</v>
      </c>
      <c r="AZ114" s="39">
        <v>0.84699999999999998</v>
      </c>
      <c r="BA114" s="39">
        <v>0</v>
      </c>
      <c r="BB114" s="39">
        <v>11.74</v>
      </c>
      <c r="BC114" s="39">
        <v>0</v>
      </c>
      <c r="BD114" s="39">
        <v>0</v>
      </c>
      <c r="BE114" s="39">
        <v>0</v>
      </c>
      <c r="BF114" s="39">
        <v>0</v>
      </c>
      <c r="BG114" s="39">
        <v>0.82599999999999996</v>
      </c>
      <c r="BH114" s="39">
        <v>0</v>
      </c>
      <c r="BI114" s="39">
        <v>0.505</v>
      </c>
      <c r="BJ114" s="39">
        <v>1.5760000000000001</v>
      </c>
      <c r="BK114" s="39">
        <v>0</v>
      </c>
    </row>
    <row r="115" spans="1:63" x14ac:dyDescent="0.2">
      <c r="A115" s="30">
        <f t="shared" si="31"/>
        <v>2022</v>
      </c>
      <c r="D115" s="30">
        <f t="shared" si="32"/>
        <v>0</v>
      </c>
      <c r="E115" s="30">
        <f t="shared" si="23"/>
        <v>1</v>
      </c>
      <c r="F115" s="30">
        <f t="shared" si="24"/>
        <v>0</v>
      </c>
      <c r="G115" s="30">
        <f t="shared" si="25"/>
        <v>0</v>
      </c>
      <c r="H115" s="30">
        <f t="shared" si="26"/>
        <v>0</v>
      </c>
      <c r="I115" s="30">
        <f t="shared" si="27"/>
        <v>0</v>
      </c>
      <c r="J115" s="30">
        <f t="shared" si="28"/>
        <v>0</v>
      </c>
      <c r="K115" s="30">
        <f t="shared" si="29"/>
        <v>0</v>
      </c>
      <c r="L115" s="30">
        <f t="shared" si="30"/>
        <v>4</v>
      </c>
      <c r="M115" s="38">
        <v>44652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0.114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0</v>
      </c>
      <c r="BJ115" s="39">
        <v>0</v>
      </c>
      <c r="BK115" s="39">
        <v>0</v>
      </c>
    </row>
    <row r="116" spans="1:63" x14ac:dyDescent="0.2">
      <c r="A116" s="30">
        <f t="shared" si="31"/>
        <v>2022</v>
      </c>
      <c r="D116" s="30">
        <f t="shared" si="32"/>
        <v>0</v>
      </c>
      <c r="E116" s="30">
        <f t="shared" si="23"/>
        <v>4</v>
      </c>
      <c r="F116" s="30">
        <f t="shared" si="24"/>
        <v>1</v>
      </c>
      <c r="G116" s="30">
        <f t="shared" si="25"/>
        <v>0</v>
      </c>
      <c r="H116" s="30">
        <f t="shared" si="26"/>
        <v>0</v>
      </c>
      <c r="I116" s="30">
        <f t="shared" si="27"/>
        <v>0</v>
      </c>
      <c r="J116" s="30">
        <f t="shared" si="28"/>
        <v>0</v>
      </c>
      <c r="K116" s="30">
        <f t="shared" si="29"/>
        <v>0</v>
      </c>
      <c r="L116" s="30">
        <f t="shared" si="30"/>
        <v>5</v>
      </c>
      <c r="M116" s="38">
        <v>44682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0.28299999999999997</v>
      </c>
      <c r="AG116" s="39">
        <v>0</v>
      </c>
      <c r="AH116" s="39">
        <v>1.5629999999999999</v>
      </c>
      <c r="AI116" s="39">
        <v>0</v>
      </c>
      <c r="AJ116" s="39">
        <v>0</v>
      </c>
      <c r="AK116" s="39">
        <v>0</v>
      </c>
      <c r="AL116" s="39">
        <v>0</v>
      </c>
      <c r="AM116" s="39">
        <v>0.40200000000000002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0.41399999999999998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</row>
    <row r="117" spans="1:63" x14ac:dyDescent="0.2">
      <c r="A117" s="30">
        <f t="shared" si="31"/>
        <v>2022</v>
      </c>
      <c r="D117" s="30">
        <f t="shared" si="32"/>
        <v>0</v>
      </c>
      <c r="E117" s="30">
        <f t="shared" si="23"/>
        <v>50</v>
      </c>
      <c r="F117" s="30">
        <f t="shared" si="24"/>
        <v>32</v>
      </c>
      <c r="G117" s="30">
        <f t="shared" si="25"/>
        <v>0</v>
      </c>
      <c r="H117" s="30">
        <f t="shared" si="26"/>
        <v>0</v>
      </c>
      <c r="I117" s="30">
        <f t="shared" si="27"/>
        <v>0</v>
      </c>
      <c r="J117" s="30">
        <f t="shared" si="28"/>
        <v>0</v>
      </c>
      <c r="K117" s="30">
        <f t="shared" si="29"/>
        <v>0</v>
      </c>
      <c r="L117" s="30">
        <f t="shared" si="30"/>
        <v>6</v>
      </c>
      <c r="M117" s="38">
        <v>44713</v>
      </c>
      <c r="N117" s="39">
        <v>0.623</v>
      </c>
      <c r="O117" s="39">
        <v>0.81299999999999994</v>
      </c>
      <c r="P117" s="39">
        <v>1.774</v>
      </c>
      <c r="Q117" s="39">
        <v>1.2390000000000001</v>
      </c>
      <c r="R117" s="39">
        <v>1.982</v>
      </c>
      <c r="S117" s="39">
        <v>0.79</v>
      </c>
      <c r="T117" s="39">
        <v>0.96099999999999997</v>
      </c>
      <c r="U117" s="39">
        <v>1.6240000000000001</v>
      </c>
      <c r="V117" s="39">
        <v>1.079</v>
      </c>
      <c r="W117" s="39">
        <v>4.5469999999999997</v>
      </c>
      <c r="X117" s="39">
        <v>1.016</v>
      </c>
      <c r="Y117" s="39">
        <v>1.3129999999999999</v>
      </c>
      <c r="Z117" s="39">
        <v>0.36799999999999999</v>
      </c>
      <c r="AA117" s="39">
        <v>1.202</v>
      </c>
      <c r="AB117" s="39">
        <v>1.925</v>
      </c>
      <c r="AC117" s="39">
        <v>0.32</v>
      </c>
      <c r="AD117" s="39">
        <v>1.857</v>
      </c>
      <c r="AE117" s="39">
        <v>1.1240000000000001</v>
      </c>
      <c r="AF117" s="39">
        <v>1.0249999999999999</v>
      </c>
      <c r="AG117" s="39">
        <v>1.71</v>
      </c>
      <c r="AH117" s="39">
        <v>1.214</v>
      </c>
      <c r="AI117" s="39">
        <v>0.67100000000000004</v>
      </c>
      <c r="AJ117" s="39">
        <v>8.7999999999999995E-2</v>
      </c>
      <c r="AK117" s="39">
        <v>3.968</v>
      </c>
      <c r="AL117" s="39">
        <v>2.6269999999999998</v>
      </c>
      <c r="AM117" s="39">
        <v>0.26300000000000001</v>
      </c>
      <c r="AN117" s="39">
        <v>1.7150000000000001</v>
      </c>
      <c r="AO117" s="39">
        <v>0.13</v>
      </c>
      <c r="AP117" s="39">
        <v>1.657</v>
      </c>
      <c r="AQ117" s="39">
        <v>1.6319999999999999</v>
      </c>
      <c r="AR117" s="39">
        <v>1.012</v>
      </c>
      <c r="AS117" s="39">
        <v>1.8260000000000001</v>
      </c>
      <c r="AT117" s="39">
        <v>3.5960000000000001</v>
      </c>
      <c r="AU117" s="39">
        <v>0.70799999999999996</v>
      </c>
      <c r="AV117" s="39">
        <v>0.13500000000000001</v>
      </c>
      <c r="AW117" s="39">
        <v>2.2000000000000002</v>
      </c>
      <c r="AX117" s="39">
        <v>2.3660000000000001</v>
      </c>
      <c r="AY117" s="39">
        <v>4.2999999999999997E-2</v>
      </c>
      <c r="AZ117" s="39">
        <v>3.3740000000000001</v>
      </c>
      <c r="BA117" s="39">
        <v>1.5229999999999999</v>
      </c>
      <c r="BB117" s="39">
        <v>1.875</v>
      </c>
      <c r="BC117" s="39">
        <v>2.1560000000000001</v>
      </c>
      <c r="BD117" s="39">
        <v>4.7140000000000004</v>
      </c>
      <c r="BE117" s="39">
        <v>0.154</v>
      </c>
      <c r="BF117" s="39">
        <v>5.157</v>
      </c>
      <c r="BG117" s="39">
        <v>0.435</v>
      </c>
      <c r="BH117" s="39">
        <v>0.878</v>
      </c>
      <c r="BI117" s="39">
        <v>0.13700000000000001</v>
      </c>
      <c r="BJ117" s="39">
        <v>3.9220000000000002</v>
      </c>
      <c r="BK117" s="39">
        <v>0.85499999999999998</v>
      </c>
    </row>
    <row r="118" spans="1:63" x14ac:dyDescent="0.2">
      <c r="A118" s="30">
        <f t="shared" si="31"/>
        <v>2022</v>
      </c>
      <c r="D118" s="30">
        <f t="shared" si="32"/>
        <v>18</v>
      </c>
      <c r="E118" s="30">
        <f t="shared" si="23"/>
        <v>50</v>
      </c>
      <c r="F118" s="30">
        <f t="shared" si="24"/>
        <v>50</v>
      </c>
      <c r="G118" s="30">
        <f t="shared" si="25"/>
        <v>38</v>
      </c>
      <c r="H118" s="30">
        <f t="shared" si="26"/>
        <v>0</v>
      </c>
      <c r="I118" s="30">
        <f t="shared" si="27"/>
        <v>0</v>
      </c>
      <c r="J118" s="30">
        <f t="shared" si="28"/>
        <v>0</v>
      </c>
      <c r="K118" s="30">
        <f t="shared" si="29"/>
        <v>0</v>
      </c>
      <c r="L118" s="30">
        <f t="shared" si="30"/>
        <v>7</v>
      </c>
      <c r="M118" s="38">
        <v>44743</v>
      </c>
      <c r="N118" s="39">
        <v>17.425000000000001</v>
      </c>
      <c r="O118" s="39">
        <v>22.317</v>
      </c>
      <c r="P118" s="39">
        <v>13.760999999999999</v>
      </c>
      <c r="Q118" s="39">
        <v>24.359000000000002</v>
      </c>
      <c r="R118" s="39">
        <v>8.9930000000000003</v>
      </c>
      <c r="S118" s="39">
        <v>36.790999999999997</v>
      </c>
      <c r="T118" s="39">
        <v>16.114000000000001</v>
      </c>
      <c r="U118" s="39">
        <v>22.632999999999999</v>
      </c>
      <c r="V118" s="39">
        <v>33.066000000000003</v>
      </c>
      <c r="W118" s="39">
        <v>8.3059999999999992</v>
      </c>
      <c r="X118" s="39">
        <v>32.337000000000003</v>
      </c>
      <c r="Y118" s="39">
        <v>6.1180000000000003</v>
      </c>
      <c r="Z118" s="39">
        <v>15.737</v>
      </c>
      <c r="AA118" s="39">
        <v>21.024000000000001</v>
      </c>
      <c r="AB118" s="39">
        <v>26.773</v>
      </c>
      <c r="AC118" s="39">
        <v>13.116</v>
      </c>
      <c r="AD118" s="39">
        <v>33.072000000000003</v>
      </c>
      <c r="AE118" s="39">
        <v>6.375</v>
      </c>
      <c r="AF118" s="39">
        <v>30.756</v>
      </c>
      <c r="AG118" s="39">
        <v>13.378</v>
      </c>
      <c r="AH118" s="39">
        <v>8.3490000000000002</v>
      </c>
      <c r="AI118" s="39">
        <v>38.213000000000001</v>
      </c>
      <c r="AJ118" s="39">
        <v>37.043999999999997</v>
      </c>
      <c r="AK118" s="39">
        <v>5.45</v>
      </c>
      <c r="AL118" s="39">
        <v>4.0970000000000004</v>
      </c>
      <c r="AM118" s="39">
        <v>42.289000000000001</v>
      </c>
      <c r="AN118" s="39">
        <v>38.975999999999999</v>
      </c>
      <c r="AO118" s="39">
        <v>5.218</v>
      </c>
      <c r="AP118" s="39">
        <v>18.613</v>
      </c>
      <c r="AQ118" s="39">
        <v>19.413</v>
      </c>
      <c r="AR118" s="39">
        <v>30.202000000000002</v>
      </c>
      <c r="AS118" s="39">
        <v>10.929</v>
      </c>
      <c r="AT118" s="39">
        <v>29.635999999999999</v>
      </c>
      <c r="AU118" s="39">
        <v>9.2370000000000001</v>
      </c>
      <c r="AV118" s="39">
        <v>11.548</v>
      </c>
      <c r="AW118" s="39">
        <v>26.416</v>
      </c>
      <c r="AX118" s="39">
        <v>13.698</v>
      </c>
      <c r="AY118" s="39">
        <v>20.645</v>
      </c>
      <c r="AZ118" s="39">
        <v>34.222000000000001</v>
      </c>
      <c r="BA118" s="39">
        <v>4.2610000000000001</v>
      </c>
      <c r="BB118" s="39">
        <v>19.789000000000001</v>
      </c>
      <c r="BC118" s="39">
        <v>15.615</v>
      </c>
      <c r="BD118" s="39">
        <v>4.57</v>
      </c>
      <c r="BE118" s="39">
        <v>34.649000000000001</v>
      </c>
      <c r="BF118" s="39">
        <v>11.449</v>
      </c>
      <c r="BG118" s="39">
        <v>27.71</v>
      </c>
      <c r="BH118" s="39">
        <v>9.4380000000000006</v>
      </c>
      <c r="BI118" s="39">
        <v>29.271000000000001</v>
      </c>
      <c r="BJ118" s="39">
        <v>12.11</v>
      </c>
      <c r="BK118" s="39">
        <v>26.562999999999999</v>
      </c>
    </row>
    <row r="119" spans="1:63" x14ac:dyDescent="0.2">
      <c r="A119" s="30">
        <f t="shared" si="31"/>
        <v>2022</v>
      </c>
      <c r="D119" s="30">
        <f t="shared" si="32"/>
        <v>0</v>
      </c>
      <c r="E119" s="30">
        <f t="shared" si="23"/>
        <v>49</v>
      </c>
      <c r="F119" s="30">
        <f t="shared" si="24"/>
        <v>47</v>
      </c>
      <c r="G119" s="30">
        <f t="shared" si="25"/>
        <v>5</v>
      </c>
      <c r="H119" s="30">
        <f t="shared" si="26"/>
        <v>0</v>
      </c>
      <c r="I119" s="30">
        <f t="shared" si="27"/>
        <v>0</v>
      </c>
      <c r="J119" s="30">
        <f t="shared" si="28"/>
        <v>0</v>
      </c>
      <c r="K119" s="30">
        <f t="shared" si="29"/>
        <v>0</v>
      </c>
      <c r="L119" s="30">
        <f t="shared" si="30"/>
        <v>8</v>
      </c>
      <c r="M119" s="38">
        <v>44774</v>
      </c>
      <c r="N119" s="39">
        <v>2.391</v>
      </c>
      <c r="O119" s="39">
        <v>2.7010000000000001</v>
      </c>
      <c r="P119" s="39">
        <v>2.323</v>
      </c>
      <c r="Q119" s="39">
        <v>3.6120000000000001</v>
      </c>
      <c r="R119" s="39">
        <v>4.5350000000000001</v>
      </c>
      <c r="S119" s="39">
        <v>1.337</v>
      </c>
      <c r="T119" s="39">
        <v>2.8690000000000002</v>
      </c>
      <c r="U119" s="39">
        <v>2.351</v>
      </c>
      <c r="V119" s="39">
        <v>2.778</v>
      </c>
      <c r="W119" s="39">
        <v>4.4669999999999996</v>
      </c>
      <c r="X119" s="39">
        <v>2.3410000000000002</v>
      </c>
      <c r="Y119" s="39">
        <v>3.8239999999999998</v>
      </c>
      <c r="Z119" s="39">
        <v>5.9630000000000001</v>
      </c>
      <c r="AA119" s="39">
        <v>1.2210000000000001</v>
      </c>
      <c r="AB119" s="39">
        <v>1.996</v>
      </c>
      <c r="AC119" s="39">
        <v>10.884</v>
      </c>
      <c r="AD119" s="39">
        <v>3.9420000000000002</v>
      </c>
      <c r="AE119" s="39">
        <v>0</v>
      </c>
      <c r="AF119" s="39">
        <v>3.532</v>
      </c>
      <c r="AG119" s="39">
        <v>5.0670000000000002</v>
      </c>
      <c r="AH119" s="39">
        <v>21.405999999999999</v>
      </c>
      <c r="AI119" s="39">
        <v>2.4620000000000002</v>
      </c>
      <c r="AJ119" s="39">
        <v>2.2509999999999999</v>
      </c>
      <c r="AK119" s="39">
        <v>5.7869999999999999</v>
      </c>
      <c r="AL119" s="39">
        <v>1.4079999999999999</v>
      </c>
      <c r="AM119" s="39">
        <v>10.521000000000001</v>
      </c>
      <c r="AN119" s="39">
        <v>3.46</v>
      </c>
      <c r="AO119" s="39">
        <v>2.8319999999999999</v>
      </c>
      <c r="AP119" s="39">
        <v>5.516</v>
      </c>
      <c r="AQ119" s="39">
        <v>2.3820000000000001</v>
      </c>
      <c r="AR119" s="39">
        <v>0.91100000000000003</v>
      </c>
      <c r="AS119" s="39">
        <v>6.8879999999999999</v>
      </c>
      <c r="AT119" s="39">
        <v>1.5289999999999999</v>
      </c>
      <c r="AU119" s="39">
        <v>18.427</v>
      </c>
      <c r="AV119" s="39">
        <v>3.68</v>
      </c>
      <c r="AW119" s="39">
        <v>4.0010000000000003</v>
      </c>
      <c r="AX119" s="39">
        <v>3.2970000000000002</v>
      </c>
      <c r="AY119" s="39">
        <v>1.3440000000000001</v>
      </c>
      <c r="AZ119" s="39">
        <v>6.77</v>
      </c>
      <c r="BA119" s="39">
        <v>2.1160000000000001</v>
      </c>
      <c r="BB119" s="39">
        <v>1.919</v>
      </c>
      <c r="BC119" s="39">
        <v>7.1020000000000003</v>
      </c>
      <c r="BD119" s="39">
        <v>2.649</v>
      </c>
      <c r="BE119" s="39">
        <v>0.81100000000000005</v>
      </c>
      <c r="BF119" s="39">
        <v>4.0119999999999996</v>
      </c>
      <c r="BG119" s="39">
        <v>4.774</v>
      </c>
      <c r="BH119" s="39">
        <v>11.241</v>
      </c>
      <c r="BI119" s="39">
        <v>1.8859999999999999</v>
      </c>
      <c r="BJ119" s="39">
        <v>2.8</v>
      </c>
      <c r="BK119" s="39">
        <v>1.4830000000000001</v>
      </c>
    </row>
    <row r="120" spans="1:63" x14ac:dyDescent="0.2">
      <c r="A120" s="30">
        <f t="shared" si="31"/>
        <v>2022</v>
      </c>
      <c r="D120" s="30">
        <f t="shared" si="32"/>
        <v>3</v>
      </c>
      <c r="E120" s="30">
        <f t="shared" si="23"/>
        <v>48</v>
      </c>
      <c r="F120" s="30">
        <f t="shared" si="24"/>
        <v>43</v>
      </c>
      <c r="G120" s="30">
        <f t="shared" si="25"/>
        <v>11</v>
      </c>
      <c r="H120" s="30">
        <f t="shared" si="26"/>
        <v>0</v>
      </c>
      <c r="I120" s="30">
        <f t="shared" si="27"/>
        <v>0</v>
      </c>
      <c r="J120" s="30">
        <f t="shared" si="28"/>
        <v>0</v>
      </c>
      <c r="K120" s="30">
        <f t="shared" si="29"/>
        <v>0</v>
      </c>
      <c r="L120" s="30">
        <f t="shared" si="30"/>
        <v>9</v>
      </c>
      <c r="M120" s="38">
        <v>44805</v>
      </c>
      <c r="N120" s="39">
        <v>1.212</v>
      </c>
      <c r="O120" s="39">
        <v>17.803000000000001</v>
      </c>
      <c r="P120" s="39">
        <v>0</v>
      </c>
      <c r="Q120" s="39">
        <v>30.196000000000002</v>
      </c>
      <c r="R120" s="39">
        <v>8.6980000000000004</v>
      </c>
      <c r="S120" s="39">
        <v>4.2690000000000001</v>
      </c>
      <c r="T120" s="39">
        <v>10.827</v>
      </c>
      <c r="U120" s="39">
        <v>12.025</v>
      </c>
      <c r="V120" s="39">
        <v>1.7130000000000001</v>
      </c>
      <c r="W120" s="39">
        <v>3.0619999999999998</v>
      </c>
      <c r="X120" s="39">
        <v>0.85299999999999998</v>
      </c>
      <c r="Y120" s="39">
        <v>4.8710000000000004</v>
      </c>
      <c r="Z120" s="39">
        <v>4.2000000000000003E-2</v>
      </c>
      <c r="AA120" s="39">
        <v>29.31</v>
      </c>
      <c r="AB120" s="39">
        <v>4.383</v>
      </c>
      <c r="AC120" s="39">
        <v>1.528</v>
      </c>
      <c r="AD120" s="39">
        <v>1.399</v>
      </c>
      <c r="AE120" s="39">
        <v>33.194000000000003</v>
      </c>
      <c r="AF120" s="39">
        <v>4.4669999999999996</v>
      </c>
      <c r="AG120" s="39">
        <v>7.7889999999999997</v>
      </c>
      <c r="AH120" s="39">
        <v>3.22</v>
      </c>
      <c r="AI120" s="39">
        <v>6.4729999999999999</v>
      </c>
      <c r="AJ120" s="39">
        <v>4.694</v>
      </c>
      <c r="AK120" s="39">
        <v>1.8029999999999999</v>
      </c>
      <c r="AL120" s="39">
        <v>9.9849999999999994</v>
      </c>
      <c r="AM120" s="39">
        <v>2.7549999999999999</v>
      </c>
      <c r="AN120" s="39">
        <v>0.71499999999999997</v>
      </c>
      <c r="AO120" s="39">
        <v>7.6849999999999996</v>
      </c>
      <c r="AP120" s="39">
        <v>10.243</v>
      </c>
      <c r="AQ120" s="39">
        <v>1.607</v>
      </c>
      <c r="AR120" s="39">
        <v>19.934999999999999</v>
      </c>
      <c r="AS120" s="39">
        <v>1.9319999999999999</v>
      </c>
      <c r="AT120" s="39">
        <v>2.637</v>
      </c>
      <c r="AU120" s="39">
        <v>2.4</v>
      </c>
      <c r="AV120" s="39">
        <v>9.5380000000000003</v>
      </c>
      <c r="AW120" s="39">
        <v>5.8000000000000003E-2</v>
      </c>
      <c r="AX120" s="39">
        <v>5.0439999999999996</v>
      </c>
      <c r="AY120" s="39">
        <v>6.3609999999999998</v>
      </c>
      <c r="AZ120" s="39">
        <v>2.8340000000000001</v>
      </c>
      <c r="BA120" s="39">
        <v>4.4089999999999998</v>
      </c>
      <c r="BB120" s="39">
        <v>17.004000000000001</v>
      </c>
      <c r="BC120" s="39">
        <v>2.782</v>
      </c>
      <c r="BD120" s="39">
        <v>3.0649999999999999</v>
      </c>
      <c r="BE120" s="39">
        <v>9.8490000000000002</v>
      </c>
      <c r="BF120" s="39">
        <v>5.0869999999999997</v>
      </c>
      <c r="BG120" s="39">
        <v>2.012</v>
      </c>
      <c r="BH120" s="39">
        <v>0.91700000000000004</v>
      </c>
      <c r="BI120" s="39">
        <v>24.771000000000001</v>
      </c>
      <c r="BJ120" s="39">
        <v>21.814</v>
      </c>
      <c r="BK120" s="39">
        <v>0</v>
      </c>
    </row>
    <row r="121" spans="1:63" x14ac:dyDescent="0.2">
      <c r="A121" s="30">
        <f t="shared" si="31"/>
        <v>2022</v>
      </c>
      <c r="D121" s="30">
        <f t="shared" si="32"/>
        <v>1</v>
      </c>
      <c r="E121" s="30">
        <f t="shared" si="23"/>
        <v>45</v>
      </c>
      <c r="F121" s="30">
        <f t="shared" si="24"/>
        <v>23</v>
      </c>
      <c r="G121" s="30">
        <f t="shared" si="25"/>
        <v>4</v>
      </c>
      <c r="H121" s="30">
        <f t="shared" si="26"/>
        <v>0</v>
      </c>
      <c r="I121" s="30">
        <f t="shared" si="27"/>
        <v>0</v>
      </c>
      <c r="J121" s="30">
        <f t="shared" si="28"/>
        <v>0</v>
      </c>
      <c r="K121" s="30">
        <f t="shared" si="29"/>
        <v>0</v>
      </c>
      <c r="L121" s="30">
        <f t="shared" si="30"/>
        <v>10</v>
      </c>
      <c r="M121" s="38">
        <v>44835</v>
      </c>
      <c r="N121" s="39">
        <v>0.38100000000000001</v>
      </c>
      <c r="O121" s="39">
        <v>6.8570000000000002</v>
      </c>
      <c r="P121" s="39">
        <v>0</v>
      </c>
      <c r="Q121" s="39">
        <v>5.3620000000000001</v>
      </c>
      <c r="R121" s="39">
        <v>1.0509999999999999</v>
      </c>
      <c r="S121" s="39">
        <v>0.33</v>
      </c>
      <c r="T121" s="39">
        <v>0.72099999999999997</v>
      </c>
      <c r="U121" s="39">
        <v>13.086</v>
      </c>
      <c r="V121" s="39">
        <v>0.36499999999999999</v>
      </c>
      <c r="W121" s="39">
        <v>7.3999999999999996E-2</v>
      </c>
      <c r="X121" s="39">
        <v>0</v>
      </c>
      <c r="Y121" s="39">
        <v>1.3979999999999999</v>
      </c>
      <c r="Z121" s="39">
        <v>1.7909999999999999</v>
      </c>
      <c r="AA121" s="39">
        <v>0</v>
      </c>
      <c r="AB121" s="39">
        <v>0.65800000000000003</v>
      </c>
      <c r="AC121" s="39">
        <v>2.09</v>
      </c>
      <c r="AD121" s="39">
        <v>20.294</v>
      </c>
      <c r="AE121" s="39">
        <v>0.21199999999999999</v>
      </c>
      <c r="AF121" s="39">
        <v>0.94399999999999995</v>
      </c>
      <c r="AG121" s="39">
        <v>0.64200000000000002</v>
      </c>
      <c r="AH121" s="39">
        <v>0.185</v>
      </c>
      <c r="AI121" s="39">
        <v>1.42</v>
      </c>
      <c r="AJ121" s="39">
        <v>0.156</v>
      </c>
      <c r="AK121" s="39">
        <v>1.2689999999999999</v>
      </c>
      <c r="AL121" s="39">
        <v>1.7050000000000001</v>
      </c>
      <c r="AM121" s="39">
        <v>0.38200000000000001</v>
      </c>
      <c r="AN121" s="39">
        <v>8.9480000000000004</v>
      </c>
      <c r="AO121" s="39">
        <v>2.722</v>
      </c>
      <c r="AP121" s="39">
        <v>1.57</v>
      </c>
      <c r="AQ121" s="39">
        <v>0.26800000000000002</v>
      </c>
      <c r="AR121" s="39">
        <v>1.0569999999999999</v>
      </c>
      <c r="AS121" s="39">
        <v>0.65700000000000003</v>
      </c>
      <c r="AT121" s="39">
        <v>4.7370000000000001</v>
      </c>
      <c r="AU121" s="39">
        <v>0.50900000000000001</v>
      </c>
      <c r="AV121" s="39">
        <v>10.682</v>
      </c>
      <c r="AW121" s="39">
        <v>0</v>
      </c>
      <c r="AX121" s="39">
        <v>1.6E-2</v>
      </c>
      <c r="AY121" s="39">
        <v>0.84099999999999997</v>
      </c>
      <c r="AZ121" s="39">
        <v>5.6859999999999999</v>
      </c>
      <c r="BA121" s="39">
        <v>0</v>
      </c>
      <c r="BB121" s="39">
        <v>2.2669999999999999</v>
      </c>
      <c r="BC121" s="39">
        <v>3.2410000000000001</v>
      </c>
      <c r="BD121" s="39">
        <v>1.0269999999999999</v>
      </c>
      <c r="BE121" s="39">
        <v>0.40600000000000003</v>
      </c>
      <c r="BF121" s="39">
        <v>33.131999999999998</v>
      </c>
      <c r="BG121" s="39">
        <v>0.57699999999999996</v>
      </c>
      <c r="BH121" s="39">
        <v>0.65400000000000003</v>
      </c>
      <c r="BI121" s="39">
        <v>0.91300000000000003</v>
      </c>
      <c r="BJ121" s="39">
        <v>4.1000000000000002E-2</v>
      </c>
      <c r="BK121" s="39">
        <v>3.0019999999999998</v>
      </c>
    </row>
    <row r="122" spans="1:63" x14ac:dyDescent="0.2">
      <c r="A122" s="30">
        <f t="shared" si="31"/>
        <v>2022</v>
      </c>
      <c r="D122" s="30">
        <f t="shared" si="32"/>
        <v>0</v>
      </c>
      <c r="E122" s="30">
        <f t="shared" si="23"/>
        <v>9</v>
      </c>
      <c r="F122" s="30">
        <f t="shared" si="24"/>
        <v>6</v>
      </c>
      <c r="G122" s="30">
        <f t="shared" si="25"/>
        <v>0</v>
      </c>
      <c r="H122" s="30">
        <f t="shared" si="26"/>
        <v>0</v>
      </c>
      <c r="I122" s="30">
        <f t="shared" si="27"/>
        <v>0</v>
      </c>
      <c r="J122" s="30">
        <f t="shared" si="28"/>
        <v>0</v>
      </c>
      <c r="K122" s="30">
        <f t="shared" si="29"/>
        <v>0</v>
      </c>
      <c r="L122" s="30">
        <f t="shared" si="30"/>
        <v>11</v>
      </c>
      <c r="M122" s="38">
        <v>44866</v>
      </c>
      <c r="N122" s="39">
        <v>0</v>
      </c>
      <c r="O122" s="39">
        <v>3.1120000000000001</v>
      </c>
      <c r="P122" s="39">
        <v>0</v>
      </c>
      <c r="Q122" s="39">
        <v>0</v>
      </c>
      <c r="R122" s="39">
        <v>1.0580000000000001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0.13100000000000001</v>
      </c>
      <c r="AI122" s="39">
        <v>0</v>
      </c>
      <c r="AJ122" s="39">
        <v>3.944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3.0179999999999998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  <c r="AW122" s="39">
        <v>0</v>
      </c>
      <c r="AX122" s="39">
        <v>0</v>
      </c>
      <c r="AY122" s="39">
        <v>0</v>
      </c>
      <c r="AZ122" s="39">
        <v>0</v>
      </c>
      <c r="BA122" s="39">
        <v>0</v>
      </c>
      <c r="BB122" s="39">
        <v>1.4259999999999999</v>
      </c>
      <c r="BC122" s="39">
        <v>0</v>
      </c>
      <c r="BD122" s="39">
        <v>0.46300000000000002</v>
      </c>
      <c r="BE122" s="39">
        <v>0</v>
      </c>
      <c r="BF122" s="39">
        <v>0</v>
      </c>
      <c r="BG122" s="39">
        <v>0</v>
      </c>
      <c r="BH122" s="39">
        <v>3.387</v>
      </c>
      <c r="BI122" s="39">
        <v>0</v>
      </c>
      <c r="BJ122" s="39">
        <v>0</v>
      </c>
      <c r="BK122" s="39">
        <v>5.1999999999999998E-2</v>
      </c>
    </row>
    <row r="123" spans="1:63" x14ac:dyDescent="0.2">
      <c r="A123" s="30">
        <f t="shared" si="31"/>
        <v>2022</v>
      </c>
      <c r="D123" s="30">
        <f t="shared" si="32"/>
        <v>2</v>
      </c>
      <c r="E123" s="30">
        <f t="shared" si="23"/>
        <v>36</v>
      </c>
      <c r="F123" s="30">
        <f t="shared" si="24"/>
        <v>27</v>
      </c>
      <c r="G123" s="30">
        <f t="shared" si="25"/>
        <v>5</v>
      </c>
      <c r="H123" s="30">
        <f t="shared" si="26"/>
        <v>1</v>
      </c>
      <c r="I123" s="30">
        <f t="shared" si="27"/>
        <v>0</v>
      </c>
      <c r="J123" s="30">
        <f t="shared" si="28"/>
        <v>0</v>
      </c>
      <c r="K123" s="30">
        <f t="shared" si="29"/>
        <v>0</v>
      </c>
      <c r="L123" s="30">
        <f t="shared" si="30"/>
        <v>12</v>
      </c>
      <c r="M123" s="38">
        <v>44896</v>
      </c>
      <c r="N123" s="39">
        <v>7.8E-2</v>
      </c>
      <c r="O123" s="39">
        <v>6.7910000000000004</v>
      </c>
      <c r="P123" s="39">
        <v>0</v>
      </c>
      <c r="Q123" s="39">
        <v>94.757999999999996</v>
      </c>
      <c r="R123" s="39">
        <v>1.27</v>
      </c>
      <c r="S123" s="39">
        <v>5.4560000000000004</v>
      </c>
      <c r="T123" s="39">
        <v>0.48899999999999999</v>
      </c>
      <c r="U123" s="39">
        <v>3.1949999999999998</v>
      </c>
      <c r="V123" s="39">
        <v>0</v>
      </c>
      <c r="W123" s="39">
        <v>9.7919999999999998</v>
      </c>
      <c r="X123" s="39">
        <v>6.6379999999999999</v>
      </c>
      <c r="Y123" s="39">
        <v>0</v>
      </c>
      <c r="Z123" s="39">
        <v>0.63200000000000001</v>
      </c>
      <c r="AA123" s="39">
        <v>14.507999999999999</v>
      </c>
      <c r="AB123" s="39">
        <v>0</v>
      </c>
      <c r="AC123" s="39">
        <v>8.9469999999999992</v>
      </c>
      <c r="AD123" s="39">
        <v>0</v>
      </c>
      <c r="AE123" s="39">
        <v>30.677</v>
      </c>
      <c r="AF123" s="39">
        <v>13.832000000000001</v>
      </c>
      <c r="AG123" s="39">
        <v>0.36099999999999999</v>
      </c>
      <c r="AH123" s="39">
        <v>13.397</v>
      </c>
      <c r="AI123" s="39">
        <v>0</v>
      </c>
      <c r="AJ123" s="39">
        <v>8.7210000000000001</v>
      </c>
      <c r="AK123" s="39">
        <v>0</v>
      </c>
      <c r="AL123" s="39">
        <v>0</v>
      </c>
      <c r="AM123" s="39">
        <v>3.3450000000000002</v>
      </c>
      <c r="AN123" s="39">
        <v>0.16400000000000001</v>
      </c>
      <c r="AO123" s="39">
        <v>2.9169999999999998</v>
      </c>
      <c r="AP123" s="39">
        <v>6.1340000000000003</v>
      </c>
      <c r="AQ123" s="39">
        <v>2.0369999999999999</v>
      </c>
      <c r="AR123" s="39">
        <v>9.1660000000000004</v>
      </c>
      <c r="AS123" s="39">
        <v>0</v>
      </c>
      <c r="AT123" s="39">
        <v>6.9109999999999996</v>
      </c>
      <c r="AU123" s="39">
        <v>0</v>
      </c>
      <c r="AV123" s="39">
        <v>0</v>
      </c>
      <c r="AW123" s="39">
        <v>0.64500000000000002</v>
      </c>
      <c r="AX123" s="39">
        <v>0</v>
      </c>
      <c r="AY123" s="39">
        <v>3.9729999999999999</v>
      </c>
      <c r="AZ123" s="39">
        <v>0</v>
      </c>
      <c r="BA123" s="39">
        <v>7.5469999999999997</v>
      </c>
      <c r="BB123" s="39">
        <v>2.3740000000000001</v>
      </c>
      <c r="BC123" s="39">
        <v>2.6339999999999999</v>
      </c>
      <c r="BD123" s="39">
        <v>3.8809999999999998</v>
      </c>
      <c r="BE123" s="39">
        <v>0.26200000000000001</v>
      </c>
      <c r="BF123" s="39">
        <v>5.5659999999999998</v>
      </c>
      <c r="BG123" s="39">
        <v>0</v>
      </c>
      <c r="BH123" s="39">
        <v>4.2359999999999998</v>
      </c>
      <c r="BI123" s="39">
        <v>0.33400000000000002</v>
      </c>
      <c r="BJ123" s="39">
        <v>1.3089999999999999</v>
      </c>
      <c r="BK123" s="39">
        <v>0.871</v>
      </c>
    </row>
    <row r="124" spans="1:63" x14ac:dyDescent="0.2">
      <c r="A124" s="30">
        <f t="shared" si="31"/>
        <v>2023</v>
      </c>
      <c r="D124" s="30">
        <f t="shared" si="32"/>
        <v>1</v>
      </c>
      <c r="E124" s="30">
        <f t="shared" ref="E124:E147" si="33">COUNTIF($N124:$BK124,"&gt;0")</f>
        <v>36</v>
      </c>
      <c r="F124" s="30">
        <f t="shared" ref="F124:F147" si="34">COUNTIF($N124:$BK124,"&gt;1")</f>
        <v>31</v>
      </c>
      <c r="G124" s="30">
        <f t="shared" ref="G124:G147" si="35">COUNTIF($N124:$BK124,"&gt;10")</f>
        <v>2</v>
      </c>
      <c r="H124" s="30">
        <f t="shared" ref="H124:H147" si="36">COUNTIF($N124:$BK124,"&gt;50")</f>
        <v>0</v>
      </c>
      <c r="I124" s="30">
        <f t="shared" ref="I124:I147" si="37">COUNTIF($N124:$BK124,"&gt;100")</f>
        <v>0</v>
      </c>
      <c r="J124" s="30">
        <f t="shared" ref="J124:J147" si="38">COUNTIF($N124:$BK124,"&gt;500")</f>
        <v>0</v>
      </c>
      <c r="K124" s="30">
        <f t="shared" ref="K124:K147" si="39">COUNTIF($N124:$BK124,"&gt;1000")</f>
        <v>0</v>
      </c>
      <c r="L124" s="30">
        <f t="shared" ref="L124:L147" si="40">MONTH(M124)</f>
        <v>1</v>
      </c>
      <c r="M124" s="38">
        <v>44927</v>
      </c>
      <c r="N124" s="39">
        <v>3.3149999999999999</v>
      </c>
      <c r="O124" s="39">
        <v>2.5289999999999999</v>
      </c>
      <c r="P124" s="39">
        <v>0</v>
      </c>
      <c r="Q124" s="39">
        <v>7.9</v>
      </c>
      <c r="R124" s="39">
        <v>0</v>
      </c>
      <c r="S124" s="39">
        <v>4.601</v>
      </c>
      <c r="T124" s="39">
        <v>0</v>
      </c>
      <c r="U124" s="39">
        <v>7.2649999999999997</v>
      </c>
      <c r="V124" s="39">
        <v>9.9760000000000009</v>
      </c>
      <c r="W124" s="39">
        <v>0</v>
      </c>
      <c r="X124" s="39">
        <v>0</v>
      </c>
      <c r="Y124" s="39">
        <v>12.666</v>
      </c>
      <c r="Z124" s="39">
        <v>34.520000000000003</v>
      </c>
      <c r="AA124" s="39">
        <v>0</v>
      </c>
      <c r="AB124" s="39">
        <v>6.766</v>
      </c>
      <c r="AC124" s="39">
        <v>0</v>
      </c>
      <c r="AD124" s="39">
        <v>4.9020000000000001</v>
      </c>
      <c r="AE124" s="39">
        <v>0</v>
      </c>
      <c r="AF124" s="39">
        <v>7.9029999999999996</v>
      </c>
      <c r="AG124" s="39">
        <v>2.5579999999999998</v>
      </c>
      <c r="AH124" s="39">
        <v>6.1139999999999999</v>
      </c>
      <c r="AI124" s="39">
        <v>0.313</v>
      </c>
      <c r="AJ124" s="39">
        <v>0</v>
      </c>
      <c r="AK124" s="39">
        <v>8.3149999999999995</v>
      </c>
      <c r="AL124" s="39">
        <v>6.4240000000000004</v>
      </c>
      <c r="AM124" s="39">
        <v>0</v>
      </c>
      <c r="AN124" s="39">
        <v>0.32</v>
      </c>
      <c r="AO124" s="39">
        <v>8.9819999999999993</v>
      </c>
      <c r="AP124" s="39">
        <v>0.753</v>
      </c>
      <c r="AQ124" s="39">
        <v>3.0249999999999999</v>
      </c>
      <c r="AR124" s="39">
        <v>0</v>
      </c>
      <c r="AS124" s="39">
        <v>7.62</v>
      </c>
      <c r="AT124" s="39">
        <v>8.43</v>
      </c>
      <c r="AU124" s="39">
        <v>0</v>
      </c>
      <c r="AV124" s="39">
        <v>0</v>
      </c>
      <c r="AW124" s="39">
        <v>8.7929999999999993</v>
      </c>
      <c r="AX124" s="39">
        <v>1.407</v>
      </c>
      <c r="AY124" s="39">
        <v>0</v>
      </c>
      <c r="AZ124" s="39">
        <v>5.5650000000000004</v>
      </c>
      <c r="BA124" s="39">
        <v>1.8180000000000001</v>
      </c>
      <c r="BB124" s="39">
        <v>1.149</v>
      </c>
      <c r="BC124" s="39">
        <v>2.0710000000000002</v>
      </c>
      <c r="BD124" s="39">
        <v>0.28000000000000003</v>
      </c>
      <c r="BE124" s="39">
        <v>1.212</v>
      </c>
      <c r="BF124" s="39">
        <v>7.242</v>
      </c>
      <c r="BG124" s="39">
        <v>1.0999999999999999E-2</v>
      </c>
      <c r="BH124" s="39">
        <v>4.9660000000000002</v>
      </c>
      <c r="BI124" s="39">
        <v>2.4390000000000001</v>
      </c>
      <c r="BJ124" s="39">
        <v>1.7789999999999999</v>
      </c>
      <c r="BK124" s="39">
        <v>3.891</v>
      </c>
    </row>
    <row r="125" spans="1:63" x14ac:dyDescent="0.2">
      <c r="A125" s="30">
        <f t="shared" si="31"/>
        <v>2023</v>
      </c>
      <c r="D125" s="30">
        <f t="shared" ref="D125:D147" si="41">COUNTIF(N125:BK125,"&gt;25")</f>
        <v>0</v>
      </c>
      <c r="E125" s="30">
        <f t="shared" si="33"/>
        <v>18</v>
      </c>
      <c r="F125" s="30">
        <f t="shared" si="34"/>
        <v>13</v>
      </c>
      <c r="G125" s="30">
        <f t="shared" si="35"/>
        <v>0</v>
      </c>
      <c r="H125" s="30">
        <f t="shared" si="36"/>
        <v>0</v>
      </c>
      <c r="I125" s="30">
        <f t="shared" si="37"/>
        <v>0</v>
      </c>
      <c r="J125" s="30">
        <f t="shared" si="38"/>
        <v>0</v>
      </c>
      <c r="K125" s="30">
        <f t="shared" si="39"/>
        <v>0</v>
      </c>
      <c r="L125" s="30">
        <f t="shared" si="40"/>
        <v>2</v>
      </c>
      <c r="M125" s="38">
        <v>44958</v>
      </c>
      <c r="N125" s="39">
        <v>0</v>
      </c>
      <c r="O125" s="39">
        <v>0</v>
      </c>
      <c r="P125" s="39">
        <v>1.431</v>
      </c>
      <c r="Q125" s="39">
        <v>0</v>
      </c>
      <c r="R125" s="39">
        <v>0</v>
      </c>
      <c r="S125" s="39">
        <v>0</v>
      </c>
      <c r="T125" s="39">
        <v>0.84399999999999997</v>
      </c>
      <c r="U125" s="39">
        <v>0</v>
      </c>
      <c r="V125" s="39">
        <v>2.089</v>
      </c>
      <c r="W125" s="39">
        <v>0</v>
      </c>
      <c r="X125" s="39">
        <v>0</v>
      </c>
      <c r="Y125" s="39">
        <v>8.4000000000000005E-2</v>
      </c>
      <c r="Z125" s="39">
        <v>0</v>
      </c>
      <c r="AA125" s="39">
        <v>2.0710000000000002</v>
      </c>
      <c r="AB125" s="39">
        <v>0</v>
      </c>
      <c r="AC125" s="39">
        <v>5.9909999999999997</v>
      </c>
      <c r="AD125" s="39">
        <v>0</v>
      </c>
      <c r="AE125" s="39">
        <v>3.153</v>
      </c>
      <c r="AF125" s="39">
        <v>0</v>
      </c>
      <c r="AG125" s="39">
        <v>0.754</v>
      </c>
      <c r="AH125" s="39">
        <v>1.1000000000000001</v>
      </c>
      <c r="AI125" s="39">
        <v>0</v>
      </c>
      <c r="AJ125" s="39">
        <v>0</v>
      </c>
      <c r="AK125" s="39">
        <v>4.3639999999999999</v>
      </c>
      <c r="AL125" s="39">
        <v>0</v>
      </c>
      <c r="AM125" s="39">
        <v>0</v>
      </c>
      <c r="AN125" s="39">
        <v>0</v>
      </c>
      <c r="AO125" s="39">
        <v>6.8029999999999999</v>
      </c>
      <c r="AP125" s="39">
        <v>0</v>
      </c>
      <c r="AQ125" s="39">
        <v>6.9139999999999997</v>
      </c>
      <c r="AR125" s="39">
        <v>0</v>
      </c>
      <c r="AS125" s="39">
        <v>8.1000000000000003E-2</v>
      </c>
      <c r="AT125" s="39">
        <v>1.28</v>
      </c>
      <c r="AU125" s="39">
        <v>0</v>
      </c>
      <c r="AV125" s="39">
        <v>3.0459999999999998</v>
      </c>
      <c r="AW125" s="39">
        <v>0</v>
      </c>
      <c r="AX125" s="39">
        <v>8.4250000000000007</v>
      </c>
      <c r="AY125" s="39">
        <v>0</v>
      </c>
      <c r="AZ125" s="39">
        <v>0</v>
      </c>
      <c r="BA125" s="39">
        <v>0</v>
      </c>
      <c r="BB125" s="39">
        <v>0</v>
      </c>
      <c r="BC125" s="39">
        <v>0</v>
      </c>
      <c r="BD125" s="39">
        <v>0</v>
      </c>
      <c r="BE125" s="39">
        <v>4.7370000000000001</v>
      </c>
      <c r="BF125" s="39">
        <v>0.13200000000000001</v>
      </c>
      <c r="BG125" s="39">
        <v>0</v>
      </c>
      <c r="BH125" s="39">
        <v>0</v>
      </c>
      <c r="BI125" s="39">
        <v>0</v>
      </c>
      <c r="BJ125" s="39">
        <v>0</v>
      </c>
      <c r="BK125" s="39">
        <v>0</v>
      </c>
    </row>
    <row r="126" spans="1:63" x14ac:dyDescent="0.2">
      <c r="A126" s="30">
        <f t="shared" si="31"/>
        <v>2023</v>
      </c>
      <c r="D126" s="30">
        <f t="shared" si="41"/>
        <v>0</v>
      </c>
      <c r="E126" s="30">
        <f t="shared" si="33"/>
        <v>23</v>
      </c>
      <c r="F126" s="30">
        <f t="shared" si="34"/>
        <v>13</v>
      </c>
      <c r="G126" s="30">
        <f t="shared" si="35"/>
        <v>0</v>
      </c>
      <c r="H126" s="30">
        <f t="shared" si="36"/>
        <v>0</v>
      </c>
      <c r="I126" s="30">
        <f t="shared" si="37"/>
        <v>0</v>
      </c>
      <c r="J126" s="30">
        <f t="shared" si="38"/>
        <v>0</v>
      </c>
      <c r="K126" s="30">
        <f t="shared" si="39"/>
        <v>0</v>
      </c>
      <c r="L126" s="30">
        <f t="shared" si="40"/>
        <v>3</v>
      </c>
      <c r="M126" s="38">
        <v>44986</v>
      </c>
      <c r="N126" s="39">
        <v>7.0000000000000001E-3</v>
      </c>
      <c r="O126" s="39">
        <v>0</v>
      </c>
      <c r="P126" s="39">
        <v>0</v>
      </c>
      <c r="Q126" s="39">
        <v>3.2000000000000001E-2</v>
      </c>
      <c r="R126" s="39">
        <v>0</v>
      </c>
      <c r="S126" s="39">
        <v>2.48</v>
      </c>
      <c r="T126" s="39">
        <v>2.3290000000000002</v>
      </c>
      <c r="U126" s="39">
        <v>0</v>
      </c>
      <c r="V126" s="39">
        <v>4.6710000000000003</v>
      </c>
      <c r="W126" s="39">
        <v>0</v>
      </c>
      <c r="X126" s="39">
        <v>0</v>
      </c>
      <c r="Y126" s="39">
        <v>2.9009999999999998</v>
      </c>
      <c r="Z126" s="39">
        <v>2.6360000000000001</v>
      </c>
      <c r="AA126" s="39">
        <v>1.393</v>
      </c>
      <c r="AB126" s="39">
        <v>2.492</v>
      </c>
      <c r="AC126" s="39">
        <v>0</v>
      </c>
      <c r="AD126" s="39">
        <v>0</v>
      </c>
      <c r="AE126" s="39">
        <v>0</v>
      </c>
      <c r="AF126" s="39">
        <v>0</v>
      </c>
      <c r="AG126" s="39">
        <v>0.83699999999999997</v>
      </c>
      <c r="AH126" s="39">
        <v>0.66700000000000004</v>
      </c>
      <c r="AI126" s="39">
        <v>0</v>
      </c>
      <c r="AJ126" s="39">
        <v>0</v>
      </c>
      <c r="AK126" s="39">
        <v>0</v>
      </c>
      <c r="AL126" s="39">
        <v>0.91600000000000004</v>
      </c>
      <c r="AM126" s="39">
        <v>0</v>
      </c>
      <c r="AN126" s="39">
        <v>0.318</v>
      </c>
      <c r="AO126" s="39">
        <v>0</v>
      </c>
      <c r="AP126" s="39">
        <v>0</v>
      </c>
      <c r="AQ126" s="39">
        <v>0.70699999999999996</v>
      </c>
      <c r="AR126" s="39">
        <v>0</v>
      </c>
      <c r="AS126" s="39">
        <v>0</v>
      </c>
      <c r="AT126" s="39">
        <v>0.49299999999999999</v>
      </c>
      <c r="AU126" s="39">
        <v>0</v>
      </c>
      <c r="AV126" s="39">
        <v>0</v>
      </c>
      <c r="AW126" s="39">
        <v>4.9809999999999999</v>
      </c>
      <c r="AX126" s="39">
        <v>0.44500000000000001</v>
      </c>
      <c r="AY126" s="39">
        <v>0</v>
      </c>
      <c r="AZ126" s="39">
        <v>0</v>
      </c>
      <c r="BA126" s="39">
        <v>0.13200000000000001</v>
      </c>
      <c r="BB126" s="39">
        <v>3.59</v>
      </c>
      <c r="BC126" s="39">
        <v>0</v>
      </c>
      <c r="BD126" s="39">
        <v>1.452</v>
      </c>
      <c r="BE126" s="39">
        <v>0</v>
      </c>
      <c r="BF126" s="39">
        <v>2.7280000000000002</v>
      </c>
      <c r="BG126" s="39">
        <v>0</v>
      </c>
      <c r="BH126" s="39">
        <v>1.361</v>
      </c>
      <c r="BI126" s="39">
        <v>0</v>
      </c>
      <c r="BJ126" s="39">
        <v>4.9219999999999997</v>
      </c>
      <c r="BK126" s="39">
        <v>0</v>
      </c>
    </row>
    <row r="127" spans="1:63" x14ac:dyDescent="0.2">
      <c r="A127" s="30">
        <f t="shared" si="31"/>
        <v>2023</v>
      </c>
      <c r="D127" s="30">
        <f t="shared" si="41"/>
        <v>0</v>
      </c>
      <c r="E127" s="30">
        <f t="shared" si="33"/>
        <v>2</v>
      </c>
      <c r="F127" s="30">
        <f t="shared" si="34"/>
        <v>1</v>
      </c>
      <c r="G127" s="30">
        <f t="shared" si="35"/>
        <v>0</v>
      </c>
      <c r="H127" s="30">
        <f t="shared" si="36"/>
        <v>0</v>
      </c>
      <c r="I127" s="30">
        <f t="shared" si="37"/>
        <v>0</v>
      </c>
      <c r="J127" s="30">
        <f t="shared" si="38"/>
        <v>0</v>
      </c>
      <c r="K127" s="30">
        <f t="shared" si="39"/>
        <v>0</v>
      </c>
      <c r="L127" s="30">
        <f t="shared" si="40"/>
        <v>4</v>
      </c>
      <c r="M127" s="38">
        <v>45017</v>
      </c>
      <c r="N127" s="39">
        <v>0.29199999999999998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0</v>
      </c>
      <c r="AT127" s="39">
        <v>0</v>
      </c>
      <c r="AU127" s="39">
        <v>0</v>
      </c>
      <c r="AV127" s="39">
        <v>1.3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  <c r="BB127" s="39">
        <v>0</v>
      </c>
      <c r="BC127" s="39">
        <v>0</v>
      </c>
      <c r="BD127" s="39">
        <v>0</v>
      </c>
      <c r="BE127" s="39">
        <v>0</v>
      </c>
      <c r="BF127" s="39">
        <v>0</v>
      </c>
      <c r="BG127" s="39">
        <v>0</v>
      </c>
      <c r="BH127" s="39">
        <v>0</v>
      </c>
      <c r="BI127" s="39">
        <v>0</v>
      </c>
      <c r="BJ127" s="39">
        <v>0</v>
      </c>
      <c r="BK127" s="39">
        <v>0</v>
      </c>
    </row>
    <row r="128" spans="1:63" x14ac:dyDescent="0.2">
      <c r="A128" s="30">
        <f t="shared" si="31"/>
        <v>2023</v>
      </c>
      <c r="D128" s="30">
        <f t="shared" si="41"/>
        <v>0</v>
      </c>
      <c r="E128" s="30">
        <f t="shared" si="33"/>
        <v>3</v>
      </c>
      <c r="F128" s="30">
        <f t="shared" si="34"/>
        <v>0</v>
      </c>
      <c r="G128" s="30">
        <f t="shared" si="35"/>
        <v>0</v>
      </c>
      <c r="H128" s="30">
        <f t="shared" si="36"/>
        <v>0</v>
      </c>
      <c r="I128" s="30">
        <f t="shared" si="37"/>
        <v>0</v>
      </c>
      <c r="J128" s="30">
        <f t="shared" si="38"/>
        <v>0</v>
      </c>
      <c r="K128" s="30">
        <f t="shared" si="39"/>
        <v>0</v>
      </c>
      <c r="L128" s="30">
        <f t="shared" si="40"/>
        <v>5</v>
      </c>
      <c r="M128" s="38">
        <v>45047</v>
      </c>
      <c r="N128" s="39">
        <v>0</v>
      </c>
      <c r="O128" s="39">
        <v>0</v>
      </c>
      <c r="P128" s="39">
        <v>0.99199999999999999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0.90500000000000003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0.61599999999999999</v>
      </c>
      <c r="BK128" s="39">
        <v>0</v>
      </c>
    </row>
    <row r="129" spans="1:63" x14ac:dyDescent="0.2">
      <c r="A129" s="30">
        <f t="shared" si="31"/>
        <v>2023</v>
      </c>
      <c r="D129" s="30">
        <f t="shared" si="41"/>
        <v>0</v>
      </c>
      <c r="E129" s="30">
        <f t="shared" si="33"/>
        <v>26</v>
      </c>
      <c r="F129" s="30">
        <f t="shared" si="34"/>
        <v>3</v>
      </c>
      <c r="G129" s="30">
        <f t="shared" si="35"/>
        <v>0</v>
      </c>
      <c r="H129" s="30">
        <f t="shared" si="36"/>
        <v>0</v>
      </c>
      <c r="I129" s="30">
        <f t="shared" si="37"/>
        <v>0</v>
      </c>
      <c r="J129" s="30">
        <f t="shared" si="38"/>
        <v>0</v>
      </c>
      <c r="K129" s="30">
        <f t="shared" si="39"/>
        <v>0</v>
      </c>
      <c r="L129" s="30">
        <f t="shared" si="40"/>
        <v>6</v>
      </c>
      <c r="M129" s="38">
        <v>45078</v>
      </c>
      <c r="N129" s="39">
        <v>0.52500000000000002</v>
      </c>
      <c r="O129" s="39">
        <v>0.873</v>
      </c>
      <c r="P129" s="39">
        <v>0</v>
      </c>
      <c r="Q129" s="39">
        <v>0.96499999999999997</v>
      </c>
      <c r="R129" s="39">
        <v>0</v>
      </c>
      <c r="S129" s="39">
        <v>0.46800000000000003</v>
      </c>
      <c r="T129" s="39">
        <v>0</v>
      </c>
      <c r="U129" s="39">
        <v>3.9E-2</v>
      </c>
      <c r="V129" s="39">
        <v>0</v>
      </c>
      <c r="W129" s="39">
        <v>0</v>
      </c>
      <c r="X129" s="39">
        <v>1.794</v>
      </c>
      <c r="Y129" s="39">
        <v>0</v>
      </c>
      <c r="Z129" s="39">
        <v>0</v>
      </c>
      <c r="AA129" s="39">
        <v>0</v>
      </c>
      <c r="AB129" s="39">
        <v>0.156</v>
      </c>
      <c r="AC129" s="39">
        <v>0.27</v>
      </c>
      <c r="AD129" s="39">
        <v>0.46</v>
      </c>
      <c r="AE129" s="39">
        <v>0.17199999999999999</v>
      </c>
      <c r="AF129" s="39">
        <v>1.171</v>
      </c>
      <c r="AG129" s="39">
        <v>0</v>
      </c>
      <c r="AH129" s="39">
        <v>2.3E-2</v>
      </c>
      <c r="AI129" s="39">
        <v>0</v>
      </c>
      <c r="AJ129" s="39">
        <v>0.88800000000000001</v>
      </c>
      <c r="AK129" s="39">
        <v>0</v>
      </c>
      <c r="AL129" s="39">
        <v>0.66100000000000003</v>
      </c>
      <c r="AM129" s="39">
        <v>0.47399999999999998</v>
      </c>
      <c r="AN129" s="39">
        <v>0</v>
      </c>
      <c r="AO129" s="39">
        <v>0</v>
      </c>
      <c r="AP129" s="39">
        <v>0.28799999999999998</v>
      </c>
      <c r="AQ129" s="39">
        <v>0.63200000000000001</v>
      </c>
      <c r="AR129" s="39">
        <v>0</v>
      </c>
      <c r="AS129" s="39">
        <v>0</v>
      </c>
      <c r="AT129" s="39">
        <v>0</v>
      </c>
      <c r="AU129" s="39">
        <v>1.768</v>
      </c>
      <c r="AV129" s="39">
        <v>0.35</v>
      </c>
      <c r="AW129" s="39">
        <v>0</v>
      </c>
      <c r="AX129" s="39">
        <v>0.13900000000000001</v>
      </c>
      <c r="AY129" s="39">
        <v>0</v>
      </c>
      <c r="AZ129" s="39">
        <v>0</v>
      </c>
      <c r="BA129" s="39">
        <v>0.55400000000000005</v>
      </c>
      <c r="BB129" s="39">
        <v>0.80900000000000005</v>
      </c>
      <c r="BC129" s="39">
        <v>0</v>
      </c>
      <c r="BD129" s="39">
        <v>0.30199999999999999</v>
      </c>
      <c r="BE129" s="39">
        <v>0</v>
      </c>
      <c r="BF129" s="39">
        <v>0.96</v>
      </c>
      <c r="BG129" s="39">
        <v>0</v>
      </c>
      <c r="BH129" s="39">
        <v>0</v>
      </c>
      <c r="BI129" s="39">
        <v>0.55100000000000005</v>
      </c>
      <c r="BJ129" s="39">
        <v>0.28899999999999998</v>
      </c>
      <c r="BK129" s="39">
        <v>0</v>
      </c>
    </row>
    <row r="130" spans="1:63" x14ac:dyDescent="0.2">
      <c r="A130" s="30">
        <f t="shared" si="31"/>
        <v>2023</v>
      </c>
      <c r="D130" s="30">
        <f t="shared" si="41"/>
        <v>20</v>
      </c>
      <c r="E130" s="30">
        <f t="shared" si="33"/>
        <v>50</v>
      </c>
      <c r="F130" s="30">
        <f t="shared" si="34"/>
        <v>50</v>
      </c>
      <c r="G130" s="30">
        <f t="shared" si="35"/>
        <v>38</v>
      </c>
      <c r="H130" s="30">
        <f t="shared" si="36"/>
        <v>1</v>
      </c>
      <c r="I130" s="30">
        <f t="shared" si="37"/>
        <v>0</v>
      </c>
      <c r="J130" s="30">
        <f t="shared" si="38"/>
        <v>0</v>
      </c>
      <c r="K130" s="30">
        <f t="shared" si="39"/>
        <v>0</v>
      </c>
      <c r="L130" s="30">
        <f t="shared" si="40"/>
        <v>7</v>
      </c>
      <c r="M130" s="38">
        <v>45108</v>
      </c>
      <c r="N130" s="39">
        <v>24.321000000000002</v>
      </c>
      <c r="O130" s="39">
        <v>15.635999999999999</v>
      </c>
      <c r="P130" s="39">
        <v>25.57</v>
      </c>
      <c r="Q130" s="39">
        <v>12.43</v>
      </c>
      <c r="R130" s="39">
        <v>5.8819999999999997</v>
      </c>
      <c r="S130" s="39">
        <v>41.415999999999997</v>
      </c>
      <c r="T130" s="39">
        <v>9.7970000000000006</v>
      </c>
      <c r="U130" s="39">
        <v>32.505000000000003</v>
      </c>
      <c r="V130" s="39">
        <v>35.776000000000003</v>
      </c>
      <c r="W130" s="39">
        <v>6.9290000000000003</v>
      </c>
      <c r="X130" s="39">
        <v>12.523</v>
      </c>
      <c r="Y130" s="39">
        <v>26.158000000000001</v>
      </c>
      <c r="Z130" s="39">
        <v>5.4189999999999996</v>
      </c>
      <c r="AA130" s="39">
        <v>40.466000000000001</v>
      </c>
      <c r="AB130" s="39">
        <v>6.1680000000000001</v>
      </c>
      <c r="AC130" s="39">
        <v>40.244999999999997</v>
      </c>
      <c r="AD130" s="39">
        <v>12.802</v>
      </c>
      <c r="AE130" s="39">
        <v>29.131</v>
      </c>
      <c r="AF130" s="39">
        <v>21.85</v>
      </c>
      <c r="AG130" s="39">
        <v>19.553999999999998</v>
      </c>
      <c r="AH130" s="39">
        <v>28.54</v>
      </c>
      <c r="AI130" s="39">
        <v>12.907</v>
      </c>
      <c r="AJ130" s="39">
        <v>52.933999999999997</v>
      </c>
      <c r="AK130" s="39">
        <v>2.718</v>
      </c>
      <c r="AL130" s="39">
        <v>16.09</v>
      </c>
      <c r="AM130" s="39">
        <v>21.751999999999999</v>
      </c>
      <c r="AN130" s="39">
        <v>30.170999999999999</v>
      </c>
      <c r="AO130" s="39">
        <v>10.302</v>
      </c>
      <c r="AP130" s="39">
        <v>18.928999999999998</v>
      </c>
      <c r="AQ130" s="39">
        <v>22.198</v>
      </c>
      <c r="AR130" s="39">
        <v>31.602</v>
      </c>
      <c r="AS130" s="39">
        <v>11.109</v>
      </c>
      <c r="AT130" s="39">
        <v>32.125</v>
      </c>
      <c r="AU130" s="39">
        <v>9.0879999999999992</v>
      </c>
      <c r="AV130" s="39">
        <v>14.202</v>
      </c>
      <c r="AW130" s="39">
        <v>25.204000000000001</v>
      </c>
      <c r="AX130" s="39">
        <v>28.251999999999999</v>
      </c>
      <c r="AY130" s="39">
        <v>13.834</v>
      </c>
      <c r="AZ130" s="39">
        <v>3.8130000000000002</v>
      </c>
      <c r="BA130" s="39">
        <v>44.716999999999999</v>
      </c>
      <c r="BB130" s="39">
        <v>37.253999999999998</v>
      </c>
      <c r="BC130" s="39">
        <v>5.63</v>
      </c>
      <c r="BD130" s="39">
        <v>23.23</v>
      </c>
      <c r="BE130" s="39">
        <v>13.509</v>
      </c>
      <c r="BF130" s="39">
        <v>37.363999999999997</v>
      </c>
      <c r="BG130" s="39">
        <v>7.5810000000000004</v>
      </c>
      <c r="BH130" s="39">
        <v>35.249000000000002</v>
      </c>
      <c r="BI130" s="39">
        <v>6.3</v>
      </c>
      <c r="BJ130" s="39">
        <v>36.834000000000003</v>
      </c>
      <c r="BK130" s="39">
        <v>6.8470000000000004</v>
      </c>
    </row>
    <row r="131" spans="1:63" x14ac:dyDescent="0.2">
      <c r="A131" s="30">
        <f t="shared" si="31"/>
        <v>2023</v>
      </c>
      <c r="D131" s="30">
        <f t="shared" si="41"/>
        <v>1</v>
      </c>
      <c r="E131" s="30">
        <f t="shared" si="33"/>
        <v>49</v>
      </c>
      <c r="F131" s="30">
        <f t="shared" si="34"/>
        <v>46</v>
      </c>
      <c r="G131" s="30">
        <f t="shared" si="35"/>
        <v>5</v>
      </c>
      <c r="H131" s="30">
        <f t="shared" si="36"/>
        <v>0</v>
      </c>
      <c r="I131" s="30">
        <f t="shared" si="37"/>
        <v>0</v>
      </c>
      <c r="J131" s="30">
        <f t="shared" si="38"/>
        <v>0</v>
      </c>
      <c r="K131" s="30">
        <f t="shared" si="39"/>
        <v>0</v>
      </c>
      <c r="L131" s="30">
        <f t="shared" si="40"/>
        <v>8</v>
      </c>
      <c r="M131" s="38">
        <v>45139</v>
      </c>
      <c r="N131" s="39">
        <v>0.97799999999999998</v>
      </c>
      <c r="O131" s="39">
        <v>7.2910000000000004</v>
      </c>
      <c r="P131" s="39">
        <v>4.0990000000000002</v>
      </c>
      <c r="Q131" s="39">
        <v>2.262</v>
      </c>
      <c r="R131" s="39">
        <v>3.4460000000000002</v>
      </c>
      <c r="S131" s="39">
        <v>1.119</v>
      </c>
      <c r="T131" s="39">
        <v>1.169</v>
      </c>
      <c r="U131" s="39">
        <v>2.3980000000000001</v>
      </c>
      <c r="V131" s="39">
        <v>5.548</v>
      </c>
      <c r="W131" s="39">
        <v>1.4890000000000001</v>
      </c>
      <c r="X131" s="39">
        <v>1.8440000000000001</v>
      </c>
      <c r="Y131" s="39">
        <v>3.1619999999999999</v>
      </c>
      <c r="Z131" s="39">
        <v>2.3860000000000001</v>
      </c>
      <c r="AA131" s="39">
        <v>2.141</v>
      </c>
      <c r="AB131" s="39">
        <v>3.6150000000000002</v>
      </c>
      <c r="AC131" s="39">
        <v>5.62</v>
      </c>
      <c r="AD131" s="39">
        <v>2.9750000000000001</v>
      </c>
      <c r="AE131" s="39">
        <v>3.6989999999999998</v>
      </c>
      <c r="AF131" s="39">
        <v>5.673</v>
      </c>
      <c r="AG131" s="39">
        <v>1.492</v>
      </c>
      <c r="AH131" s="39">
        <v>14.278</v>
      </c>
      <c r="AI131" s="39">
        <v>5.141</v>
      </c>
      <c r="AJ131" s="39">
        <v>2.9940000000000002</v>
      </c>
      <c r="AK131" s="39">
        <v>7.82</v>
      </c>
      <c r="AL131" s="39">
        <v>4.2370000000000001</v>
      </c>
      <c r="AM131" s="39">
        <v>2.3839999999999999</v>
      </c>
      <c r="AN131" s="39">
        <v>5.3819999999999997</v>
      </c>
      <c r="AO131" s="39">
        <v>1.361</v>
      </c>
      <c r="AP131" s="39">
        <v>4.101</v>
      </c>
      <c r="AQ131" s="39">
        <v>3.2269999999999999</v>
      </c>
      <c r="AR131" s="39">
        <v>0.878</v>
      </c>
      <c r="AS131" s="39">
        <v>8.2840000000000007</v>
      </c>
      <c r="AT131" s="39">
        <v>3.077</v>
      </c>
      <c r="AU131" s="39">
        <v>10.596</v>
      </c>
      <c r="AV131" s="39">
        <v>0</v>
      </c>
      <c r="AW131" s="39">
        <v>10.981999999999999</v>
      </c>
      <c r="AX131" s="39">
        <v>2.044</v>
      </c>
      <c r="AY131" s="39">
        <v>3.5870000000000002</v>
      </c>
      <c r="AZ131" s="39">
        <v>1.2569999999999999</v>
      </c>
      <c r="BA131" s="39">
        <v>4.0890000000000004</v>
      </c>
      <c r="BB131" s="39">
        <v>1.3540000000000001</v>
      </c>
      <c r="BC131" s="39">
        <v>5.2569999999999997</v>
      </c>
      <c r="BD131" s="39">
        <v>0.32800000000000001</v>
      </c>
      <c r="BE131" s="39">
        <v>3.222</v>
      </c>
      <c r="BF131" s="39">
        <v>1.022</v>
      </c>
      <c r="BG131" s="39">
        <v>14.211</v>
      </c>
      <c r="BH131" s="39">
        <v>39.027999999999999</v>
      </c>
      <c r="BI131" s="39">
        <v>1.0900000000000001</v>
      </c>
      <c r="BJ131" s="39">
        <v>3.45</v>
      </c>
      <c r="BK131" s="39">
        <v>1.8879999999999999</v>
      </c>
    </row>
    <row r="132" spans="1:63" x14ac:dyDescent="0.2">
      <c r="A132" s="30">
        <f t="shared" si="31"/>
        <v>2023</v>
      </c>
      <c r="D132" s="30">
        <f t="shared" si="41"/>
        <v>3</v>
      </c>
      <c r="E132" s="30">
        <f t="shared" si="33"/>
        <v>49</v>
      </c>
      <c r="F132" s="30">
        <f t="shared" si="34"/>
        <v>46</v>
      </c>
      <c r="G132" s="30">
        <f t="shared" si="35"/>
        <v>19</v>
      </c>
      <c r="H132" s="30">
        <f t="shared" si="36"/>
        <v>0</v>
      </c>
      <c r="I132" s="30">
        <f t="shared" si="37"/>
        <v>0</v>
      </c>
      <c r="J132" s="30">
        <f t="shared" si="38"/>
        <v>0</v>
      </c>
      <c r="K132" s="30">
        <f t="shared" si="39"/>
        <v>0</v>
      </c>
      <c r="L132" s="30">
        <f t="shared" si="40"/>
        <v>9</v>
      </c>
      <c r="M132" s="38">
        <v>45170</v>
      </c>
      <c r="N132" s="39">
        <v>6.0309999999999997</v>
      </c>
      <c r="O132" s="39">
        <v>4.74</v>
      </c>
      <c r="P132" s="39">
        <v>3.1539999999999999</v>
      </c>
      <c r="Q132" s="39">
        <v>9.9459999999999997</v>
      </c>
      <c r="R132" s="39">
        <v>0.189</v>
      </c>
      <c r="S132" s="39">
        <v>17.096</v>
      </c>
      <c r="T132" s="39">
        <v>4.2830000000000004</v>
      </c>
      <c r="U132" s="39">
        <v>49.405000000000001</v>
      </c>
      <c r="V132" s="39">
        <v>4.6390000000000002</v>
      </c>
      <c r="W132" s="39">
        <v>10.907</v>
      </c>
      <c r="X132" s="39">
        <v>21.634</v>
      </c>
      <c r="Y132" s="39">
        <v>7.0999999999999994E-2</v>
      </c>
      <c r="Z132" s="39">
        <v>6.2080000000000002</v>
      </c>
      <c r="AA132" s="39">
        <v>9.4540000000000006</v>
      </c>
      <c r="AB132" s="39">
        <v>23.626999999999999</v>
      </c>
      <c r="AC132" s="39">
        <v>2.1349999999999998</v>
      </c>
      <c r="AD132" s="39">
        <v>5.1050000000000004</v>
      </c>
      <c r="AE132" s="39">
        <v>10.272</v>
      </c>
      <c r="AF132" s="39">
        <v>17.864000000000001</v>
      </c>
      <c r="AG132" s="39">
        <v>3.3140000000000001</v>
      </c>
      <c r="AH132" s="39">
        <v>1.1919999999999999</v>
      </c>
      <c r="AI132" s="39">
        <v>10.884</v>
      </c>
      <c r="AJ132" s="39">
        <v>2.6040000000000001</v>
      </c>
      <c r="AK132" s="39">
        <v>18.207999999999998</v>
      </c>
      <c r="AL132" s="39">
        <v>6.2939999999999996</v>
      </c>
      <c r="AM132" s="39">
        <v>4.0960000000000001</v>
      </c>
      <c r="AN132" s="39">
        <v>9.1010000000000009</v>
      </c>
      <c r="AO132" s="39">
        <v>2.5790000000000002</v>
      </c>
      <c r="AP132" s="39">
        <v>27.02</v>
      </c>
      <c r="AQ132" s="39">
        <v>2.3559999999999999</v>
      </c>
      <c r="AR132" s="39">
        <v>6.3780000000000001</v>
      </c>
      <c r="AS132" s="39">
        <v>17.472999999999999</v>
      </c>
      <c r="AT132" s="39">
        <v>0</v>
      </c>
      <c r="AU132" s="39">
        <v>27.279</v>
      </c>
      <c r="AV132" s="39">
        <v>4.0279999999999996</v>
      </c>
      <c r="AW132" s="39">
        <v>8.2010000000000005</v>
      </c>
      <c r="AX132" s="39">
        <v>14.887</v>
      </c>
      <c r="AY132" s="39">
        <v>6.6829999999999998</v>
      </c>
      <c r="AZ132" s="39">
        <v>0.375</v>
      </c>
      <c r="BA132" s="39">
        <v>21.783999999999999</v>
      </c>
      <c r="BB132" s="39">
        <v>4.3369999999999997</v>
      </c>
      <c r="BC132" s="39">
        <v>5.61</v>
      </c>
      <c r="BD132" s="39">
        <v>4.91</v>
      </c>
      <c r="BE132" s="39">
        <v>19.14</v>
      </c>
      <c r="BF132" s="39">
        <v>14.704000000000001</v>
      </c>
      <c r="BG132" s="39">
        <v>3.0169999999999999</v>
      </c>
      <c r="BH132" s="39">
        <v>19.603999999999999</v>
      </c>
      <c r="BI132" s="39">
        <v>17.859000000000002</v>
      </c>
      <c r="BJ132" s="39">
        <v>7.8289999999999997</v>
      </c>
      <c r="BK132" s="39">
        <v>10.608000000000001</v>
      </c>
    </row>
    <row r="133" spans="1:63" x14ac:dyDescent="0.2">
      <c r="A133" s="30">
        <f t="shared" si="31"/>
        <v>2023</v>
      </c>
      <c r="D133" s="30">
        <f t="shared" si="41"/>
        <v>0</v>
      </c>
      <c r="E133" s="30">
        <f t="shared" si="33"/>
        <v>39</v>
      </c>
      <c r="F133" s="30">
        <f t="shared" si="34"/>
        <v>26</v>
      </c>
      <c r="G133" s="30">
        <f t="shared" si="35"/>
        <v>6</v>
      </c>
      <c r="H133" s="30">
        <f t="shared" si="36"/>
        <v>0</v>
      </c>
      <c r="I133" s="30">
        <f t="shared" si="37"/>
        <v>0</v>
      </c>
      <c r="J133" s="30">
        <f t="shared" si="38"/>
        <v>0</v>
      </c>
      <c r="K133" s="30">
        <f t="shared" si="39"/>
        <v>0</v>
      </c>
      <c r="L133" s="30">
        <f t="shared" si="40"/>
        <v>10</v>
      </c>
      <c r="M133" s="38">
        <v>45200</v>
      </c>
      <c r="N133" s="39">
        <v>0</v>
      </c>
      <c r="O133" s="39">
        <v>6.1769999999999996</v>
      </c>
      <c r="P133" s="39">
        <v>0.34399999999999997</v>
      </c>
      <c r="Q133" s="39">
        <v>5.6109999999999998</v>
      </c>
      <c r="R133" s="39">
        <v>2.6539999999999999</v>
      </c>
      <c r="S133" s="39">
        <v>0.51900000000000002</v>
      </c>
      <c r="T133" s="39">
        <v>7.7930000000000001</v>
      </c>
      <c r="U133" s="39">
        <v>8.0239999999999991</v>
      </c>
      <c r="V133" s="39">
        <v>9.9280000000000008</v>
      </c>
      <c r="W133" s="39">
        <v>0</v>
      </c>
      <c r="X133" s="39">
        <v>0.76</v>
      </c>
      <c r="Y133" s="39">
        <v>3.0179999999999998</v>
      </c>
      <c r="Z133" s="39">
        <v>0.65200000000000002</v>
      </c>
      <c r="AA133" s="39">
        <v>1.355</v>
      </c>
      <c r="AB133" s="39">
        <v>0</v>
      </c>
      <c r="AC133" s="39">
        <v>10.664999999999999</v>
      </c>
      <c r="AD133" s="39">
        <v>10.465999999999999</v>
      </c>
      <c r="AE133" s="39">
        <v>2.528</v>
      </c>
      <c r="AF133" s="39">
        <v>0</v>
      </c>
      <c r="AG133" s="39">
        <v>5.0549999999999997</v>
      </c>
      <c r="AH133" s="39">
        <v>6.7370000000000001</v>
      </c>
      <c r="AI133" s="39">
        <v>0.83199999999999996</v>
      </c>
      <c r="AJ133" s="39">
        <v>0.66200000000000003</v>
      </c>
      <c r="AK133" s="39">
        <v>0.19800000000000001</v>
      </c>
      <c r="AL133" s="39">
        <v>8.3000000000000004E-2</v>
      </c>
      <c r="AM133" s="39">
        <v>0.81699999999999995</v>
      </c>
      <c r="AN133" s="39">
        <v>19.962</v>
      </c>
      <c r="AO133" s="39">
        <v>0</v>
      </c>
      <c r="AP133" s="39">
        <v>1.0660000000000001</v>
      </c>
      <c r="AQ133" s="39">
        <v>2.3260000000000001</v>
      </c>
      <c r="AR133" s="39">
        <v>0</v>
      </c>
      <c r="AS133" s="39">
        <v>13.228</v>
      </c>
      <c r="AT133" s="39">
        <v>0</v>
      </c>
      <c r="AU133" s="39">
        <v>1.974</v>
      </c>
      <c r="AV133" s="39">
        <v>0</v>
      </c>
      <c r="AW133" s="39">
        <v>3.7389999999999999</v>
      </c>
      <c r="AX133" s="39">
        <v>0</v>
      </c>
      <c r="AY133" s="39">
        <v>0.42199999999999999</v>
      </c>
      <c r="AZ133" s="39">
        <v>1.004</v>
      </c>
      <c r="BA133" s="39">
        <v>0.621</v>
      </c>
      <c r="BB133" s="39">
        <v>5.81</v>
      </c>
      <c r="BC133" s="39">
        <v>0</v>
      </c>
      <c r="BD133" s="39">
        <v>0.13900000000000001</v>
      </c>
      <c r="BE133" s="39">
        <v>3.1589999999999998</v>
      </c>
      <c r="BF133" s="39">
        <v>14.503</v>
      </c>
      <c r="BG133" s="39">
        <v>1.403</v>
      </c>
      <c r="BH133" s="39">
        <v>12.037000000000001</v>
      </c>
      <c r="BI133" s="39">
        <v>0.36</v>
      </c>
      <c r="BJ133" s="39">
        <v>1.9430000000000001</v>
      </c>
      <c r="BK133" s="39">
        <v>0</v>
      </c>
    </row>
    <row r="134" spans="1:63" x14ac:dyDescent="0.2">
      <c r="A134" s="30">
        <f t="shared" si="31"/>
        <v>2023</v>
      </c>
      <c r="D134" s="30">
        <f t="shared" si="41"/>
        <v>0</v>
      </c>
      <c r="E134" s="30">
        <f t="shared" si="33"/>
        <v>5</v>
      </c>
      <c r="F134" s="30">
        <f t="shared" si="34"/>
        <v>0</v>
      </c>
      <c r="G134" s="30">
        <f t="shared" si="35"/>
        <v>0</v>
      </c>
      <c r="H134" s="30">
        <f t="shared" si="36"/>
        <v>0</v>
      </c>
      <c r="I134" s="30">
        <f t="shared" si="37"/>
        <v>0</v>
      </c>
      <c r="J134" s="30">
        <f t="shared" si="38"/>
        <v>0</v>
      </c>
      <c r="K134" s="30">
        <f t="shared" si="39"/>
        <v>0</v>
      </c>
      <c r="L134" s="30">
        <f t="shared" si="40"/>
        <v>11</v>
      </c>
      <c r="M134" s="38">
        <v>45231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0.41899999999999998</v>
      </c>
      <c r="W134" s="39">
        <v>0</v>
      </c>
      <c r="X134" s="39">
        <v>0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0.749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0.60599999999999998</v>
      </c>
      <c r="AM134" s="39">
        <v>0</v>
      </c>
      <c r="AN134" s="39">
        <v>0</v>
      </c>
      <c r="AO134" s="39">
        <v>0</v>
      </c>
      <c r="AP134" s="39">
        <v>0</v>
      </c>
      <c r="AQ134" s="39">
        <v>0</v>
      </c>
      <c r="AR134" s="39">
        <v>0</v>
      </c>
      <c r="AS134" s="39">
        <v>0</v>
      </c>
      <c r="AT134" s="39">
        <v>0.85299999999999998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  <c r="BB134" s="39">
        <v>0</v>
      </c>
      <c r="BC134" s="39">
        <v>0</v>
      </c>
      <c r="BD134" s="39">
        <v>0</v>
      </c>
      <c r="BE134" s="39">
        <v>0</v>
      </c>
      <c r="BF134" s="39">
        <v>0</v>
      </c>
      <c r="BG134" s="39">
        <v>0</v>
      </c>
      <c r="BH134" s="39">
        <v>0</v>
      </c>
      <c r="BI134" s="39">
        <v>0.27900000000000003</v>
      </c>
      <c r="BJ134" s="39">
        <v>0</v>
      </c>
      <c r="BK134" s="39">
        <v>0</v>
      </c>
    </row>
    <row r="135" spans="1:63" x14ac:dyDescent="0.2">
      <c r="A135" s="30">
        <f t="shared" si="31"/>
        <v>2023</v>
      </c>
      <c r="D135" s="30">
        <f t="shared" si="41"/>
        <v>4</v>
      </c>
      <c r="E135" s="30">
        <f t="shared" si="33"/>
        <v>43</v>
      </c>
      <c r="F135" s="30">
        <f t="shared" si="34"/>
        <v>35</v>
      </c>
      <c r="G135" s="30">
        <f t="shared" si="35"/>
        <v>12</v>
      </c>
      <c r="H135" s="30">
        <f t="shared" si="36"/>
        <v>0</v>
      </c>
      <c r="I135" s="30">
        <f t="shared" si="37"/>
        <v>0</v>
      </c>
      <c r="J135" s="30">
        <f t="shared" si="38"/>
        <v>0</v>
      </c>
      <c r="K135" s="30">
        <f t="shared" si="39"/>
        <v>0</v>
      </c>
      <c r="L135" s="30">
        <f t="shared" si="40"/>
        <v>12</v>
      </c>
      <c r="M135" s="38">
        <v>45261</v>
      </c>
      <c r="N135" s="39">
        <v>0</v>
      </c>
      <c r="O135" s="39">
        <v>10.395</v>
      </c>
      <c r="P135" s="39">
        <v>1.17</v>
      </c>
      <c r="Q135" s="39">
        <v>3.4060000000000001</v>
      </c>
      <c r="R135" s="39">
        <v>12.715999999999999</v>
      </c>
      <c r="S135" s="39">
        <v>1.2390000000000001</v>
      </c>
      <c r="T135" s="39">
        <v>25.106000000000002</v>
      </c>
      <c r="U135" s="39">
        <v>0</v>
      </c>
      <c r="V135" s="39">
        <v>2.137</v>
      </c>
      <c r="W135" s="39">
        <v>4.9649999999999999</v>
      </c>
      <c r="X135" s="39">
        <v>0.95199999999999996</v>
      </c>
      <c r="Y135" s="39">
        <v>1.6339999999999999</v>
      </c>
      <c r="Z135" s="39">
        <v>14.651</v>
      </c>
      <c r="AA135" s="39">
        <v>0</v>
      </c>
      <c r="AB135" s="39">
        <v>2.9710000000000001</v>
      </c>
      <c r="AC135" s="39">
        <v>0.75600000000000001</v>
      </c>
      <c r="AD135" s="39">
        <v>45.692</v>
      </c>
      <c r="AE135" s="39">
        <v>0</v>
      </c>
      <c r="AF135" s="39">
        <v>4.125</v>
      </c>
      <c r="AG135" s="39">
        <v>1.591</v>
      </c>
      <c r="AH135" s="39">
        <v>2.3860000000000001</v>
      </c>
      <c r="AI135" s="39">
        <v>5.41</v>
      </c>
      <c r="AJ135" s="39">
        <v>19.143000000000001</v>
      </c>
      <c r="AK135" s="39">
        <v>8.7999999999999995E-2</v>
      </c>
      <c r="AL135" s="39">
        <v>0.17399999999999999</v>
      </c>
      <c r="AM135" s="39">
        <v>7.7240000000000002</v>
      </c>
      <c r="AN135" s="39">
        <v>1.784</v>
      </c>
      <c r="AO135" s="39">
        <v>4.3769999999999998</v>
      </c>
      <c r="AP135" s="39">
        <v>4.4580000000000002</v>
      </c>
      <c r="AQ135" s="39">
        <v>0.73599999999999999</v>
      </c>
      <c r="AR135" s="39">
        <v>6.5389999999999997</v>
      </c>
      <c r="AS135" s="39">
        <v>0.65600000000000003</v>
      </c>
      <c r="AT135" s="39">
        <v>4.2380000000000004</v>
      </c>
      <c r="AU135" s="39">
        <v>1.101</v>
      </c>
      <c r="AV135" s="39">
        <v>0</v>
      </c>
      <c r="AW135" s="39">
        <v>18.251999999999999</v>
      </c>
      <c r="AX135" s="39">
        <v>41.7</v>
      </c>
      <c r="AY135" s="39">
        <v>0</v>
      </c>
      <c r="AZ135" s="39">
        <v>0</v>
      </c>
      <c r="BA135" s="39">
        <v>30.556999999999999</v>
      </c>
      <c r="BB135" s="39">
        <v>1.66</v>
      </c>
      <c r="BC135" s="39">
        <v>11.157999999999999</v>
      </c>
      <c r="BD135" s="39">
        <v>12.295</v>
      </c>
      <c r="BE135" s="39">
        <v>5.1999999999999998E-2</v>
      </c>
      <c r="BF135" s="39">
        <v>2.06</v>
      </c>
      <c r="BG135" s="39">
        <v>2.5449999999999999</v>
      </c>
      <c r="BH135" s="39">
        <v>3.3</v>
      </c>
      <c r="BI135" s="39">
        <v>2.3330000000000002</v>
      </c>
      <c r="BJ135" s="39">
        <v>0.74199999999999999</v>
      </c>
      <c r="BK135" s="39">
        <v>17.384</v>
      </c>
    </row>
    <row r="136" spans="1:63" x14ac:dyDescent="0.2">
      <c r="A136" s="30">
        <f t="shared" si="31"/>
        <v>2024</v>
      </c>
      <c r="D136" s="30">
        <f t="shared" si="41"/>
        <v>0</v>
      </c>
      <c r="E136" s="30">
        <f t="shared" si="33"/>
        <v>27</v>
      </c>
      <c r="F136" s="30">
        <f t="shared" si="34"/>
        <v>15</v>
      </c>
      <c r="G136" s="30">
        <f t="shared" si="35"/>
        <v>1</v>
      </c>
      <c r="H136" s="30">
        <f t="shared" si="36"/>
        <v>0</v>
      </c>
      <c r="I136" s="30">
        <f t="shared" si="37"/>
        <v>0</v>
      </c>
      <c r="J136" s="30">
        <f t="shared" si="38"/>
        <v>0</v>
      </c>
      <c r="K136" s="30">
        <f t="shared" si="39"/>
        <v>0</v>
      </c>
      <c r="L136" s="30">
        <f t="shared" si="40"/>
        <v>1</v>
      </c>
      <c r="M136" s="38">
        <v>45292</v>
      </c>
      <c r="N136" s="39">
        <v>0</v>
      </c>
      <c r="O136" s="39">
        <v>0.66</v>
      </c>
      <c r="P136" s="39">
        <v>2.1819999999999999</v>
      </c>
      <c r="Q136" s="39">
        <v>0</v>
      </c>
      <c r="R136" s="39">
        <v>0.81</v>
      </c>
      <c r="S136" s="39">
        <v>0</v>
      </c>
      <c r="T136" s="39">
        <v>0</v>
      </c>
      <c r="U136" s="39">
        <v>0</v>
      </c>
      <c r="V136" s="39">
        <v>0.28599999999999998</v>
      </c>
      <c r="W136" s="39">
        <v>1.256</v>
      </c>
      <c r="X136" s="39">
        <v>0</v>
      </c>
      <c r="Y136" s="39">
        <v>10.379</v>
      </c>
      <c r="Z136" s="39">
        <v>0.75900000000000001</v>
      </c>
      <c r="AA136" s="39">
        <v>0</v>
      </c>
      <c r="AB136" s="39">
        <v>0.67800000000000005</v>
      </c>
      <c r="AC136" s="39">
        <v>6.4189999999999996</v>
      </c>
      <c r="AD136" s="39">
        <v>0</v>
      </c>
      <c r="AE136" s="39">
        <v>9.56</v>
      </c>
      <c r="AF136" s="39">
        <v>0.246</v>
      </c>
      <c r="AG136" s="39">
        <v>1.321</v>
      </c>
      <c r="AH136" s="39">
        <v>3.2000000000000001E-2</v>
      </c>
      <c r="AI136" s="39">
        <v>0.80200000000000005</v>
      </c>
      <c r="AJ136" s="39">
        <v>2.0499999999999998</v>
      </c>
      <c r="AK136" s="39">
        <v>0</v>
      </c>
      <c r="AL136" s="39">
        <v>0</v>
      </c>
      <c r="AM136" s="39">
        <v>0</v>
      </c>
      <c r="AN136" s="39">
        <v>0.38900000000000001</v>
      </c>
      <c r="AO136" s="39">
        <v>2.34</v>
      </c>
      <c r="AP136" s="39">
        <v>0</v>
      </c>
      <c r="AQ136" s="39">
        <v>3.0390000000000001</v>
      </c>
      <c r="AR136" s="39">
        <v>0</v>
      </c>
      <c r="AS136" s="39">
        <v>7.9089999999999998</v>
      </c>
      <c r="AT136" s="39">
        <v>0.9</v>
      </c>
      <c r="AU136" s="39">
        <v>2.17</v>
      </c>
      <c r="AV136" s="39">
        <v>2.9020000000000001</v>
      </c>
      <c r="AW136" s="39">
        <v>0</v>
      </c>
      <c r="AX136" s="39">
        <v>3.3090000000000002</v>
      </c>
      <c r="AY136" s="39">
        <v>0</v>
      </c>
      <c r="AZ136" s="39">
        <v>3.4590000000000001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7.0999999999999994E-2</v>
      </c>
      <c r="BH136" s="39">
        <v>0</v>
      </c>
      <c r="BI136" s="39">
        <v>9.8450000000000006</v>
      </c>
      <c r="BJ136" s="39">
        <v>0.255</v>
      </c>
      <c r="BK136" s="39">
        <v>0</v>
      </c>
    </row>
    <row r="137" spans="1:63" x14ac:dyDescent="0.2">
      <c r="A137" s="30">
        <f t="shared" si="31"/>
        <v>2024</v>
      </c>
      <c r="D137" s="30">
        <f t="shared" si="41"/>
        <v>0</v>
      </c>
      <c r="E137" s="30">
        <f t="shared" si="33"/>
        <v>21</v>
      </c>
      <c r="F137" s="30">
        <f t="shared" si="34"/>
        <v>11</v>
      </c>
      <c r="G137" s="30">
        <f t="shared" si="35"/>
        <v>0</v>
      </c>
      <c r="H137" s="30">
        <f t="shared" si="36"/>
        <v>0</v>
      </c>
      <c r="I137" s="30">
        <f t="shared" si="37"/>
        <v>0</v>
      </c>
      <c r="J137" s="30">
        <f t="shared" si="38"/>
        <v>0</v>
      </c>
      <c r="K137" s="30">
        <f t="shared" si="39"/>
        <v>0</v>
      </c>
      <c r="L137" s="30">
        <f t="shared" si="40"/>
        <v>2</v>
      </c>
      <c r="M137" s="38">
        <v>45323</v>
      </c>
      <c r="N137" s="39">
        <v>3.988</v>
      </c>
      <c r="O137" s="39">
        <v>0</v>
      </c>
      <c r="P137" s="39">
        <v>0</v>
      </c>
      <c r="Q137" s="39">
        <v>0.67</v>
      </c>
      <c r="R137" s="39">
        <v>0</v>
      </c>
      <c r="S137" s="39">
        <v>0</v>
      </c>
      <c r="T137" s="39">
        <v>0</v>
      </c>
      <c r="U137" s="39">
        <v>3.7650000000000001</v>
      </c>
      <c r="V137" s="39">
        <v>0</v>
      </c>
      <c r="W137" s="39">
        <v>0.113</v>
      </c>
      <c r="X137" s="39">
        <v>1.6279999999999999</v>
      </c>
      <c r="Y137" s="39">
        <v>0</v>
      </c>
      <c r="Z137" s="39">
        <v>0</v>
      </c>
      <c r="AA137" s="39">
        <v>0.11600000000000001</v>
      </c>
      <c r="AB137" s="39">
        <v>0</v>
      </c>
      <c r="AC137" s="39">
        <v>0.20799999999999999</v>
      </c>
      <c r="AD137" s="39">
        <v>0.49299999999999999</v>
      </c>
      <c r="AE137" s="39">
        <v>0</v>
      </c>
      <c r="AF137" s="39">
        <v>7.1020000000000003</v>
      </c>
      <c r="AG137" s="39">
        <v>0</v>
      </c>
      <c r="AH137" s="39">
        <v>1.5149999999999999</v>
      </c>
      <c r="AI137" s="39">
        <v>0</v>
      </c>
      <c r="AJ137" s="39">
        <v>0</v>
      </c>
      <c r="AK137" s="39">
        <v>1.4319999999999999</v>
      </c>
      <c r="AL137" s="39">
        <v>1.04</v>
      </c>
      <c r="AM137" s="39">
        <v>0</v>
      </c>
      <c r="AN137" s="39">
        <v>0</v>
      </c>
      <c r="AO137" s="39">
        <v>1.042</v>
      </c>
      <c r="AP137" s="39">
        <v>0.251</v>
      </c>
      <c r="AQ137" s="39">
        <v>0</v>
      </c>
      <c r="AR137" s="39">
        <v>0</v>
      </c>
      <c r="AS137" s="39">
        <v>4.0599999999999996</v>
      </c>
      <c r="AT137" s="39">
        <v>0</v>
      </c>
      <c r="AU137" s="39">
        <v>0.71399999999999997</v>
      </c>
      <c r="AV137" s="39">
        <v>0</v>
      </c>
      <c r="AW137" s="39">
        <v>3.5640000000000001</v>
      </c>
      <c r="AX137" s="39">
        <v>0.747</v>
      </c>
      <c r="AY137" s="39">
        <v>0</v>
      </c>
      <c r="AZ137" s="39">
        <v>0</v>
      </c>
      <c r="BA137" s="39">
        <v>0.04</v>
      </c>
      <c r="BB137" s="39">
        <v>1.8640000000000001</v>
      </c>
      <c r="BC137" s="39">
        <v>0</v>
      </c>
      <c r="BD137" s="39">
        <v>0</v>
      </c>
      <c r="BE137" s="39">
        <v>0.997</v>
      </c>
      <c r="BF137" s="39">
        <v>0</v>
      </c>
      <c r="BG137" s="39">
        <v>0</v>
      </c>
      <c r="BH137" s="39">
        <v>0</v>
      </c>
      <c r="BI137" s="39">
        <v>0</v>
      </c>
      <c r="BJ137" s="39">
        <v>0</v>
      </c>
      <c r="BK137" s="39">
        <v>0</v>
      </c>
    </row>
    <row r="138" spans="1:63" x14ac:dyDescent="0.2">
      <c r="A138" s="30">
        <f t="shared" si="31"/>
        <v>2024</v>
      </c>
      <c r="D138" s="30">
        <f t="shared" si="41"/>
        <v>0</v>
      </c>
      <c r="E138" s="30">
        <f t="shared" si="33"/>
        <v>31</v>
      </c>
      <c r="F138" s="30">
        <f t="shared" si="34"/>
        <v>23</v>
      </c>
      <c r="G138" s="30">
        <f t="shared" si="35"/>
        <v>2</v>
      </c>
      <c r="H138" s="30">
        <f t="shared" si="36"/>
        <v>0</v>
      </c>
      <c r="I138" s="30">
        <f t="shared" si="37"/>
        <v>0</v>
      </c>
      <c r="J138" s="30">
        <f t="shared" si="38"/>
        <v>0</v>
      </c>
      <c r="K138" s="30">
        <f t="shared" si="39"/>
        <v>0</v>
      </c>
      <c r="L138" s="30">
        <f t="shared" si="40"/>
        <v>3</v>
      </c>
      <c r="M138" s="38">
        <v>45352</v>
      </c>
      <c r="N138" s="39">
        <v>0</v>
      </c>
      <c r="O138" s="39">
        <v>3.0259999999999998</v>
      </c>
      <c r="P138" s="39">
        <v>0.84299999999999997</v>
      </c>
      <c r="Q138" s="39">
        <v>1.5860000000000001</v>
      </c>
      <c r="R138" s="39">
        <v>0</v>
      </c>
      <c r="S138" s="39">
        <v>3.1520000000000001</v>
      </c>
      <c r="T138" s="39">
        <v>1.633</v>
      </c>
      <c r="U138" s="39">
        <v>0.155</v>
      </c>
      <c r="V138" s="39">
        <v>0</v>
      </c>
      <c r="W138" s="39">
        <v>2.0590000000000002</v>
      </c>
      <c r="X138" s="39">
        <v>0</v>
      </c>
      <c r="Y138" s="39">
        <v>1.571</v>
      </c>
      <c r="Z138" s="39">
        <v>20.428000000000001</v>
      </c>
      <c r="AA138" s="39">
        <v>0</v>
      </c>
      <c r="AB138" s="39">
        <v>0</v>
      </c>
      <c r="AC138" s="39">
        <v>4.109</v>
      </c>
      <c r="AD138" s="39">
        <v>2.21</v>
      </c>
      <c r="AE138" s="39">
        <v>0</v>
      </c>
      <c r="AF138" s="39">
        <v>0</v>
      </c>
      <c r="AG138" s="39">
        <v>0.26100000000000001</v>
      </c>
      <c r="AH138" s="39">
        <v>6.9939999999999998</v>
      </c>
      <c r="AI138" s="39">
        <v>0</v>
      </c>
      <c r="AJ138" s="39">
        <v>0</v>
      </c>
      <c r="AK138" s="39">
        <v>0</v>
      </c>
      <c r="AL138" s="39">
        <v>0.38500000000000001</v>
      </c>
      <c r="AM138" s="39">
        <v>1.212</v>
      </c>
      <c r="AN138" s="39">
        <v>0</v>
      </c>
      <c r="AO138" s="39">
        <v>8.1440000000000001</v>
      </c>
      <c r="AP138" s="39">
        <v>0</v>
      </c>
      <c r="AQ138" s="39">
        <v>1.5449999999999999</v>
      </c>
      <c r="AR138" s="39">
        <v>0</v>
      </c>
      <c r="AS138" s="39">
        <v>2.48</v>
      </c>
      <c r="AT138" s="39">
        <v>0.218</v>
      </c>
      <c r="AU138" s="39">
        <v>1.1850000000000001</v>
      </c>
      <c r="AV138" s="39">
        <v>1.274</v>
      </c>
      <c r="AW138" s="39">
        <v>0.746</v>
      </c>
      <c r="AX138" s="39">
        <v>0</v>
      </c>
      <c r="AY138" s="39">
        <v>5.4870000000000001</v>
      </c>
      <c r="AZ138" s="39">
        <v>3.609</v>
      </c>
      <c r="BA138" s="39">
        <v>0</v>
      </c>
      <c r="BB138" s="39">
        <v>17.048999999999999</v>
      </c>
      <c r="BC138" s="39">
        <v>0.41099999999999998</v>
      </c>
      <c r="BD138" s="39">
        <v>0</v>
      </c>
      <c r="BE138" s="39">
        <v>6.0629999999999997</v>
      </c>
      <c r="BF138" s="39">
        <v>1.698</v>
      </c>
      <c r="BG138" s="39">
        <v>0</v>
      </c>
      <c r="BH138" s="39">
        <v>0</v>
      </c>
      <c r="BI138" s="39">
        <v>2.1360000000000001</v>
      </c>
      <c r="BJ138" s="39">
        <v>3.5030000000000001</v>
      </c>
      <c r="BK138" s="39">
        <v>0.84299999999999997</v>
      </c>
    </row>
    <row r="139" spans="1:63" x14ac:dyDescent="0.2">
      <c r="A139" s="30">
        <f t="shared" si="31"/>
        <v>2024</v>
      </c>
      <c r="D139" s="30">
        <f t="shared" si="41"/>
        <v>0</v>
      </c>
      <c r="E139" s="30">
        <f t="shared" si="33"/>
        <v>2</v>
      </c>
      <c r="F139" s="30">
        <f t="shared" si="34"/>
        <v>0</v>
      </c>
      <c r="G139" s="30">
        <f t="shared" si="35"/>
        <v>0</v>
      </c>
      <c r="H139" s="30">
        <f t="shared" si="36"/>
        <v>0</v>
      </c>
      <c r="I139" s="30">
        <f t="shared" si="37"/>
        <v>0</v>
      </c>
      <c r="J139" s="30">
        <f t="shared" si="38"/>
        <v>0</v>
      </c>
      <c r="K139" s="30">
        <f t="shared" si="39"/>
        <v>0</v>
      </c>
      <c r="L139" s="30">
        <f t="shared" si="40"/>
        <v>4</v>
      </c>
      <c r="M139" s="38">
        <v>45383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0.375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  <c r="BB139" s="39">
        <v>0.19900000000000001</v>
      </c>
      <c r="BC139" s="39">
        <v>0</v>
      </c>
      <c r="BD139" s="39">
        <v>0</v>
      </c>
      <c r="BE139" s="39">
        <v>0</v>
      </c>
      <c r="BF139" s="39">
        <v>0</v>
      </c>
      <c r="BG139" s="39">
        <v>0</v>
      </c>
      <c r="BH139" s="39">
        <v>0</v>
      </c>
      <c r="BI139" s="39">
        <v>0</v>
      </c>
      <c r="BJ139" s="39">
        <v>0</v>
      </c>
      <c r="BK139" s="39">
        <v>0</v>
      </c>
    </row>
    <row r="140" spans="1:63" x14ac:dyDescent="0.2">
      <c r="A140" s="30">
        <f t="shared" si="31"/>
        <v>2024</v>
      </c>
      <c r="D140" s="30">
        <f t="shared" si="41"/>
        <v>0</v>
      </c>
      <c r="E140" s="30">
        <f t="shared" si="33"/>
        <v>2</v>
      </c>
      <c r="F140" s="30">
        <f t="shared" si="34"/>
        <v>0</v>
      </c>
      <c r="G140" s="30">
        <f t="shared" si="35"/>
        <v>0</v>
      </c>
      <c r="H140" s="30">
        <f t="shared" si="36"/>
        <v>0</v>
      </c>
      <c r="I140" s="30">
        <f t="shared" si="37"/>
        <v>0</v>
      </c>
      <c r="J140" s="30">
        <f t="shared" si="38"/>
        <v>0</v>
      </c>
      <c r="K140" s="30">
        <f t="shared" si="39"/>
        <v>0</v>
      </c>
      <c r="L140" s="30">
        <f t="shared" si="40"/>
        <v>5</v>
      </c>
      <c r="M140" s="38">
        <v>45413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0.68600000000000005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3.3000000000000002E-2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</row>
    <row r="141" spans="1:63" x14ac:dyDescent="0.2">
      <c r="A141" s="30">
        <f t="shared" si="31"/>
        <v>2024</v>
      </c>
      <c r="D141" s="30">
        <f t="shared" si="41"/>
        <v>0</v>
      </c>
      <c r="E141" s="30">
        <f t="shared" si="33"/>
        <v>36</v>
      </c>
      <c r="F141" s="30">
        <f t="shared" si="34"/>
        <v>14</v>
      </c>
      <c r="G141" s="30">
        <f t="shared" si="35"/>
        <v>1</v>
      </c>
      <c r="H141" s="30">
        <f t="shared" si="36"/>
        <v>0</v>
      </c>
      <c r="I141" s="30">
        <f t="shared" si="37"/>
        <v>0</v>
      </c>
      <c r="J141" s="30">
        <f t="shared" si="38"/>
        <v>0</v>
      </c>
      <c r="K141" s="30">
        <f t="shared" si="39"/>
        <v>0</v>
      </c>
      <c r="L141" s="30">
        <f t="shared" si="40"/>
        <v>6</v>
      </c>
      <c r="M141" s="38">
        <v>45444</v>
      </c>
      <c r="N141" s="39">
        <v>0.85499999999999998</v>
      </c>
      <c r="O141" s="39">
        <v>2.8679999999999999</v>
      </c>
      <c r="P141" s="39">
        <v>0</v>
      </c>
      <c r="Q141" s="39">
        <v>1.2330000000000001</v>
      </c>
      <c r="R141" s="39">
        <v>0.189</v>
      </c>
      <c r="S141" s="39">
        <v>0.73</v>
      </c>
      <c r="T141" s="39">
        <v>0.224</v>
      </c>
      <c r="U141" s="39">
        <v>0.34</v>
      </c>
      <c r="V141" s="39">
        <v>1.0999999999999999E-2</v>
      </c>
      <c r="W141" s="39">
        <v>0.49399999999999999</v>
      </c>
      <c r="X141" s="39">
        <v>9.2739999999999991</v>
      </c>
      <c r="Y141" s="39">
        <v>0</v>
      </c>
      <c r="Z141" s="39">
        <v>0.52800000000000002</v>
      </c>
      <c r="AA141" s="39">
        <v>0.73099999999999998</v>
      </c>
      <c r="AB141" s="39">
        <v>0.15</v>
      </c>
      <c r="AC141" s="39">
        <v>0.42199999999999999</v>
      </c>
      <c r="AD141" s="39">
        <v>0.51500000000000001</v>
      </c>
      <c r="AE141" s="39">
        <v>0</v>
      </c>
      <c r="AF141" s="39">
        <v>0</v>
      </c>
      <c r="AG141" s="39">
        <v>0.311</v>
      </c>
      <c r="AH141" s="39">
        <v>0</v>
      </c>
      <c r="AI141" s="39">
        <v>1.31</v>
      </c>
      <c r="AJ141" s="39">
        <v>0.38500000000000001</v>
      </c>
      <c r="AK141" s="39">
        <v>0.44400000000000001</v>
      </c>
      <c r="AL141" s="39">
        <v>5.2999999999999999E-2</v>
      </c>
      <c r="AM141" s="39">
        <v>10.161</v>
      </c>
      <c r="AN141" s="39">
        <v>0</v>
      </c>
      <c r="AO141" s="39">
        <v>1.2909999999999999</v>
      </c>
      <c r="AP141" s="39">
        <v>0.30099999999999999</v>
      </c>
      <c r="AQ141" s="39">
        <v>0</v>
      </c>
      <c r="AR141" s="39">
        <v>0.77900000000000003</v>
      </c>
      <c r="AS141" s="39">
        <v>0</v>
      </c>
      <c r="AT141" s="39">
        <v>2.617</v>
      </c>
      <c r="AU141" s="39">
        <v>1.4079999999999999</v>
      </c>
      <c r="AV141" s="39">
        <v>0.45300000000000001</v>
      </c>
      <c r="AW141" s="39">
        <v>0.73099999999999998</v>
      </c>
      <c r="AX141" s="39">
        <v>4.2690000000000001</v>
      </c>
      <c r="AY141" s="39">
        <v>0</v>
      </c>
      <c r="AZ141" s="39">
        <v>1.087</v>
      </c>
      <c r="BA141" s="39">
        <v>7.4999999999999997E-2</v>
      </c>
      <c r="BB141" s="39">
        <v>0</v>
      </c>
      <c r="BC141" s="39">
        <v>1.3169999999999999</v>
      </c>
      <c r="BD141" s="39">
        <v>0</v>
      </c>
      <c r="BE141" s="39">
        <v>1.4710000000000001</v>
      </c>
      <c r="BF141" s="39">
        <v>2.851</v>
      </c>
      <c r="BG141" s="39">
        <v>0</v>
      </c>
      <c r="BH141" s="39">
        <v>0.35099999999999998</v>
      </c>
      <c r="BI141" s="39">
        <v>0</v>
      </c>
      <c r="BJ141" s="39">
        <v>0</v>
      </c>
      <c r="BK141" s="39">
        <v>4.5570000000000004</v>
      </c>
    </row>
    <row r="142" spans="1:63" x14ac:dyDescent="0.2">
      <c r="A142" s="30">
        <f t="shared" si="31"/>
        <v>2024</v>
      </c>
      <c r="D142" s="30">
        <f t="shared" si="41"/>
        <v>2</v>
      </c>
      <c r="E142" s="30">
        <f t="shared" si="33"/>
        <v>50</v>
      </c>
      <c r="F142" s="30">
        <f t="shared" si="34"/>
        <v>48</v>
      </c>
      <c r="G142" s="30">
        <f t="shared" si="35"/>
        <v>13</v>
      </c>
      <c r="H142" s="30">
        <f t="shared" si="36"/>
        <v>0</v>
      </c>
      <c r="I142" s="30">
        <f t="shared" si="37"/>
        <v>0</v>
      </c>
      <c r="J142" s="30">
        <f t="shared" si="38"/>
        <v>0</v>
      </c>
      <c r="K142" s="30">
        <f t="shared" si="39"/>
        <v>0</v>
      </c>
      <c r="L142" s="30">
        <f t="shared" si="40"/>
        <v>7</v>
      </c>
      <c r="M142" s="38">
        <v>45474</v>
      </c>
      <c r="N142" s="39">
        <v>16.385000000000002</v>
      </c>
      <c r="O142" s="39">
        <v>1.425</v>
      </c>
      <c r="P142" s="39">
        <v>20.364999999999998</v>
      </c>
      <c r="Q142" s="39">
        <v>0.433</v>
      </c>
      <c r="R142" s="39">
        <v>7.7930000000000001</v>
      </c>
      <c r="S142" s="39">
        <v>2.7360000000000002</v>
      </c>
      <c r="T142" s="39">
        <v>2.0720000000000001</v>
      </c>
      <c r="U142" s="39">
        <v>30.082000000000001</v>
      </c>
      <c r="V142" s="39">
        <v>9.827</v>
      </c>
      <c r="W142" s="39">
        <v>2.0449999999999999</v>
      </c>
      <c r="X142" s="39">
        <v>0.495</v>
      </c>
      <c r="Y142" s="39">
        <v>33.39</v>
      </c>
      <c r="Z142" s="39">
        <v>5.5010000000000003</v>
      </c>
      <c r="AA142" s="39">
        <v>3.4590000000000001</v>
      </c>
      <c r="AB142" s="39">
        <v>13.025</v>
      </c>
      <c r="AC142" s="39">
        <v>1.17</v>
      </c>
      <c r="AD142" s="39">
        <v>4.0599999999999996</v>
      </c>
      <c r="AE142" s="39">
        <v>5.3780000000000001</v>
      </c>
      <c r="AF142" s="39">
        <v>16.007000000000001</v>
      </c>
      <c r="AG142" s="39">
        <v>3.7120000000000002</v>
      </c>
      <c r="AH142" s="39">
        <v>13.065</v>
      </c>
      <c r="AI142" s="39">
        <v>2.4119999999999999</v>
      </c>
      <c r="AJ142" s="39">
        <v>1.706</v>
      </c>
      <c r="AK142" s="39">
        <v>22.733000000000001</v>
      </c>
      <c r="AL142" s="39">
        <v>2.3039999999999998</v>
      </c>
      <c r="AM142" s="39">
        <v>20.414999999999999</v>
      </c>
      <c r="AN142" s="39">
        <v>2.5379999999999998</v>
      </c>
      <c r="AO142" s="39">
        <v>11.872</v>
      </c>
      <c r="AP142" s="39">
        <v>8.7230000000000008</v>
      </c>
      <c r="AQ142" s="39">
        <v>2.6749999999999998</v>
      </c>
      <c r="AR142" s="39">
        <v>5.3040000000000003</v>
      </c>
      <c r="AS142" s="39">
        <v>7.984</v>
      </c>
      <c r="AT142" s="39">
        <v>2.202</v>
      </c>
      <c r="AU142" s="39">
        <v>4.1260000000000003</v>
      </c>
      <c r="AV142" s="39">
        <v>4.3570000000000002</v>
      </c>
      <c r="AW142" s="39">
        <v>3.4020000000000001</v>
      </c>
      <c r="AX142" s="39">
        <v>22.773</v>
      </c>
      <c r="AY142" s="39">
        <v>2.552</v>
      </c>
      <c r="AZ142" s="39">
        <v>3.177</v>
      </c>
      <c r="BA142" s="39">
        <v>20.466000000000001</v>
      </c>
      <c r="BB142" s="39">
        <v>4.1719999999999997</v>
      </c>
      <c r="BC142" s="39">
        <v>9.7360000000000007</v>
      </c>
      <c r="BD142" s="39">
        <v>2.8260000000000001</v>
      </c>
      <c r="BE142" s="39">
        <v>16.379000000000001</v>
      </c>
      <c r="BF142" s="39">
        <v>3.7519999999999998</v>
      </c>
      <c r="BG142" s="39">
        <v>7.0750000000000002</v>
      </c>
      <c r="BH142" s="39">
        <v>5.391</v>
      </c>
      <c r="BI142" s="39">
        <v>5.702</v>
      </c>
      <c r="BJ142" s="39">
        <v>5.91</v>
      </c>
      <c r="BK142" s="39">
        <v>3.75</v>
      </c>
    </row>
    <row r="143" spans="1:63" x14ac:dyDescent="0.2">
      <c r="A143" s="30">
        <f t="shared" si="31"/>
        <v>2024</v>
      </c>
      <c r="D143" s="30">
        <f t="shared" si="41"/>
        <v>2</v>
      </c>
      <c r="E143" s="30">
        <f t="shared" si="33"/>
        <v>50</v>
      </c>
      <c r="F143" s="30">
        <f t="shared" si="34"/>
        <v>50</v>
      </c>
      <c r="G143" s="30">
        <f t="shared" si="35"/>
        <v>10</v>
      </c>
      <c r="H143" s="30">
        <f t="shared" si="36"/>
        <v>0</v>
      </c>
      <c r="I143" s="30">
        <f t="shared" si="37"/>
        <v>0</v>
      </c>
      <c r="J143" s="30">
        <f t="shared" si="38"/>
        <v>0</v>
      </c>
      <c r="K143" s="30">
        <f t="shared" si="39"/>
        <v>0</v>
      </c>
      <c r="L143" s="30">
        <f t="shared" si="40"/>
        <v>8</v>
      </c>
      <c r="M143" s="38">
        <v>45505</v>
      </c>
      <c r="N143" s="39">
        <v>6.6829999999999998</v>
      </c>
      <c r="O143" s="39">
        <v>4.2460000000000004</v>
      </c>
      <c r="P143" s="39">
        <v>8.798</v>
      </c>
      <c r="Q143" s="39">
        <v>2.19</v>
      </c>
      <c r="R143" s="39">
        <v>26.233000000000001</v>
      </c>
      <c r="S143" s="39">
        <v>3.847</v>
      </c>
      <c r="T143" s="39">
        <v>7.4470000000000001</v>
      </c>
      <c r="U143" s="39">
        <v>4.9809999999999999</v>
      </c>
      <c r="V143" s="39">
        <v>5</v>
      </c>
      <c r="W143" s="39">
        <v>6.1340000000000003</v>
      </c>
      <c r="X143" s="39">
        <v>12.618</v>
      </c>
      <c r="Y143" s="39">
        <v>3.3580000000000001</v>
      </c>
      <c r="Z143" s="39">
        <v>8.7349999999999994</v>
      </c>
      <c r="AA143" s="39">
        <v>3.2759999999999998</v>
      </c>
      <c r="AB143" s="39">
        <v>3.9039999999999999</v>
      </c>
      <c r="AC143" s="39">
        <v>6.7750000000000004</v>
      </c>
      <c r="AD143" s="39">
        <v>4.6139999999999999</v>
      </c>
      <c r="AE143" s="39">
        <v>5.8109999999999999</v>
      </c>
      <c r="AF143" s="39">
        <v>28.4</v>
      </c>
      <c r="AG143" s="39">
        <v>2.3849999999999998</v>
      </c>
      <c r="AH143" s="39">
        <v>21.177</v>
      </c>
      <c r="AI143" s="39">
        <v>5.976</v>
      </c>
      <c r="AJ143" s="39">
        <v>3.33</v>
      </c>
      <c r="AK143" s="39">
        <v>4.8120000000000003</v>
      </c>
      <c r="AL143" s="39">
        <v>6.7530000000000001</v>
      </c>
      <c r="AM143" s="39">
        <v>2.0459999999999998</v>
      </c>
      <c r="AN143" s="39">
        <v>3.0209999999999999</v>
      </c>
      <c r="AO143" s="39">
        <v>7.1660000000000004</v>
      </c>
      <c r="AP143" s="39">
        <v>3.8079999999999998</v>
      </c>
      <c r="AQ143" s="39">
        <v>4.1760000000000002</v>
      </c>
      <c r="AR143" s="39">
        <v>2.7530000000000001</v>
      </c>
      <c r="AS143" s="39">
        <v>6.8840000000000003</v>
      </c>
      <c r="AT143" s="39">
        <v>4.1719999999999997</v>
      </c>
      <c r="AU143" s="39">
        <v>20.77</v>
      </c>
      <c r="AV143" s="39">
        <v>18.905999999999999</v>
      </c>
      <c r="AW143" s="39">
        <v>1.3759999999999999</v>
      </c>
      <c r="AX143" s="39">
        <v>4.9509999999999996</v>
      </c>
      <c r="AY143" s="39">
        <v>10.959</v>
      </c>
      <c r="AZ143" s="39">
        <v>2.177</v>
      </c>
      <c r="BA143" s="39">
        <v>8.0630000000000006</v>
      </c>
      <c r="BB143" s="39">
        <v>4.6639999999999997</v>
      </c>
      <c r="BC143" s="39">
        <v>7.8339999999999996</v>
      </c>
      <c r="BD143" s="39">
        <v>3.645</v>
      </c>
      <c r="BE143" s="39">
        <v>6.41</v>
      </c>
      <c r="BF143" s="39">
        <v>11.077</v>
      </c>
      <c r="BG143" s="39">
        <v>1.518</v>
      </c>
      <c r="BH143" s="39">
        <v>14.811999999999999</v>
      </c>
      <c r="BI143" s="39">
        <v>8.4480000000000004</v>
      </c>
      <c r="BJ143" s="39">
        <v>2.2989999999999999</v>
      </c>
      <c r="BK143" s="39">
        <v>16.823</v>
      </c>
    </row>
    <row r="144" spans="1:63" x14ac:dyDescent="0.2">
      <c r="A144" s="30">
        <f t="shared" si="31"/>
        <v>2024</v>
      </c>
      <c r="D144" s="30">
        <f t="shared" si="41"/>
        <v>2</v>
      </c>
      <c r="E144" s="30">
        <f t="shared" si="33"/>
        <v>50</v>
      </c>
      <c r="F144" s="30">
        <f t="shared" si="34"/>
        <v>43</v>
      </c>
      <c r="G144" s="30">
        <f t="shared" si="35"/>
        <v>10</v>
      </c>
      <c r="H144" s="30">
        <f t="shared" si="36"/>
        <v>0</v>
      </c>
      <c r="I144" s="30">
        <f t="shared" si="37"/>
        <v>0</v>
      </c>
      <c r="J144" s="30">
        <f t="shared" si="38"/>
        <v>0</v>
      </c>
      <c r="K144" s="30">
        <f t="shared" si="39"/>
        <v>0</v>
      </c>
      <c r="L144" s="30">
        <f t="shared" si="40"/>
        <v>9</v>
      </c>
      <c r="M144" s="38">
        <v>45536</v>
      </c>
      <c r="N144" s="39">
        <v>17.396999999999998</v>
      </c>
      <c r="O144" s="39">
        <v>4.2220000000000004</v>
      </c>
      <c r="P144" s="39">
        <v>10.956</v>
      </c>
      <c r="Q144" s="39">
        <v>1.585</v>
      </c>
      <c r="R144" s="39">
        <v>9.7799999999999994</v>
      </c>
      <c r="S144" s="39">
        <v>0.66700000000000004</v>
      </c>
      <c r="T144" s="39">
        <v>2.7919999999999998</v>
      </c>
      <c r="U144" s="39">
        <v>31.456</v>
      </c>
      <c r="V144" s="39">
        <v>7.3810000000000002</v>
      </c>
      <c r="W144" s="39">
        <v>4.1280000000000001</v>
      </c>
      <c r="X144" s="39">
        <v>3.0459999999999998</v>
      </c>
      <c r="Y144" s="39">
        <v>5.2389999999999999</v>
      </c>
      <c r="Z144" s="39">
        <v>1.129</v>
      </c>
      <c r="AA144" s="39">
        <v>12.513</v>
      </c>
      <c r="AB144" s="39">
        <v>4.2530000000000001</v>
      </c>
      <c r="AC144" s="39">
        <v>4.048</v>
      </c>
      <c r="AD144" s="39">
        <v>9.5830000000000002</v>
      </c>
      <c r="AE144" s="39">
        <v>0.48</v>
      </c>
      <c r="AF144" s="39">
        <v>8.2040000000000006</v>
      </c>
      <c r="AG144" s="39">
        <v>0.48499999999999999</v>
      </c>
      <c r="AH144" s="39">
        <v>12.464</v>
      </c>
      <c r="AI144" s="39">
        <v>0.318</v>
      </c>
      <c r="AJ144" s="39">
        <v>2.5249999999999999</v>
      </c>
      <c r="AK144" s="39">
        <v>7.67</v>
      </c>
      <c r="AL144" s="39">
        <v>7.3540000000000001</v>
      </c>
      <c r="AM144" s="39">
        <v>0.57599999999999996</v>
      </c>
      <c r="AN144" s="39">
        <v>5.907</v>
      </c>
      <c r="AO144" s="39">
        <v>3.3719999999999999</v>
      </c>
      <c r="AP144" s="39">
        <v>2.3050000000000002</v>
      </c>
      <c r="AQ144" s="39">
        <v>11.824999999999999</v>
      </c>
      <c r="AR144" s="39">
        <v>0.28799999999999998</v>
      </c>
      <c r="AS144" s="39">
        <v>10.093</v>
      </c>
      <c r="AT144" s="39">
        <v>3.5710000000000002</v>
      </c>
      <c r="AU144" s="39">
        <v>7.2859999999999996</v>
      </c>
      <c r="AV144" s="39">
        <v>4.8239999999999998</v>
      </c>
      <c r="AW144" s="39">
        <v>4.4429999999999996</v>
      </c>
      <c r="AX144" s="39">
        <v>12.368</v>
      </c>
      <c r="AY144" s="39">
        <v>5.5270000000000001</v>
      </c>
      <c r="AZ144" s="39">
        <v>1.36</v>
      </c>
      <c r="BA144" s="39">
        <v>16.672000000000001</v>
      </c>
      <c r="BB144" s="39">
        <v>6.1589999999999998</v>
      </c>
      <c r="BC144" s="39">
        <v>4.4249999999999998</v>
      </c>
      <c r="BD144" s="39">
        <v>8.0239999999999991</v>
      </c>
      <c r="BE144" s="39">
        <v>0.29899999999999999</v>
      </c>
      <c r="BF144" s="39">
        <v>5.4859999999999998</v>
      </c>
      <c r="BG144" s="39">
        <v>5.3940000000000001</v>
      </c>
      <c r="BH144" s="39">
        <v>5.3390000000000004</v>
      </c>
      <c r="BI144" s="39">
        <v>40.845999999999997</v>
      </c>
      <c r="BJ144" s="39">
        <v>7.17</v>
      </c>
      <c r="BK144" s="39">
        <v>2.016</v>
      </c>
    </row>
    <row r="145" spans="1:63" x14ac:dyDescent="0.2">
      <c r="A145" s="30">
        <f t="shared" si="31"/>
        <v>2024</v>
      </c>
      <c r="D145" s="30">
        <f t="shared" si="41"/>
        <v>0</v>
      </c>
      <c r="E145" s="30">
        <f t="shared" si="33"/>
        <v>35</v>
      </c>
      <c r="F145" s="30">
        <f t="shared" si="34"/>
        <v>19</v>
      </c>
      <c r="G145" s="30">
        <f t="shared" si="35"/>
        <v>2</v>
      </c>
      <c r="H145" s="30">
        <f t="shared" si="36"/>
        <v>0</v>
      </c>
      <c r="I145" s="30">
        <f t="shared" si="37"/>
        <v>0</v>
      </c>
      <c r="J145" s="30">
        <f t="shared" si="38"/>
        <v>0</v>
      </c>
      <c r="K145" s="30">
        <f t="shared" si="39"/>
        <v>0</v>
      </c>
      <c r="L145" s="30">
        <f t="shared" si="40"/>
        <v>10</v>
      </c>
      <c r="M145" s="38">
        <v>45566</v>
      </c>
      <c r="N145" s="39">
        <v>14.8</v>
      </c>
      <c r="O145" s="39">
        <v>0.112</v>
      </c>
      <c r="P145" s="39">
        <v>2.177</v>
      </c>
      <c r="Q145" s="39">
        <v>0</v>
      </c>
      <c r="R145" s="39">
        <v>0</v>
      </c>
      <c r="S145" s="39">
        <v>0.47799999999999998</v>
      </c>
      <c r="T145" s="39">
        <v>0.48299999999999998</v>
      </c>
      <c r="U145" s="39">
        <v>14.58</v>
      </c>
      <c r="V145" s="39">
        <v>2.87</v>
      </c>
      <c r="W145" s="39">
        <v>0</v>
      </c>
      <c r="X145" s="39">
        <v>1.379</v>
      </c>
      <c r="Y145" s="39">
        <v>0.111</v>
      </c>
      <c r="Z145" s="39">
        <v>1.9690000000000001</v>
      </c>
      <c r="AA145" s="39">
        <v>0</v>
      </c>
      <c r="AB145" s="39">
        <v>0.60599999999999998</v>
      </c>
      <c r="AC145" s="39">
        <v>0</v>
      </c>
      <c r="AD145" s="39">
        <v>5.056</v>
      </c>
      <c r="AE145" s="39">
        <v>1.4379999999999999</v>
      </c>
      <c r="AF145" s="39">
        <v>0</v>
      </c>
      <c r="AG145" s="39">
        <v>7.7640000000000002</v>
      </c>
      <c r="AH145" s="39">
        <v>1.677</v>
      </c>
      <c r="AI145" s="39">
        <v>4.4999999999999998E-2</v>
      </c>
      <c r="AJ145" s="39">
        <v>0.129</v>
      </c>
      <c r="AK145" s="39">
        <v>1.516</v>
      </c>
      <c r="AL145" s="39">
        <v>2.097</v>
      </c>
      <c r="AM145" s="39">
        <v>0.68</v>
      </c>
      <c r="AN145" s="39">
        <v>6.1369999999999996</v>
      </c>
      <c r="AO145" s="39">
        <v>0.41799999999999998</v>
      </c>
      <c r="AP145" s="39">
        <v>1.9610000000000001</v>
      </c>
      <c r="AQ145" s="39">
        <v>0</v>
      </c>
      <c r="AR145" s="39">
        <v>0</v>
      </c>
      <c r="AS145" s="39">
        <v>0.215</v>
      </c>
      <c r="AT145" s="39">
        <v>0</v>
      </c>
      <c r="AU145" s="39">
        <v>6.4000000000000001E-2</v>
      </c>
      <c r="AV145" s="39">
        <v>0</v>
      </c>
      <c r="AW145" s="39">
        <v>0.49399999999999999</v>
      </c>
      <c r="AX145" s="39">
        <v>5.4980000000000002</v>
      </c>
      <c r="AY145" s="39">
        <v>0</v>
      </c>
      <c r="AZ145" s="39">
        <v>0</v>
      </c>
      <c r="BA145" s="39">
        <v>6.234</v>
      </c>
      <c r="BB145" s="39">
        <v>1.282</v>
      </c>
      <c r="BC145" s="39">
        <v>0</v>
      </c>
      <c r="BD145" s="39">
        <v>0</v>
      </c>
      <c r="BE145" s="39">
        <v>0.27100000000000002</v>
      </c>
      <c r="BF145" s="39">
        <v>6.6719999999999997</v>
      </c>
      <c r="BG145" s="39">
        <v>2.8809999999999998</v>
      </c>
      <c r="BH145" s="39">
        <v>0.35299999999999998</v>
      </c>
      <c r="BI145" s="39">
        <v>0.72499999999999998</v>
      </c>
      <c r="BJ145" s="39">
        <v>0.39300000000000002</v>
      </c>
      <c r="BK145" s="39">
        <v>0</v>
      </c>
    </row>
    <row r="146" spans="1:63" x14ac:dyDescent="0.2">
      <c r="A146" s="30">
        <f t="shared" si="31"/>
        <v>2024</v>
      </c>
      <c r="D146" s="30">
        <f t="shared" si="41"/>
        <v>0</v>
      </c>
      <c r="E146" s="30">
        <f t="shared" si="33"/>
        <v>13</v>
      </c>
      <c r="F146" s="30">
        <f t="shared" si="34"/>
        <v>2</v>
      </c>
      <c r="G146" s="30">
        <f t="shared" si="35"/>
        <v>0</v>
      </c>
      <c r="H146" s="30">
        <f t="shared" si="36"/>
        <v>0</v>
      </c>
      <c r="I146" s="30">
        <f t="shared" si="37"/>
        <v>0</v>
      </c>
      <c r="J146" s="30">
        <f t="shared" si="38"/>
        <v>0</v>
      </c>
      <c r="K146" s="30">
        <f t="shared" si="39"/>
        <v>0</v>
      </c>
      <c r="L146" s="30">
        <f t="shared" si="40"/>
        <v>11</v>
      </c>
      <c r="M146" s="38">
        <v>45597</v>
      </c>
      <c r="N146" s="39">
        <v>0</v>
      </c>
      <c r="O146" s="39">
        <v>0</v>
      </c>
      <c r="P146" s="39">
        <v>0</v>
      </c>
      <c r="Q146" s="39">
        <v>2.7E-2</v>
      </c>
      <c r="R146" s="39">
        <v>0.442</v>
      </c>
      <c r="S146" s="39">
        <v>0</v>
      </c>
      <c r="T146" s="39">
        <v>0</v>
      </c>
      <c r="U146" s="39">
        <v>0</v>
      </c>
      <c r="V146" s="39">
        <v>0</v>
      </c>
      <c r="W146" s="39">
        <v>0.24</v>
      </c>
      <c r="X146" s="39">
        <v>0</v>
      </c>
      <c r="Y146" s="39">
        <v>0</v>
      </c>
      <c r="Z146" s="39">
        <v>0</v>
      </c>
      <c r="AA146" s="39">
        <v>0</v>
      </c>
      <c r="AB146" s="39">
        <v>1.514</v>
      </c>
      <c r="AC146" s="39">
        <v>0</v>
      </c>
      <c r="AD146" s="39">
        <v>0.92800000000000005</v>
      </c>
      <c r="AE146" s="39">
        <v>0</v>
      </c>
      <c r="AF146" s="39">
        <v>0</v>
      </c>
      <c r="AG146" s="39">
        <v>0.498</v>
      </c>
      <c r="AH146" s="39">
        <v>0</v>
      </c>
      <c r="AI146" s="39">
        <v>0.32400000000000001</v>
      </c>
      <c r="AJ146" s="39">
        <v>0</v>
      </c>
      <c r="AK146" s="39">
        <v>0</v>
      </c>
      <c r="AL146" s="39">
        <v>0</v>
      </c>
      <c r="AM146" s="39">
        <v>0</v>
      </c>
      <c r="AN146" s="39">
        <v>0.41099999999999998</v>
      </c>
      <c r="AO146" s="39">
        <v>0</v>
      </c>
      <c r="AP146" s="39">
        <v>0</v>
      </c>
      <c r="AQ146" s="39">
        <v>0</v>
      </c>
      <c r="AR146" s="39">
        <v>0.48799999999999999</v>
      </c>
      <c r="AS146" s="39">
        <v>0</v>
      </c>
      <c r="AT146" s="39">
        <v>0</v>
      </c>
      <c r="AU146" s="39">
        <v>0</v>
      </c>
      <c r="AV146" s="39">
        <v>0</v>
      </c>
      <c r="AW146" s="39">
        <v>0</v>
      </c>
      <c r="AX146" s="39">
        <v>0</v>
      </c>
      <c r="AY146" s="39">
        <v>0</v>
      </c>
      <c r="AZ146" s="39">
        <v>0</v>
      </c>
      <c r="BA146" s="39">
        <v>0</v>
      </c>
      <c r="BB146" s="39">
        <v>5.0430000000000001</v>
      </c>
      <c r="BC146" s="39">
        <v>0</v>
      </c>
      <c r="BD146" s="39">
        <v>0</v>
      </c>
      <c r="BE146" s="39">
        <v>0.94199999999999995</v>
      </c>
      <c r="BF146" s="39">
        <v>0</v>
      </c>
      <c r="BG146" s="39">
        <v>0</v>
      </c>
      <c r="BH146" s="39">
        <v>0.35199999999999998</v>
      </c>
      <c r="BI146" s="39">
        <v>0</v>
      </c>
      <c r="BJ146" s="39">
        <v>0.253</v>
      </c>
      <c r="BK146" s="39">
        <v>0</v>
      </c>
    </row>
    <row r="147" spans="1:63" x14ac:dyDescent="0.2">
      <c r="A147" s="30">
        <f t="shared" si="31"/>
        <v>2024</v>
      </c>
      <c r="D147" s="30">
        <f t="shared" si="41"/>
        <v>0</v>
      </c>
      <c r="E147" s="30">
        <f t="shared" si="33"/>
        <v>24</v>
      </c>
      <c r="F147" s="30">
        <f t="shared" si="34"/>
        <v>18</v>
      </c>
      <c r="G147" s="30">
        <f t="shared" si="35"/>
        <v>2</v>
      </c>
      <c r="H147" s="30">
        <f t="shared" si="36"/>
        <v>0</v>
      </c>
      <c r="I147" s="30">
        <f t="shared" si="37"/>
        <v>0</v>
      </c>
      <c r="J147" s="30">
        <f t="shared" si="38"/>
        <v>0</v>
      </c>
      <c r="K147" s="30">
        <f t="shared" si="39"/>
        <v>0</v>
      </c>
      <c r="L147" s="30">
        <f t="shared" si="40"/>
        <v>12</v>
      </c>
      <c r="M147" s="38">
        <v>45627</v>
      </c>
      <c r="N147" s="39">
        <v>3.7010000000000001</v>
      </c>
      <c r="O147" s="39">
        <v>0</v>
      </c>
      <c r="P147" s="39">
        <v>0</v>
      </c>
      <c r="Q147" s="39">
        <v>0</v>
      </c>
      <c r="R147" s="39">
        <v>2.714</v>
      </c>
      <c r="S147" s="39">
        <v>0.95899999999999996</v>
      </c>
      <c r="T147" s="39">
        <v>0</v>
      </c>
      <c r="U147" s="39">
        <v>1.7070000000000001</v>
      </c>
      <c r="V147" s="39">
        <v>1.4039999999999999</v>
      </c>
      <c r="W147" s="39">
        <v>0</v>
      </c>
      <c r="X147" s="39">
        <v>2.0329999999999999</v>
      </c>
      <c r="Y147" s="39">
        <v>0</v>
      </c>
      <c r="Z147" s="39">
        <v>0</v>
      </c>
      <c r="AA147" s="39">
        <v>0.77100000000000002</v>
      </c>
      <c r="AB147" s="39">
        <v>4.5229999999999997</v>
      </c>
      <c r="AC147" s="39">
        <v>0</v>
      </c>
      <c r="AD147" s="39">
        <v>0</v>
      </c>
      <c r="AE147" s="39">
        <v>1.417</v>
      </c>
      <c r="AF147" s="39">
        <v>2.76</v>
      </c>
      <c r="AG147" s="39">
        <v>0</v>
      </c>
      <c r="AH147" s="39">
        <v>0</v>
      </c>
      <c r="AI147" s="39">
        <v>15.632</v>
      </c>
      <c r="AJ147" s="39">
        <v>0</v>
      </c>
      <c r="AK147" s="39">
        <v>11.335000000000001</v>
      </c>
      <c r="AL147" s="39">
        <v>0</v>
      </c>
      <c r="AM147" s="39">
        <v>1.3</v>
      </c>
      <c r="AN147" s="39">
        <v>2.9860000000000002</v>
      </c>
      <c r="AO147" s="39">
        <v>1.0409999999999999</v>
      </c>
      <c r="AP147" s="39">
        <v>0</v>
      </c>
      <c r="AQ147" s="39">
        <v>0</v>
      </c>
      <c r="AR147" s="39">
        <v>0.55400000000000005</v>
      </c>
      <c r="AS147" s="39">
        <v>0</v>
      </c>
      <c r="AT147" s="39">
        <v>0</v>
      </c>
      <c r="AU147" s="39">
        <v>5.4829999999999997</v>
      </c>
      <c r="AV147" s="39">
        <v>0</v>
      </c>
      <c r="AW147" s="39">
        <v>3.4000000000000002E-2</v>
      </c>
      <c r="AX147" s="39">
        <v>0.54200000000000004</v>
      </c>
      <c r="AY147" s="39">
        <v>0</v>
      </c>
      <c r="AZ147" s="39">
        <v>0</v>
      </c>
      <c r="BA147" s="39">
        <v>0.64300000000000002</v>
      </c>
      <c r="BB147" s="39">
        <v>0</v>
      </c>
      <c r="BC147" s="39">
        <v>3.4889999999999999</v>
      </c>
      <c r="BD147" s="39">
        <v>5.6340000000000003</v>
      </c>
      <c r="BE147" s="39">
        <v>0</v>
      </c>
      <c r="BF147" s="39">
        <v>0</v>
      </c>
      <c r="BG147" s="39">
        <v>0</v>
      </c>
      <c r="BH147" s="39">
        <v>3.1640000000000001</v>
      </c>
      <c r="BI147" s="39">
        <v>0</v>
      </c>
      <c r="BJ147" s="39">
        <v>0</v>
      </c>
      <c r="BK147" s="39">
        <v>4.6449999999999996</v>
      </c>
    </row>
    <row r="148" spans="1:63" x14ac:dyDescent="0.2">
      <c r="A148" s="30">
        <f t="shared" si="31"/>
        <v>2025</v>
      </c>
      <c r="D148" s="30">
        <f t="shared" ref="D148:D211" si="42">COUNTIF(N148:BK148,"&gt;25")</f>
        <v>1</v>
      </c>
      <c r="E148" s="30">
        <f t="shared" ref="E148:E211" si="43">COUNTIF($N148:$BK148,"&gt;0")</f>
        <v>43</v>
      </c>
      <c r="F148" s="30">
        <f t="shared" ref="F148:F211" si="44">COUNTIF($N148:$BK148,"&gt;1")</f>
        <v>37</v>
      </c>
      <c r="G148" s="30">
        <f t="shared" ref="G148:G211" si="45">COUNTIF($N148:$BK148,"&gt;10")</f>
        <v>5</v>
      </c>
      <c r="H148" s="30">
        <f t="shared" ref="H148:H211" si="46">COUNTIF($N148:$BK148,"&gt;50")</f>
        <v>0</v>
      </c>
      <c r="I148" s="30">
        <f t="shared" ref="I148:I211" si="47">COUNTIF($N148:$BK148,"&gt;100")</f>
        <v>0</v>
      </c>
      <c r="J148" s="30">
        <f t="shared" ref="J148:J211" si="48">COUNTIF($N148:$BK148,"&gt;500")</f>
        <v>0</v>
      </c>
      <c r="K148" s="30">
        <f t="shared" ref="K148:K211" si="49">COUNTIF($N148:$BK148,"&gt;1000")</f>
        <v>0</v>
      </c>
      <c r="L148" s="30">
        <f t="shared" ref="L148:L211" si="50">MONTH(M148)</f>
        <v>1</v>
      </c>
      <c r="M148" s="38">
        <v>45658</v>
      </c>
      <c r="N148" s="39">
        <v>18.873000000000001</v>
      </c>
      <c r="O148" s="39">
        <v>0</v>
      </c>
      <c r="P148" s="39">
        <v>8.2390000000000008</v>
      </c>
      <c r="Q148" s="39">
        <v>0</v>
      </c>
      <c r="R148" s="39">
        <v>1.4770000000000001</v>
      </c>
      <c r="S148" s="39">
        <v>5.1779999999999999</v>
      </c>
      <c r="T148" s="39">
        <v>8.5809999999999995</v>
      </c>
      <c r="U148" s="39">
        <v>0</v>
      </c>
      <c r="V148" s="39">
        <v>2.577</v>
      </c>
      <c r="W148" s="39">
        <v>1.5640000000000001</v>
      </c>
      <c r="X148" s="39">
        <v>1.1020000000000001</v>
      </c>
      <c r="Y148" s="39">
        <v>5.1859999999999999</v>
      </c>
      <c r="Z148" s="39">
        <v>4.4690000000000003</v>
      </c>
      <c r="AA148" s="39">
        <v>3.1190000000000002</v>
      </c>
      <c r="AB148" s="39">
        <v>6.2169999999999996</v>
      </c>
      <c r="AC148" s="39">
        <v>3.577</v>
      </c>
      <c r="AD148" s="39">
        <v>1.8640000000000001</v>
      </c>
      <c r="AE148" s="39">
        <v>3.1549999999999998</v>
      </c>
      <c r="AF148" s="39">
        <v>0.54100000000000004</v>
      </c>
      <c r="AG148" s="39">
        <v>13.263</v>
      </c>
      <c r="AH148" s="39">
        <v>0.77600000000000002</v>
      </c>
      <c r="AI148" s="39">
        <v>5.4409999999999998</v>
      </c>
      <c r="AJ148" s="39">
        <v>5.5810000000000004</v>
      </c>
      <c r="AK148" s="39">
        <v>4.0279999999999996</v>
      </c>
      <c r="AL148" s="39">
        <v>6.3789999999999996</v>
      </c>
      <c r="AM148" s="39">
        <v>0</v>
      </c>
      <c r="AN148" s="39">
        <v>4.1520000000000001</v>
      </c>
      <c r="AO148" s="39">
        <v>8.2319999999999993</v>
      </c>
      <c r="AP148" s="39">
        <v>0.252</v>
      </c>
      <c r="AQ148" s="39">
        <v>2.7149999999999999</v>
      </c>
      <c r="AR148" s="39">
        <v>4.3620000000000001</v>
      </c>
      <c r="AS148" s="39">
        <v>1.9970000000000001</v>
      </c>
      <c r="AT148" s="39">
        <v>0</v>
      </c>
      <c r="AU148" s="39">
        <v>17.331</v>
      </c>
      <c r="AV148" s="39">
        <v>0.158</v>
      </c>
      <c r="AW148" s="39">
        <v>2.6219999999999999</v>
      </c>
      <c r="AX148" s="39">
        <v>2.0059999999999998</v>
      </c>
      <c r="AY148" s="39">
        <v>2.3119999999999998</v>
      </c>
      <c r="AZ148" s="39">
        <v>0</v>
      </c>
      <c r="BA148" s="39">
        <v>17.295999999999999</v>
      </c>
      <c r="BB148" s="39">
        <v>25.408000000000001</v>
      </c>
      <c r="BC148" s="39">
        <v>0</v>
      </c>
      <c r="BD148" s="39">
        <v>3.3010000000000002</v>
      </c>
      <c r="BE148" s="39">
        <v>6.3490000000000002</v>
      </c>
      <c r="BF148" s="39">
        <v>4.7750000000000004</v>
      </c>
      <c r="BG148" s="39">
        <v>0.69099999999999995</v>
      </c>
      <c r="BH148" s="39">
        <v>2.9649999999999999</v>
      </c>
      <c r="BI148" s="39">
        <v>1.6439999999999999</v>
      </c>
      <c r="BJ148" s="39">
        <v>5.5E-2</v>
      </c>
      <c r="BK148" s="39">
        <v>5.3470000000000004</v>
      </c>
    </row>
    <row r="149" spans="1:63" x14ac:dyDescent="0.2">
      <c r="A149" s="30">
        <f t="shared" si="31"/>
        <v>2025</v>
      </c>
      <c r="D149" s="30">
        <f t="shared" si="42"/>
        <v>0</v>
      </c>
      <c r="E149" s="30">
        <f t="shared" si="43"/>
        <v>27</v>
      </c>
      <c r="F149" s="30">
        <f t="shared" si="44"/>
        <v>10</v>
      </c>
      <c r="G149" s="30">
        <f t="shared" si="45"/>
        <v>0</v>
      </c>
      <c r="H149" s="30">
        <f t="shared" si="46"/>
        <v>0</v>
      </c>
      <c r="I149" s="30">
        <f t="shared" si="47"/>
        <v>0</v>
      </c>
      <c r="J149" s="30">
        <f t="shared" si="48"/>
        <v>0</v>
      </c>
      <c r="K149" s="30">
        <f t="shared" si="49"/>
        <v>0</v>
      </c>
      <c r="L149" s="30">
        <f t="shared" si="50"/>
        <v>2</v>
      </c>
      <c r="M149" s="38">
        <v>45689</v>
      </c>
      <c r="N149" s="39">
        <v>1.5760000000000001</v>
      </c>
      <c r="O149" s="39">
        <v>0.76700000000000002</v>
      </c>
      <c r="P149" s="39">
        <v>0</v>
      </c>
      <c r="Q149" s="39">
        <v>0.40799999999999997</v>
      </c>
      <c r="R149" s="39">
        <v>0.53800000000000003</v>
      </c>
      <c r="S149" s="39">
        <v>0</v>
      </c>
      <c r="T149" s="39">
        <v>0.44700000000000001</v>
      </c>
      <c r="U149" s="39">
        <v>0.13600000000000001</v>
      </c>
      <c r="V149" s="39">
        <v>0</v>
      </c>
      <c r="W149" s="39">
        <v>0.32100000000000001</v>
      </c>
      <c r="X149" s="39">
        <v>0</v>
      </c>
      <c r="Y149" s="39">
        <v>0</v>
      </c>
      <c r="Z149" s="39">
        <v>0</v>
      </c>
      <c r="AA149" s="39">
        <v>0.17599999999999999</v>
      </c>
      <c r="AB149" s="39">
        <v>2.1669999999999998</v>
      </c>
      <c r="AC149" s="39">
        <v>0.83299999999999996</v>
      </c>
      <c r="AD149" s="39">
        <v>0.214</v>
      </c>
      <c r="AE149" s="39">
        <v>0.25900000000000001</v>
      </c>
      <c r="AF149" s="39">
        <v>1.264</v>
      </c>
      <c r="AG149" s="39">
        <v>0</v>
      </c>
      <c r="AH149" s="39">
        <v>1.3069999999999999</v>
      </c>
      <c r="AI149" s="39">
        <v>0.746</v>
      </c>
      <c r="AJ149" s="39">
        <v>0</v>
      </c>
      <c r="AK149" s="39">
        <v>2.8109999999999999</v>
      </c>
      <c r="AL149" s="39">
        <v>0</v>
      </c>
      <c r="AM149" s="39">
        <v>2.4630000000000001</v>
      </c>
      <c r="AN149" s="39">
        <v>4.4969999999999999</v>
      </c>
      <c r="AO149" s="39">
        <v>4.8000000000000001E-2</v>
      </c>
      <c r="AP149" s="39">
        <v>3.944</v>
      </c>
      <c r="AQ149" s="39">
        <v>0</v>
      </c>
      <c r="AR149" s="39">
        <v>0</v>
      </c>
      <c r="AS149" s="39">
        <v>3.661</v>
      </c>
      <c r="AT149" s="39">
        <v>0</v>
      </c>
      <c r="AU149" s="39">
        <v>0</v>
      </c>
      <c r="AV149" s="39">
        <v>0.64400000000000002</v>
      </c>
      <c r="AW149" s="39">
        <v>0</v>
      </c>
      <c r="AX149" s="39">
        <v>0.24299999999999999</v>
      </c>
      <c r="AY149" s="39">
        <v>0</v>
      </c>
      <c r="AZ149" s="39">
        <v>0</v>
      </c>
      <c r="BA149" s="39">
        <v>0</v>
      </c>
      <c r="BB149" s="39">
        <v>0</v>
      </c>
      <c r="BC149" s="39">
        <v>1.897</v>
      </c>
      <c r="BD149" s="39">
        <v>0</v>
      </c>
      <c r="BE149" s="39">
        <v>0.54800000000000004</v>
      </c>
      <c r="BF149" s="39">
        <v>0</v>
      </c>
      <c r="BG149" s="39">
        <v>0</v>
      </c>
      <c r="BH149" s="39">
        <v>0</v>
      </c>
      <c r="BI149" s="39">
        <v>0.113</v>
      </c>
      <c r="BJ149" s="39">
        <v>0.157</v>
      </c>
      <c r="BK149" s="39">
        <v>0</v>
      </c>
    </row>
    <row r="150" spans="1:63" x14ac:dyDescent="0.2">
      <c r="A150" s="30">
        <f t="shared" si="31"/>
        <v>2025</v>
      </c>
      <c r="D150" s="30">
        <f t="shared" si="42"/>
        <v>1</v>
      </c>
      <c r="E150" s="30">
        <f t="shared" si="43"/>
        <v>20</v>
      </c>
      <c r="F150" s="30">
        <f t="shared" si="44"/>
        <v>11</v>
      </c>
      <c r="G150" s="30">
        <f t="shared" si="45"/>
        <v>3</v>
      </c>
      <c r="H150" s="30">
        <f t="shared" si="46"/>
        <v>0</v>
      </c>
      <c r="I150" s="30">
        <f t="shared" si="47"/>
        <v>0</v>
      </c>
      <c r="J150" s="30">
        <f t="shared" si="48"/>
        <v>0</v>
      </c>
      <c r="K150" s="30">
        <f t="shared" si="49"/>
        <v>0</v>
      </c>
      <c r="L150" s="30">
        <f t="shared" si="50"/>
        <v>3</v>
      </c>
      <c r="M150" s="38">
        <v>45717</v>
      </c>
      <c r="N150" s="39">
        <v>6.2E-2</v>
      </c>
      <c r="O150" s="39">
        <v>0.01</v>
      </c>
      <c r="P150" s="39">
        <v>0</v>
      </c>
      <c r="Q150" s="39">
        <v>0.115</v>
      </c>
      <c r="R150" s="39">
        <v>0</v>
      </c>
      <c r="S150" s="39">
        <v>0.51300000000000001</v>
      </c>
      <c r="T150" s="39">
        <v>0</v>
      </c>
      <c r="U150" s="39">
        <v>2.2250000000000001</v>
      </c>
      <c r="V150" s="39">
        <v>0</v>
      </c>
      <c r="W150" s="39">
        <v>0.95099999999999996</v>
      </c>
      <c r="X150" s="39">
        <v>2.5219999999999998</v>
      </c>
      <c r="Y150" s="39">
        <v>0</v>
      </c>
      <c r="Z150" s="39">
        <v>25.530999999999999</v>
      </c>
      <c r="AA150" s="39">
        <v>0</v>
      </c>
      <c r="AB150" s="39">
        <v>0</v>
      </c>
      <c r="AC150" s="39">
        <v>2.0910000000000002</v>
      </c>
      <c r="AD150" s="39">
        <v>0</v>
      </c>
      <c r="AE150" s="39">
        <v>0.42399999999999999</v>
      </c>
      <c r="AF150" s="39">
        <v>0</v>
      </c>
      <c r="AG150" s="39">
        <v>0.31</v>
      </c>
      <c r="AH150" s="39">
        <v>0.02</v>
      </c>
      <c r="AI150" s="39">
        <v>0</v>
      </c>
      <c r="AJ150" s="39">
        <v>0</v>
      </c>
      <c r="AK150" s="39">
        <v>1.107</v>
      </c>
      <c r="AL150" s="39">
        <v>1.2230000000000001</v>
      </c>
      <c r="AM150" s="39">
        <v>0</v>
      </c>
      <c r="AN150" s="39">
        <v>0</v>
      </c>
      <c r="AO150" s="39">
        <v>0</v>
      </c>
      <c r="AP150" s="39">
        <v>0</v>
      </c>
      <c r="AQ150" s="39">
        <v>0</v>
      </c>
      <c r="AR150" s="39">
        <v>0</v>
      </c>
      <c r="AS150" s="39">
        <v>0</v>
      </c>
      <c r="AT150" s="39">
        <v>0</v>
      </c>
      <c r="AU150" s="39">
        <v>1.341</v>
      </c>
      <c r="AV150" s="39">
        <v>0</v>
      </c>
      <c r="AW150" s="39">
        <v>0</v>
      </c>
      <c r="AX150" s="39">
        <v>1.571</v>
      </c>
      <c r="AY150" s="39">
        <v>0</v>
      </c>
      <c r="AZ150" s="39">
        <v>0</v>
      </c>
      <c r="BA150" s="39">
        <v>0</v>
      </c>
      <c r="BB150" s="39">
        <v>10.439</v>
      </c>
      <c r="BC150" s="39">
        <v>0</v>
      </c>
      <c r="BD150" s="39">
        <v>2.915</v>
      </c>
      <c r="BE150" s="39">
        <v>0</v>
      </c>
      <c r="BF150" s="39">
        <v>0</v>
      </c>
      <c r="BG150" s="39">
        <v>0</v>
      </c>
      <c r="BH150" s="39">
        <v>0</v>
      </c>
      <c r="BI150" s="39">
        <v>10.009</v>
      </c>
      <c r="BJ150" s="39">
        <v>0.14499999999999999</v>
      </c>
      <c r="BK150" s="39">
        <v>0</v>
      </c>
    </row>
    <row r="151" spans="1:63" x14ac:dyDescent="0.2">
      <c r="A151" s="30">
        <f t="shared" si="31"/>
        <v>2025</v>
      </c>
      <c r="D151" s="30">
        <f t="shared" si="42"/>
        <v>0</v>
      </c>
      <c r="E151" s="30">
        <f t="shared" si="43"/>
        <v>0</v>
      </c>
      <c r="F151" s="30">
        <f t="shared" si="44"/>
        <v>0</v>
      </c>
      <c r="G151" s="30">
        <f t="shared" si="45"/>
        <v>0</v>
      </c>
      <c r="H151" s="30">
        <f t="shared" si="46"/>
        <v>0</v>
      </c>
      <c r="I151" s="30">
        <f t="shared" si="47"/>
        <v>0</v>
      </c>
      <c r="J151" s="30">
        <f t="shared" si="48"/>
        <v>0</v>
      </c>
      <c r="K151" s="30">
        <f t="shared" si="49"/>
        <v>0</v>
      </c>
      <c r="L151" s="30">
        <f t="shared" si="50"/>
        <v>4</v>
      </c>
      <c r="M151" s="38">
        <v>45748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  <c r="BB151" s="39">
        <v>0</v>
      </c>
      <c r="BC151" s="39">
        <v>0</v>
      </c>
      <c r="BD151" s="39">
        <v>0</v>
      </c>
      <c r="BE151" s="39">
        <v>0</v>
      </c>
      <c r="BF151" s="39">
        <v>0</v>
      </c>
      <c r="BG151" s="39">
        <v>0</v>
      </c>
      <c r="BH151" s="39">
        <v>0</v>
      </c>
      <c r="BI151" s="39">
        <v>0</v>
      </c>
      <c r="BJ151" s="39">
        <v>0</v>
      </c>
      <c r="BK151" s="39">
        <v>0</v>
      </c>
    </row>
    <row r="152" spans="1:63" x14ac:dyDescent="0.2">
      <c r="A152" s="30">
        <f t="shared" si="31"/>
        <v>2025</v>
      </c>
      <c r="D152" s="30">
        <f t="shared" si="42"/>
        <v>0</v>
      </c>
      <c r="E152" s="30">
        <f t="shared" si="43"/>
        <v>34</v>
      </c>
      <c r="F152" s="30">
        <f t="shared" si="44"/>
        <v>14</v>
      </c>
      <c r="G152" s="30">
        <f t="shared" si="45"/>
        <v>1</v>
      </c>
      <c r="H152" s="30">
        <f t="shared" si="46"/>
        <v>0</v>
      </c>
      <c r="I152" s="30">
        <f t="shared" si="47"/>
        <v>0</v>
      </c>
      <c r="J152" s="30">
        <f t="shared" si="48"/>
        <v>0</v>
      </c>
      <c r="K152" s="30">
        <f t="shared" si="49"/>
        <v>0</v>
      </c>
      <c r="L152" s="30">
        <f t="shared" si="50"/>
        <v>5</v>
      </c>
      <c r="M152" s="38">
        <v>45778</v>
      </c>
      <c r="N152" s="39">
        <v>2.0049999999999999</v>
      </c>
      <c r="O152" s="39">
        <v>0</v>
      </c>
      <c r="P152" s="39">
        <v>0</v>
      </c>
      <c r="Q152" s="39">
        <v>4.2789999999999999</v>
      </c>
      <c r="R152" s="39">
        <v>0.51200000000000001</v>
      </c>
      <c r="S152" s="39">
        <v>1.4710000000000001</v>
      </c>
      <c r="T152" s="39">
        <v>1.6619999999999999</v>
      </c>
      <c r="U152" s="39">
        <v>0</v>
      </c>
      <c r="V152" s="39">
        <v>0.628</v>
      </c>
      <c r="W152" s="39">
        <v>0.66900000000000004</v>
      </c>
      <c r="X152" s="39">
        <v>0</v>
      </c>
      <c r="Y152" s="39">
        <v>8.3130000000000006</v>
      </c>
      <c r="Z152" s="39">
        <v>0</v>
      </c>
      <c r="AA152" s="39">
        <v>2.9980000000000002</v>
      </c>
      <c r="AB152" s="39">
        <v>0</v>
      </c>
      <c r="AC152" s="39">
        <v>0.373</v>
      </c>
      <c r="AD152" s="39">
        <v>5.5759999999999996</v>
      </c>
      <c r="AE152" s="39">
        <v>0</v>
      </c>
      <c r="AF152" s="39">
        <v>3.1339999999999999</v>
      </c>
      <c r="AG152" s="39">
        <v>0</v>
      </c>
      <c r="AH152" s="39">
        <v>0.57899999999999996</v>
      </c>
      <c r="AI152" s="39">
        <v>0.63600000000000001</v>
      </c>
      <c r="AJ152" s="39">
        <v>0</v>
      </c>
      <c r="AK152" s="39">
        <v>2.2770000000000001</v>
      </c>
      <c r="AL152" s="39">
        <v>0</v>
      </c>
      <c r="AM152" s="39">
        <v>3.0030000000000001</v>
      </c>
      <c r="AN152" s="39">
        <v>0</v>
      </c>
      <c r="AO152" s="39">
        <v>0.52</v>
      </c>
      <c r="AP152" s="39">
        <v>0.122</v>
      </c>
      <c r="AQ152" s="39">
        <v>0.69</v>
      </c>
      <c r="AR152" s="39">
        <v>1.228</v>
      </c>
      <c r="AS152" s="39">
        <v>0</v>
      </c>
      <c r="AT152" s="39">
        <v>0.72299999999999998</v>
      </c>
      <c r="AU152" s="39">
        <v>0.38200000000000001</v>
      </c>
      <c r="AV152" s="39">
        <v>0</v>
      </c>
      <c r="AW152" s="39">
        <v>1.2070000000000001</v>
      </c>
      <c r="AX152" s="39">
        <v>10.929</v>
      </c>
      <c r="AY152" s="39">
        <v>0</v>
      </c>
      <c r="AZ152" s="39">
        <v>0</v>
      </c>
      <c r="BA152" s="39">
        <v>0.30599999999999999</v>
      </c>
      <c r="BB152" s="39">
        <v>3.5999999999999997E-2</v>
      </c>
      <c r="BC152" s="39">
        <v>0.59899999999999998</v>
      </c>
      <c r="BD152" s="39">
        <v>0.36099999999999999</v>
      </c>
      <c r="BE152" s="39">
        <v>0.154</v>
      </c>
      <c r="BF152" s="39">
        <v>0</v>
      </c>
      <c r="BG152" s="39">
        <v>0.33</v>
      </c>
      <c r="BH152" s="39">
        <v>0.14099999999999999</v>
      </c>
      <c r="BI152" s="39">
        <v>1.895</v>
      </c>
      <c r="BJ152" s="39">
        <v>0.33900000000000002</v>
      </c>
      <c r="BK152" s="39">
        <v>0.39100000000000001</v>
      </c>
    </row>
    <row r="153" spans="1:63" x14ac:dyDescent="0.2">
      <c r="A153" s="30">
        <f t="shared" si="31"/>
        <v>2025</v>
      </c>
      <c r="D153" s="30">
        <f t="shared" si="42"/>
        <v>0</v>
      </c>
      <c r="E153" s="30">
        <f t="shared" si="43"/>
        <v>25</v>
      </c>
      <c r="F153" s="30">
        <f t="shared" si="44"/>
        <v>4</v>
      </c>
      <c r="G153" s="30">
        <f t="shared" si="45"/>
        <v>0</v>
      </c>
      <c r="H153" s="30">
        <f t="shared" si="46"/>
        <v>0</v>
      </c>
      <c r="I153" s="30">
        <f t="shared" si="47"/>
        <v>0</v>
      </c>
      <c r="J153" s="30">
        <f t="shared" si="48"/>
        <v>0</v>
      </c>
      <c r="K153" s="30">
        <f t="shared" si="49"/>
        <v>0</v>
      </c>
      <c r="L153" s="30">
        <f t="shared" si="50"/>
        <v>6</v>
      </c>
      <c r="M153" s="38">
        <v>45809</v>
      </c>
      <c r="N153" s="39">
        <v>0</v>
      </c>
      <c r="O153" s="39">
        <v>1.4279999999999999</v>
      </c>
      <c r="P153" s="39">
        <v>0</v>
      </c>
      <c r="Q153" s="39">
        <v>0.51800000000000002</v>
      </c>
      <c r="R153" s="39">
        <v>0.17499999999999999</v>
      </c>
      <c r="S153" s="39">
        <v>0</v>
      </c>
      <c r="T153" s="39">
        <v>0.93400000000000005</v>
      </c>
      <c r="U153" s="39">
        <v>0</v>
      </c>
      <c r="V153" s="39">
        <v>0</v>
      </c>
      <c r="W153" s="39">
        <v>0</v>
      </c>
      <c r="X153" s="39">
        <v>1.746</v>
      </c>
      <c r="Y153" s="39">
        <v>0.20499999999999999</v>
      </c>
      <c r="Z153" s="39">
        <v>0</v>
      </c>
      <c r="AA153" s="39">
        <v>0.192</v>
      </c>
      <c r="AB153" s="39">
        <v>0.19</v>
      </c>
      <c r="AC153" s="39">
        <v>3.1E-2</v>
      </c>
      <c r="AD153" s="39">
        <v>0.433</v>
      </c>
      <c r="AE153" s="39">
        <v>0</v>
      </c>
      <c r="AF153" s="39">
        <v>0.48399999999999999</v>
      </c>
      <c r="AG153" s="39">
        <v>0</v>
      </c>
      <c r="AH153" s="39">
        <v>0</v>
      </c>
      <c r="AI153" s="39">
        <v>0.17799999999999999</v>
      </c>
      <c r="AJ153" s="39">
        <v>0.38500000000000001</v>
      </c>
      <c r="AK153" s="39">
        <v>0</v>
      </c>
      <c r="AL153" s="39">
        <v>0</v>
      </c>
      <c r="AM153" s="39">
        <v>2.4660000000000002</v>
      </c>
      <c r="AN153" s="39">
        <v>0.36299999999999999</v>
      </c>
      <c r="AO153" s="39">
        <v>0</v>
      </c>
      <c r="AP153" s="39">
        <v>0.35799999999999998</v>
      </c>
      <c r="AQ153" s="39">
        <v>0</v>
      </c>
      <c r="AR153" s="39">
        <v>0</v>
      </c>
      <c r="AS153" s="39">
        <v>0</v>
      </c>
      <c r="AT153" s="39">
        <v>0</v>
      </c>
      <c r="AU153" s="39">
        <v>2.7290000000000001</v>
      </c>
      <c r="AV153" s="39">
        <v>0</v>
      </c>
      <c r="AW153" s="39">
        <v>0.46</v>
      </c>
      <c r="AX153" s="39">
        <v>0</v>
      </c>
      <c r="AY153" s="39">
        <v>0.44</v>
      </c>
      <c r="AZ153" s="39">
        <v>0.59</v>
      </c>
      <c r="BA153" s="39">
        <v>0</v>
      </c>
      <c r="BB153" s="39">
        <v>0.68200000000000005</v>
      </c>
      <c r="BC153" s="39">
        <v>0</v>
      </c>
      <c r="BD153" s="39">
        <v>0.14899999999999999</v>
      </c>
      <c r="BE153" s="39">
        <v>0</v>
      </c>
      <c r="BF153" s="39">
        <v>0.13500000000000001</v>
      </c>
      <c r="BG153" s="39">
        <v>0</v>
      </c>
      <c r="BH153" s="39">
        <v>0</v>
      </c>
      <c r="BI153" s="39">
        <v>0.23</v>
      </c>
      <c r="BJ153" s="39">
        <v>0</v>
      </c>
      <c r="BK153" s="39">
        <v>0.58499999999999996</v>
      </c>
    </row>
    <row r="154" spans="1:63" x14ac:dyDescent="0.2">
      <c r="A154" s="30">
        <f t="shared" si="31"/>
        <v>2025</v>
      </c>
      <c r="D154" s="30">
        <f t="shared" si="42"/>
        <v>16</v>
      </c>
      <c r="E154" s="30">
        <f t="shared" si="43"/>
        <v>50</v>
      </c>
      <c r="F154" s="30">
        <f t="shared" si="44"/>
        <v>50</v>
      </c>
      <c r="G154" s="30">
        <f t="shared" si="45"/>
        <v>44</v>
      </c>
      <c r="H154" s="30">
        <f t="shared" si="46"/>
        <v>1</v>
      </c>
      <c r="I154" s="30">
        <f t="shared" si="47"/>
        <v>0</v>
      </c>
      <c r="J154" s="30">
        <f t="shared" si="48"/>
        <v>0</v>
      </c>
      <c r="K154" s="30">
        <f t="shared" si="49"/>
        <v>0</v>
      </c>
      <c r="L154" s="30">
        <f t="shared" si="50"/>
        <v>7</v>
      </c>
      <c r="M154" s="38">
        <v>45839</v>
      </c>
      <c r="N154" s="39">
        <v>22.556999999999999</v>
      </c>
      <c r="O154" s="39">
        <v>17.382999999999999</v>
      </c>
      <c r="P154" s="39">
        <v>15.948</v>
      </c>
      <c r="Q154" s="39">
        <v>23.326000000000001</v>
      </c>
      <c r="R154" s="39">
        <v>20.456</v>
      </c>
      <c r="S154" s="39">
        <v>20.315000000000001</v>
      </c>
      <c r="T154" s="39">
        <v>13.051</v>
      </c>
      <c r="U154" s="39">
        <v>30.414000000000001</v>
      </c>
      <c r="V154" s="39">
        <v>12.925000000000001</v>
      </c>
      <c r="W154" s="39">
        <v>31.751999999999999</v>
      </c>
      <c r="X154" s="39">
        <v>34.58</v>
      </c>
      <c r="Y154" s="39">
        <v>11.348000000000001</v>
      </c>
      <c r="Z154" s="39">
        <v>41.011000000000003</v>
      </c>
      <c r="AA154" s="39">
        <v>7.57</v>
      </c>
      <c r="AB154" s="39">
        <v>26.888999999999999</v>
      </c>
      <c r="AC154" s="39">
        <v>16.861999999999998</v>
      </c>
      <c r="AD154" s="39">
        <v>40.33</v>
      </c>
      <c r="AE154" s="39">
        <v>8.0359999999999996</v>
      </c>
      <c r="AF154" s="39">
        <v>16.852</v>
      </c>
      <c r="AG154" s="39">
        <v>24.16</v>
      </c>
      <c r="AH154" s="39">
        <v>16.305</v>
      </c>
      <c r="AI154" s="39">
        <v>20.126000000000001</v>
      </c>
      <c r="AJ154" s="39">
        <v>35.119</v>
      </c>
      <c r="AK154" s="39">
        <v>10.907999999999999</v>
      </c>
      <c r="AL154" s="39">
        <v>13.058</v>
      </c>
      <c r="AM154" s="39">
        <v>27.678000000000001</v>
      </c>
      <c r="AN154" s="39">
        <v>28.509</v>
      </c>
      <c r="AO154" s="39">
        <v>12.627000000000001</v>
      </c>
      <c r="AP154" s="39">
        <v>29.315999999999999</v>
      </c>
      <c r="AQ154" s="39">
        <v>12.414999999999999</v>
      </c>
      <c r="AR154" s="39">
        <v>40.715000000000003</v>
      </c>
      <c r="AS154" s="39">
        <v>5.915</v>
      </c>
      <c r="AT154" s="39">
        <v>4.516</v>
      </c>
      <c r="AU154" s="39">
        <v>81.224000000000004</v>
      </c>
      <c r="AV154" s="39">
        <v>17.641999999999999</v>
      </c>
      <c r="AW154" s="39">
        <v>22.18</v>
      </c>
      <c r="AX154" s="39">
        <v>24.648</v>
      </c>
      <c r="AY154" s="39">
        <v>20.411000000000001</v>
      </c>
      <c r="AZ154" s="39">
        <v>22.771000000000001</v>
      </c>
      <c r="BA154" s="39">
        <v>24.390999999999998</v>
      </c>
      <c r="BB154" s="39">
        <v>20.347000000000001</v>
      </c>
      <c r="BC154" s="39">
        <v>22.106000000000002</v>
      </c>
      <c r="BD154" s="39">
        <v>32.781999999999996</v>
      </c>
      <c r="BE154" s="39">
        <v>10.673</v>
      </c>
      <c r="BF154" s="39">
        <v>6.4420000000000002</v>
      </c>
      <c r="BG154" s="39">
        <v>39.661000000000001</v>
      </c>
      <c r="BH154" s="39">
        <v>7.49</v>
      </c>
      <c r="BI154" s="39">
        <v>45.540999999999997</v>
      </c>
      <c r="BJ154" s="39">
        <v>12.413</v>
      </c>
      <c r="BK154" s="39">
        <v>26.937000000000001</v>
      </c>
    </row>
    <row r="155" spans="1:63" x14ac:dyDescent="0.2">
      <c r="A155" s="30">
        <f t="shared" si="31"/>
        <v>2025</v>
      </c>
      <c r="D155" s="30">
        <f t="shared" si="42"/>
        <v>1</v>
      </c>
      <c r="E155" s="30">
        <f t="shared" si="43"/>
        <v>50</v>
      </c>
      <c r="F155" s="30">
        <f t="shared" si="44"/>
        <v>46</v>
      </c>
      <c r="G155" s="30">
        <f t="shared" si="45"/>
        <v>8</v>
      </c>
      <c r="H155" s="30">
        <f t="shared" si="46"/>
        <v>0</v>
      </c>
      <c r="I155" s="30">
        <f t="shared" si="47"/>
        <v>0</v>
      </c>
      <c r="J155" s="30">
        <f t="shared" si="48"/>
        <v>0</v>
      </c>
      <c r="K155" s="30">
        <f t="shared" si="49"/>
        <v>0</v>
      </c>
      <c r="L155" s="30">
        <f t="shared" si="50"/>
        <v>8</v>
      </c>
      <c r="M155" s="38">
        <v>45870</v>
      </c>
      <c r="N155" s="39">
        <v>2.516</v>
      </c>
      <c r="O155" s="39">
        <v>12.808</v>
      </c>
      <c r="P155" s="39">
        <v>3.2890000000000001</v>
      </c>
      <c r="Q155" s="39">
        <v>7.4870000000000001</v>
      </c>
      <c r="R155" s="39">
        <v>3.597</v>
      </c>
      <c r="S155" s="39">
        <v>4.5010000000000003</v>
      </c>
      <c r="T155" s="39">
        <v>9.7439999999999998</v>
      </c>
      <c r="U155" s="39">
        <v>1.3839999999999999</v>
      </c>
      <c r="V155" s="39">
        <v>6.274</v>
      </c>
      <c r="W155" s="39">
        <v>0.46600000000000003</v>
      </c>
      <c r="X155" s="39">
        <v>5.83</v>
      </c>
      <c r="Y155" s="39">
        <v>4.6269999999999998</v>
      </c>
      <c r="Z155" s="39">
        <v>17.414999999999999</v>
      </c>
      <c r="AA155" s="39">
        <v>0.99199999999999999</v>
      </c>
      <c r="AB155" s="39">
        <v>5.3010000000000002</v>
      </c>
      <c r="AC155" s="39">
        <v>3.9630000000000001</v>
      </c>
      <c r="AD155" s="39">
        <v>3.3359999999999999</v>
      </c>
      <c r="AE155" s="39">
        <v>5.2939999999999996</v>
      </c>
      <c r="AF155" s="39">
        <v>3.956</v>
      </c>
      <c r="AG155" s="39">
        <v>4.1840000000000002</v>
      </c>
      <c r="AH155" s="39">
        <v>34.628</v>
      </c>
      <c r="AI155" s="39">
        <v>1.2230000000000001</v>
      </c>
      <c r="AJ155" s="39">
        <v>5.6219999999999999</v>
      </c>
      <c r="AK155" s="39">
        <v>2.8879999999999999</v>
      </c>
      <c r="AL155" s="39">
        <v>5.9340000000000002</v>
      </c>
      <c r="AM155" s="39">
        <v>2.5979999999999999</v>
      </c>
      <c r="AN155" s="39">
        <v>4.2679999999999998</v>
      </c>
      <c r="AO155" s="39">
        <v>3.379</v>
      </c>
      <c r="AP155" s="39">
        <v>13.811</v>
      </c>
      <c r="AQ155" s="39">
        <v>2.673</v>
      </c>
      <c r="AR155" s="39">
        <v>3.1219999999999999</v>
      </c>
      <c r="AS155" s="39">
        <v>13.547000000000001</v>
      </c>
      <c r="AT155" s="39">
        <v>4.8150000000000004</v>
      </c>
      <c r="AU155" s="39">
        <v>23.792000000000002</v>
      </c>
      <c r="AV155" s="39">
        <v>6.0999999999999999E-2</v>
      </c>
      <c r="AW155" s="39">
        <v>10.135</v>
      </c>
      <c r="AX155" s="39">
        <v>5.556</v>
      </c>
      <c r="AY155" s="39">
        <v>5.0780000000000003</v>
      </c>
      <c r="AZ155" s="39">
        <v>8.7210000000000001</v>
      </c>
      <c r="BA155" s="39">
        <v>0.24</v>
      </c>
      <c r="BB155" s="39">
        <v>4.2220000000000004</v>
      </c>
      <c r="BC155" s="39">
        <v>1.8280000000000001</v>
      </c>
      <c r="BD155" s="39">
        <v>3.4319999999999999</v>
      </c>
      <c r="BE155" s="39">
        <v>4.3470000000000004</v>
      </c>
      <c r="BF155" s="39">
        <v>3.7970000000000002</v>
      </c>
      <c r="BG155" s="39">
        <v>2.7959999999999998</v>
      </c>
      <c r="BH155" s="39">
        <v>9.1489999999999991</v>
      </c>
      <c r="BI155" s="39">
        <v>10.791</v>
      </c>
      <c r="BJ155" s="39">
        <v>8.4600000000000009</v>
      </c>
      <c r="BK155" s="39">
        <v>2.1219999999999999</v>
      </c>
    </row>
    <row r="156" spans="1:63" x14ac:dyDescent="0.2">
      <c r="A156" s="30">
        <f t="shared" si="31"/>
        <v>2025</v>
      </c>
      <c r="D156" s="30">
        <f t="shared" si="42"/>
        <v>4</v>
      </c>
      <c r="E156" s="30">
        <f t="shared" si="43"/>
        <v>50</v>
      </c>
      <c r="F156" s="30">
        <f t="shared" si="44"/>
        <v>46</v>
      </c>
      <c r="G156" s="30">
        <f t="shared" si="45"/>
        <v>16</v>
      </c>
      <c r="H156" s="30">
        <f t="shared" si="46"/>
        <v>0</v>
      </c>
      <c r="I156" s="30">
        <f t="shared" si="47"/>
        <v>0</v>
      </c>
      <c r="J156" s="30">
        <f t="shared" si="48"/>
        <v>0</v>
      </c>
      <c r="K156" s="30">
        <f t="shared" si="49"/>
        <v>0</v>
      </c>
      <c r="L156" s="30">
        <f t="shared" si="50"/>
        <v>9</v>
      </c>
      <c r="M156" s="38">
        <v>45901</v>
      </c>
      <c r="N156" s="39">
        <v>8.2569999999999997</v>
      </c>
      <c r="O156" s="39">
        <v>6.3040000000000003</v>
      </c>
      <c r="P156" s="39">
        <v>1.298</v>
      </c>
      <c r="Q156" s="39">
        <v>12.746</v>
      </c>
      <c r="R156" s="39">
        <v>20.242000000000001</v>
      </c>
      <c r="S156" s="39">
        <v>0.248</v>
      </c>
      <c r="T156" s="39">
        <v>0.72599999999999998</v>
      </c>
      <c r="U156" s="39">
        <v>46.655999999999999</v>
      </c>
      <c r="V156" s="39">
        <v>1.3029999999999999</v>
      </c>
      <c r="W156" s="39">
        <v>16.007999999999999</v>
      </c>
      <c r="X156" s="39">
        <v>6.3609999999999998</v>
      </c>
      <c r="Y156" s="39">
        <v>3.8929999999999998</v>
      </c>
      <c r="Z156" s="39">
        <v>2.5920000000000001</v>
      </c>
      <c r="AA156" s="39">
        <v>14.625999999999999</v>
      </c>
      <c r="AB156" s="39">
        <v>9.0980000000000008</v>
      </c>
      <c r="AC156" s="39">
        <v>5.7919999999999998</v>
      </c>
      <c r="AD156" s="39">
        <v>30.873000000000001</v>
      </c>
      <c r="AE156" s="39">
        <v>1.498</v>
      </c>
      <c r="AF156" s="39">
        <v>19.295000000000002</v>
      </c>
      <c r="AG156" s="39">
        <v>0.40899999999999997</v>
      </c>
      <c r="AH156" s="39">
        <v>9.7550000000000008</v>
      </c>
      <c r="AI156" s="39">
        <v>7.0430000000000001</v>
      </c>
      <c r="AJ156" s="39">
        <v>7.7880000000000003</v>
      </c>
      <c r="AK156" s="39">
        <v>7.4320000000000004</v>
      </c>
      <c r="AL156" s="39">
        <v>2.5209999999999999</v>
      </c>
      <c r="AM156" s="39">
        <v>10.436999999999999</v>
      </c>
      <c r="AN156" s="39">
        <v>3.0049999999999999</v>
      </c>
      <c r="AO156" s="39">
        <v>17.445</v>
      </c>
      <c r="AP156" s="39">
        <v>36.904000000000003</v>
      </c>
      <c r="AQ156" s="39">
        <v>2.88</v>
      </c>
      <c r="AR156" s="39">
        <v>5.3810000000000002</v>
      </c>
      <c r="AS156" s="39">
        <v>7.8179999999999996</v>
      </c>
      <c r="AT156" s="39">
        <v>8.6630000000000003</v>
      </c>
      <c r="AU156" s="39">
        <v>5.54</v>
      </c>
      <c r="AV156" s="39">
        <v>4.8170000000000002</v>
      </c>
      <c r="AW156" s="39">
        <v>21.04</v>
      </c>
      <c r="AX156" s="39">
        <v>5.109</v>
      </c>
      <c r="AY156" s="39">
        <v>10.298999999999999</v>
      </c>
      <c r="AZ156" s="39">
        <v>16.355</v>
      </c>
      <c r="BA156" s="39">
        <v>5.3239999999999998</v>
      </c>
      <c r="BB156" s="39">
        <v>4.5999999999999999E-2</v>
      </c>
      <c r="BC156" s="39">
        <v>21.677</v>
      </c>
      <c r="BD156" s="39">
        <v>3.863</v>
      </c>
      <c r="BE156" s="39">
        <v>10.94</v>
      </c>
      <c r="BF156" s="39">
        <v>9.7449999999999992</v>
      </c>
      <c r="BG156" s="39">
        <v>3.7120000000000002</v>
      </c>
      <c r="BH156" s="39">
        <v>6.32</v>
      </c>
      <c r="BI156" s="39">
        <v>46.121000000000002</v>
      </c>
      <c r="BJ156" s="39">
        <v>2.5939999999999999</v>
      </c>
      <c r="BK156" s="39">
        <v>8.1240000000000006</v>
      </c>
    </row>
    <row r="157" spans="1:63" x14ac:dyDescent="0.2">
      <c r="A157" s="30">
        <f t="shared" ref="A157:A220" si="51">YEAR(M157)</f>
        <v>2025</v>
      </c>
      <c r="D157" s="30">
        <f t="shared" si="42"/>
        <v>1</v>
      </c>
      <c r="E157" s="30">
        <f t="shared" si="43"/>
        <v>41</v>
      </c>
      <c r="F157" s="30">
        <f t="shared" si="44"/>
        <v>24</v>
      </c>
      <c r="G157" s="30">
        <f t="shared" si="45"/>
        <v>7</v>
      </c>
      <c r="H157" s="30">
        <f t="shared" si="46"/>
        <v>0</v>
      </c>
      <c r="I157" s="30">
        <f t="shared" si="47"/>
        <v>0</v>
      </c>
      <c r="J157" s="30">
        <f t="shared" si="48"/>
        <v>0</v>
      </c>
      <c r="K157" s="30">
        <f t="shared" si="49"/>
        <v>0</v>
      </c>
      <c r="L157" s="30">
        <f t="shared" si="50"/>
        <v>10</v>
      </c>
      <c r="M157" s="38">
        <v>45931</v>
      </c>
      <c r="N157" s="39">
        <v>1.478</v>
      </c>
      <c r="O157" s="39">
        <v>0</v>
      </c>
      <c r="P157" s="39">
        <v>2.4E-2</v>
      </c>
      <c r="Q157" s="39">
        <v>4.8959999999999999</v>
      </c>
      <c r="R157" s="39">
        <v>0.81399999999999995</v>
      </c>
      <c r="S157" s="39">
        <v>0</v>
      </c>
      <c r="T157" s="39">
        <v>1.5209999999999999</v>
      </c>
      <c r="U157" s="39">
        <v>14.346</v>
      </c>
      <c r="V157" s="39">
        <v>3.5510000000000002</v>
      </c>
      <c r="W157" s="39">
        <v>0.313</v>
      </c>
      <c r="X157" s="39">
        <v>0.89500000000000002</v>
      </c>
      <c r="Y157" s="39">
        <v>2.8959999999999999</v>
      </c>
      <c r="Z157" s="39">
        <v>0.27500000000000002</v>
      </c>
      <c r="AA157" s="39">
        <v>1.115</v>
      </c>
      <c r="AB157" s="39">
        <v>1.0469999999999999</v>
      </c>
      <c r="AC157" s="39">
        <v>0</v>
      </c>
      <c r="AD157" s="39">
        <v>11.566000000000001</v>
      </c>
      <c r="AE157" s="39">
        <v>1.222</v>
      </c>
      <c r="AF157" s="39">
        <v>0.56899999999999995</v>
      </c>
      <c r="AG157" s="39">
        <v>0.39900000000000002</v>
      </c>
      <c r="AH157" s="39">
        <v>1.046</v>
      </c>
      <c r="AI157" s="39">
        <v>0.33900000000000002</v>
      </c>
      <c r="AJ157" s="39">
        <v>0</v>
      </c>
      <c r="AK157" s="39">
        <v>0.92300000000000004</v>
      </c>
      <c r="AL157" s="39">
        <v>5.7229999999999999</v>
      </c>
      <c r="AM157" s="39">
        <v>0.32900000000000001</v>
      </c>
      <c r="AN157" s="39">
        <v>26.343</v>
      </c>
      <c r="AO157" s="39">
        <v>0</v>
      </c>
      <c r="AP157" s="39">
        <v>8.8849999999999998</v>
      </c>
      <c r="AQ157" s="39">
        <v>0</v>
      </c>
      <c r="AR157" s="39">
        <v>13.522</v>
      </c>
      <c r="AS157" s="39">
        <v>0.09</v>
      </c>
      <c r="AT157" s="39">
        <v>0</v>
      </c>
      <c r="AU157" s="39">
        <v>10.89</v>
      </c>
      <c r="AV157" s="39">
        <v>2.7989999999999999</v>
      </c>
      <c r="AW157" s="39">
        <v>8.9999999999999993E-3</v>
      </c>
      <c r="AX157" s="39">
        <v>0</v>
      </c>
      <c r="AY157" s="39">
        <v>2.895</v>
      </c>
      <c r="AZ157" s="39">
        <v>0</v>
      </c>
      <c r="BA157" s="39">
        <v>1.4379999999999999</v>
      </c>
      <c r="BB157" s="39">
        <v>0.151</v>
      </c>
      <c r="BC157" s="39">
        <v>3.0190000000000001</v>
      </c>
      <c r="BD157" s="39">
        <v>12.826000000000001</v>
      </c>
      <c r="BE157" s="39">
        <v>0.36599999999999999</v>
      </c>
      <c r="BF157" s="39">
        <v>11.941000000000001</v>
      </c>
      <c r="BG157" s="39">
        <v>0.245</v>
      </c>
      <c r="BH157" s="39">
        <v>0.182</v>
      </c>
      <c r="BI157" s="39">
        <v>0.88300000000000001</v>
      </c>
      <c r="BJ157" s="39">
        <v>1.591</v>
      </c>
      <c r="BK157" s="39">
        <v>1.3859999999999999</v>
      </c>
    </row>
    <row r="158" spans="1:63" x14ac:dyDescent="0.2">
      <c r="A158" s="30">
        <f t="shared" si="51"/>
        <v>2025</v>
      </c>
      <c r="D158" s="30">
        <f t="shared" si="42"/>
        <v>0</v>
      </c>
      <c r="E158" s="30">
        <f t="shared" si="43"/>
        <v>14</v>
      </c>
      <c r="F158" s="30">
        <f t="shared" si="44"/>
        <v>3</v>
      </c>
      <c r="G158" s="30">
        <f t="shared" si="45"/>
        <v>0</v>
      </c>
      <c r="H158" s="30">
        <f t="shared" si="46"/>
        <v>0</v>
      </c>
      <c r="I158" s="30">
        <f t="shared" si="47"/>
        <v>0</v>
      </c>
      <c r="J158" s="30">
        <f t="shared" si="48"/>
        <v>0</v>
      </c>
      <c r="K158" s="30">
        <f t="shared" si="49"/>
        <v>0</v>
      </c>
      <c r="L158" s="30">
        <f t="shared" si="50"/>
        <v>11</v>
      </c>
      <c r="M158" s="38">
        <v>45962</v>
      </c>
      <c r="N158" s="39">
        <v>0</v>
      </c>
      <c r="O158" s="39">
        <v>0</v>
      </c>
      <c r="P158" s="39">
        <v>0.85099999999999998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1.208</v>
      </c>
      <c r="W158" s="39">
        <v>0</v>
      </c>
      <c r="X158" s="39">
        <v>0</v>
      </c>
      <c r="Y158" s="39">
        <v>0.35399999999999998</v>
      </c>
      <c r="Z158" s="39">
        <v>0</v>
      </c>
      <c r="AA158" s="39">
        <v>0</v>
      </c>
      <c r="AB158" s="39">
        <v>0</v>
      </c>
      <c r="AC158" s="39">
        <v>0.29099999999999998</v>
      </c>
      <c r="AD158" s="39">
        <v>0</v>
      </c>
      <c r="AE158" s="39">
        <v>0.376</v>
      </c>
      <c r="AF158" s="39">
        <v>0</v>
      </c>
      <c r="AG158" s="39">
        <v>0.96</v>
      </c>
      <c r="AH158" s="39">
        <v>0</v>
      </c>
      <c r="AI158" s="39">
        <v>0</v>
      </c>
      <c r="AJ158" s="39">
        <v>0</v>
      </c>
      <c r="AK158" s="39">
        <v>0</v>
      </c>
      <c r="AL158" s="39">
        <v>0.13500000000000001</v>
      </c>
      <c r="AM158" s="39">
        <v>0</v>
      </c>
      <c r="AN158" s="39">
        <v>0.39</v>
      </c>
      <c r="AO158" s="39">
        <v>0</v>
      </c>
      <c r="AP158" s="39">
        <v>0.754</v>
      </c>
      <c r="AQ158" s="39">
        <v>0</v>
      </c>
      <c r="AR158" s="39">
        <v>0</v>
      </c>
      <c r="AS158" s="39">
        <v>0.503</v>
      </c>
      <c r="AT158" s="39">
        <v>0</v>
      </c>
      <c r="AU158" s="39">
        <v>0</v>
      </c>
      <c r="AV158" s="39">
        <v>0</v>
      </c>
      <c r="AW158" s="39">
        <v>1.0680000000000001</v>
      </c>
      <c r="AX158" s="39">
        <v>0.16300000000000001</v>
      </c>
      <c r="AY158" s="39">
        <v>0</v>
      </c>
      <c r="AZ158" s="39">
        <v>0</v>
      </c>
      <c r="BA158" s="39">
        <v>0</v>
      </c>
      <c r="BB158" s="39">
        <v>0</v>
      </c>
      <c r="BC158" s="39">
        <v>0</v>
      </c>
      <c r="BD158" s="39">
        <v>0</v>
      </c>
      <c r="BE158" s="39">
        <v>1.1930000000000001</v>
      </c>
      <c r="BF158" s="39">
        <v>0</v>
      </c>
      <c r="BG158" s="39">
        <v>0</v>
      </c>
      <c r="BH158" s="39">
        <v>0</v>
      </c>
      <c r="BI158" s="39">
        <v>0.314</v>
      </c>
      <c r="BJ158" s="39">
        <v>0</v>
      </c>
      <c r="BK158" s="39">
        <v>0</v>
      </c>
    </row>
    <row r="159" spans="1:63" x14ac:dyDescent="0.2">
      <c r="A159" s="30">
        <f t="shared" si="51"/>
        <v>2025</v>
      </c>
      <c r="D159" s="30">
        <f t="shared" si="42"/>
        <v>3</v>
      </c>
      <c r="E159" s="30">
        <f t="shared" si="43"/>
        <v>39</v>
      </c>
      <c r="F159" s="30">
        <f t="shared" si="44"/>
        <v>33</v>
      </c>
      <c r="G159" s="30">
        <f t="shared" si="45"/>
        <v>6</v>
      </c>
      <c r="H159" s="30">
        <f t="shared" si="46"/>
        <v>1</v>
      </c>
      <c r="I159" s="30">
        <f t="shared" si="47"/>
        <v>0</v>
      </c>
      <c r="J159" s="30">
        <f t="shared" si="48"/>
        <v>0</v>
      </c>
      <c r="K159" s="30">
        <f t="shared" si="49"/>
        <v>0</v>
      </c>
      <c r="L159" s="30">
        <f t="shared" si="50"/>
        <v>12</v>
      </c>
      <c r="M159" s="38">
        <v>45992</v>
      </c>
      <c r="N159" s="39">
        <v>2.2000000000000002</v>
      </c>
      <c r="O159" s="39">
        <v>0.89300000000000002</v>
      </c>
      <c r="P159" s="39">
        <v>1.341</v>
      </c>
      <c r="Q159" s="39">
        <v>2.1640000000000001</v>
      </c>
      <c r="R159" s="39">
        <v>2.9079999999999999</v>
      </c>
      <c r="S159" s="39">
        <v>1.413</v>
      </c>
      <c r="T159" s="39">
        <v>0</v>
      </c>
      <c r="U159" s="39">
        <v>2.2050000000000001</v>
      </c>
      <c r="V159" s="39">
        <v>0</v>
      </c>
      <c r="W159" s="39">
        <v>19.86</v>
      </c>
      <c r="X159" s="39">
        <v>0.61199999999999999</v>
      </c>
      <c r="Y159" s="39">
        <v>9.3960000000000008</v>
      </c>
      <c r="Z159" s="39">
        <v>1.226</v>
      </c>
      <c r="AA159" s="39">
        <v>4.6260000000000003</v>
      </c>
      <c r="AB159" s="39">
        <v>2.3530000000000002</v>
      </c>
      <c r="AC159" s="39">
        <v>0</v>
      </c>
      <c r="AD159" s="39">
        <v>0</v>
      </c>
      <c r="AE159" s="39">
        <v>21.579000000000001</v>
      </c>
      <c r="AF159" s="39">
        <v>3.629</v>
      </c>
      <c r="AG159" s="39">
        <v>1.7829999999999999</v>
      </c>
      <c r="AH159" s="39">
        <v>0.183</v>
      </c>
      <c r="AI159" s="39">
        <v>29.77</v>
      </c>
      <c r="AJ159" s="39">
        <v>1.0999999999999999E-2</v>
      </c>
      <c r="AK159" s="39">
        <v>8.8629999999999995</v>
      </c>
      <c r="AL159" s="39">
        <v>73.305999999999997</v>
      </c>
      <c r="AM159" s="39">
        <v>0</v>
      </c>
      <c r="AN159" s="39">
        <v>0</v>
      </c>
      <c r="AO159" s="39">
        <v>3.7749999999999999</v>
      </c>
      <c r="AP159" s="39">
        <v>2.2429999999999999</v>
      </c>
      <c r="AQ159" s="39">
        <v>6.01</v>
      </c>
      <c r="AR159" s="39">
        <v>0.60699999999999998</v>
      </c>
      <c r="AS159" s="39">
        <v>7.96</v>
      </c>
      <c r="AT159" s="39">
        <v>0</v>
      </c>
      <c r="AU159" s="39">
        <v>8.7219999999999995</v>
      </c>
      <c r="AV159" s="39">
        <v>1.845</v>
      </c>
      <c r="AW159" s="39">
        <v>1.91</v>
      </c>
      <c r="AX159" s="39">
        <v>0</v>
      </c>
      <c r="AY159" s="39">
        <v>14.179</v>
      </c>
      <c r="AZ159" s="39">
        <v>4.2610000000000001</v>
      </c>
      <c r="BA159" s="39">
        <v>3.1070000000000002</v>
      </c>
      <c r="BB159" s="39">
        <v>0</v>
      </c>
      <c r="BC159" s="39">
        <v>26.350999999999999</v>
      </c>
      <c r="BD159" s="39">
        <v>8.8810000000000002</v>
      </c>
      <c r="BE159" s="39">
        <v>0</v>
      </c>
      <c r="BF159" s="39">
        <v>0.16700000000000001</v>
      </c>
      <c r="BG159" s="39">
        <v>1.7190000000000001</v>
      </c>
      <c r="BH159" s="39">
        <v>5.6719999999999997</v>
      </c>
      <c r="BI159" s="39">
        <v>0</v>
      </c>
      <c r="BJ159" s="39">
        <v>1.708</v>
      </c>
      <c r="BK159" s="39">
        <v>5.1879999999999997</v>
      </c>
    </row>
    <row r="160" spans="1:63" x14ac:dyDescent="0.2">
      <c r="A160" s="30">
        <f t="shared" si="51"/>
        <v>2026</v>
      </c>
      <c r="D160" s="30">
        <f t="shared" si="42"/>
        <v>2</v>
      </c>
      <c r="E160" s="30">
        <f t="shared" si="43"/>
        <v>44</v>
      </c>
      <c r="F160" s="30">
        <f t="shared" si="44"/>
        <v>35</v>
      </c>
      <c r="G160" s="30">
        <f t="shared" si="45"/>
        <v>6</v>
      </c>
      <c r="H160" s="30">
        <f t="shared" si="46"/>
        <v>0</v>
      </c>
      <c r="I160" s="30">
        <f t="shared" si="47"/>
        <v>0</v>
      </c>
      <c r="J160" s="30">
        <f t="shared" si="48"/>
        <v>0</v>
      </c>
      <c r="K160" s="30">
        <f t="shared" si="49"/>
        <v>0</v>
      </c>
      <c r="L160" s="30">
        <f t="shared" si="50"/>
        <v>1</v>
      </c>
      <c r="M160" s="38">
        <v>46023</v>
      </c>
      <c r="N160" s="39">
        <v>0.58899999999999997</v>
      </c>
      <c r="O160" s="39">
        <v>7.7569999999999997</v>
      </c>
      <c r="P160" s="39">
        <v>1.569</v>
      </c>
      <c r="Q160" s="39">
        <v>0.95399999999999996</v>
      </c>
      <c r="R160" s="39">
        <v>1.8560000000000001</v>
      </c>
      <c r="S160" s="39">
        <v>5.4530000000000003</v>
      </c>
      <c r="T160" s="39">
        <v>0.94899999999999995</v>
      </c>
      <c r="U160" s="39">
        <v>9.3350000000000009</v>
      </c>
      <c r="V160" s="39">
        <v>0.872</v>
      </c>
      <c r="W160" s="39">
        <v>2.5099999999999998</v>
      </c>
      <c r="X160" s="39">
        <v>2.98</v>
      </c>
      <c r="Y160" s="39">
        <v>2.0720000000000001</v>
      </c>
      <c r="Z160" s="39">
        <v>1.087</v>
      </c>
      <c r="AA160" s="39">
        <v>5.984</v>
      </c>
      <c r="AB160" s="39">
        <v>1.3660000000000001</v>
      </c>
      <c r="AC160" s="39">
        <v>27.41</v>
      </c>
      <c r="AD160" s="39">
        <v>0</v>
      </c>
      <c r="AE160" s="39">
        <v>12.988</v>
      </c>
      <c r="AF160" s="39">
        <v>5.78</v>
      </c>
      <c r="AG160" s="39">
        <v>0</v>
      </c>
      <c r="AH160" s="39">
        <v>2.7069999999999999</v>
      </c>
      <c r="AI160" s="39">
        <v>0.78100000000000003</v>
      </c>
      <c r="AJ160" s="39">
        <v>0.72199999999999998</v>
      </c>
      <c r="AK160" s="39">
        <v>4.9930000000000003</v>
      </c>
      <c r="AL160" s="39">
        <v>5.0339999999999998</v>
      </c>
      <c r="AM160" s="39">
        <v>3.0110000000000001</v>
      </c>
      <c r="AN160" s="39">
        <v>3.476</v>
      </c>
      <c r="AO160" s="39">
        <v>10.987</v>
      </c>
      <c r="AP160" s="39">
        <v>21.154</v>
      </c>
      <c r="AQ160" s="39">
        <v>0</v>
      </c>
      <c r="AR160" s="39">
        <v>0</v>
      </c>
      <c r="AS160" s="39">
        <v>41.999000000000002</v>
      </c>
      <c r="AT160" s="39">
        <v>4.7530000000000001</v>
      </c>
      <c r="AU160" s="39">
        <v>0</v>
      </c>
      <c r="AV160" s="39">
        <v>3.6520000000000001</v>
      </c>
      <c r="AW160" s="39">
        <v>0</v>
      </c>
      <c r="AX160" s="39">
        <v>2.6219999999999999</v>
      </c>
      <c r="AY160" s="39">
        <v>7.71</v>
      </c>
      <c r="AZ160" s="39">
        <v>1.7969999999999999</v>
      </c>
      <c r="BA160" s="39">
        <v>1.2649999999999999</v>
      </c>
      <c r="BB160" s="39">
        <v>3.48</v>
      </c>
      <c r="BC160" s="39">
        <v>15.757</v>
      </c>
      <c r="BD160" s="39">
        <v>0.41399999999999998</v>
      </c>
      <c r="BE160" s="39">
        <v>4.4260000000000002</v>
      </c>
      <c r="BF160" s="39">
        <v>4.66</v>
      </c>
      <c r="BG160" s="39">
        <v>2.2909999999999999</v>
      </c>
      <c r="BH160" s="39">
        <v>0.65</v>
      </c>
      <c r="BI160" s="39">
        <v>5.66</v>
      </c>
      <c r="BJ160" s="39">
        <v>8.4290000000000003</v>
      </c>
      <c r="BK160" s="39">
        <v>0.98</v>
      </c>
    </row>
    <row r="161" spans="1:63" x14ac:dyDescent="0.2">
      <c r="A161" s="30">
        <f t="shared" si="51"/>
        <v>2026</v>
      </c>
      <c r="D161" s="30">
        <f t="shared" si="42"/>
        <v>1</v>
      </c>
      <c r="E161" s="30">
        <f t="shared" si="43"/>
        <v>26</v>
      </c>
      <c r="F161" s="30">
        <f t="shared" si="44"/>
        <v>15</v>
      </c>
      <c r="G161" s="30">
        <f t="shared" si="45"/>
        <v>2</v>
      </c>
      <c r="H161" s="30">
        <f t="shared" si="46"/>
        <v>0</v>
      </c>
      <c r="I161" s="30">
        <f t="shared" si="47"/>
        <v>0</v>
      </c>
      <c r="J161" s="30">
        <f t="shared" si="48"/>
        <v>0</v>
      </c>
      <c r="K161" s="30">
        <f t="shared" si="49"/>
        <v>0</v>
      </c>
      <c r="L161" s="30">
        <f t="shared" si="50"/>
        <v>2</v>
      </c>
      <c r="M161" s="38">
        <v>46054</v>
      </c>
      <c r="N161" s="39">
        <v>0</v>
      </c>
      <c r="O161" s="39">
        <v>2.5960000000000001</v>
      </c>
      <c r="P161" s="39">
        <v>0.44800000000000001</v>
      </c>
      <c r="Q161" s="39">
        <v>0</v>
      </c>
      <c r="R161" s="39">
        <v>2.1000000000000001E-2</v>
      </c>
      <c r="S161" s="39">
        <v>0</v>
      </c>
      <c r="T161" s="39">
        <v>0</v>
      </c>
      <c r="U161" s="39">
        <v>7.0279999999999996</v>
      </c>
      <c r="V161" s="39">
        <v>0.74399999999999999</v>
      </c>
      <c r="W161" s="39">
        <v>0</v>
      </c>
      <c r="X161" s="39">
        <v>0</v>
      </c>
      <c r="Y161" s="39">
        <v>2.5270000000000001</v>
      </c>
      <c r="Z161" s="39">
        <v>1.661</v>
      </c>
      <c r="AA161" s="39">
        <v>0</v>
      </c>
      <c r="AB161" s="39">
        <v>0.30099999999999999</v>
      </c>
      <c r="AC161" s="39">
        <v>0.252</v>
      </c>
      <c r="AD161" s="39">
        <v>0</v>
      </c>
      <c r="AE161" s="39">
        <v>2.6190000000000002</v>
      </c>
      <c r="AF161" s="39">
        <v>0</v>
      </c>
      <c r="AG161" s="39">
        <v>3.5449999999999999</v>
      </c>
      <c r="AH161" s="39">
        <v>0</v>
      </c>
      <c r="AI161" s="39">
        <v>1.0589999999999999</v>
      </c>
      <c r="AJ161" s="39">
        <v>0</v>
      </c>
      <c r="AK161" s="39">
        <v>5.1079999999999997</v>
      </c>
      <c r="AL161" s="39">
        <v>0.48899999999999999</v>
      </c>
      <c r="AM161" s="39">
        <v>0</v>
      </c>
      <c r="AN161" s="39">
        <v>0</v>
      </c>
      <c r="AO161" s="39">
        <v>42.761000000000003</v>
      </c>
      <c r="AP161" s="39">
        <v>0.76700000000000002</v>
      </c>
      <c r="AQ161" s="39">
        <v>0</v>
      </c>
      <c r="AR161" s="39">
        <v>1.5860000000000001</v>
      </c>
      <c r="AS161" s="39">
        <v>0</v>
      </c>
      <c r="AT161" s="39">
        <v>0</v>
      </c>
      <c r="AU161" s="39">
        <v>1.1879999999999999</v>
      </c>
      <c r="AV161" s="39">
        <v>0.33</v>
      </c>
      <c r="AW161" s="39">
        <v>7.5999999999999998E-2</v>
      </c>
      <c r="AX161" s="39">
        <v>0</v>
      </c>
      <c r="AY161" s="39">
        <v>0</v>
      </c>
      <c r="AZ161" s="39">
        <v>0</v>
      </c>
      <c r="BA161" s="39">
        <v>7.6059999999999999</v>
      </c>
      <c r="BB161" s="39">
        <v>0</v>
      </c>
      <c r="BC161" s="39">
        <v>10.085000000000001</v>
      </c>
      <c r="BD161" s="39">
        <v>0</v>
      </c>
      <c r="BE161" s="39">
        <v>4.22</v>
      </c>
      <c r="BF161" s="39">
        <v>5.7000000000000002E-2</v>
      </c>
      <c r="BG161" s="39">
        <v>0</v>
      </c>
      <c r="BH161" s="39">
        <v>4.8899999999999997</v>
      </c>
      <c r="BI161" s="39">
        <v>0</v>
      </c>
      <c r="BJ161" s="39">
        <v>0.625</v>
      </c>
      <c r="BK161" s="39">
        <v>0</v>
      </c>
    </row>
    <row r="162" spans="1:63" x14ac:dyDescent="0.2">
      <c r="A162" s="30">
        <f t="shared" si="51"/>
        <v>2026</v>
      </c>
      <c r="D162" s="30">
        <f t="shared" si="42"/>
        <v>0</v>
      </c>
      <c r="E162" s="30">
        <f t="shared" si="43"/>
        <v>30</v>
      </c>
      <c r="F162" s="30">
        <f t="shared" si="44"/>
        <v>11</v>
      </c>
      <c r="G162" s="30">
        <f t="shared" si="45"/>
        <v>0</v>
      </c>
      <c r="H162" s="30">
        <f t="shared" si="46"/>
        <v>0</v>
      </c>
      <c r="I162" s="30">
        <f t="shared" si="47"/>
        <v>0</v>
      </c>
      <c r="J162" s="30">
        <f t="shared" si="48"/>
        <v>0</v>
      </c>
      <c r="K162" s="30">
        <f t="shared" si="49"/>
        <v>0</v>
      </c>
      <c r="L162" s="30">
        <f t="shared" si="50"/>
        <v>3</v>
      </c>
      <c r="M162" s="38">
        <v>46082</v>
      </c>
      <c r="N162" s="39">
        <v>0</v>
      </c>
      <c r="O162" s="39">
        <v>1.07</v>
      </c>
      <c r="P162" s="39">
        <v>0</v>
      </c>
      <c r="Q162" s="39">
        <v>1.1579999999999999</v>
      </c>
      <c r="R162" s="39">
        <v>0</v>
      </c>
      <c r="S162" s="39">
        <v>0</v>
      </c>
      <c r="T162" s="39">
        <v>1.56</v>
      </c>
      <c r="U162" s="39">
        <v>0</v>
      </c>
      <c r="V162" s="39">
        <v>0</v>
      </c>
      <c r="W162" s="39">
        <v>0</v>
      </c>
      <c r="X162" s="39">
        <v>0</v>
      </c>
      <c r="Y162" s="39">
        <v>4.2859999999999996</v>
      </c>
      <c r="Z162" s="39">
        <v>0</v>
      </c>
      <c r="AA162" s="39">
        <v>3.6280000000000001</v>
      </c>
      <c r="AB162" s="39">
        <v>0.35199999999999998</v>
      </c>
      <c r="AC162" s="39">
        <v>0</v>
      </c>
      <c r="AD162" s="39">
        <v>6.3380000000000001</v>
      </c>
      <c r="AE162" s="39">
        <v>0</v>
      </c>
      <c r="AF162" s="39">
        <v>0</v>
      </c>
      <c r="AG162" s="39">
        <v>1.4990000000000001</v>
      </c>
      <c r="AH162" s="39">
        <v>0.02</v>
      </c>
      <c r="AI162" s="39">
        <v>1.1830000000000001</v>
      </c>
      <c r="AJ162" s="39">
        <v>0.06</v>
      </c>
      <c r="AK162" s="39">
        <v>0</v>
      </c>
      <c r="AL162" s="39">
        <v>0</v>
      </c>
      <c r="AM162" s="39">
        <v>2.3519999999999999</v>
      </c>
      <c r="AN162" s="39">
        <v>0.2</v>
      </c>
      <c r="AO162" s="39">
        <v>0.46600000000000003</v>
      </c>
      <c r="AP162" s="39">
        <v>0</v>
      </c>
      <c r="AQ162" s="39">
        <v>0.48799999999999999</v>
      </c>
      <c r="AR162" s="39">
        <v>2.161</v>
      </c>
      <c r="AS162" s="39">
        <v>0</v>
      </c>
      <c r="AT162" s="39">
        <v>0.70899999999999996</v>
      </c>
      <c r="AU162" s="39">
        <v>0.34200000000000003</v>
      </c>
      <c r="AV162" s="39">
        <v>0</v>
      </c>
      <c r="AW162" s="39">
        <v>0.115</v>
      </c>
      <c r="AX162" s="39">
        <v>0</v>
      </c>
      <c r="AY162" s="39">
        <v>6.2E-2</v>
      </c>
      <c r="AZ162" s="39">
        <v>0.81200000000000006</v>
      </c>
      <c r="BA162" s="39">
        <v>0.52300000000000002</v>
      </c>
      <c r="BB162" s="39">
        <v>0.63100000000000001</v>
      </c>
      <c r="BC162" s="39">
        <v>0.53800000000000003</v>
      </c>
      <c r="BD162" s="39">
        <v>0.224</v>
      </c>
      <c r="BE162" s="39">
        <v>0</v>
      </c>
      <c r="BF162" s="39">
        <v>0.82699999999999996</v>
      </c>
      <c r="BG162" s="39">
        <v>0.60799999999999998</v>
      </c>
      <c r="BH162" s="39">
        <v>5.5E-2</v>
      </c>
      <c r="BI162" s="39">
        <v>2.2839999999999998</v>
      </c>
      <c r="BJ162" s="39">
        <v>0</v>
      </c>
      <c r="BK162" s="39">
        <v>0.57699999999999996</v>
      </c>
    </row>
    <row r="163" spans="1:63" x14ac:dyDescent="0.2">
      <c r="A163" s="30">
        <f t="shared" si="51"/>
        <v>2026</v>
      </c>
      <c r="D163" s="30">
        <f t="shared" si="42"/>
        <v>0</v>
      </c>
      <c r="E163" s="30">
        <f t="shared" si="43"/>
        <v>2</v>
      </c>
      <c r="F163" s="30">
        <f t="shared" si="44"/>
        <v>0</v>
      </c>
      <c r="G163" s="30">
        <f t="shared" si="45"/>
        <v>0</v>
      </c>
      <c r="H163" s="30">
        <f t="shared" si="46"/>
        <v>0</v>
      </c>
      <c r="I163" s="30">
        <f t="shared" si="47"/>
        <v>0</v>
      </c>
      <c r="J163" s="30">
        <f t="shared" si="48"/>
        <v>0</v>
      </c>
      <c r="K163" s="30">
        <f t="shared" si="49"/>
        <v>0</v>
      </c>
      <c r="L163" s="30">
        <f t="shared" si="50"/>
        <v>4</v>
      </c>
      <c r="M163" s="38">
        <v>46113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9.8000000000000004E-2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1.9E-2</v>
      </c>
      <c r="BC163" s="39">
        <v>0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0</v>
      </c>
      <c r="BK163" s="39">
        <v>0</v>
      </c>
    </row>
    <row r="164" spans="1:63" x14ac:dyDescent="0.2">
      <c r="A164" s="30">
        <f t="shared" si="51"/>
        <v>2026</v>
      </c>
      <c r="D164" s="30">
        <f t="shared" si="42"/>
        <v>0</v>
      </c>
      <c r="E164" s="30">
        <f t="shared" si="43"/>
        <v>11</v>
      </c>
      <c r="F164" s="30">
        <f t="shared" si="44"/>
        <v>2</v>
      </c>
      <c r="G164" s="30">
        <f t="shared" si="45"/>
        <v>0</v>
      </c>
      <c r="H164" s="30">
        <f t="shared" si="46"/>
        <v>0</v>
      </c>
      <c r="I164" s="30">
        <f t="shared" si="47"/>
        <v>0</v>
      </c>
      <c r="J164" s="30">
        <f t="shared" si="48"/>
        <v>0</v>
      </c>
      <c r="K164" s="30">
        <f t="shared" si="49"/>
        <v>0</v>
      </c>
      <c r="L164" s="30">
        <f t="shared" si="50"/>
        <v>5</v>
      </c>
      <c r="M164" s="38">
        <v>46143</v>
      </c>
      <c r="N164" s="39">
        <v>0.317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0.998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7.2999999999999995E-2</v>
      </c>
      <c r="AC164" s="39">
        <v>0</v>
      </c>
      <c r="AD164" s="39">
        <v>0</v>
      </c>
      <c r="AE164" s="39">
        <v>7.0000000000000007E-2</v>
      </c>
      <c r="AF164" s="39">
        <v>0</v>
      </c>
      <c r="AG164" s="39">
        <v>0</v>
      </c>
      <c r="AH164" s="39">
        <v>1.5840000000000001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0.316</v>
      </c>
      <c r="AR164" s="39">
        <v>0.85599999999999998</v>
      </c>
      <c r="AS164" s="39">
        <v>0</v>
      </c>
      <c r="AT164" s="39">
        <v>1.3819999999999999</v>
      </c>
      <c r="AU164" s="39">
        <v>0</v>
      </c>
      <c r="AV164" s="39">
        <v>0</v>
      </c>
      <c r="AW164" s="39">
        <v>0</v>
      </c>
      <c r="AX164" s="39">
        <v>0</v>
      </c>
      <c r="AY164" s="39">
        <v>0.312</v>
      </c>
      <c r="AZ164" s="39">
        <v>0</v>
      </c>
      <c r="BA164" s="39">
        <v>0</v>
      </c>
      <c r="BB164" s="39">
        <v>0.16300000000000001</v>
      </c>
      <c r="BC164" s="39">
        <v>0</v>
      </c>
      <c r="BD164" s="39">
        <v>0</v>
      </c>
      <c r="BE164" s="39">
        <v>0</v>
      </c>
      <c r="BF164" s="39">
        <v>0</v>
      </c>
      <c r="BG164" s="39">
        <v>0.13400000000000001</v>
      </c>
      <c r="BH164" s="39">
        <v>0</v>
      </c>
      <c r="BI164" s="39">
        <v>0</v>
      </c>
      <c r="BJ164" s="39">
        <v>0</v>
      </c>
      <c r="BK164" s="39">
        <v>0</v>
      </c>
    </row>
    <row r="165" spans="1:63" x14ac:dyDescent="0.2">
      <c r="A165" s="30">
        <f t="shared" si="51"/>
        <v>2026</v>
      </c>
      <c r="D165" s="30">
        <f t="shared" si="42"/>
        <v>0</v>
      </c>
      <c r="E165" s="30">
        <f t="shared" si="43"/>
        <v>21</v>
      </c>
      <c r="F165" s="30">
        <f t="shared" si="44"/>
        <v>4</v>
      </c>
      <c r="G165" s="30">
        <f t="shared" si="45"/>
        <v>0</v>
      </c>
      <c r="H165" s="30">
        <f t="shared" si="46"/>
        <v>0</v>
      </c>
      <c r="I165" s="30">
        <f t="shared" si="47"/>
        <v>0</v>
      </c>
      <c r="J165" s="30">
        <f t="shared" si="48"/>
        <v>0</v>
      </c>
      <c r="K165" s="30">
        <f t="shared" si="49"/>
        <v>0</v>
      </c>
      <c r="L165" s="30">
        <f t="shared" si="50"/>
        <v>6</v>
      </c>
      <c r="M165" s="38">
        <v>46174</v>
      </c>
      <c r="N165" s="39">
        <v>0</v>
      </c>
      <c r="O165" s="39">
        <v>5.9829999999999997</v>
      </c>
      <c r="P165" s="39">
        <v>0</v>
      </c>
      <c r="Q165" s="39">
        <v>0.39300000000000002</v>
      </c>
      <c r="R165" s="39">
        <v>1.7290000000000001</v>
      </c>
      <c r="S165" s="39">
        <v>0</v>
      </c>
      <c r="T165" s="39">
        <v>0</v>
      </c>
      <c r="U165" s="39">
        <v>0.46100000000000002</v>
      </c>
      <c r="V165" s="39">
        <v>0.30199999999999999</v>
      </c>
      <c r="W165" s="39">
        <v>0</v>
      </c>
      <c r="X165" s="39">
        <v>1.8340000000000001</v>
      </c>
      <c r="Y165" s="39">
        <v>0</v>
      </c>
      <c r="Z165" s="39">
        <v>0</v>
      </c>
      <c r="AA165" s="39">
        <v>0.31</v>
      </c>
      <c r="AB165" s="39">
        <v>0.35899999999999999</v>
      </c>
      <c r="AC165" s="39">
        <v>0</v>
      </c>
      <c r="AD165" s="39">
        <v>0</v>
      </c>
      <c r="AE165" s="39">
        <v>0</v>
      </c>
      <c r="AF165" s="39">
        <v>0.752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1.327</v>
      </c>
      <c r="AN165" s="39">
        <v>0</v>
      </c>
      <c r="AO165" s="39">
        <v>0</v>
      </c>
      <c r="AP165" s="39">
        <v>0</v>
      </c>
      <c r="AQ165" s="39">
        <v>2.5999999999999999E-2</v>
      </c>
      <c r="AR165" s="39">
        <v>0</v>
      </c>
      <c r="AS165" s="39">
        <v>0.85899999999999999</v>
      </c>
      <c r="AT165" s="39">
        <v>0.68799999999999994</v>
      </c>
      <c r="AU165" s="39">
        <v>0.74099999999999999</v>
      </c>
      <c r="AV165" s="39">
        <v>0</v>
      </c>
      <c r="AW165" s="39">
        <v>0.46700000000000003</v>
      </c>
      <c r="AX165" s="39">
        <v>0</v>
      </c>
      <c r="AY165" s="39">
        <v>0.33800000000000002</v>
      </c>
      <c r="AZ165" s="39">
        <v>0</v>
      </c>
      <c r="BA165" s="39">
        <v>0</v>
      </c>
      <c r="BB165" s="39">
        <v>0.81599999999999995</v>
      </c>
      <c r="BC165" s="39">
        <v>0</v>
      </c>
      <c r="BD165" s="39">
        <v>0.45900000000000002</v>
      </c>
      <c r="BE165" s="39">
        <v>0</v>
      </c>
      <c r="BF165" s="39">
        <v>0.59799999999999998</v>
      </c>
      <c r="BG165" s="39">
        <v>0.38600000000000001</v>
      </c>
      <c r="BH165" s="39">
        <v>0</v>
      </c>
      <c r="BI165" s="39">
        <v>0</v>
      </c>
      <c r="BJ165" s="39">
        <v>0.629</v>
      </c>
      <c r="BK165" s="39">
        <v>0</v>
      </c>
    </row>
    <row r="166" spans="1:63" x14ac:dyDescent="0.2">
      <c r="A166" s="30">
        <f t="shared" si="51"/>
        <v>2026</v>
      </c>
      <c r="D166" s="30">
        <f t="shared" si="42"/>
        <v>22</v>
      </c>
      <c r="E166" s="30">
        <f t="shared" si="43"/>
        <v>50</v>
      </c>
      <c r="F166" s="30">
        <f t="shared" si="44"/>
        <v>49</v>
      </c>
      <c r="G166" s="30">
        <f t="shared" si="45"/>
        <v>40</v>
      </c>
      <c r="H166" s="30">
        <f t="shared" si="46"/>
        <v>5</v>
      </c>
      <c r="I166" s="30">
        <f t="shared" si="47"/>
        <v>0</v>
      </c>
      <c r="J166" s="30">
        <f t="shared" si="48"/>
        <v>0</v>
      </c>
      <c r="K166" s="30">
        <f t="shared" si="49"/>
        <v>0</v>
      </c>
      <c r="L166" s="30">
        <f t="shared" si="50"/>
        <v>7</v>
      </c>
      <c r="M166" s="38">
        <v>46204</v>
      </c>
      <c r="N166" s="39">
        <v>45.393999999999998</v>
      </c>
      <c r="O166" s="39">
        <v>8.8260000000000005</v>
      </c>
      <c r="P166" s="39">
        <v>11.218999999999999</v>
      </c>
      <c r="Q166" s="39">
        <v>43.295999999999999</v>
      </c>
      <c r="R166" s="39">
        <v>4.8650000000000002</v>
      </c>
      <c r="S166" s="39">
        <v>49.079000000000001</v>
      </c>
      <c r="T166" s="39">
        <v>13.045999999999999</v>
      </c>
      <c r="U166" s="39">
        <v>40.180999999999997</v>
      </c>
      <c r="V166" s="39">
        <v>29.259</v>
      </c>
      <c r="W166" s="39">
        <v>21.797000000000001</v>
      </c>
      <c r="X166" s="39">
        <v>25.675999999999998</v>
      </c>
      <c r="Y166" s="39">
        <v>21.96</v>
      </c>
      <c r="Z166" s="39">
        <v>28.347999999999999</v>
      </c>
      <c r="AA166" s="39">
        <v>20.318999999999999</v>
      </c>
      <c r="AB166" s="39">
        <v>22.568000000000001</v>
      </c>
      <c r="AC166" s="39">
        <v>22.959</v>
      </c>
      <c r="AD166" s="39">
        <v>56.637</v>
      </c>
      <c r="AE166" s="39">
        <v>1.893</v>
      </c>
      <c r="AF166" s="39">
        <v>32.264000000000003</v>
      </c>
      <c r="AG166" s="39">
        <v>15.090999999999999</v>
      </c>
      <c r="AH166" s="39">
        <v>4.5830000000000002</v>
      </c>
      <c r="AI166" s="39">
        <v>48.814</v>
      </c>
      <c r="AJ166" s="39">
        <v>20.87</v>
      </c>
      <c r="AK166" s="39">
        <v>26.762</v>
      </c>
      <c r="AL166" s="39">
        <v>28.65</v>
      </c>
      <c r="AM166" s="39">
        <v>16.274999999999999</v>
      </c>
      <c r="AN166" s="39">
        <v>54.185000000000002</v>
      </c>
      <c r="AO166" s="39">
        <v>5.923</v>
      </c>
      <c r="AP166" s="39">
        <v>48.54</v>
      </c>
      <c r="AQ166" s="39">
        <v>4.3109999999999999</v>
      </c>
      <c r="AR166" s="39">
        <v>11.782999999999999</v>
      </c>
      <c r="AS166" s="39">
        <v>35.167000000000002</v>
      </c>
      <c r="AT166" s="39">
        <v>9.86</v>
      </c>
      <c r="AU166" s="39">
        <v>52.036999999999999</v>
      </c>
      <c r="AV166" s="39">
        <v>44.411000000000001</v>
      </c>
      <c r="AW166" s="39">
        <v>6.7320000000000002</v>
      </c>
      <c r="AX166" s="39">
        <v>10.632999999999999</v>
      </c>
      <c r="AY166" s="39">
        <v>42.521999999999998</v>
      </c>
      <c r="AZ166" s="39">
        <v>26.736000000000001</v>
      </c>
      <c r="BA166" s="39">
        <v>19.186</v>
      </c>
      <c r="BB166" s="39">
        <v>23.995999999999999</v>
      </c>
      <c r="BC166" s="39">
        <v>20.791</v>
      </c>
      <c r="BD166" s="39">
        <v>22.169</v>
      </c>
      <c r="BE166" s="39">
        <v>24.16</v>
      </c>
      <c r="BF166" s="39">
        <v>58.219000000000001</v>
      </c>
      <c r="BG166" s="39">
        <v>0.79900000000000004</v>
      </c>
      <c r="BH166" s="39">
        <v>14.722</v>
      </c>
      <c r="BI166" s="39">
        <v>42.71</v>
      </c>
      <c r="BJ166" s="39">
        <v>51.131999999999998</v>
      </c>
      <c r="BK166" s="39">
        <v>7.16</v>
      </c>
    </row>
    <row r="167" spans="1:63" x14ac:dyDescent="0.2">
      <c r="A167" s="30">
        <f t="shared" si="51"/>
        <v>2026</v>
      </c>
      <c r="D167" s="30">
        <f t="shared" si="42"/>
        <v>1</v>
      </c>
      <c r="E167" s="30">
        <f t="shared" si="43"/>
        <v>50</v>
      </c>
      <c r="F167" s="30">
        <f t="shared" si="44"/>
        <v>47</v>
      </c>
      <c r="G167" s="30">
        <f t="shared" si="45"/>
        <v>4</v>
      </c>
      <c r="H167" s="30">
        <f t="shared" si="46"/>
        <v>0</v>
      </c>
      <c r="I167" s="30">
        <f t="shared" si="47"/>
        <v>0</v>
      </c>
      <c r="J167" s="30">
        <f t="shared" si="48"/>
        <v>0</v>
      </c>
      <c r="K167" s="30">
        <f t="shared" si="49"/>
        <v>0</v>
      </c>
      <c r="L167" s="30">
        <f t="shared" si="50"/>
        <v>8</v>
      </c>
      <c r="M167" s="38">
        <v>46235</v>
      </c>
      <c r="N167" s="39">
        <v>0.85299999999999998</v>
      </c>
      <c r="O167" s="39">
        <v>15.224</v>
      </c>
      <c r="P167" s="39">
        <v>4.0179999999999998</v>
      </c>
      <c r="Q167" s="39">
        <v>3.3580000000000001</v>
      </c>
      <c r="R167" s="39">
        <v>5.5830000000000002</v>
      </c>
      <c r="S167" s="39">
        <v>2.198</v>
      </c>
      <c r="T167" s="39">
        <v>7.25</v>
      </c>
      <c r="U167" s="39">
        <v>4.2619999999999996</v>
      </c>
      <c r="V167" s="39">
        <v>2.8149999999999999</v>
      </c>
      <c r="W167" s="39">
        <v>5.133</v>
      </c>
      <c r="X167" s="39">
        <v>5.1070000000000002</v>
      </c>
      <c r="Y167" s="39">
        <v>2.5419999999999998</v>
      </c>
      <c r="Z167" s="39">
        <v>1.6890000000000001</v>
      </c>
      <c r="AA167" s="39">
        <v>6.94</v>
      </c>
      <c r="AB167" s="39">
        <v>7.2720000000000002</v>
      </c>
      <c r="AC167" s="39">
        <v>0.68300000000000005</v>
      </c>
      <c r="AD167" s="39">
        <v>1.6459999999999999</v>
      </c>
      <c r="AE167" s="39">
        <v>6.3040000000000003</v>
      </c>
      <c r="AF167" s="39">
        <v>2.9489999999999998</v>
      </c>
      <c r="AG167" s="39">
        <v>6.25</v>
      </c>
      <c r="AH167" s="39">
        <v>23.768999999999998</v>
      </c>
      <c r="AI167" s="39">
        <v>3.5190000000000001</v>
      </c>
      <c r="AJ167" s="39">
        <v>4.5570000000000004</v>
      </c>
      <c r="AK167" s="39">
        <v>2.161</v>
      </c>
      <c r="AL167" s="39">
        <v>4.4420000000000002</v>
      </c>
      <c r="AM167" s="39">
        <v>5.274</v>
      </c>
      <c r="AN167" s="39">
        <v>9.3070000000000004</v>
      </c>
      <c r="AO167" s="39">
        <v>1.76</v>
      </c>
      <c r="AP167" s="39">
        <v>4.8390000000000004</v>
      </c>
      <c r="AQ167" s="39">
        <v>2.87</v>
      </c>
      <c r="AR167" s="39">
        <v>6.2320000000000002</v>
      </c>
      <c r="AS167" s="39">
        <v>1.7729999999999999</v>
      </c>
      <c r="AT167" s="39">
        <v>3.452</v>
      </c>
      <c r="AU167" s="39">
        <v>41.433999999999997</v>
      </c>
      <c r="AV167" s="39">
        <v>1.0129999999999999</v>
      </c>
      <c r="AW167" s="39">
        <v>4.8259999999999996</v>
      </c>
      <c r="AX167" s="39">
        <v>2.6789999999999998</v>
      </c>
      <c r="AY167" s="39">
        <v>5.89</v>
      </c>
      <c r="AZ167" s="39">
        <v>1.2</v>
      </c>
      <c r="BA167" s="39">
        <v>6.7759999999999998</v>
      </c>
      <c r="BB167" s="39">
        <v>5.37</v>
      </c>
      <c r="BC167" s="39">
        <v>4.8600000000000003</v>
      </c>
      <c r="BD167" s="39">
        <v>6.06</v>
      </c>
      <c r="BE167" s="39">
        <v>0.18099999999999999</v>
      </c>
      <c r="BF167" s="39">
        <v>1.653</v>
      </c>
      <c r="BG167" s="39">
        <v>5.5179999999999998</v>
      </c>
      <c r="BH167" s="39">
        <v>22.969000000000001</v>
      </c>
      <c r="BI167" s="39">
        <v>5.29</v>
      </c>
      <c r="BJ167" s="39">
        <v>4.1500000000000004</v>
      </c>
      <c r="BK167" s="39">
        <v>3.0310000000000001</v>
      </c>
    </row>
    <row r="168" spans="1:63" x14ac:dyDescent="0.2">
      <c r="A168" s="30">
        <f t="shared" si="51"/>
        <v>2026</v>
      </c>
      <c r="D168" s="30">
        <f t="shared" si="42"/>
        <v>0</v>
      </c>
      <c r="E168" s="30">
        <f t="shared" si="43"/>
        <v>50</v>
      </c>
      <c r="F168" s="30">
        <f t="shared" si="44"/>
        <v>46</v>
      </c>
      <c r="G168" s="30">
        <f t="shared" si="45"/>
        <v>11</v>
      </c>
      <c r="H168" s="30">
        <f t="shared" si="46"/>
        <v>0</v>
      </c>
      <c r="I168" s="30">
        <f t="shared" si="47"/>
        <v>0</v>
      </c>
      <c r="J168" s="30">
        <f t="shared" si="48"/>
        <v>0</v>
      </c>
      <c r="K168" s="30">
        <f t="shared" si="49"/>
        <v>0</v>
      </c>
      <c r="L168" s="30">
        <f t="shared" si="50"/>
        <v>9</v>
      </c>
      <c r="M168" s="38">
        <v>46266</v>
      </c>
      <c r="N168" s="39">
        <v>13.022</v>
      </c>
      <c r="O168" s="39">
        <v>1.96</v>
      </c>
      <c r="P168" s="39">
        <v>1.2470000000000001</v>
      </c>
      <c r="Q168" s="39">
        <v>7.6680000000000001</v>
      </c>
      <c r="R168" s="39">
        <v>2.6960000000000002</v>
      </c>
      <c r="S168" s="39">
        <v>10.534000000000001</v>
      </c>
      <c r="T168" s="39">
        <v>14.768000000000001</v>
      </c>
      <c r="U168" s="39">
        <v>13.675000000000001</v>
      </c>
      <c r="V168" s="39">
        <v>5.7309999999999999</v>
      </c>
      <c r="W168" s="39">
        <v>3.5950000000000002</v>
      </c>
      <c r="X168" s="39">
        <v>3.34</v>
      </c>
      <c r="Y168" s="39">
        <v>21.452000000000002</v>
      </c>
      <c r="Z168" s="39">
        <v>2.1520000000000001</v>
      </c>
      <c r="AA168" s="39">
        <v>8.3520000000000003</v>
      </c>
      <c r="AB168" s="39">
        <v>3.5139999999999998</v>
      </c>
      <c r="AC168" s="39">
        <v>4.1550000000000002</v>
      </c>
      <c r="AD168" s="39">
        <v>4.3360000000000003</v>
      </c>
      <c r="AE168" s="39">
        <v>6.7629999999999999</v>
      </c>
      <c r="AF168" s="39">
        <v>0.38100000000000001</v>
      </c>
      <c r="AG168" s="39">
        <v>13.305999999999999</v>
      </c>
      <c r="AH168" s="39">
        <v>2.9780000000000002</v>
      </c>
      <c r="AI168" s="39">
        <v>3.625</v>
      </c>
      <c r="AJ168" s="39">
        <v>2.8420000000000001</v>
      </c>
      <c r="AK168" s="39">
        <v>9.1120000000000001</v>
      </c>
      <c r="AL168" s="39">
        <v>3.2749999999999999</v>
      </c>
      <c r="AM168" s="39">
        <v>6.899</v>
      </c>
      <c r="AN168" s="39">
        <v>2.35</v>
      </c>
      <c r="AO168" s="39">
        <v>17.779</v>
      </c>
      <c r="AP168" s="39">
        <v>7.5659999999999998</v>
      </c>
      <c r="AQ168" s="39">
        <v>3.351</v>
      </c>
      <c r="AR168" s="39">
        <v>4.8449999999999998</v>
      </c>
      <c r="AS168" s="39">
        <v>1.2969999999999999</v>
      </c>
      <c r="AT168" s="39">
        <v>1.7390000000000001</v>
      </c>
      <c r="AU168" s="39">
        <v>14.138</v>
      </c>
      <c r="AV168" s="39">
        <v>5.1580000000000004</v>
      </c>
      <c r="AW168" s="39">
        <v>1.734</v>
      </c>
      <c r="AX168" s="39">
        <v>2.3069999999999999</v>
      </c>
      <c r="AY168" s="39">
        <v>8.6120000000000001</v>
      </c>
      <c r="AZ168" s="39">
        <v>0.01</v>
      </c>
      <c r="BA168" s="39">
        <v>14.218</v>
      </c>
      <c r="BB168" s="39">
        <v>7.649</v>
      </c>
      <c r="BC168" s="39">
        <v>0.76800000000000002</v>
      </c>
      <c r="BD168" s="39">
        <v>7.55</v>
      </c>
      <c r="BE168" s="39">
        <v>4.3579999999999997</v>
      </c>
      <c r="BF168" s="39">
        <v>0.99099999999999999</v>
      </c>
      <c r="BG168" s="39">
        <v>12.454000000000001</v>
      </c>
      <c r="BH168" s="39">
        <v>3.718</v>
      </c>
      <c r="BI168" s="39">
        <v>22.33</v>
      </c>
      <c r="BJ168" s="39">
        <v>4.577</v>
      </c>
      <c r="BK168" s="39">
        <v>3.4359999999999999</v>
      </c>
    </row>
    <row r="169" spans="1:63" x14ac:dyDescent="0.2">
      <c r="A169" s="30">
        <f t="shared" si="51"/>
        <v>2026</v>
      </c>
      <c r="D169" s="30">
        <f t="shared" si="42"/>
        <v>1</v>
      </c>
      <c r="E169" s="30">
        <f t="shared" si="43"/>
        <v>40</v>
      </c>
      <c r="F169" s="30">
        <f t="shared" si="44"/>
        <v>29</v>
      </c>
      <c r="G169" s="30">
        <f t="shared" si="45"/>
        <v>7</v>
      </c>
      <c r="H169" s="30">
        <f t="shared" si="46"/>
        <v>0</v>
      </c>
      <c r="I169" s="30">
        <f t="shared" si="47"/>
        <v>0</v>
      </c>
      <c r="J169" s="30">
        <f t="shared" si="48"/>
        <v>0</v>
      </c>
      <c r="K169" s="30">
        <f t="shared" si="49"/>
        <v>0</v>
      </c>
      <c r="L169" s="30">
        <f t="shared" si="50"/>
        <v>10</v>
      </c>
      <c r="M169" s="38">
        <v>46296</v>
      </c>
      <c r="N169" s="39">
        <v>0.78300000000000003</v>
      </c>
      <c r="O169" s="39">
        <v>3.052</v>
      </c>
      <c r="P169" s="39">
        <v>5.69</v>
      </c>
      <c r="Q169" s="39">
        <v>0</v>
      </c>
      <c r="R169" s="39">
        <v>2.4249999999999998</v>
      </c>
      <c r="S169" s="39">
        <v>0.64300000000000002</v>
      </c>
      <c r="T169" s="39">
        <v>0.17399999999999999</v>
      </c>
      <c r="U169" s="39">
        <v>16.238</v>
      </c>
      <c r="V169" s="39">
        <v>14.473000000000001</v>
      </c>
      <c r="W169" s="39">
        <v>0</v>
      </c>
      <c r="X169" s="39">
        <v>0.50600000000000001</v>
      </c>
      <c r="Y169" s="39">
        <v>5.2140000000000004</v>
      </c>
      <c r="Z169" s="39">
        <v>2.516</v>
      </c>
      <c r="AA169" s="39">
        <v>1.413</v>
      </c>
      <c r="AB169" s="39">
        <v>2.3140000000000001</v>
      </c>
      <c r="AC169" s="39">
        <v>1.83</v>
      </c>
      <c r="AD169" s="39">
        <v>18.765000000000001</v>
      </c>
      <c r="AE169" s="39">
        <v>3.121</v>
      </c>
      <c r="AF169" s="39">
        <v>0</v>
      </c>
      <c r="AG169" s="39">
        <v>7.4320000000000004</v>
      </c>
      <c r="AH169" s="39">
        <v>1.286</v>
      </c>
      <c r="AI169" s="39">
        <v>1.538</v>
      </c>
      <c r="AJ169" s="39">
        <v>2.78</v>
      </c>
      <c r="AK169" s="39">
        <v>0.375</v>
      </c>
      <c r="AL169" s="39">
        <v>0</v>
      </c>
      <c r="AM169" s="39">
        <v>5.2939999999999996</v>
      </c>
      <c r="AN169" s="39">
        <v>35.045999999999999</v>
      </c>
      <c r="AO169" s="39">
        <v>0.41099999999999998</v>
      </c>
      <c r="AP169" s="39">
        <v>16.611000000000001</v>
      </c>
      <c r="AQ169" s="39">
        <v>0</v>
      </c>
      <c r="AR169" s="39">
        <v>3.7879999999999998</v>
      </c>
      <c r="AS169" s="39">
        <v>0</v>
      </c>
      <c r="AT169" s="39">
        <v>0.72199999999999998</v>
      </c>
      <c r="AU169" s="39">
        <v>2.1309999999999998</v>
      </c>
      <c r="AV169" s="39">
        <v>1.24</v>
      </c>
      <c r="AW169" s="39">
        <v>0</v>
      </c>
      <c r="AX169" s="39">
        <v>0.34300000000000003</v>
      </c>
      <c r="AY169" s="39">
        <v>0.436</v>
      </c>
      <c r="AZ169" s="39">
        <v>12.61</v>
      </c>
      <c r="BA169" s="39">
        <v>0.318</v>
      </c>
      <c r="BB169" s="39">
        <v>1.2529999999999999</v>
      </c>
      <c r="BC169" s="39">
        <v>0.90100000000000002</v>
      </c>
      <c r="BD169" s="39">
        <v>1.204</v>
      </c>
      <c r="BE169" s="39">
        <v>0</v>
      </c>
      <c r="BF169" s="39">
        <v>10.808999999999999</v>
      </c>
      <c r="BG169" s="39">
        <v>2.8149999999999999</v>
      </c>
      <c r="BH169" s="39">
        <v>6.2960000000000003</v>
      </c>
      <c r="BI169" s="39">
        <v>0</v>
      </c>
      <c r="BJ169" s="39">
        <v>0</v>
      </c>
      <c r="BK169" s="39">
        <v>3.1</v>
      </c>
    </row>
    <row r="170" spans="1:63" x14ac:dyDescent="0.2">
      <c r="A170" s="30">
        <f t="shared" si="51"/>
        <v>2026</v>
      </c>
      <c r="D170" s="30">
        <f t="shared" si="42"/>
        <v>0</v>
      </c>
      <c r="E170" s="30">
        <f t="shared" si="43"/>
        <v>8</v>
      </c>
      <c r="F170" s="30">
        <f t="shared" si="44"/>
        <v>0</v>
      </c>
      <c r="G170" s="30">
        <f t="shared" si="45"/>
        <v>0</v>
      </c>
      <c r="H170" s="30">
        <f t="shared" si="46"/>
        <v>0</v>
      </c>
      <c r="I170" s="30">
        <f t="shared" si="47"/>
        <v>0</v>
      </c>
      <c r="J170" s="30">
        <f t="shared" si="48"/>
        <v>0</v>
      </c>
      <c r="K170" s="30">
        <f t="shared" si="49"/>
        <v>0</v>
      </c>
      <c r="L170" s="30">
        <f t="shared" si="50"/>
        <v>11</v>
      </c>
      <c r="M170" s="38">
        <v>46327</v>
      </c>
      <c r="N170" s="39">
        <v>0</v>
      </c>
      <c r="O170" s="39">
        <v>0</v>
      </c>
      <c r="P170" s="39">
        <v>0</v>
      </c>
      <c r="Q170" s="39">
        <v>0.68300000000000005</v>
      </c>
      <c r="R170" s="39">
        <v>0</v>
      </c>
      <c r="S170" s="39">
        <v>0</v>
      </c>
      <c r="T170" s="39">
        <v>0</v>
      </c>
      <c r="U170" s="39">
        <v>0</v>
      </c>
      <c r="V170" s="39">
        <v>4.2000000000000003E-2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0.32700000000000001</v>
      </c>
      <c r="AK170" s="39">
        <v>0</v>
      </c>
      <c r="AL170" s="39">
        <v>0</v>
      </c>
      <c r="AM170" s="39">
        <v>0</v>
      </c>
      <c r="AN170" s="39">
        <v>0</v>
      </c>
      <c r="AO170" s="39">
        <v>0</v>
      </c>
      <c r="AP170" s="39">
        <v>0</v>
      </c>
      <c r="AQ170" s="39">
        <v>0.93799999999999994</v>
      </c>
      <c r="AR170" s="39">
        <v>0</v>
      </c>
      <c r="AS170" s="39">
        <v>0</v>
      </c>
      <c r="AT170" s="39">
        <v>5.0999999999999997E-2</v>
      </c>
      <c r="AU170" s="39">
        <v>0</v>
      </c>
      <c r="AV170" s="39">
        <v>0</v>
      </c>
      <c r="AW170" s="39">
        <v>0</v>
      </c>
      <c r="AX170" s="39">
        <v>0</v>
      </c>
      <c r="AY170" s="39">
        <v>0.63100000000000001</v>
      </c>
      <c r="AZ170" s="39">
        <v>0</v>
      </c>
      <c r="BA170" s="39">
        <v>0</v>
      </c>
      <c r="BB170" s="39">
        <v>0</v>
      </c>
      <c r="BC170" s="39">
        <v>0</v>
      </c>
      <c r="BD170" s="39">
        <v>0</v>
      </c>
      <c r="BE170" s="39">
        <v>0.73299999999999998</v>
      </c>
      <c r="BF170" s="39">
        <v>0</v>
      </c>
      <c r="BG170" s="39">
        <v>0</v>
      </c>
      <c r="BH170" s="39">
        <v>0.78800000000000003</v>
      </c>
      <c r="BI170" s="39">
        <v>0</v>
      </c>
      <c r="BJ170" s="39">
        <v>0</v>
      </c>
      <c r="BK170" s="39">
        <v>0</v>
      </c>
    </row>
    <row r="171" spans="1:63" x14ac:dyDescent="0.2">
      <c r="A171" s="30">
        <f t="shared" si="51"/>
        <v>2026</v>
      </c>
      <c r="D171" s="30">
        <f t="shared" si="42"/>
        <v>1</v>
      </c>
      <c r="E171" s="30">
        <f t="shared" si="43"/>
        <v>43</v>
      </c>
      <c r="F171" s="30">
        <f t="shared" si="44"/>
        <v>33</v>
      </c>
      <c r="G171" s="30">
        <f t="shared" si="45"/>
        <v>10</v>
      </c>
      <c r="H171" s="30">
        <f t="shared" si="46"/>
        <v>0</v>
      </c>
      <c r="I171" s="30">
        <f t="shared" si="47"/>
        <v>0</v>
      </c>
      <c r="J171" s="30">
        <f t="shared" si="48"/>
        <v>0</v>
      </c>
      <c r="K171" s="30">
        <f t="shared" si="49"/>
        <v>0</v>
      </c>
      <c r="L171" s="30">
        <f t="shared" si="50"/>
        <v>12</v>
      </c>
      <c r="M171" s="38">
        <v>46357</v>
      </c>
      <c r="N171" s="39">
        <v>7.1029999999999998</v>
      </c>
      <c r="O171" s="39">
        <v>0.45600000000000002</v>
      </c>
      <c r="P171" s="39">
        <v>0</v>
      </c>
      <c r="Q171" s="39">
        <v>18.486000000000001</v>
      </c>
      <c r="R171" s="39">
        <v>11.606</v>
      </c>
      <c r="S171" s="39">
        <v>0.20599999999999999</v>
      </c>
      <c r="T171" s="39">
        <v>0.754</v>
      </c>
      <c r="U171" s="39">
        <v>20.108000000000001</v>
      </c>
      <c r="V171" s="39">
        <v>0</v>
      </c>
      <c r="W171" s="39">
        <v>18.638000000000002</v>
      </c>
      <c r="X171" s="39">
        <v>1.0649999999999999</v>
      </c>
      <c r="Y171" s="39">
        <v>2.294</v>
      </c>
      <c r="Z171" s="39">
        <v>9.2189999999999994</v>
      </c>
      <c r="AA171" s="39">
        <v>0</v>
      </c>
      <c r="AB171" s="39">
        <v>5.7960000000000003</v>
      </c>
      <c r="AC171" s="39">
        <v>4.3150000000000004</v>
      </c>
      <c r="AD171" s="39">
        <v>18.948</v>
      </c>
      <c r="AE171" s="39">
        <v>0</v>
      </c>
      <c r="AF171" s="39">
        <v>6.8940000000000001</v>
      </c>
      <c r="AG171" s="39">
        <v>0.88300000000000001</v>
      </c>
      <c r="AH171" s="39">
        <v>6.258</v>
      </c>
      <c r="AI171" s="39">
        <v>1.331</v>
      </c>
      <c r="AJ171" s="39">
        <v>2.0150000000000001</v>
      </c>
      <c r="AK171" s="39">
        <v>2.718</v>
      </c>
      <c r="AL171" s="39">
        <v>5.1180000000000003</v>
      </c>
      <c r="AM171" s="39">
        <v>0.78500000000000003</v>
      </c>
      <c r="AN171" s="39">
        <v>7.4009999999999998</v>
      </c>
      <c r="AO171" s="39">
        <v>0.36199999999999999</v>
      </c>
      <c r="AP171" s="39">
        <v>8.8919999999999995</v>
      </c>
      <c r="AQ171" s="39">
        <v>5.1230000000000002</v>
      </c>
      <c r="AR171" s="39">
        <v>4.1219999999999999</v>
      </c>
      <c r="AS171" s="39">
        <v>0</v>
      </c>
      <c r="AT171" s="39">
        <v>1.05</v>
      </c>
      <c r="AU171" s="39">
        <v>1.4770000000000001</v>
      </c>
      <c r="AV171" s="39">
        <v>0.58799999999999997</v>
      </c>
      <c r="AW171" s="39">
        <v>5.4859999999999998</v>
      </c>
      <c r="AX171" s="39">
        <v>0</v>
      </c>
      <c r="AY171" s="39">
        <v>24.251000000000001</v>
      </c>
      <c r="AZ171" s="39">
        <v>0</v>
      </c>
      <c r="BA171" s="39">
        <v>21.067</v>
      </c>
      <c r="BB171" s="39">
        <v>4.2999999999999997E-2</v>
      </c>
      <c r="BC171" s="39">
        <v>33.726999999999997</v>
      </c>
      <c r="BD171" s="39">
        <v>9.3480000000000008</v>
      </c>
      <c r="BE171" s="39">
        <v>1.3149999999999999</v>
      </c>
      <c r="BF171" s="39">
        <v>0.73699999999999999</v>
      </c>
      <c r="BG171" s="39">
        <v>8.3840000000000003</v>
      </c>
      <c r="BH171" s="39">
        <v>2.536</v>
      </c>
      <c r="BI171" s="39">
        <v>10.153</v>
      </c>
      <c r="BJ171" s="39">
        <v>0.53</v>
      </c>
      <c r="BK171" s="39">
        <v>13.406000000000001</v>
      </c>
    </row>
    <row r="172" spans="1:63" x14ac:dyDescent="0.2">
      <c r="A172" s="30">
        <f t="shared" si="51"/>
        <v>2027</v>
      </c>
      <c r="D172" s="30">
        <f t="shared" si="42"/>
        <v>3</v>
      </c>
      <c r="E172" s="30">
        <f t="shared" si="43"/>
        <v>43</v>
      </c>
      <c r="F172" s="30">
        <f t="shared" si="44"/>
        <v>38</v>
      </c>
      <c r="G172" s="30">
        <f t="shared" si="45"/>
        <v>9</v>
      </c>
      <c r="H172" s="30">
        <f t="shared" si="46"/>
        <v>0</v>
      </c>
      <c r="I172" s="30">
        <f t="shared" si="47"/>
        <v>0</v>
      </c>
      <c r="J172" s="30">
        <f t="shared" si="48"/>
        <v>0</v>
      </c>
      <c r="K172" s="30">
        <f t="shared" si="49"/>
        <v>0</v>
      </c>
      <c r="L172" s="30">
        <f t="shared" si="50"/>
        <v>1</v>
      </c>
      <c r="M172" s="38">
        <v>46388</v>
      </c>
      <c r="N172" s="39">
        <v>4.7050000000000001</v>
      </c>
      <c r="O172" s="39">
        <v>1.6439999999999999</v>
      </c>
      <c r="P172" s="39">
        <v>2.2999999999999998</v>
      </c>
      <c r="Q172" s="39">
        <v>2.004</v>
      </c>
      <c r="R172" s="39">
        <v>0</v>
      </c>
      <c r="S172" s="39">
        <v>12.356</v>
      </c>
      <c r="T172" s="39">
        <v>0.56399999999999995</v>
      </c>
      <c r="U172" s="39">
        <v>3.08</v>
      </c>
      <c r="V172" s="39">
        <v>3.9319999999999999</v>
      </c>
      <c r="W172" s="39">
        <v>7.7889999999999997</v>
      </c>
      <c r="X172" s="39">
        <v>9.5410000000000004</v>
      </c>
      <c r="Y172" s="39">
        <v>0.26</v>
      </c>
      <c r="Z172" s="39">
        <v>6.157</v>
      </c>
      <c r="AA172" s="39">
        <v>2.6930000000000001</v>
      </c>
      <c r="AB172" s="39">
        <v>1.694</v>
      </c>
      <c r="AC172" s="39">
        <v>25.474</v>
      </c>
      <c r="AD172" s="39">
        <v>2.9540000000000002</v>
      </c>
      <c r="AE172" s="39">
        <v>7.2549999999999999</v>
      </c>
      <c r="AF172" s="39">
        <v>15.172000000000001</v>
      </c>
      <c r="AG172" s="39">
        <v>0</v>
      </c>
      <c r="AH172" s="39">
        <v>2.9820000000000002</v>
      </c>
      <c r="AI172" s="39">
        <v>1.4059999999999999</v>
      </c>
      <c r="AJ172" s="39">
        <v>4.59</v>
      </c>
      <c r="AK172" s="39">
        <v>3.0609999999999999</v>
      </c>
      <c r="AL172" s="39">
        <v>0</v>
      </c>
      <c r="AM172" s="39">
        <v>15.89</v>
      </c>
      <c r="AN172" s="39">
        <v>0</v>
      </c>
      <c r="AO172" s="39">
        <v>42.226999999999997</v>
      </c>
      <c r="AP172" s="39">
        <v>0.81</v>
      </c>
      <c r="AQ172" s="39">
        <v>10.926</v>
      </c>
      <c r="AR172" s="39">
        <v>0.64300000000000002</v>
      </c>
      <c r="AS172" s="39">
        <v>6.9080000000000004</v>
      </c>
      <c r="AT172" s="39">
        <v>12.423</v>
      </c>
      <c r="AU172" s="39">
        <v>1.008</v>
      </c>
      <c r="AV172" s="39">
        <v>0</v>
      </c>
      <c r="AW172" s="39">
        <v>33.134999999999998</v>
      </c>
      <c r="AX172" s="39">
        <v>9.1980000000000004</v>
      </c>
      <c r="AY172" s="39">
        <v>0</v>
      </c>
      <c r="AZ172" s="39">
        <v>1.911</v>
      </c>
      <c r="BA172" s="39">
        <v>5.52</v>
      </c>
      <c r="BB172" s="39">
        <v>2.1379999999999999</v>
      </c>
      <c r="BC172" s="39">
        <v>2.6840000000000002</v>
      </c>
      <c r="BD172" s="39">
        <v>1.093</v>
      </c>
      <c r="BE172" s="39">
        <v>6.0289999999999999</v>
      </c>
      <c r="BF172" s="39">
        <v>10.026</v>
      </c>
      <c r="BG172" s="39">
        <v>0.121</v>
      </c>
      <c r="BH172" s="39">
        <v>8.8140000000000001</v>
      </c>
      <c r="BI172" s="39">
        <v>0</v>
      </c>
      <c r="BJ172" s="39">
        <v>4.3860000000000001</v>
      </c>
      <c r="BK172" s="39">
        <v>3.4990000000000001</v>
      </c>
    </row>
    <row r="173" spans="1:63" x14ac:dyDescent="0.2">
      <c r="A173" s="30">
        <f t="shared" si="51"/>
        <v>2027</v>
      </c>
      <c r="D173" s="30">
        <f t="shared" si="42"/>
        <v>0</v>
      </c>
      <c r="E173" s="30">
        <f t="shared" si="43"/>
        <v>28</v>
      </c>
      <c r="F173" s="30">
        <f t="shared" si="44"/>
        <v>13</v>
      </c>
      <c r="G173" s="30">
        <f t="shared" si="45"/>
        <v>0</v>
      </c>
      <c r="H173" s="30">
        <f t="shared" si="46"/>
        <v>0</v>
      </c>
      <c r="I173" s="30">
        <f t="shared" si="47"/>
        <v>0</v>
      </c>
      <c r="J173" s="30">
        <f t="shared" si="48"/>
        <v>0</v>
      </c>
      <c r="K173" s="30">
        <f t="shared" si="49"/>
        <v>0</v>
      </c>
      <c r="L173" s="30">
        <f t="shared" si="50"/>
        <v>2</v>
      </c>
      <c r="M173" s="38">
        <v>46419</v>
      </c>
      <c r="N173" s="39">
        <v>0.35599999999999998</v>
      </c>
      <c r="O173" s="39">
        <v>0.43</v>
      </c>
      <c r="P173" s="39">
        <v>0.14599999999999999</v>
      </c>
      <c r="Q173" s="39">
        <v>0</v>
      </c>
      <c r="R173" s="39">
        <v>0</v>
      </c>
      <c r="S173" s="39">
        <v>4.13</v>
      </c>
      <c r="T173" s="39">
        <v>0</v>
      </c>
      <c r="U173" s="39">
        <v>0.68600000000000005</v>
      </c>
      <c r="V173" s="39">
        <v>0</v>
      </c>
      <c r="W173" s="39">
        <v>0.626</v>
      </c>
      <c r="X173" s="39">
        <v>0</v>
      </c>
      <c r="Y173" s="39">
        <v>1.4159999999999999</v>
      </c>
      <c r="Z173" s="39">
        <v>0.29499999999999998</v>
      </c>
      <c r="AA173" s="39">
        <v>0</v>
      </c>
      <c r="AB173" s="39">
        <v>0</v>
      </c>
      <c r="AC173" s="39">
        <v>0</v>
      </c>
      <c r="AD173" s="39">
        <v>0</v>
      </c>
      <c r="AE173" s="39">
        <v>3.0339999999999998</v>
      </c>
      <c r="AF173" s="39">
        <v>4.32</v>
      </c>
      <c r="AG173" s="39">
        <v>0</v>
      </c>
      <c r="AH173" s="39">
        <v>0</v>
      </c>
      <c r="AI173" s="39">
        <v>0</v>
      </c>
      <c r="AJ173" s="39">
        <v>0.192</v>
      </c>
      <c r="AK173" s="39">
        <v>4.6669999999999998</v>
      </c>
      <c r="AL173" s="39">
        <v>0.71799999999999997</v>
      </c>
      <c r="AM173" s="39">
        <v>5.8000000000000003E-2</v>
      </c>
      <c r="AN173" s="39">
        <v>0.33700000000000002</v>
      </c>
      <c r="AO173" s="39">
        <v>0.53100000000000003</v>
      </c>
      <c r="AP173" s="39">
        <v>0</v>
      </c>
      <c r="AQ173" s="39">
        <v>1.7390000000000001</v>
      </c>
      <c r="AR173" s="39">
        <v>0</v>
      </c>
      <c r="AS173" s="39">
        <v>2.468</v>
      </c>
      <c r="AT173" s="39">
        <v>2.5720000000000001</v>
      </c>
      <c r="AU173" s="39">
        <v>0</v>
      </c>
      <c r="AV173" s="39">
        <v>2.9860000000000002</v>
      </c>
      <c r="AW173" s="39">
        <v>0.41699999999999998</v>
      </c>
      <c r="AX173" s="39">
        <v>0</v>
      </c>
      <c r="AY173" s="39">
        <v>2.1560000000000001</v>
      </c>
      <c r="AZ173" s="39">
        <v>0</v>
      </c>
      <c r="BA173" s="39">
        <v>4.3999999999999997E-2</v>
      </c>
      <c r="BB173" s="39">
        <v>2.4470000000000001</v>
      </c>
      <c r="BC173" s="39">
        <v>0</v>
      </c>
      <c r="BD173" s="39">
        <v>0</v>
      </c>
      <c r="BE173" s="39">
        <v>1.4950000000000001</v>
      </c>
      <c r="BF173" s="39">
        <v>0</v>
      </c>
      <c r="BG173" s="39">
        <v>1.016</v>
      </c>
      <c r="BH173" s="39">
        <v>0</v>
      </c>
      <c r="BI173" s="39">
        <v>0.35899999999999999</v>
      </c>
      <c r="BJ173" s="39">
        <v>0</v>
      </c>
      <c r="BK173" s="39">
        <v>0.23100000000000001</v>
      </c>
    </row>
    <row r="174" spans="1:63" x14ac:dyDescent="0.2">
      <c r="A174" s="30">
        <f t="shared" si="51"/>
        <v>2027</v>
      </c>
      <c r="D174" s="30">
        <f t="shared" si="42"/>
        <v>0</v>
      </c>
      <c r="E174" s="30">
        <f t="shared" si="43"/>
        <v>29</v>
      </c>
      <c r="F174" s="30">
        <f t="shared" si="44"/>
        <v>18</v>
      </c>
      <c r="G174" s="30">
        <f t="shared" si="45"/>
        <v>1</v>
      </c>
      <c r="H174" s="30">
        <f t="shared" si="46"/>
        <v>0</v>
      </c>
      <c r="I174" s="30">
        <f t="shared" si="47"/>
        <v>0</v>
      </c>
      <c r="J174" s="30">
        <f t="shared" si="48"/>
        <v>0</v>
      </c>
      <c r="K174" s="30">
        <f t="shared" si="49"/>
        <v>0</v>
      </c>
      <c r="L174" s="30">
        <f t="shared" si="50"/>
        <v>3</v>
      </c>
      <c r="M174" s="38">
        <v>46447</v>
      </c>
      <c r="N174" s="39">
        <v>9.7289999999999992</v>
      </c>
      <c r="O174" s="39">
        <v>0</v>
      </c>
      <c r="P174" s="39">
        <v>3.0449999999999999</v>
      </c>
      <c r="Q174" s="39">
        <v>0</v>
      </c>
      <c r="R174" s="39">
        <v>1.9770000000000001</v>
      </c>
      <c r="S174" s="39">
        <v>2.121</v>
      </c>
      <c r="T174" s="39">
        <v>2.3239999999999998</v>
      </c>
      <c r="U174" s="39">
        <v>0</v>
      </c>
      <c r="V174" s="39">
        <v>0</v>
      </c>
      <c r="W174" s="39">
        <v>0</v>
      </c>
      <c r="X174" s="39">
        <v>8.4000000000000005E-2</v>
      </c>
      <c r="Y174" s="39">
        <v>0.77800000000000002</v>
      </c>
      <c r="Z174" s="39">
        <v>2.5000000000000001E-2</v>
      </c>
      <c r="AA174" s="39">
        <v>1.6160000000000001</v>
      </c>
      <c r="AB174" s="39">
        <v>0</v>
      </c>
      <c r="AC174" s="39">
        <v>0</v>
      </c>
      <c r="AD174" s="39">
        <v>0</v>
      </c>
      <c r="AE174" s="39">
        <v>1.0940000000000001</v>
      </c>
      <c r="AF174" s="39">
        <v>10.997999999999999</v>
      </c>
      <c r="AG174" s="39">
        <v>0</v>
      </c>
      <c r="AH174" s="39">
        <v>1.5660000000000001</v>
      </c>
      <c r="AI174" s="39">
        <v>0</v>
      </c>
      <c r="AJ174" s="39">
        <v>0</v>
      </c>
      <c r="AK174" s="39">
        <v>0</v>
      </c>
      <c r="AL174" s="39">
        <v>1.2609999999999999</v>
      </c>
      <c r="AM174" s="39">
        <v>1.3759999999999999</v>
      </c>
      <c r="AN174" s="39">
        <v>0</v>
      </c>
      <c r="AO174" s="39">
        <v>0</v>
      </c>
      <c r="AP174" s="39">
        <v>0.311</v>
      </c>
      <c r="AQ174" s="39">
        <v>0</v>
      </c>
      <c r="AR174" s="39">
        <v>0.30599999999999999</v>
      </c>
      <c r="AS174" s="39">
        <v>0.312</v>
      </c>
      <c r="AT174" s="39">
        <v>5.2619999999999996</v>
      </c>
      <c r="AU174" s="39">
        <v>0</v>
      </c>
      <c r="AV174" s="39">
        <v>0.64500000000000002</v>
      </c>
      <c r="AW174" s="39">
        <v>0.58399999999999996</v>
      </c>
      <c r="AX174" s="39">
        <v>1.806</v>
      </c>
      <c r="AY174" s="39">
        <v>0</v>
      </c>
      <c r="AZ174" s="39">
        <v>0</v>
      </c>
      <c r="BA174" s="39">
        <v>0.63900000000000001</v>
      </c>
      <c r="BB174" s="39">
        <v>0.88600000000000001</v>
      </c>
      <c r="BC174" s="39">
        <v>0.49</v>
      </c>
      <c r="BD174" s="39">
        <v>0</v>
      </c>
      <c r="BE174" s="39">
        <v>5.92</v>
      </c>
      <c r="BF174" s="39">
        <v>2.5529999999999999</v>
      </c>
      <c r="BG174" s="39">
        <v>1.119</v>
      </c>
      <c r="BH174" s="39">
        <v>1.5309999999999999</v>
      </c>
      <c r="BI174" s="39">
        <v>0</v>
      </c>
      <c r="BJ174" s="39">
        <v>4.0490000000000004</v>
      </c>
      <c r="BK174" s="39">
        <v>0</v>
      </c>
    </row>
    <row r="175" spans="1:63" x14ac:dyDescent="0.2">
      <c r="A175" s="30">
        <f t="shared" si="51"/>
        <v>2027</v>
      </c>
      <c r="D175" s="30">
        <f t="shared" si="42"/>
        <v>0</v>
      </c>
      <c r="E175" s="30">
        <f t="shared" si="43"/>
        <v>3</v>
      </c>
      <c r="F175" s="30">
        <f t="shared" si="44"/>
        <v>0</v>
      </c>
      <c r="G175" s="30">
        <f t="shared" si="45"/>
        <v>0</v>
      </c>
      <c r="H175" s="30">
        <f t="shared" si="46"/>
        <v>0</v>
      </c>
      <c r="I175" s="30">
        <f t="shared" si="47"/>
        <v>0</v>
      </c>
      <c r="J175" s="30">
        <f t="shared" si="48"/>
        <v>0</v>
      </c>
      <c r="K175" s="30">
        <f t="shared" si="49"/>
        <v>0</v>
      </c>
      <c r="L175" s="30">
        <f t="shared" si="50"/>
        <v>4</v>
      </c>
      <c r="M175" s="38">
        <v>46478</v>
      </c>
      <c r="N175" s="39">
        <v>0</v>
      </c>
      <c r="O175" s="39">
        <v>0.42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0.318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v>0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0</v>
      </c>
      <c r="BK175" s="39">
        <v>0.61499999999999999</v>
      </c>
    </row>
    <row r="176" spans="1:63" x14ac:dyDescent="0.2">
      <c r="A176" s="30">
        <f t="shared" si="51"/>
        <v>2027</v>
      </c>
      <c r="D176" s="30">
        <f t="shared" si="42"/>
        <v>0</v>
      </c>
      <c r="E176" s="30">
        <f t="shared" si="43"/>
        <v>10</v>
      </c>
      <c r="F176" s="30">
        <f t="shared" si="44"/>
        <v>3</v>
      </c>
      <c r="G176" s="30">
        <f t="shared" si="45"/>
        <v>0</v>
      </c>
      <c r="H176" s="30">
        <f t="shared" si="46"/>
        <v>0</v>
      </c>
      <c r="I176" s="30">
        <f t="shared" si="47"/>
        <v>0</v>
      </c>
      <c r="J176" s="30">
        <f t="shared" si="48"/>
        <v>0</v>
      </c>
      <c r="K176" s="30">
        <f t="shared" si="49"/>
        <v>0</v>
      </c>
      <c r="L176" s="30">
        <f t="shared" si="50"/>
        <v>5</v>
      </c>
      <c r="M176" s="38">
        <v>46508</v>
      </c>
      <c r="N176" s="39">
        <v>0.875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0.46600000000000003</v>
      </c>
      <c r="U176" s="39">
        <v>0</v>
      </c>
      <c r="V176" s="39">
        <v>0</v>
      </c>
      <c r="W176" s="39">
        <v>0</v>
      </c>
      <c r="X176" s="39">
        <v>0</v>
      </c>
      <c r="Y176" s="39">
        <v>1.69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0.32800000000000001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1.0920000000000001</v>
      </c>
      <c r="AO176" s="39">
        <v>0</v>
      </c>
      <c r="AP176" s="39">
        <v>0</v>
      </c>
      <c r="AQ176" s="39">
        <v>0</v>
      </c>
      <c r="AR176" s="39">
        <v>0.432</v>
      </c>
      <c r="AS176" s="39">
        <v>0</v>
      </c>
      <c r="AT176" s="39">
        <v>0</v>
      </c>
      <c r="AU176" s="39">
        <v>7.6999999999999999E-2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1.214</v>
      </c>
      <c r="BD176" s="39">
        <v>0</v>
      </c>
      <c r="BE176" s="39">
        <v>0.63900000000000001</v>
      </c>
      <c r="BF176" s="39">
        <v>0</v>
      </c>
      <c r="BG176" s="39">
        <v>0.374</v>
      </c>
      <c r="BH176" s="39">
        <v>0</v>
      </c>
      <c r="BI176" s="39">
        <v>0</v>
      </c>
      <c r="BJ176" s="39">
        <v>0</v>
      </c>
      <c r="BK176" s="39">
        <v>0</v>
      </c>
    </row>
    <row r="177" spans="1:63" x14ac:dyDescent="0.2">
      <c r="A177" s="30">
        <f t="shared" si="51"/>
        <v>2027</v>
      </c>
      <c r="D177" s="30">
        <f t="shared" si="42"/>
        <v>0</v>
      </c>
      <c r="E177" s="30">
        <f t="shared" si="43"/>
        <v>21</v>
      </c>
      <c r="F177" s="30">
        <f t="shared" si="44"/>
        <v>7</v>
      </c>
      <c r="G177" s="30">
        <f t="shared" si="45"/>
        <v>0</v>
      </c>
      <c r="H177" s="30">
        <f t="shared" si="46"/>
        <v>0</v>
      </c>
      <c r="I177" s="30">
        <f t="shared" si="47"/>
        <v>0</v>
      </c>
      <c r="J177" s="30">
        <f t="shared" si="48"/>
        <v>0</v>
      </c>
      <c r="K177" s="30">
        <f t="shared" si="49"/>
        <v>0</v>
      </c>
      <c r="L177" s="30">
        <f t="shared" si="50"/>
        <v>6</v>
      </c>
      <c r="M177" s="38">
        <v>46539</v>
      </c>
      <c r="N177" s="39">
        <v>0</v>
      </c>
      <c r="O177" s="39">
        <v>3.1110000000000002</v>
      </c>
      <c r="P177" s="39">
        <v>0.66600000000000004</v>
      </c>
      <c r="Q177" s="39">
        <v>0</v>
      </c>
      <c r="R177" s="39">
        <v>1.2110000000000001</v>
      </c>
      <c r="S177" s="39">
        <v>0</v>
      </c>
      <c r="T177" s="39">
        <v>0.54300000000000004</v>
      </c>
      <c r="U177" s="39">
        <v>0</v>
      </c>
      <c r="V177" s="39">
        <v>0</v>
      </c>
      <c r="W177" s="39">
        <v>0</v>
      </c>
      <c r="X177" s="39">
        <v>1.4790000000000001</v>
      </c>
      <c r="Y177" s="39">
        <v>0.44</v>
      </c>
      <c r="Z177" s="39">
        <v>0</v>
      </c>
      <c r="AA177" s="39">
        <v>0.71399999999999997</v>
      </c>
      <c r="AB177" s="39">
        <v>0</v>
      </c>
      <c r="AC177" s="39">
        <v>0.72899999999999998</v>
      </c>
      <c r="AD177" s="39">
        <v>0</v>
      </c>
      <c r="AE177" s="39">
        <v>0</v>
      </c>
      <c r="AF177" s="39">
        <v>0.70799999999999996</v>
      </c>
      <c r="AG177" s="39">
        <v>0</v>
      </c>
      <c r="AH177" s="39">
        <v>1.448</v>
      </c>
      <c r="AI177" s="39">
        <v>0</v>
      </c>
      <c r="AJ177" s="39">
        <v>0</v>
      </c>
      <c r="AK177" s="39">
        <v>0</v>
      </c>
      <c r="AL177" s="39">
        <v>0.106</v>
      </c>
      <c r="AM177" s="39">
        <v>0.48499999999999999</v>
      </c>
      <c r="AN177" s="39">
        <v>0</v>
      </c>
      <c r="AO177" s="39">
        <v>0.67300000000000004</v>
      </c>
      <c r="AP177" s="39">
        <v>0.72699999999999998</v>
      </c>
      <c r="AQ177" s="39">
        <v>0</v>
      </c>
      <c r="AR177" s="39">
        <v>0</v>
      </c>
      <c r="AS177" s="39">
        <v>0</v>
      </c>
      <c r="AT177" s="39">
        <v>0</v>
      </c>
      <c r="AU177" s="39">
        <v>1.631</v>
      </c>
      <c r="AV177" s="39">
        <v>0</v>
      </c>
      <c r="AW177" s="39">
        <v>0.93400000000000005</v>
      </c>
      <c r="AX177" s="39">
        <v>0</v>
      </c>
      <c r="AY177" s="39">
        <v>0.74299999999999999</v>
      </c>
      <c r="AZ177" s="39">
        <v>0</v>
      </c>
      <c r="BA177" s="39">
        <v>0.21</v>
      </c>
      <c r="BB177" s="39">
        <v>0.69399999999999995</v>
      </c>
      <c r="BC177" s="39">
        <v>0</v>
      </c>
      <c r="BD177" s="39">
        <v>0</v>
      </c>
      <c r="BE177" s="39">
        <v>1.5680000000000001</v>
      </c>
      <c r="BF177" s="39">
        <v>0</v>
      </c>
      <c r="BG177" s="39">
        <v>0</v>
      </c>
      <c r="BH177" s="39">
        <v>0</v>
      </c>
      <c r="BI177" s="39">
        <v>0</v>
      </c>
      <c r="BJ177" s="39">
        <v>1.2809999999999999</v>
      </c>
      <c r="BK177" s="39">
        <v>0</v>
      </c>
    </row>
    <row r="178" spans="1:63" x14ac:dyDescent="0.2">
      <c r="A178" s="30">
        <f t="shared" si="51"/>
        <v>2027</v>
      </c>
      <c r="D178" s="30">
        <f t="shared" si="42"/>
        <v>24</v>
      </c>
      <c r="E178" s="30">
        <f t="shared" si="43"/>
        <v>50</v>
      </c>
      <c r="F178" s="30">
        <f t="shared" si="44"/>
        <v>50</v>
      </c>
      <c r="G178" s="30">
        <f t="shared" si="45"/>
        <v>40</v>
      </c>
      <c r="H178" s="30">
        <f t="shared" si="46"/>
        <v>3</v>
      </c>
      <c r="I178" s="30">
        <f t="shared" si="47"/>
        <v>0</v>
      </c>
      <c r="J178" s="30">
        <f t="shared" si="48"/>
        <v>0</v>
      </c>
      <c r="K178" s="30">
        <f t="shared" si="49"/>
        <v>0</v>
      </c>
      <c r="L178" s="30">
        <f t="shared" si="50"/>
        <v>7</v>
      </c>
      <c r="M178" s="38">
        <v>46569</v>
      </c>
      <c r="N178" s="39">
        <v>9.8559999999999999</v>
      </c>
      <c r="O178" s="39">
        <v>37.837000000000003</v>
      </c>
      <c r="P178" s="39">
        <v>17.181999999999999</v>
      </c>
      <c r="Q178" s="39">
        <v>32.378</v>
      </c>
      <c r="R178" s="39">
        <v>42.274000000000001</v>
      </c>
      <c r="S178" s="39">
        <v>11.509</v>
      </c>
      <c r="T178" s="39">
        <v>15.303000000000001</v>
      </c>
      <c r="U178" s="39">
        <v>32.787999999999997</v>
      </c>
      <c r="V178" s="39">
        <v>9.5530000000000008</v>
      </c>
      <c r="W178" s="39">
        <v>41.37</v>
      </c>
      <c r="X178" s="39">
        <v>31.617000000000001</v>
      </c>
      <c r="Y178" s="39">
        <v>17.78</v>
      </c>
      <c r="Z178" s="39">
        <v>13.673</v>
      </c>
      <c r="AA178" s="39">
        <v>31.911000000000001</v>
      </c>
      <c r="AB178" s="39">
        <v>5.6820000000000004</v>
      </c>
      <c r="AC178" s="39">
        <v>43.878</v>
      </c>
      <c r="AD178" s="39">
        <v>30.66</v>
      </c>
      <c r="AE178" s="39">
        <v>16.946000000000002</v>
      </c>
      <c r="AF178" s="39">
        <v>25.538</v>
      </c>
      <c r="AG178" s="39">
        <v>20.890999999999998</v>
      </c>
      <c r="AH178" s="39">
        <v>9.3520000000000003</v>
      </c>
      <c r="AI178" s="39">
        <v>42.969000000000001</v>
      </c>
      <c r="AJ178" s="39">
        <v>21.687999999999999</v>
      </c>
      <c r="AK178" s="39">
        <v>22.57</v>
      </c>
      <c r="AL178" s="39">
        <v>27.893000000000001</v>
      </c>
      <c r="AM178" s="39">
        <v>19.91</v>
      </c>
      <c r="AN178" s="39">
        <v>7.9219999999999997</v>
      </c>
      <c r="AO178" s="39">
        <v>43.201000000000001</v>
      </c>
      <c r="AP178" s="39">
        <v>7.7469999999999999</v>
      </c>
      <c r="AQ178" s="39">
        <v>43.457999999999998</v>
      </c>
      <c r="AR178" s="39">
        <v>43.389000000000003</v>
      </c>
      <c r="AS178" s="39">
        <v>8.7240000000000002</v>
      </c>
      <c r="AT178" s="39">
        <v>19.779</v>
      </c>
      <c r="AU178" s="39">
        <v>25.337</v>
      </c>
      <c r="AV178" s="39">
        <v>2.8140000000000001</v>
      </c>
      <c r="AW178" s="39">
        <v>57.887999999999998</v>
      </c>
      <c r="AX178" s="39">
        <v>78.02</v>
      </c>
      <c r="AY178" s="39">
        <v>2.9550000000000001</v>
      </c>
      <c r="AZ178" s="39">
        <v>39.344999999999999</v>
      </c>
      <c r="BA178" s="39">
        <v>11.57</v>
      </c>
      <c r="BB178" s="39">
        <v>37.046999999999997</v>
      </c>
      <c r="BC178" s="39">
        <v>12.852</v>
      </c>
      <c r="BD178" s="39">
        <v>19.033999999999999</v>
      </c>
      <c r="BE178" s="39">
        <v>28.64</v>
      </c>
      <c r="BF178" s="39">
        <v>14.663</v>
      </c>
      <c r="BG178" s="39">
        <v>34.488</v>
      </c>
      <c r="BH178" s="39">
        <v>1.48</v>
      </c>
      <c r="BI178" s="39">
        <v>64.137</v>
      </c>
      <c r="BJ178" s="39">
        <v>34.656999999999996</v>
      </c>
      <c r="BK178" s="39">
        <v>14.603999999999999</v>
      </c>
    </row>
    <row r="179" spans="1:63" x14ac:dyDescent="0.2">
      <c r="A179" s="30">
        <f t="shared" si="51"/>
        <v>2027</v>
      </c>
      <c r="D179" s="30">
        <f t="shared" si="42"/>
        <v>0</v>
      </c>
      <c r="E179" s="30">
        <f t="shared" si="43"/>
        <v>50</v>
      </c>
      <c r="F179" s="30">
        <f t="shared" si="44"/>
        <v>48</v>
      </c>
      <c r="G179" s="30">
        <f t="shared" si="45"/>
        <v>4</v>
      </c>
      <c r="H179" s="30">
        <f t="shared" si="46"/>
        <v>0</v>
      </c>
      <c r="I179" s="30">
        <f t="shared" si="47"/>
        <v>0</v>
      </c>
      <c r="J179" s="30">
        <f t="shared" si="48"/>
        <v>0</v>
      </c>
      <c r="K179" s="30">
        <f t="shared" si="49"/>
        <v>0</v>
      </c>
      <c r="L179" s="30">
        <f t="shared" si="50"/>
        <v>8</v>
      </c>
      <c r="M179" s="38">
        <v>46600</v>
      </c>
      <c r="N179" s="39">
        <v>1.4359999999999999</v>
      </c>
      <c r="O179" s="39">
        <v>2.6480000000000001</v>
      </c>
      <c r="P179" s="39">
        <v>2.3039999999999998</v>
      </c>
      <c r="Q179" s="39">
        <v>8.3239999999999998</v>
      </c>
      <c r="R179" s="39">
        <v>4.2009999999999996</v>
      </c>
      <c r="S179" s="39">
        <v>0.374</v>
      </c>
      <c r="T179" s="39">
        <v>1.637</v>
      </c>
      <c r="U179" s="39">
        <v>3.6949999999999998</v>
      </c>
      <c r="V179" s="39">
        <v>3.423</v>
      </c>
      <c r="W179" s="39">
        <v>1.859</v>
      </c>
      <c r="X179" s="39">
        <v>3.258</v>
      </c>
      <c r="Y179" s="39">
        <v>1.4159999999999999</v>
      </c>
      <c r="Z179" s="39">
        <v>3.9689999999999999</v>
      </c>
      <c r="AA179" s="39">
        <v>3.92</v>
      </c>
      <c r="AB179" s="39">
        <v>1.0999999999999999E-2</v>
      </c>
      <c r="AC179" s="39">
        <v>4.84</v>
      </c>
      <c r="AD179" s="39">
        <v>1.506</v>
      </c>
      <c r="AE179" s="39">
        <v>4.9669999999999996</v>
      </c>
      <c r="AF179" s="39">
        <v>2.0779999999999998</v>
      </c>
      <c r="AG179" s="39">
        <v>1.7370000000000001</v>
      </c>
      <c r="AH179" s="39">
        <v>23.937000000000001</v>
      </c>
      <c r="AI179" s="39">
        <v>2.2240000000000002</v>
      </c>
      <c r="AJ179" s="39">
        <v>2.5760000000000001</v>
      </c>
      <c r="AK179" s="39">
        <v>6.1539999999999999</v>
      </c>
      <c r="AL179" s="39">
        <v>2.327</v>
      </c>
      <c r="AM179" s="39">
        <v>3.6970000000000001</v>
      </c>
      <c r="AN179" s="39">
        <v>7.0119999999999996</v>
      </c>
      <c r="AO179" s="39">
        <v>2.8260000000000001</v>
      </c>
      <c r="AP179" s="39">
        <v>3.8690000000000002</v>
      </c>
      <c r="AQ179" s="39">
        <v>3.1059999999999999</v>
      </c>
      <c r="AR179" s="39">
        <v>1.52</v>
      </c>
      <c r="AS179" s="39">
        <v>3.923</v>
      </c>
      <c r="AT179" s="39">
        <v>2.7480000000000002</v>
      </c>
      <c r="AU179" s="39">
        <v>14.462999999999999</v>
      </c>
      <c r="AV179" s="39">
        <v>7.96</v>
      </c>
      <c r="AW179" s="39">
        <v>2.2050000000000001</v>
      </c>
      <c r="AX179" s="39">
        <v>2.625</v>
      </c>
      <c r="AY179" s="39">
        <v>3.0070000000000001</v>
      </c>
      <c r="AZ179" s="39">
        <v>10.451000000000001</v>
      </c>
      <c r="BA179" s="39">
        <v>1.141</v>
      </c>
      <c r="BB179" s="39">
        <v>7.0030000000000001</v>
      </c>
      <c r="BC179" s="39">
        <v>1.048</v>
      </c>
      <c r="BD179" s="39">
        <v>1.3460000000000001</v>
      </c>
      <c r="BE179" s="39">
        <v>4.2750000000000004</v>
      </c>
      <c r="BF179" s="39">
        <v>4.3869999999999996</v>
      </c>
      <c r="BG179" s="39">
        <v>2.3079999999999998</v>
      </c>
      <c r="BH179" s="39">
        <v>20.119</v>
      </c>
      <c r="BI179" s="39">
        <v>2.2789999999999999</v>
      </c>
      <c r="BJ179" s="39">
        <v>2.1819999999999999</v>
      </c>
      <c r="BK179" s="39">
        <v>6.68</v>
      </c>
    </row>
    <row r="180" spans="1:63" x14ac:dyDescent="0.2">
      <c r="A180" s="30">
        <f t="shared" si="51"/>
        <v>2027</v>
      </c>
      <c r="D180" s="30">
        <f t="shared" si="42"/>
        <v>4</v>
      </c>
      <c r="E180" s="30">
        <f t="shared" si="43"/>
        <v>50</v>
      </c>
      <c r="F180" s="30">
        <f t="shared" si="44"/>
        <v>48</v>
      </c>
      <c r="G180" s="30">
        <f t="shared" si="45"/>
        <v>20</v>
      </c>
      <c r="H180" s="30">
        <f t="shared" si="46"/>
        <v>1</v>
      </c>
      <c r="I180" s="30">
        <f t="shared" si="47"/>
        <v>0</v>
      </c>
      <c r="J180" s="30">
        <f t="shared" si="48"/>
        <v>0</v>
      </c>
      <c r="K180" s="30">
        <f t="shared" si="49"/>
        <v>0</v>
      </c>
      <c r="L180" s="30">
        <f t="shared" si="50"/>
        <v>9</v>
      </c>
      <c r="M180" s="38">
        <v>46631</v>
      </c>
      <c r="N180" s="39">
        <v>3.0139999999999998</v>
      </c>
      <c r="O180" s="39">
        <v>13.933999999999999</v>
      </c>
      <c r="P180" s="39">
        <v>14.875</v>
      </c>
      <c r="Q180" s="39">
        <v>4.7220000000000004</v>
      </c>
      <c r="R180" s="39">
        <v>0.159</v>
      </c>
      <c r="S180" s="39">
        <v>23.681000000000001</v>
      </c>
      <c r="T180" s="39">
        <v>8.6039999999999992</v>
      </c>
      <c r="U180" s="39">
        <v>41.594999999999999</v>
      </c>
      <c r="V180" s="39">
        <v>9.2360000000000007</v>
      </c>
      <c r="W180" s="39">
        <v>4.6680000000000001</v>
      </c>
      <c r="X180" s="39">
        <v>1.5489999999999999</v>
      </c>
      <c r="Y180" s="39">
        <v>24.538</v>
      </c>
      <c r="Z180" s="39">
        <v>4.57</v>
      </c>
      <c r="AA180" s="39">
        <v>17.123000000000001</v>
      </c>
      <c r="AB180" s="39">
        <v>23.402999999999999</v>
      </c>
      <c r="AC180" s="39">
        <v>1.2250000000000001</v>
      </c>
      <c r="AD180" s="39">
        <v>5.4710000000000001</v>
      </c>
      <c r="AE180" s="39">
        <v>15.646000000000001</v>
      </c>
      <c r="AF180" s="39">
        <v>2.1720000000000002</v>
      </c>
      <c r="AG180" s="39">
        <v>14.739000000000001</v>
      </c>
      <c r="AH180" s="39">
        <v>3.8730000000000002</v>
      </c>
      <c r="AI180" s="39">
        <v>6.5430000000000001</v>
      </c>
      <c r="AJ180" s="39">
        <v>12.920999999999999</v>
      </c>
      <c r="AK180" s="39">
        <v>2.2949999999999999</v>
      </c>
      <c r="AL180" s="39">
        <v>15.609</v>
      </c>
      <c r="AM180" s="39">
        <v>4.8040000000000003</v>
      </c>
      <c r="AN180" s="39">
        <v>29.593</v>
      </c>
      <c r="AO180" s="39">
        <v>3.9369999999999998</v>
      </c>
      <c r="AP180" s="39">
        <v>11.193</v>
      </c>
      <c r="AQ180" s="39">
        <v>3.4609999999999999</v>
      </c>
      <c r="AR180" s="39">
        <v>7.95</v>
      </c>
      <c r="AS180" s="39">
        <v>9.4030000000000005</v>
      </c>
      <c r="AT180" s="39">
        <v>3.3780000000000001</v>
      </c>
      <c r="AU180" s="39">
        <v>10.644</v>
      </c>
      <c r="AV180" s="39">
        <v>6.3109999999999999</v>
      </c>
      <c r="AW180" s="39">
        <v>4.048</v>
      </c>
      <c r="AX180" s="39">
        <v>19.14</v>
      </c>
      <c r="AY180" s="39">
        <v>1.016</v>
      </c>
      <c r="AZ180" s="39">
        <v>17.812000000000001</v>
      </c>
      <c r="BA180" s="39">
        <v>4.4169999999999998</v>
      </c>
      <c r="BB180" s="39">
        <v>2.1970000000000001</v>
      </c>
      <c r="BC180" s="39">
        <v>31.658999999999999</v>
      </c>
      <c r="BD180" s="39">
        <v>6.0469999999999997</v>
      </c>
      <c r="BE180" s="39">
        <v>6.2320000000000002</v>
      </c>
      <c r="BF180" s="39">
        <v>0.41499999999999998</v>
      </c>
      <c r="BG180" s="39">
        <v>19.722999999999999</v>
      </c>
      <c r="BH180" s="39">
        <v>3.5249999999999999</v>
      </c>
      <c r="BI180" s="39">
        <v>53.688000000000002</v>
      </c>
      <c r="BJ180" s="39">
        <v>3.105</v>
      </c>
      <c r="BK180" s="39">
        <v>12.308999999999999</v>
      </c>
    </row>
    <row r="181" spans="1:63" x14ac:dyDescent="0.2">
      <c r="A181" s="30">
        <f t="shared" si="51"/>
        <v>2027</v>
      </c>
      <c r="D181" s="30">
        <f t="shared" si="42"/>
        <v>3</v>
      </c>
      <c r="E181" s="30">
        <f t="shared" si="43"/>
        <v>46</v>
      </c>
      <c r="F181" s="30">
        <f t="shared" si="44"/>
        <v>35</v>
      </c>
      <c r="G181" s="30">
        <f t="shared" si="45"/>
        <v>7</v>
      </c>
      <c r="H181" s="30">
        <f t="shared" si="46"/>
        <v>1</v>
      </c>
      <c r="I181" s="30">
        <f t="shared" si="47"/>
        <v>0</v>
      </c>
      <c r="J181" s="30">
        <f t="shared" si="48"/>
        <v>0</v>
      </c>
      <c r="K181" s="30">
        <f t="shared" si="49"/>
        <v>0</v>
      </c>
      <c r="L181" s="30">
        <f t="shared" si="50"/>
        <v>10</v>
      </c>
      <c r="M181" s="38">
        <v>46661</v>
      </c>
      <c r="N181" s="39">
        <v>1.6870000000000001</v>
      </c>
      <c r="O181" s="39">
        <v>4.4560000000000004</v>
      </c>
      <c r="P181" s="39">
        <v>1.333</v>
      </c>
      <c r="Q181" s="39">
        <v>7.7990000000000004</v>
      </c>
      <c r="R181" s="39">
        <v>0.95199999999999996</v>
      </c>
      <c r="S181" s="39">
        <v>5.6529999999999996</v>
      </c>
      <c r="T181" s="39">
        <v>0</v>
      </c>
      <c r="U181" s="39">
        <v>61.009</v>
      </c>
      <c r="V181" s="39">
        <v>0.45800000000000002</v>
      </c>
      <c r="W181" s="39">
        <v>1.6639999999999999</v>
      </c>
      <c r="X181" s="39">
        <v>1.2310000000000001</v>
      </c>
      <c r="Y181" s="39">
        <v>1.8</v>
      </c>
      <c r="Z181" s="39">
        <v>4.9279999999999999</v>
      </c>
      <c r="AA181" s="39">
        <v>1.242</v>
      </c>
      <c r="AB181" s="39">
        <v>5.3250000000000002</v>
      </c>
      <c r="AC181" s="39">
        <v>1.3420000000000001</v>
      </c>
      <c r="AD181" s="39">
        <v>20.207999999999998</v>
      </c>
      <c r="AE181" s="39">
        <v>2.9950000000000001</v>
      </c>
      <c r="AF181" s="39">
        <v>0.88400000000000001</v>
      </c>
      <c r="AG181" s="39">
        <v>1.159</v>
      </c>
      <c r="AH181" s="39">
        <v>10.946999999999999</v>
      </c>
      <c r="AI181" s="39">
        <v>0.08</v>
      </c>
      <c r="AJ181" s="39">
        <v>5.4660000000000002</v>
      </c>
      <c r="AK181" s="39">
        <v>0.62</v>
      </c>
      <c r="AL181" s="39">
        <v>1.3560000000000001</v>
      </c>
      <c r="AM181" s="39">
        <v>0.26200000000000001</v>
      </c>
      <c r="AN181" s="39">
        <v>27.552</v>
      </c>
      <c r="AO181" s="39">
        <v>0.97899999999999998</v>
      </c>
      <c r="AP181" s="39">
        <v>0.83599999999999997</v>
      </c>
      <c r="AQ181" s="39">
        <v>5.5970000000000004</v>
      </c>
      <c r="AR181" s="39">
        <v>23.417999999999999</v>
      </c>
      <c r="AS181" s="39">
        <v>0</v>
      </c>
      <c r="AT181" s="39">
        <v>1.1990000000000001</v>
      </c>
      <c r="AU181" s="39">
        <v>3.7429999999999999</v>
      </c>
      <c r="AV181" s="39">
        <v>0</v>
      </c>
      <c r="AW181" s="39">
        <v>13.007999999999999</v>
      </c>
      <c r="AX181" s="39">
        <v>0.45200000000000001</v>
      </c>
      <c r="AY181" s="39">
        <v>4.6100000000000003</v>
      </c>
      <c r="AZ181" s="39">
        <v>2.8250000000000002</v>
      </c>
      <c r="BA181" s="39">
        <v>1.913</v>
      </c>
      <c r="BB181" s="39">
        <v>5.3929999999999998</v>
      </c>
      <c r="BC181" s="39">
        <v>0.95199999999999996</v>
      </c>
      <c r="BD181" s="39">
        <v>4.8159999999999998</v>
      </c>
      <c r="BE181" s="39">
        <v>1.7090000000000001</v>
      </c>
      <c r="BF181" s="39">
        <v>31.007999999999999</v>
      </c>
      <c r="BG181" s="39">
        <v>0.14899999999999999</v>
      </c>
      <c r="BH181" s="39">
        <v>0</v>
      </c>
      <c r="BI181" s="39">
        <v>6.4980000000000002</v>
      </c>
      <c r="BJ181" s="39">
        <v>1.095</v>
      </c>
      <c r="BK181" s="39">
        <v>2.2839999999999998</v>
      </c>
    </row>
    <row r="182" spans="1:63" x14ac:dyDescent="0.2">
      <c r="A182" s="30">
        <f t="shared" si="51"/>
        <v>2027</v>
      </c>
      <c r="D182" s="30">
        <f t="shared" si="42"/>
        <v>0</v>
      </c>
      <c r="E182" s="30">
        <f t="shared" si="43"/>
        <v>7</v>
      </c>
      <c r="F182" s="30">
        <f t="shared" si="44"/>
        <v>3</v>
      </c>
      <c r="G182" s="30">
        <f t="shared" si="45"/>
        <v>0</v>
      </c>
      <c r="H182" s="30">
        <f t="shared" si="46"/>
        <v>0</v>
      </c>
      <c r="I182" s="30">
        <f t="shared" si="47"/>
        <v>0</v>
      </c>
      <c r="J182" s="30">
        <f t="shared" si="48"/>
        <v>0</v>
      </c>
      <c r="K182" s="30">
        <f t="shared" si="49"/>
        <v>0</v>
      </c>
      <c r="L182" s="30">
        <f t="shared" si="50"/>
        <v>11</v>
      </c>
      <c r="M182" s="38">
        <v>46692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2.4609999999999999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3.1480000000000001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3.1E-2</v>
      </c>
      <c r="AM182" s="39">
        <v>0</v>
      </c>
      <c r="AN182" s="39">
        <v>0</v>
      </c>
      <c r="AO182" s="39">
        <v>0</v>
      </c>
      <c r="AP182" s="39">
        <v>0</v>
      </c>
      <c r="AQ182" s="39">
        <v>0</v>
      </c>
      <c r="AR182" s="39">
        <v>0.54400000000000004</v>
      </c>
      <c r="AS182" s="39">
        <v>0</v>
      </c>
      <c r="AT182" s="39">
        <v>1.016</v>
      </c>
      <c r="AU182" s="39">
        <v>0</v>
      </c>
      <c r="AV182" s="39">
        <v>0</v>
      </c>
      <c r="AW182" s="39">
        <v>0</v>
      </c>
      <c r="AX182" s="39">
        <v>0</v>
      </c>
      <c r="AY182" s="39">
        <v>0</v>
      </c>
      <c r="AZ182" s="39">
        <v>0</v>
      </c>
      <c r="BA182" s="39">
        <v>0</v>
      </c>
      <c r="BB182" s="39">
        <v>0</v>
      </c>
      <c r="BC182" s="39">
        <v>0</v>
      </c>
      <c r="BD182" s="39">
        <v>0</v>
      </c>
      <c r="BE182" s="39">
        <v>0</v>
      </c>
      <c r="BF182" s="39">
        <v>2.4E-2</v>
      </c>
      <c r="BG182" s="39">
        <v>0</v>
      </c>
      <c r="BH182" s="39">
        <v>0.63600000000000001</v>
      </c>
      <c r="BI182" s="39">
        <v>0</v>
      </c>
      <c r="BJ182" s="39">
        <v>0</v>
      </c>
      <c r="BK182" s="39">
        <v>0</v>
      </c>
    </row>
    <row r="183" spans="1:63" x14ac:dyDescent="0.2">
      <c r="A183" s="30">
        <f t="shared" si="51"/>
        <v>2027</v>
      </c>
      <c r="D183" s="30">
        <f t="shared" si="42"/>
        <v>3</v>
      </c>
      <c r="E183" s="30">
        <f t="shared" si="43"/>
        <v>44</v>
      </c>
      <c r="F183" s="30">
        <f t="shared" si="44"/>
        <v>37</v>
      </c>
      <c r="G183" s="30">
        <f t="shared" si="45"/>
        <v>10</v>
      </c>
      <c r="H183" s="30">
        <f t="shared" si="46"/>
        <v>0</v>
      </c>
      <c r="I183" s="30">
        <f t="shared" si="47"/>
        <v>0</v>
      </c>
      <c r="J183" s="30">
        <f t="shared" si="48"/>
        <v>0</v>
      </c>
      <c r="K183" s="30">
        <f t="shared" si="49"/>
        <v>0</v>
      </c>
      <c r="L183" s="30">
        <f t="shared" si="50"/>
        <v>12</v>
      </c>
      <c r="M183" s="38">
        <v>46722</v>
      </c>
      <c r="N183" s="39">
        <v>1.071</v>
      </c>
      <c r="O183" s="39">
        <v>4.8289999999999997</v>
      </c>
      <c r="P183" s="39">
        <v>0</v>
      </c>
      <c r="Q183" s="39">
        <v>18.503</v>
      </c>
      <c r="R183" s="39">
        <v>0.126</v>
      </c>
      <c r="S183" s="39">
        <v>7.3920000000000003</v>
      </c>
      <c r="T183" s="39">
        <v>0</v>
      </c>
      <c r="U183" s="39">
        <v>26.896000000000001</v>
      </c>
      <c r="V183" s="39">
        <v>4.5220000000000002</v>
      </c>
      <c r="W183" s="39">
        <v>2.94</v>
      </c>
      <c r="X183" s="39">
        <v>1.2090000000000001</v>
      </c>
      <c r="Y183" s="39">
        <v>8.577</v>
      </c>
      <c r="Z183" s="39">
        <v>0.59899999999999998</v>
      </c>
      <c r="AA183" s="39">
        <v>9.9529999999999994</v>
      </c>
      <c r="AB183" s="39">
        <v>2.1459999999999999</v>
      </c>
      <c r="AC183" s="39">
        <v>4.9610000000000003</v>
      </c>
      <c r="AD183" s="39">
        <v>9.49</v>
      </c>
      <c r="AE183" s="39">
        <v>0</v>
      </c>
      <c r="AF183" s="39">
        <v>12.414999999999999</v>
      </c>
      <c r="AG183" s="39">
        <v>0.05</v>
      </c>
      <c r="AH183" s="39">
        <v>6.9619999999999997</v>
      </c>
      <c r="AI183" s="39">
        <v>2.2650000000000001</v>
      </c>
      <c r="AJ183" s="39">
        <v>2.6560000000000001</v>
      </c>
      <c r="AK183" s="39">
        <v>4.383</v>
      </c>
      <c r="AL183" s="39">
        <v>27.38</v>
      </c>
      <c r="AM183" s="39">
        <v>0</v>
      </c>
      <c r="AN183" s="39">
        <v>9.0719999999999992</v>
      </c>
      <c r="AO183" s="39">
        <v>4.7549999999999999</v>
      </c>
      <c r="AP183" s="39">
        <v>3.335</v>
      </c>
      <c r="AQ183" s="39">
        <v>2.677</v>
      </c>
      <c r="AR183" s="39">
        <v>23.027999999999999</v>
      </c>
      <c r="AS183" s="39">
        <v>4.4999999999999998E-2</v>
      </c>
      <c r="AT183" s="39">
        <v>10.122</v>
      </c>
      <c r="AU183" s="39">
        <v>0.61199999999999999</v>
      </c>
      <c r="AV183" s="39">
        <v>3.879</v>
      </c>
      <c r="AW183" s="39">
        <v>5.0220000000000002</v>
      </c>
      <c r="AX183" s="39">
        <v>12.795999999999999</v>
      </c>
      <c r="AY183" s="39">
        <v>0</v>
      </c>
      <c r="AZ183" s="39">
        <v>2.077</v>
      </c>
      <c r="BA183" s="39">
        <v>3.64</v>
      </c>
      <c r="BB183" s="39">
        <v>4.9349999999999996</v>
      </c>
      <c r="BC183" s="39">
        <v>6.7249999999999996</v>
      </c>
      <c r="BD183" s="39">
        <v>3.9E-2</v>
      </c>
      <c r="BE183" s="39">
        <v>16.757000000000001</v>
      </c>
      <c r="BF183" s="39">
        <v>0.125</v>
      </c>
      <c r="BG183" s="39">
        <v>14.583</v>
      </c>
      <c r="BH183" s="39">
        <v>34.44</v>
      </c>
      <c r="BI183" s="39">
        <v>0</v>
      </c>
      <c r="BJ183" s="39">
        <v>7.8360000000000003</v>
      </c>
      <c r="BK183" s="39">
        <v>2.5329999999999999</v>
      </c>
    </row>
    <row r="184" spans="1:63" x14ac:dyDescent="0.2">
      <c r="A184" s="30">
        <f t="shared" si="51"/>
        <v>2028</v>
      </c>
      <c r="D184" s="30">
        <f t="shared" si="42"/>
        <v>6</v>
      </c>
      <c r="E184" s="30">
        <f t="shared" si="43"/>
        <v>44</v>
      </c>
      <c r="F184" s="30">
        <f t="shared" si="44"/>
        <v>40</v>
      </c>
      <c r="G184" s="30">
        <f t="shared" si="45"/>
        <v>17</v>
      </c>
      <c r="H184" s="30">
        <f t="shared" si="46"/>
        <v>1</v>
      </c>
      <c r="I184" s="30">
        <f t="shared" si="47"/>
        <v>1</v>
      </c>
      <c r="J184" s="30">
        <f t="shared" si="48"/>
        <v>0</v>
      </c>
      <c r="K184" s="30">
        <f t="shared" si="49"/>
        <v>0</v>
      </c>
      <c r="L184" s="30">
        <f t="shared" si="50"/>
        <v>1</v>
      </c>
      <c r="M184" s="38">
        <v>46753</v>
      </c>
      <c r="N184" s="39">
        <v>17.629000000000001</v>
      </c>
      <c r="O184" s="39">
        <v>1.0469999999999999</v>
      </c>
      <c r="P184" s="39">
        <v>39.787999999999997</v>
      </c>
      <c r="Q184" s="39">
        <v>2.5569999999999999</v>
      </c>
      <c r="R184" s="39">
        <v>25.268999999999998</v>
      </c>
      <c r="S184" s="39">
        <v>0</v>
      </c>
      <c r="T184" s="39">
        <v>6.173</v>
      </c>
      <c r="U184" s="39">
        <v>5.75</v>
      </c>
      <c r="V184" s="39">
        <v>1.635</v>
      </c>
      <c r="W184" s="39">
        <v>12.542</v>
      </c>
      <c r="X184" s="39">
        <v>3.47</v>
      </c>
      <c r="Y184" s="39">
        <v>2.3639999999999999</v>
      </c>
      <c r="Z184" s="39">
        <v>24.103999999999999</v>
      </c>
      <c r="AA184" s="39">
        <v>4.5839999999999996</v>
      </c>
      <c r="AB184" s="39">
        <v>5.3970000000000002</v>
      </c>
      <c r="AC184" s="39">
        <v>22.257999999999999</v>
      </c>
      <c r="AD184" s="39">
        <v>21.645</v>
      </c>
      <c r="AE184" s="39">
        <v>1.7829999999999999</v>
      </c>
      <c r="AF184" s="39">
        <v>2.6</v>
      </c>
      <c r="AG184" s="39">
        <v>2.2010000000000001</v>
      </c>
      <c r="AH184" s="39">
        <v>34.494</v>
      </c>
      <c r="AI184" s="39">
        <v>0</v>
      </c>
      <c r="AJ184" s="39">
        <v>4.4290000000000003</v>
      </c>
      <c r="AK184" s="39">
        <v>0.53300000000000003</v>
      </c>
      <c r="AL184" s="39">
        <v>41.732999999999997</v>
      </c>
      <c r="AM184" s="39">
        <v>2.173</v>
      </c>
      <c r="AN184" s="39">
        <v>8.5039999999999996</v>
      </c>
      <c r="AO184" s="39">
        <v>4.4569999999999999</v>
      </c>
      <c r="AP184" s="39">
        <v>5.0220000000000002</v>
      </c>
      <c r="AQ184" s="39">
        <v>0.21</v>
      </c>
      <c r="AR184" s="39">
        <v>9.6489999999999991</v>
      </c>
      <c r="AS184" s="39">
        <v>14.35</v>
      </c>
      <c r="AT184" s="39">
        <v>3.25</v>
      </c>
      <c r="AU184" s="39">
        <v>3.6680000000000001</v>
      </c>
      <c r="AV184" s="39">
        <v>11.353</v>
      </c>
      <c r="AW184" s="39">
        <v>0</v>
      </c>
      <c r="AX184" s="39">
        <v>14.305</v>
      </c>
      <c r="AY184" s="39">
        <v>0.68300000000000005</v>
      </c>
      <c r="AZ184" s="39">
        <v>7.7320000000000002</v>
      </c>
      <c r="BA184" s="39">
        <v>6.6040000000000001</v>
      </c>
      <c r="BB184" s="39">
        <v>17.545000000000002</v>
      </c>
      <c r="BC184" s="39">
        <v>0</v>
      </c>
      <c r="BD184" s="39">
        <v>125.392</v>
      </c>
      <c r="BE184" s="39">
        <v>0.54300000000000004</v>
      </c>
      <c r="BF184" s="39">
        <v>14.019</v>
      </c>
      <c r="BG184" s="39">
        <v>0</v>
      </c>
      <c r="BH184" s="39">
        <v>1.5589999999999999</v>
      </c>
      <c r="BI184" s="39">
        <v>21.268999999999998</v>
      </c>
      <c r="BJ184" s="39">
        <v>36.054000000000002</v>
      </c>
      <c r="BK184" s="39">
        <v>0</v>
      </c>
    </row>
    <row r="185" spans="1:63" x14ac:dyDescent="0.2">
      <c r="A185" s="30">
        <f t="shared" si="51"/>
        <v>2028</v>
      </c>
      <c r="D185" s="30">
        <f t="shared" si="42"/>
        <v>2</v>
      </c>
      <c r="E185" s="30">
        <f t="shared" si="43"/>
        <v>34</v>
      </c>
      <c r="F185" s="30">
        <f t="shared" si="44"/>
        <v>22</v>
      </c>
      <c r="G185" s="30">
        <f t="shared" si="45"/>
        <v>5</v>
      </c>
      <c r="H185" s="30">
        <f t="shared" si="46"/>
        <v>1</v>
      </c>
      <c r="I185" s="30">
        <f t="shared" si="47"/>
        <v>1</v>
      </c>
      <c r="J185" s="30">
        <f t="shared" si="48"/>
        <v>0</v>
      </c>
      <c r="K185" s="30">
        <f t="shared" si="49"/>
        <v>0</v>
      </c>
      <c r="L185" s="30">
        <f t="shared" si="50"/>
        <v>2</v>
      </c>
      <c r="M185" s="38">
        <v>46784</v>
      </c>
      <c r="N185" s="39">
        <v>0.67100000000000004</v>
      </c>
      <c r="O185" s="39">
        <v>0.05</v>
      </c>
      <c r="P185" s="39">
        <v>0</v>
      </c>
      <c r="Q185" s="39">
        <v>5.5</v>
      </c>
      <c r="R185" s="39">
        <v>22.937999999999999</v>
      </c>
      <c r="S185" s="39">
        <v>8.5999999999999993E-2</v>
      </c>
      <c r="T185" s="39">
        <v>1</v>
      </c>
      <c r="U185" s="39">
        <v>0</v>
      </c>
      <c r="V185" s="39">
        <v>2.64</v>
      </c>
      <c r="W185" s="39">
        <v>0</v>
      </c>
      <c r="X185" s="39">
        <v>0.104</v>
      </c>
      <c r="Y185" s="39">
        <v>3.9420000000000002</v>
      </c>
      <c r="Z185" s="39">
        <v>0</v>
      </c>
      <c r="AA185" s="39">
        <v>1.048</v>
      </c>
      <c r="AB185" s="39">
        <v>0</v>
      </c>
      <c r="AC185" s="39">
        <v>5.2889999999999997</v>
      </c>
      <c r="AD185" s="39">
        <v>0.54400000000000004</v>
      </c>
      <c r="AE185" s="39">
        <v>19.916</v>
      </c>
      <c r="AF185" s="39">
        <v>0</v>
      </c>
      <c r="AG185" s="39">
        <v>5.1970000000000001</v>
      </c>
      <c r="AH185" s="39">
        <v>9.9000000000000005E-2</v>
      </c>
      <c r="AI185" s="39">
        <v>120.124</v>
      </c>
      <c r="AJ185" s="39">
        <v>0</v>
      </c>
      <c r="AK185" s="39">
        <v>14.862</v>
      </c>
      <c r="AL185" s="39">
        <v>5.3680000000000003</v>
      </c>
      <c r="AM185" s="39">
        <v>0</v>
      </c>
      <c r="AN185" s="39">
        <v>8.5839999999999996</v>
      </c>
      <c r="AO185" s="39">
        <v>0.84</v>
      </c>
      <c r="AP185" s="39">
        <v>0</v>
      </c>
      <c r="AQ185" s="39">
        <v>1.706</v>
      </c>
      <c r="AR185" s="39">
        <v>0.81699999999999995</v>
      </c>
      <c r="AS185" s="39">
        <v>2.395</v>
      </c>
      <c r="AT185" s="39">
        <v>1.194</v>
      </c>
      <c r="AU185" s="39">
        <v>26.193000000000001</v>
      </c>
      <c r="AV185" s="39">
        <v>0</v>
      </c>
      <c r="AW185" s="39">
        <v>9.0489999999999995</v>
      </c>
      <c r="AX185" s="39">
        <v>0.432</v>
      </c>
      <c r="AY185" s="39">
        <v>0</v>
      </c>
      <c r="AZ185" s="39">
        <v>0.86799999999999999</v>
      </c>
      <c r="BA185" s="39">
        <v>0.59699999999999998</v>
      </c>
      <c r="BB185" s="39">
        <v>6.16</v>
      </c>
      <c r="BC185" s="39">
        <v>0</v>
      </c>
      <c r="BD185" s="39">
        <v>4.8</v>
      </c>
      <c r="BE185" s="39">
        <v>0</v>
      </c>
      <c r="BF185" s="39">
        <v>3.2170000000000001</v>
      </c>
      <c r="BG185" s="39">
        <v>0</v>
      </c>
      <c r="BH185" s="39">
        <v>0</v>
      </c>
      <c r="BI185" s="39">
        <v>2.7160000000000002</v>
      </c>
      <c r="BJ185" s="39">
        <v>3.0529999999999999</v>
      </c>
      <c r="BK185" s="39">
        <v>0</v>
      </c>
    </row>
    <row r="186" spans="1:63" x14ac:dyDescent="0.2">
      <c r="A186" s="30">
        <f t="shared" si="51"/>
        <v>2028</v>
      </c>
      <c r="D186" s="30">
        <f t="shared" si="42"/>
        <v>0</v>
      </c>
      <c r="E186" s="30">
        <f t="shared" si="43"/>
        <v>34</v>
      </c>
      <c r="F186" s="30">
        <f t="shared" si="44"/>
        <v>23</v>
      </c>
      <c r="G186" s="30">
        <f t="shared" si="45"/>
        <v>2</v>
      </c>
      <c r="H186" s="30">
        <f t="shared" si="46"/>
        <v>0</v>
      </c>
      <c r="I186" s="30">
        <f t="shared" si="47"/>
        <v>0</v>
      </c>
      <c r="J186" s="30">
        <f t="shared" si="48"/>
        <v>0</v>
      </c>
      <c r="K186" s="30">
        <f t="shared" si="49"/>
        <v>0</v>
      </c>
      <c r="L186" s="30">
        <f t="shared" si="50"/>
        <v>3</v>
      </c>
      <c r="M186" s="38">
        <v>46813</v>
      </c>
      <c r="N186" s="39">
        <v>7.6139999999999999</v>
      </c>
      <c r="O186" s="39">
        <v>8.9</v>
      </c>
      <c r="P186" s="39">
        <v>0.437</v>
      </c>
      <c r="Q186" s="39">
        <v>0.42799999999999999</v>
      </c>
      <c r="R186" s="39">
        <v>0.71599999999999997</v>
      </c>
      <c r="S186" s="39">
        <v>0</v>
      </c>
      <c r="T186" s="39">
        <v>0</v>
      </c>
      <c r="U186" s="39">
        <v>6.6849999999999996</v>
      </c>
      <c r="V186" s="39">
        <v>1.1759999999999999</v>
      </c>
      <c r="W186" s="39">
        <v>0.105</v>
      </c>
      <c r="X186" s="39">
        <v>0</v>
      </c>
      <c r="Y186" s="39">
        <v>4.4999999999999998E-2</v>
      </c>
      <c r="Z186" s="39">
        <v>1.2330000000000001</v>
      </c>
      <c r="AA186" s="39">
        <v>5.4950000000000001</v>
      </c>
      <c r="AB186" s="39">
        <v>1.9</v>
      </c>
      <c r="AC186" s="39">
        <v>0</v>
      </c>
      <c r="AD186" s="39">
        <v>2.0960000000000001</v>
      </c>
      <c r="AE186" s="39">
        <v>1.4E-2</v>
      </c>
      <c r="AF186" s="39">
        <v>0</v>
      </c>
      <c r="AG186" s="39">
        <v>1.417</v>
      </c>
      <c r="AH186" s="39">
        <v>0</v>
      </c>
      <c r="AI186" s="39">
        <v>0.80100000000000005</v>
      </c>
      <c r="AJ186" s="39">
        <v>0.41899999999999998</v>
      </c>
      <c r="AK186" s="39">
        <v>0.13500000000000001</v>
      </c>
      <c r="AL186" s="39">
        <v>1.96</v>
      </c>
      <c r="AM186" s="39">
        <v>1.2769999999999999</v>
      </c>
      <c r="AN186" s="39">
        <v>0</v>
      </c>
      <c r="AO186" s="39">
        <v>5.0979999999999999</v>
      </c>
      <c r="AP186" s="39">
        <v>0</v>
      </c>
      <c r="AQ186" s="39">
        <v>2.3889999999999998</v>
      </c>
      <c r="AR186" s="39">
        <v>11.749000000000001</v>
      </c>
      <c r="AS186" s="39">
        <v>0</v>
      </c>
      <c r="AT186" s="39">
        <v>0</v>
      </c>
      <c r="AU186" s="39">
        <v>2.9609999999999999</v>
      </c>
      <c r="AV186" s="39">
        <v>1.615</v>
      </c>
      <c r="AW186" s="39">
        <v>0</v>
      </c>
      <c r="AX186" s="39">
        <v>3.6389999999999998</v>
      </c>
      <c r="AY186" s="39">
        <v>0</v>
      </c>
      <c r="AZ186" s="39">
        <v>4.492</v>
      </c>
      <c r="BA186" s="39">
        <v>0</v>
      </c>
      <c r="BB186" s="39">
        <v>10.167</v>
      </c>
      <c r="BC186" s="39">
        <v>0.53100000000000003</v>
      </c>
      <c r="BD186" s="39">
        <v>0.55100000000000005</v>
      </c>
      <c r="BE186" s="39">
        <v>2.0699999999999998</v>
      </c>
      <c r="BF186" s="39">
        <v>0</v>
      </c>
      <c r="BG186" s="39">
        <v>1.76</v>
      </c>
      <c r="BH186" s="39">
        <v>3.3879999999999999</v>
      </c>
      <c r="BI186" s="39">
        <v>0</v>
      </c>
      <c r="BJ186" s="39">
        <v>0</v>
      </c>
      <c r="BK186" s="39">
        <v>2.08</v>
      </c>
    </row>
    <row r="187" spans="1:63" x14ac:dyDescent="0.2">
      <c r="A187" s="30">
        <f t="shared" si="51"/>
        <v>2028</v>
      </c>
      <c r="D187" s="30">
        <f t="shared" si="42"/>
        <v>1</v>
      </c>
      <c r="E187" s="30">
        <f t="shared" si="43"/>
        <v>34</v>
      </c>
      <c r="F187" s="30">
        <f t="shared" si="44"/>
        <v>6</v>
      </c>
      <c r="G187" s="30">
        <f t="shared" si="45"/>
        <v>1</v>
      </c>
      <c r="H187" s="30">
        <f t="shared" si="46"/>
        <v>1</v>
      </c>
      <c r="I187" s="30">
        <f t="shared" si="47"/>
        <v>1</v>
      </c>
      <c r="J187" s="30">
        <f t="shared" si="48"/>
        <v>0</v>
      </c>
      <c r="K187" s="30">
        <f t="shared" si="49"/>
        <v>0</v>
      </c>
      <c r="L187" s="30">
        <f t="shared" si="50"/>
        <v>4</v>
      </c>
      <c r="M187" s="38">
        <v>46844</v>
      </c>
      <c r="N187" s="39">
        <v>1.859</v>
      </c>
      <c r="O187" s="39">
        <v>0</v>
      </c>
      <c r="P187" s="39">
        <v>0</v>
      </c>
      <c r="Q187" s="39">
        <v>0.38800000000000001</v>
      </c>
      <c r="R187" s="39">
        <v>1.06</v>
      </c>
      <c r="S187" s="39">
        <v>0.24199999999999999</v>
      </c>
      <c r="T187" s="39">
        <v>3.2000000000000001E-2</v>
      </c>
      <c r="U187" s="39">
        <v>1.4830000000000001</v>
      </c>
      <c r="V187" s="39">
        <v>0</v>
      </c>
      <c r="W187" s="39">
        <v>0.28399999999999997</v>
      </c>
      <c r="X187" s="39">
        <v>0.16900000000000001</v>
      </c>
      <c r="Y187" s="39">
        <v>5.5E-2</v>
      </c>
      <c r="Z187" s="39">
        <v>2.9249999999999998</v>
      </c>
      <c r="AA187" s="39">
        <v>0</v>
      </c>
      <c r="AB187" s="39">
        <v>0.193</v>
      </c>
      <c r="AC187" s="39">
        <v>0.03</v>
      </c>
      <c r="AD187" s="39">
        <v>0</v>
      </c>
      <c r="AE187" s="39">
        <v>107.72199999999999</v>
      </c>
      <c r="AF187" s="39">
        <v>0.40100000000000002</v>
      </c>
      <c r="AG187" s="39">
        <v>0</v>
      </c>
      <c r="AH187" s="39">
        <v>0</v>
      </c>
      <c r="AI187" s="39">
        <v>0.26100000000000001</v>
      </c>
      <c r="AJ187" s="39">
        <v>0</v>
      </c>
      <c r="AK187" s="39">
        <v>0.89500000000000002</v>
      </c>
      <c r="AL187" s="39">
        <v>0</v>
      </c>
      <c r="AM187" s="39">
        <v>0.45800000000000002</v>
      </c>
      <c r="AN187" s="39">
        <v>0.11799999999999999</v>
      </c>
      <c r="AO187" s="39">
        <v>0.105</v>
      </c>
      <c r="AP187" s="39">
        <v>1.18</v>
      </c>
      <c r="AQ187" s="39">
        <v>7.8E-2</v>
      </c>
      <c r="AR187" s="39">
        <v>0.06</v>
      </c>
      <c r="AS187" s="39">
        <v>0.16300000000000001</v>
      </c>
      <c r="AT187" s="39">
        <v>0</v>
      </c>
      <c r="AU187" s="39">
        <v>0.55000000000000004</v>
      </c>
      <c r="AV187" s="39">
        <v>0</v>
      </c>
      <c r="AW187" s="39">
        <v>0.33</v>
      </c>
      <c r="AX187" s="39">
        <v>0</v>
      </c>
      <c r="AY187" s="39">
        <v>0.45800000000000002</v>
      </c>
      <c r="AZ187" s="39">
        <v>0</v>
      </c>
      <c r="BA187" s="39">
        <v>0.28499999999999998</v>
      </c>
      <c r="BB187" s="39">
        <v>0</v>
      </c>
      <c r="BC187" s="39">
        <v>0.53200000000000003</v>
      </c>
      <c r="BD187" s="39">
        <v>0.152</v>
      </c>
      <c r="BE187" s="39">
        <v>7.0999999999999994E-2</v>
      </c>
      <c r="BF187" s="39">
        <v>0.27500000000000002</v>
      </c>
      <c r="BG187" s="39">
        <v>0</v>
      </c>
      <c r="BH187" s="39">
        <v>0</v>
      </c>
      <c r="BI187" s="39">
        <v>0.28599999999999998</v>
      </c>
      <c r="BJ187" s="39">
        <v>0.16600000000000001</v>
      </c>
      <c r="BK187" s="39">
        <v>5.7000000000000002E-2</v>
      </c>
    </row>
    <row r="188" spans="1:63" x14ac:dyDescent="0.2">
      <c r="A188" s="30">
        <f t="shared" si="51"/>
        <v>2028</v>
      </c>
      <c r="D188" s="30">
        <f t="shared" si="42"/>
        <v>2</v>
      </c>
      <c r="E188" s="30">
        <f t="shared" si="43"/>
        <v>50</v>
      </c>
      <c r="F188" s="30">
        <f t="shared" si="44"/>
        <v>50</v>
      </c>
      <c r="G188" s="30">
        <f t="shared" si="45"/>
        <v>2</v>
      </c>
      <c r="H188" s="30">
        <f t="shared" si="46"/>
        <v>2</v>
      </c>
      <c r="I188" s="30">
        <f t="shared" si="47"/>
        <v>2</v>
      </c>
      <c r="J188" s="30">
        <f t="shared" si="48"/>
        <v>0</v>
      </c>
      <c r="K188" s="30">
        <f t="shared" si="49"/>
        <v>0</v>
      </c>
      <c r="L188" s="30">
        <f t="shared" si="50"/>
        <v>5</v>
      </c>
      <c r="M188" s="38">
        <v>46874</v>
      </c>
      <c r="N188" s="39">
        <v>2.8740000000000001</v>
      </c>
      <c r="O188" s="39">
        <v>1.6759999999999999</v>
      </c>
      <c r="P188" s="39">
        <v>7.181</v>
      </c>
      <c r="Q188" s="39">
        <v>1.9419999999999999</v>
      </c>
      <c r="R188" s="39">
        <v>1.865</v>
      </c>
      <c r="S188" s="39">
        <v>2.6760000000000002</v>
      </c>
      <c r="T188" s="39">
        <v>2.653</v>
      </c>
      <c r="U188" s="39">
        <v>4.8499999999999996</v>
      </c>
      <c r="V188" s="39">
        <v>1.998</v>
      </c>
      <c r="W188" s="39">
        <v>2.5430000000000001</v>
      </c>
      <c r="X188" s="39">
        <v>5.9690000000000003</v>
      </c>
      <c r="Y188" s="39">
        <v>2.7229999999999999</v>
      </c>
      <c r="Z188" s="39">
        <v>102.069</v>
      </c>
      <c r="AA188" s="39">
        <v>2.89</v>
      </c>
      <c r="AB188" s="39">
        <v>3.488</v>
      </c>
      <c r="AC188" s="39">
        <v>1.875</v>
      </c>
      <c r="AD188" s="39">
        <v>2.125</v>
      </c>
      <c r="AE188" s="39">
        <v>2.4159999999999999</v>
      </c>
      <c r="AF188" s="39">
        <v>4.5069999999999997</v>
      </c>
      <c r="AG188" s="39">
        <v>3.0089999999999999</v>
      </c>
      <c r="AH188" s="39">
        <v>2.6619999999999999</v>
      </c>
      <c r="AI188" s="39">
        <v>4.1440000000000001</v>
      </c>
      <c r="AJ188" s="39">
        <v>1.982</v>
      </c>
      <c r="AK188" s="39">
        <v>2.56</v>
      </c>
      <c r="AL188" s="39">
        <v>1.7250000000000001</v>
      </c>
      <c r="AM188" s="39">
        <v>2.8159999999999998</v>
      </c>
      <c r="AN188" s="39">
        <v>2.4359999999999999</v>
      </c>
      <c r="AO188" s="39">
        <v>2.105</v>
      </c>
      <c r="AP188" s="39">
        <v>3.6120000000000001</v>
      </c>
      <c r="AQ188" s="39">
        <v>4.5789999999999997</v>
      </c>
      <c r="AR188" s="39">
        <v>6.266</v>
      </c>
      <c r="AS188" s="39">
        <v>1.24</v>
      </c>
      <c r="AT188" s="39">
        <v>2.282</v>
      </c>
      <c r="AU188" s="39">
        <v>2.2589999999999999</v>
      </c>
      <c r="AV188" s="39">
        <v>2.786</v>
      </c>
      <c r="AW188" s="39">
        <v>1.7549999999999999</v>
      </c>
      <c r="AX188" s="39">
        <v>1.175</v>
      </c>
      <c r="AY188" s="39">
        <v>3.5470000000000002</v>
      </c>
      <c r="AZ188" s="39">
        <v>2.274</v>
      </c>
      <c r="BA188" s="39">
        <v>2.2679999999999998</v>
      </c>
      <c r="BB188" s="39">
        <v>2.6480000000000001</v>
      </c>
      <c r="BC188" s="39">
        <v>1.893</v>
      </c>
      <c r="BD188" s="39">
        <v>2.7570000000000001</v>
      </c>
      <c r="BE188" s="39">
        <v>2.0579999999999998</v>
      </c>
      <c r="BF188" s="39">
        <v>3.4529999999999998</v>
      </c>
      <c r="BG188" s="39">
        <v>102.21899999999999</v>
      </c>
      <c r="BH188" s="39">
        <v>2.3849999999999998</v>
      </c>
      <c r="BI188" s="39">
        <v>6.36</v>
      </c>
      <c r="BJ188" s="39">
        <v>1.3149999999999999</v>
      </c>
      <c r="BK188" s="39">
        <v>3.4009999999999998</v>
      </c>
    </row>
    <row r="189" spans="1:63" x14ac:dyDescent="0.2">
      <c r="A189" s="30">
        <f t="shared" si="51"/>
        <v>2028</v>
      </c>
      <c r="D189" s="30">
        <f t="shared" si="42"/>
        <v>0</v>
      </c>
      <c r="E189" s="30">
        <f t="shared" si="43"/>
        <v>26</v>
      </c>
      <c r="F189" s="30">
        <f t="shared" si="44"/>
        <v>10</v>
      </c>
      <c r="G189" s="30">
        <f t="shared" si="45"/>
        <v>3</v>
      </c>
      <c r="H189" s="30">
        <f t="shared" si="46"/>
        <v>0</v>
      </c>
      <c r="I189" s="30">
        <f t="shared" si="47"/>
        <v>0</v>
      </c>
      <c r="J189" s="30">
        <f t="shared" si="48"/>
        <v>0</v>
      </c>
      <c r="K189" s="30">
        <f t="shared" si="49"/>
        <v>0</v>
      </c>
      <c r="L189" s="30">
        <f t="shared" si="50"/>
        <v>6</v>
      </c>
      <c r="M189" s="38">
        <v>46905</v>
      </c>
      <c r="N189" s="39">
        <v>0</v>
      </c>
      <c r="O189" s="39">
        <v>1.633</v>
      </c>
      <c r="P189" s="39">
        <v>0</v>
      </c>
      <c r="Q189" s="39">
        <v>0.42</v>
      </c>
      <c r="R189" s="39">
        <v>0</v>
      </c>
      <c r="S189" s="39">
        <v>0</v>
      </c>
      <c r="T189" s="39">
        <v>1.254</v>
      </c>
      <c r="U189" s="39">
        <v>0.185</v>
      </c>
      <c r="V189" s="39">
        <v>0</v>
      </c>
      <c r="W189" s="39">
        <v>0.54800000000000004</v>
      </c>
      <c r="X189" s="39">
        <v>1.071</v>
      </c>
      <c r="Y189" s="39">
        <v>0.70499999999999996</v>
      </c>
      <c r="Z189" s="39">
        <v>0.73</v>
      </c>
      <c r="AA189" s="39">
        <v>0</v>
      </c>
      <c r="AB189" s="39">
        <v>0.34200000000000003</v>
      </c>
      <c r="AC189" s="39">
        <v>20.428999999999998</v>
      </c>
      <c r="AD189" s="39">
        <v>6.0259999999999998</v>
      </c>
      <c r="AE189" s="39">
        <v>0</v>
      </c>
      <c r="AF189" s="39">
        <v>0</v>
      </c>
      <c r="AG189" s="39">
        <v>0.503</v>
      </c>
      <c r="AH189" s="39">
        <v>0.36799999999999999</v>
      </c>
      <c r="AI189" s="39">
        <v>0</v>
      </c>
      <c r="AJ189" s="39">
        <v>0</v>
      </c>
      <c r="AK189" s="39">
        <v>0</v>
      </c>
      <c r="AL189" s="39">
        <v>1.244</v>
      </c>
      <c r="AM189" s="39">
        <v>0.65</v>
      </c>
      <c r="AN189" s="39">
        <v>0.56299999999999994</v>
      </c>
      <c r="AO189" s="39">
        <v>0</v>
      </c>
      <c r="AP189" s="39">
        <v>0</v>
      </c>
      <c r="AQ189" s="39">
        <v>5.2649999999999997</v>
      </c>
      <c r="AR189" s="39">
        <v>0</v>
      </c>
      <c r="AS189" s="39">
        <v>0.40500000000000003</v>
      </c>
      <c r="AT189" s="39">
        <v>0.56000000000000005</v>
      </c>
      <c r="AU189" s="39">
        <v>10.954000000000001</v>
      </c>
      <c r="AV189" s="39">
        <v>0</v>
      </c>
      <c r="AW189" s="39">
        <v>0</v>
      </c>
      <c r="AX189" s="39">
        <v>0.90800000000000003</v>
      </c>
      <c r="AY189" s="39">
        <v>0</v>
      </c>
      <c r="AZ189" s="39">
        <v>0.45800000000000002</v>
      </c>
      <c r="BA189" s="39">
        <v>0</v>
      </c>
      <c r="BB189" s="39">
        <v>0.20100000000000001</v>
      </c>
      <c r="BC189" s="39">
        <v>7.95</v>
      </c>
      <c r="BD189" s="39">
        <v>0</v>
      </c>
      <c r="BE189" s="39">
        <v>0</v>
      </c>
      <c r="BF189" s="39">
        <v>23.454000000000001</v>
      </c>
      <c r="BG189" s="39">
        <v>0</v>
      </c>
      <c r="BH189" s="39">
        <v>0</v>
      </c>
      <c r="BI189" s="39">
        <v>0</v>
      </c>
      <c r="BJ189" s="39">
        <v>0.73799999999999999</v>
      </c>
      <c r="BK189" s="39">
        <v>0</v>
      </c>
    </row>
    <row r="190" spans="1:63" x14ac:dyDescent="0.2">
      <c r="A190" s="30">
        <f t="shared" si="51"/>
        <v>2028</v>
      </c>
      <c r="D190" s="30">
        <f t="shared" si="42"/>
        <v>24</v>
      </c>
      <c r="E190" s="30">
        <f t="shared" si="43"/>
        <v>50</v>
      </c>
      <c r="F190" s="30">
        <f t="shared" si="44"/>
        <v>50</v>
      </c>
      <c r="G190" s="30">
        <f t="shared" si="45"/>
        <v>44</v>
      </c>
      <c r="H190" s="30">
        <f t="shared" si="46"/>
        <v>5</v>
      </c>
      <c r="I190" s="30">
        <f t="shared" si="47"/>
        <v>0</v>
      </c>
      <c r="J190" s="30">
        <f t="shared" si="48"/>
        <v>0</v>
      </c>
      <c r="K190" s="30">
        <f t="shared" si="49"/>
        <v>0</v>
      </c>
      <c r="L190" s="30">
        <f t="shared" si="50"/>
        <v>7</v>
      </c>
      <c r="M190" s="38">
        <v>46935</v>
      </c>
      <c r="N190" s="39">
        <v>43.920999999999999</v>
      </c>
      <c r="O190" s="39">
        <v>90.759</v>
      </c>
      <c r="P190" s="39">
        <v>21.646999999999998</v>
      </c>
      <c r="Q190" s="39">
        <v>24.038</v>
      </c>
      <c r="R190" s="39">
        <v>28.934000000000001</v>
      </c>
      <c r="S190" s="39">
        <v>16.067</v>
      </c>
      <c r="T190" s="39">
        <v>19.731999999999999</v>
      </c>
      <c r="U190" s="39">
        <v>24.094000000000001</v>
      </c>
      <c r="V190" s="39">
        <v>42.970999999999997</v>
      </c>
      <c r="W190" s="39">
        <v>74.847999999999999</v>
      </c>
      <c r="X190" s="39">
        <v>16.916</v>
      </c>
      <c r="Y190" s="39">
        <v>32.363</v>
      </c>
      <c r="Z190" s="39">
        <v>28.041</v>
      </c>
      <c r="AA190" s="39">
        <v>18.841999999999999</v>
      </c>
      <c r="AB190" s="39">
        <v>15.249000000000001</v>
      </c>
      <c r="AC190" s="39">
        <v>34.65</v>
      </c>
      <c r="AD190" s="39">
        <v>11.44</v>
      </c>
      <c r="AE190" s="39">
        <v>38.408999999999999</v>
      </c>
      <c r="AF190" s="39">
        <v>60.505000000000003</v>
      </c>
      <c r="AG190" s="39">
        <v>3.2090000000000001</v>
      </c>
      <c r="AH190" s="39">
        <v>33.664000000000001</v>
      </c>
      <c r="AI190" s="39">
        <v>14.1</v>
      </c>
      <c r="AJ190" s="39">
        <v>3.5379999999999998</v>
      </c>
      <c r="AK190" s="39">
        <v>49.406999999999996</v>
      </c>
      <c r="AL190" s="39">
        <v>6.3860000000000001</v>
      </c>
      <c r="AM190" s="39">
        <v>57.323</v>
      </c>
      <c r="AN190" s="39">
        <v>26.308</v>
      </c>
      <c r="AO190" s="39">
        <v>21.837</v>
      </c>
      <c r="AP190" s="39">
        <v>21.954000000000001</v>
      </c>
      <c r="AQ190" s="39">
        <v>25.66</v>
      </c>
      <c r="AR190" s="39">
        <v>5.2809999999999997</v>
      </c>
      <c r="AS190" s="39">
        <v>52.180999999999997</v>
      </c>
      <c r="AT190" s="39">
        <v>12.26</v>
      </c>
      <c r="AU190" s="39">
        <v>31.852</v>
      </c>
      <c r="AV190" s="39">
        <v>23.928000000000001</v>
      </c>
      <c r="AW190" s="39">
        <v>21.623999999999999</v>
      </c>
      <c r="AX190" s="39">
        <v>35.167999999999999</v>
      </c>
      <c r="AY190" s="39">
        <v>13.272</v>
      </c>
      <c r="AZ190" s="39">
        <v>17.943999999999999</v>
      </c>
      <c r="BA190" s="39">
        <v>28.594000000000001</v>
      </c>
      <c r="BB190" s="39">
        <v>30.006</v>
      </c>
      <c r="BC190" s="39">
        <v>16.992000000000001</v>
      </c>
      <c r="BD190" s="39">
        <v>4.7359999999999998</v>
      </c>
      <c r="BE190" s="39">
        <v>48.234999999999999</v>
      </c>
      <c r="BF190" s="39">
        <v>25.363</v>
      </c>
      <c r="BG190" s="39">
        <v>20.521000000000001</v>
      </c>
      <c r="BH190" s="39">
        <v>6.8120000000000003</v>
      </c>
      <c r="BI190" s="39">
        <v>46.167999999999999</v>
      </c>
      <c r="BJ190" s="39">
        <v>34.975999999999999</v>
      </c>
      <c r="BK190" s="39">
        <v>11.459</v>
      </c>
    </row>
    <row r="191" spans="1:63" x14ac:dyDescent="0.2">
      <c r="A191" s="30">
        <f t="shared" si="51"/>
        <v>2028</v>
      </c>
      <c r="D191" s="30">
        <f t="shared" si="42"/>
        <v>3</v>
      </c>
      <c r="E191" s="30">
        <f t="shared" si="43"/>
        <v>50</v>
      </c>
      <c r="F191" s="30">
        <f t="shared" si="44"/>
        <v>46</v>
      </c>
      <c r="G191" s="30">
        <f t="shared" si="45"/>
        <v>10</v>
      </c>
      <c r="H191" s="30">
        <f t="shared" si="46"/>
        <v>2</v>
      </c>
      <c r="I191" s="30">
        <f t="shared" si="47"/>
        <v>0</v>
      </c>
      <c r="J191" s="30">
        <f t="shared" si="48"/>
        <v>0</v>
      </c>
      <c r="K191" s="30">
        <f t="shared" si="49"/>
        <v>0</v>
      </c>
      <c r="L191" s="30">
        <f t="shared" si="50"/>
        <v>8</v>
      </c>
      <c r="M191" s="38">
        <v>46966</v>
      </c>
      <c r="N191" s="39">
        <v>5.2279999999999998</v>
      </c>
      <c r="O191" s="39">
        <v>1.7529999999999999</v>
      </c>
      <c r="P191" s="39">
        <v>9.7040000000000006</v>
      </c>
      <c r="Q191" s="39">
        <v>0.60799999999999998</v>
      </c>
      <c r="R191" s="39">
        <v>5.26</v>
      </c>
      <c r="S191" s="39">
        <v>2.7480000000000002</v>
      </c>
      <c r="T191" s="39">
        <v>6.0129999999999999</v>
      </c>
      <c r="U191" s="39">
        <v>2.0129999999999999</v>
      </c>
      <c r="V191" s="39">
        <v>0.83799999999999997</v>
      </c>
      <c r="W191" s="39">
        <v>11.353</v>
      </c>
      <c r="X191" s="39">
        <v>6.8360000000000003</v>
      </c>
      <c r="Y191" s="39">
        <v>3</v>
      </c>
      <c r="Z191" s="39">
        <v>11.802</v>
      </c>
      <c r="AA191" s="39">
        <v>3.0739999999999998</v>
      </c>
      <c r="AB191" s="39">
        <v>22.667000000000002</v>
      </c>
      <c r="AC191" s="39">
        <v>3.6589999999999998</v>
      </c>
      <c r="AD191" s="39">
        <v>6.3849999999999998</v>
      </c>
      <c r="AE191" s="39">
        <v>1.867</v>
      </c>
      <c r="AF191" s="39">
        <v>4.0579999999999998</v>
      </c>
      <c r="AG191" s="39">
        <v>0.24099999999999999</v>
      </c>
      <c r="AH191" s="39">
        <v>19.125</v>
      </c>
      <c r="AI191" s="39">
        <v>3.1859999999999999</v>
      </c>
      <c r="AJ191" s="39">
        <v>5.2850000000000001</v>
      </c>
      <c r="AK191" s="39">
        <v>3.1909999999999998</v>
      </c>
      <c r="AL191" s="39">
        <v>3.867</v>
      </c>
      <c r="AM191" s="39">
        <v>16.271999999999998</v>
      </c>
      <c r="AN191" s="39">
        <v>7.22</v>
      </c>
      <c r="AO191" s="39">
        <v>2.8889999999999998</v>
      </c>
      <c r="AP191" s="39">
        <v>6.4189999999999996</v>
      </c>
      <c r="AQ191" s="39">
        <v>2.5089999999999999</v>
      </c>
      <c r="AR191" s="39">
        <v>4.6790000000000003</v>
      </c>
      <c r="AS191" s="39">
        <v>2.37</v>
      </c>
      <c r="AT191" s="39">
        <v>4.8019999999999996</v>
      </c>
      <c r="AU191" s="39">
        <v>17.904</v>
      </c>
      <c r="AV191" s="39">
        <v>3.8660000000000001</v>
      </c>
      <c r="AW191" s="39">
        <v>41.515999999999998</v>
      </c>
      <c r="AX191" s="39">
        <v>6.8419999999999996</v>
      </c>
      <c r="AY191" s="39">
        <v>0.56999999999999995</v>
      </c>
      <c r="AZ191" s="39">
        <v>3.2469999999999999</v>
      </c>
      <c r="BA191" s="39">
        <v>56.790999999999997</v>
      </c>
      <c r="BB191" s="39">
        <v>3.476</v>
      </c>
      <c r="BC191" s="39">
        <v>1.554</v>
      </c>
      <c r="BD191" s="39">
        <v>1.63</v>
      </c>
      <c r="BE191" s="39">
        <v>8.3330000000000002</v>
      </c>
      <c r="BF191" s="39">
        <v>5.4669999999999996</v>
      </c>
      <c r="BG191" s="39">
        <v>56.619</v>
      </c>
      <c r="BH191" s="39">
        <v>17.495999999999999</v>
      </c>
      <c r="BI191" s="39">
        <v>6.726</v>
      </c>
      <c r="BJ191" s="39">
        <v>2.9750000000000001</v>
      </c>
      <c r="BK191" s="39">
        <v>7.726</v>
      </c>
    </row>
    <row r="192" spans="1:63" x14ac:dyDescent="0.2">
      <c r="A192" s="30">
        <f t="shared" si="51"/>
        <v>2028</v>
      </c>
      <c r="D192" s="30">
        <f t="shared" si="42"/>
        <v>7</v>
      </c>
      <c r="E192" s="30">
        <f t="shared" si="43"/>
        <v>49</v>
      </c>
      <c r="F192" s="30">
        <f t="shared" si="44"/>
        <v>47</v>
      </c>
      <c r="G192" s="30">
        <f t="shared" si="45"/>
        <v>14</v>
      </c>
      <c r="H192" s="30">
        <f t="shared" si="46"/>
        <v>3</v>
      </c>
      <c r="I192" s="30">
        <f t="shared" si="47"/>
        <v>0</v>
      </c>
      <c r="J192" s="30">
        <f t="shared" si="48"/>
        <v>0</v>
      </c>
      <c r="K192" s="30">
        <f t="shared" si="49"/>
        <v>0</v>
      </c>
      <c r="L192" s="30">
        <f t="shared" si="50"/>
        <v>9</v>
      </c>
      <c r="M192" s="38">
        <v>46997</v>
      </c>
      <c r="N192" s="39">
        <v>5.8540000000000001</v>
      </c>
      <c r="O192" s="39">
        <v>4.5750000000000002</v>
      </c>
      <c r="P192" s="39">
        <v>4.7869999999999999</v>
      </c>
      <c r="Q192" s="39">
        <v>7.5490000000000004</v>
      </c>
      <c r="R192" s="39">
        <v>85.641999999999996</v>
      </c>
      <c r="S192" s="39">
        <v>12.977</v>
      </c>
      <c r="T192" s="39">
        <v>10.712</v>
      </c>
      <c r="U192" s="39">
        <v>30.931000000000001</v>
      </c>
      <c r="V192" s="39">
        <v>1.8149999999999999</v>
      </c>
      <c r="W192" s="39">
        <v>48.588999999999999</v>
      </c>
      <c r="X192" s="39">
        <v>3.54</v>
      </c>
      <c r="Y192" s="39">
        <v>8.1950000000000003</v>
      </c>
      <c r="Z192" s="39">
        <v>6.6760000000000002</v>
      </c>
      <c r="AA192" s="39">
        <v>2.891</v>
      </c>
      <c r="AB192" s="39">
        <v>4.4160000000000004</v>
      </c>
      <c r="AC192" s="39">
        <v>42.505000000000003</v>
      </c>
      <c r="AD192" s="39">
        <v>8.8330000000000002</v>
      </c>
      <c r="AE192" s="39">
        <v>5.2359999999999998</v>
      </c>
      <c r="AF192" s="39">
        <v>0.47</v>
      </c>
      <c r="AG192" s="39">
        <v>14.026</v>
      </c>
      <c r="AH192" s="39">
        <v>2.6909999999999998</v>
      </c>
      <c r="AI192" s="39">
        <v>6.2539999999999996</v>
      </c>
      <c r="AJ192" s="39">
        <v>8.8490000000000002</v>
      </c>
      <c r="AK192" s="39">
        <v>5.984</v>
      </c>
      <c r="AL192" s="39">
        <v>7.0750000000000002</v>
      </c>
      <c r="AM192" s="39">
        <v>4.5380000000000003</v>
      </c>
      <c r="AN192" s="39">
        <v>11.032</v>
      </c>
      <c r="AO192" s="39">
        <v>5.73</v>
      </c>
      <c r="AP192" s="39">
        <v>92.471999999999994</v>
      </c>
      <c r="AQ192" s="39">
        <v>10.525</v>
      </c>
      <c r="AR192" s="39">
        <v>9.8109999999999999</v>
      </c>
      <c r="AS192" s="39">
        <v>2.5680000000000001</v>
      </c>
      <c r="AT192" s="39">
        <v>7.569</v>
      </c>
      <c r="AU192" s="39">
        <v>3.6480000000000001</v>
      </c>
      <c r="AV192" s="39">
        <v>7.0780000000000003</v>
      </c>
      <c r="AW192" s="39">
        <v>4.8639999999999999</v>
      </c>
      <c r="AX192" s="39">
        <v>0.36399999999999999</v>
      </c>
      <c r="AY192" s="39">
        <v>12.346</v>
      </c>
      <c r="AZ192" s="39">
        <v>8.7149999999999999</v>
      </c>
      <c r="BA192" s="39">
        <v>6.39</v>
      </c>
      <c r="BB192" s="39">
        <v>0</v>
      </c>
      <c r="BC192" s="39">
        <v>29.123000000000001</v>
      </c>
      <c r="BD192" s="39">
        <v>10.757999999999999</v>
      </c>
      <c r="BE192" s="39">
        <v>3.0209999999999999</v>
      </c>
      <c r="BF192" s="39">
        <v>3.3159999999999998</v>
      </c>
      <c r="BG192" s="39">
        <v>7.2610000000000001</v>
      </c>
      <c r="BH192" s="39">
        <v>2.3380000000000001</v>
      </c>
      <c r="BI192" s="39">
        <v>59.79</v>
      </c>
      <c r="BJ192" s="39">
        <v>6.7080000000000002</v>
      </c>
      <c r="BK192" s="39">
        <v>6.524</v>
      </c>
    </row>
    <row r="193" spans="1:63" x14ac:dyDescent="0.2">
      <c r="A193" s="30">
        <f t="shared" si="51"/>
        <v>2028</v>
      </c>
      <c r="D193" s="30">
        <f t="shared" si="42"/>
        <v>2</v>
      </c>
      <c r="E193" s="30">
        <f t="shared" si="43"/>
        <v>47</v>
      </c>
      <c r="F193" s="30">
        <f t="shared" si="44"/>
        <v>36</v>
      </c>
      <c r="G193" s="30">
        <f t="shared" si="45"/>
        <v>8</v>
      </c>
      <c r="H193" s="30">
        <f t="shared" si="46"/>
        <v>1</v>
      </c>
      <c r="I193" s="30">
        <f t="shared" si="47"/>
        <v>0</v>
      </c>
      <c r="J193" s="30">
        <f t="shared" si="48"/>
        <v>0</v>
      </c>
      <c r="K193" s="30">
        <f t="shared" si="49"/>
        <v>0</v>
      </c>
      <c r="L193" s="30">
        <f t="shared" si="50"/>
        <v>10</v>
      </c>
      <c r="M193" s="38">
        <v>47027</v>
      </c>
      <c r="N193" s="39">
        <v>64.451999999999998</v>
      </c>
      <c r="O193" s="39">
        <v>0</v>
      </c>
      <c r="P193" s="39">
        <v>0.877</v>
      </c>
      <c r="Q193" s="39">
        <v>2.544</v>
      </c>
      <c r="R193" s="39">
        <v>1.4630000000000001</v>
      </c>
      <c r="S193" s="39">
        <v>0.81799999999999995</v>
      </c>
      <c r="T193" s="39">
        <v>1.8240000000000001</v>
      </c>
      <c r="U193" s="39">
        <v>15.766999999999999</v>
      </c>
      <c r="V193" s="39">
        <v>2.4140000000000001</v>
      </c>
      <c r="W193" s="39">
        <v>1.57</v>
      </c>
      <c r="X193" s="39">
        <v>0.86499999999999999</v>
      </c>
      <c r="Y193" s="39">
        <v>1.508</v>
      </c>
      <c r="Z193" s="39">
        <v>0.91200000000000003</v>
      </c>
      <c r="AA193" s="39">
        <v>4.3970000000000002</v>
      </c>
      <c r="AB193" s="39">
        <v>3.6869999999999998</v>
      </c>
      <c r="AC193" s="39">
        <v>0.157</v>
      </c>
      <c r="AD193" s="39">
        <v>15.31</v>
      </c>
      <c r="AE193" s="39">
        <v>1.0860000000000001</v>
      </c>
      <c r="AF193" s="39">
        <v>3.14</v>
      </c>
      <c r="AG193" s="39">
        <v>0.96799999999999997</v>
      </c>
      <c r="AH193" s="39">
        <v>3.0510000000000002</v>
      </c>
      <c r="AI193" s="39">
        <v>0.67</v>
      </c>
      <c r="AJ193" s="39">
        <v>7.3230000000000004</v>
      </c>
      <c r="AK193" s="39">
        <v>0</v>
      </c>
      <c r="AL193" s="39">
        <v>0</v>
      </c>
      <c r="AM193" s="39">
        <v>5.234</v>
      </c>
      <c r="AN193" s="39">
        <v>16.045999999999999</v>
      </c>
      <c r="AO193" s="39">
        <v>5.72</v>
      </c>
      <c r="AP193" s="39">
        <v>0.64800000000000002</v>
      </c>
      <c r="AQ193" s="39">
        <v>1.0980000000000001</v>
      </c>
      <c r="AR193" s="39">
        <v>3.0619999999999998</v>
      </c>
      <c r="AS193" s="39">
        <v>20.616</v>
      </c>
      <c r="AT193" s="39">
        <v>1.07</v>
      </c>
      <c r="AU193" s="39">
        <v>7.8659999999999997</v>
      </c>
      <c r="AV193" s="39">
        <v>1.23</v>
      </c>
      <c r="AW193" s="39">
        <v>3.8620000000000001</v>
      </c>
      <c r="AX193" s="39">
        <v>10.725</v>
      </c>
      <c r="AY193" s="39">
        <v>44.835000000000001</v>
      </c>
      <c r="AZ193" s="39">
        <v>0.91600000000000004</v>
      </c>
      <c r="BA193" s="39">
        <v>1.1100000000000001</v>
      </c>
      <c r="BB193" s="39">
        <v>0.61599999999999999</v>
      </c>
      <c r="BC193" s="39">
        <v>3.4830000000000001</v>
      </c>
      <c r="BD193" s="39">
        <v>1.8029999999999999</v>
      </c>
      <c r="BE193" s="39">
        <v>3.734</v>
      </c>
      <c r="BF193" s="39">
        <v>17.428000000000001</v>
      </c>
      <c r="BG193" s="39">
        <v>1.718</v>
      </c>
      <c r="BH193" s="39">
        <v>1.526</v>
      </c>
      <c r="BI193" s="39">
        <v>1.9279999999999999</v>
      </c>
      <c r="BJ193" s="39">
        <v>3.1920000000000002</v>
      </c>
      <c r="BK193" s="39">
        <v>0.98899999999999999</v>
      </c>
    </row>
    <row r="194" spans="1:63" x14ac:dyDescent="0.2">
      <c r="A194" s="30">
        <f t="shared" si="51"/>
        <v>2028</v>
      </c>
      <c r="D194" s="30">
        <f t="shared" si="42"/>
        <v>0</v>
      </c>
      <c r="E194" s="30">
        <f t="shared" si="43"/>
        <v>10</v>
      </c>
      <c r="F194" s="30">
        <f t="shared" si="44"/>
        <v>4</v>
      </c>
      <c r="G194" s="30">
        <f t="shared" si="45"/>
        <v>0</v>
      </c>
      <c r="H194" s="30">
        <f t="shared" si="46"/>
        <v>0</v>
      </c>
      <c r="I194" s="30">
        <f t="shared" si="47"/>
        <v>0</v>
      </c>
      <c r="J194" s="30">
        <f t="shared" si="48"/>
        <v>0</v>
      </c>
      <c r="K194" s="30">
        <f t="shared" si="49"/>
        <v>0</v>
      </c>
      <c r="L194" s="30">
        <f t="shared" si="50"/>
        <v>11</v>
      </c>
      <c r="M194" s="38">
        <v>47058</v>
      </c>
      <c r="N194" s="39">
        <v>0</v>
      </c>
      <c r="O194" s="39">
        <v>0</v>
      </c>
      <c r="P194" s="39">
        <v>0.85099999999999998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3.9750000000000001</v>
      </c>
      <c r="X194" s="39">
        <v>0</v>
      </c>
      <c r="Y194" s="39">
        <v>0</v>
      </c>
      <c r="Z194" s="39">
        <v>0.60799999999999998</v>
      </c>
      <c r="AA194" s="39">
        <v>0</v>
      </c>
      <c r="AB194" s="39">
        <v>0</v>
      </c>
      <c r="AC194" s="39">
        <v>0</v>
      </c>
      <c r="AD194" s="39">
        <v>3.3559999999999999</v>
      </c>
      <c r="AE194" s="39">
        <v>0</v>
      </c>
      <c r="AF194" s="39">
        <v>0</v>
      </c>
      <c r="AG194" s="39">
        <v>0</v>
      </c>
      <c r="AH194" s="39">
        <v>0.40500000000000003</v>
      </c>
      <c r="AI194" s="39">
        <v>0</v>
      </c>
      <c r="AJ194" s="39">
        <v>0.33500000000000002</v>
      </c>
      <c r="AK194" s="39">
        <v>0</v>
      </c>
      <c r="AL194" s="39">
        <v>0</v>
      </c>
      <c r="AM194" s="39">
        <v>0</v>
      </c>
      <c r="AN194" s="39">
        <v>0</v>
      </c>
      <c r="AO194" s="39">
        <v>0</v>
      </c>
      <c r="AP194" s="39">
        <v>0</v>
      </c>
      <c r="AQ194" s="39">
        <v>0</v>
      </c>
      <c r="AR194" s="39">
        <v>0.16400000000000001</v>
      </c>
      <c r="AS194" s="39">
        <v>0</v>
      </c>
      <c r="AT194" s="39">
        <v>0</v>
      </c>
      <c r="AU194" s="39">
        <v>9.6910000000000007</v>
      </c>
      <c r="AV194" s="39">
        <v>0</v>
      </c>
      <c r="AW194" s="39">
        <v>0</v>
      </c>
      <c r="AX194" s="39">
        <v>0</v>
      </c>
      <c r="AY194" s="39">
        <v>0</v>
      </c>
      <c r="AZ194" s="39">
        <v>0</v>
      </c>
      <c r="BA194" s="39">
        <v>0.30499999999999999</v>
      </c>
      <c r="BB194" s="39">
        <v>0</v>
      </c>
      <c r="BC194" s="39">
        <v>0</v>
      </c>
      <c r="BD194" s="39">
        <v>8.99</v>
      </c>
      <c r="BE194" s="39">
        <v>0</v>
      </c>
      <c r="BF194" s="39">
        <v>0</v>
      </c>
      <c r="BG194" s="39">
        <v>0</v>
      </c>
      <c r="BH194" s="39">
        <v>0</v>
      </c>
      <c r="BI194" s="39">
        <v>0</v>
      </c>
      <c r="BJ194" s="39">
        <v>0</v>
      </c>
      <c r="BK194" s="39">
        <v>0</v>
      </c>
    </row>
    <row r="195" spans="1:63" x14ac:dyDescent="0.2">
      <c r="A195" s="30">
        <f t="shared" si="51"/>
        <v>2028</v>
      </c>
      <c r="D195" s="30">
        <f t="shared" si="42"/>
        <v>4</v>
      </c>
      <c r="E195" s="30">
        <f t="shared" si="43"/>
        <v>45</v>
      </c>
      <c r="F195" s="30">
        <f t="shared" si="44"/>
        <v>42</v>
      </c>
      <c r="G195" s="30">
        <f t="shared" si="45"/>
        <v>12</v>
      </c>
      <c r="H195" s="30">
        <f t="shared" si="46"/>
        <v>2</v>
      </c>
      <c r="I195" s="30">
        <f t="shared" si="47"/>
        <v>0</v>
      </c>
      <c r="J195" s="30">
        <f t="shared" si="48"/>
        <v>0</v>
      </c>
      <c r="K195" s="30">
        <f t="shared" si="49"/>
        <v>0</v>
      </c>
      <c r="L195" s="30">
        <f t="shared" si="50"/>
        <v>12</v>
      </c>
      <c r="M195" s="38">
        <v>47088</v>
      </c>
      <c r="N195" s="39">
        <v>0.442</v>
      </c>
      <c r="O195" s="39">
        <v>11.654</v>
      </c>
      <c r="P195" s="39">
        <v>0.61899999999999999</v>
      </c>
      <c r="Q195" s="39">
        <v>10.19</v>
      </c>
      <c r="R195" s="39">
        <v>9.0120000000000005</v>
      </c>
      <c r="S195" s="39">
        <v>1.5489999999999999</v>
      </c>
      <c r="T195" s="39">
        <v>5.4029999999999996</v>
      </c>
      <c r="U195" s="39">
        <v>4.2290000000000001</v>
      </c>
      <c r="V195" s="39">
        <v>1.133</v>
      </c>
      <c r="W195" s="39">
        <v>37.585999999999999</v>
      </c>
      <c r="X195" s="39">
        <v>1.335</v>
      </c>
      <c r="Y195" s="39">
        <v>14.316000000000001</v>
      </c>
      <c r="Z195" s="39">
        <v>10.422000000000001</v>
      </c>
      <c r="AA195" s="39">
        <v>1.744</v>
      </c>
      <c r="AB195" s="39">
        <v>9.3789999999999996</v>
      </c>
      <c r="AC195" s="39">
        <v>2.633</v>
      </c>
      <c r="AD195" s="39">
        <v>2.794</v>
      </c>
      <c r="AE195" s="39">
        <v>2.5230000000000001</v>
      </c>
      <c r="AF195" s="39">
        <v>13.324999999999999</v>
      </c>
      <c r="AG195" s="39">
        <v>0</v>
      </c>
      <c r="AH195" s="39">
        <v>7.452</v>
      </c>
      <c r="AI195" s="39">
        <v>1.2170000000000001</v>
      </c>
      <c r="AJ195" s="39">
        <v>5.3810000000000002</v>
      </c>
      <c r="AK195" s="39">
        <v>6.492</v>
      </c>
      <c r="AL195" s="39">
        <v>13.292999999999999</v>
      </c>
      <c r="AM195" s="39">
        <v>0</v>
      </c>
      <c r="AN195" s="39">
        <v>3.5960000000000001</v>
      </c>
      <c r="AO195" s="39">
        <v>4.1929999999999996</v>
      </c>
      <c r="AP195" s="39">
        <v>1.9470000000000001</v>
      </c>
      <c r="AQ195" s="39">
        <v>1.6060000000000001</v>
      </c>
      <c r="AR195" s="39">
        <v>8.92</v>
      </c>
      <c r="AS195" s="39">
        <v>1.7350000000000001</v>
      </c>
      <c r="AT195" s="39">
        <v>1.18</v>
      </c>
      <c r="AU195" s="39">
        <v>3.1419999999999999</v>
      </c>
      <c r="AV195" s="39">
        <v>3.3660000000000001</v>
      </c>
      <c r="AW195" s="39">
        <v>26.108000000000001</v>
      </c>
      <c r="AX195" s="39">
        <v>1.8089999999999999</v>
      </c>
      <c r="AY195" s="39">
        <v>5.5279999999999996</v>
      </c>
      <c r="AZ195" s="39">
        <v>67.331999999999994</v>
      </c>
      <c r="BA195" s="39">
        <v>0</v>
      </c>
      <c r="BB195" s="39">
        <v>2.282</v>
      </c>
      <c r="BC195" s="39">
        <v>7.5819999999999999</v>
      </c>
      <c r="BD195" s="39">
        <v>0</v>
      </c>
      <c r="BE195" s="39">
        <v>7.085</v>
      </c>
      <c r="BF195" s="39">
        <v>18.591000000000001</v>
      </c>
      <c r="BG195" s="39">
        <v>5.7480000000000002</v>
      </c>
      <c r="BH195" s="39">
        <v>0.29599999999999999</v>
      </c>
      <c r="BI195" s="39">
        <v>19.672000000000001</v>
      </c>
      <c r="BJ195" s="39">
        <v>0</v>
      </c>
      <c r="BK195" s="39">
        <v>95.953000000000003</v>
      </c>
    </row>
    <row r="196" spans="1:63" x14ac:dyDescent="0.2">
      <c r="A196" s="30">
        <f t="shared" si="51"/>
        <v>2029</v>
      </c>
      <c r="D196" s="30">
        <f t="shared" si="42"/>
        <v>1</v>
      </c>
      <c r="E196" s="30">
        <f t="shared" si="43"/>
        <v>35</v>
      </c>
      <c r="F196" s="30">
        <f t="shared" si="44"/>
        <v>26</v>
      </c>
      <c r="G196" s="30">
        <f t="shared" si="45"/>
        <v>6</v>
      </c>
      <c r="H196" s="30">
        <f t="shared" si="46"/>
        <v>0</v>
      </c>
      <c r="I196" s="30">
        <f t="shared" si="47"/>
        <v>0</v>
      </c>
      <c r="J196" s="30">
        <f t="shared" si="48"/>
        <v>0</v>
      </c>
      <c r="K196" s="30">
        <f t="shared" si="49"/>
        <v>0</v>
      </c>
      <c r="L196" s="30">
        <f t="shared" si="50"/>
        <v>1</v>
      </c>
      <c r="M196" s="38">
        <v>47119</v>
      </c>
      <c r="N196" s="39">
        <v>0</v>
      </c>
      <c r="O196" s="39">
        <v>0.94499999999999995</v>
      </c>
      <c r="P196" s="39">
        <v>0</v>
      </c>
      <c r="Q196" s="39">
        <v>1.2649999999999999</v>
      </c>
      <c r="R196" s="39">
        <v>39.688000000000002</v>
      </c>
      <c r="S196" s="39">
        <v>0</v>
      </c>
      <c r="T196" s="39">
        <v>8.1120000000000001</v>
      </c>
      <c r="U196" s="39">
        <v>0</v>
      </c>
      <c r="V196" s="39">
        <v>1.9259999999999999</v>
      </c>
      <c r="W196" s="39">
        <v>2.8069999999999999</v>
      </c>
      <c r="X196" s="39">
        <v>4.2480000000000002</v>
      </c>
      <c r="Y196" s="39">
        <v>0</v>
      </c>
      <c r="Z196" s="39">
        <v>1.61</v>
      </c>
      <c r="AA196" s="39">
        <v>0</v>
      </c>
      <c r="AB196" s="39">
        <v>4.2380000000000004</v>
      </c>
      <c r="AC196" s="39">
        <v>1.512</v>
      </c>
      <c r="AD196" s="39">
        <v>0</v>
      </c>
      <c r="AE196" s="39">
        <v>7.3040000000000003</v>
      </c>
      <c r="AF196" s="39">
        <v>3.8260000000000001</v>
      </c>
      <c r="AG196" s="39">
        <v>0</v>
      </c>
      <c r="AH196" s="39">
        <v>0</v>
      </c>
      <c r="AI196" s="39">
        <v>3.6669999999999998</v>
      </c>
      <c r="AJ196" s="39">
        <v>0</v>
      </c>
      <c r="AK196" s="39">
        <v>16.108000000000001</v>
      </c>
      <c r="AL196" s="39">
        <v>1.726</v>
      </c>
      <c r="AM196" s="39">
        <v>0</v>
      </c>
      <c r="AN196" s="39">
        <v>0</v>
      </c>
      <c r="AO196" s="39">
        <v>15.481999999999999</v>
      </c>
      <c r="AP196" s="39">
        <v>1.363</v>
      </c>
      <c r="AQ196" s="39">
        <v>3.548</v>
      </c>
      <c r="AR196" s="39">
        <v>0</v>
      </c>
      <c r="AS196" s="39">
        <v>4.0490000000000004</v>
      </c>
      <c r="AT196" s="39">
        <v>0</v>
      </c>
      <c r="AU196" s="39">
        <v>11.904999999999999</v>
      </c>
      <c r="AV196" s="39">
        <v>0.56200000000000006</v>
      </c>
      <c r="AW196" s="39">
        <v>0.114</v>
      </c>
      <c r="AX196" s="39">
        <v>1.7999999999999999E-2</v>
      </c>
      <c r="AY196" s="39">
        <v>0.08</v>
      </c>
      <c r="AZ196" s="39">
        <v>2.7949999999999999</v>
      </c>
      <c r="BA196" s="39">
        <v>1.506</v>
      </c>
      <c r="BB196" s="39">
        <v>4.9359999999999999</v>
      </c>
      <c r="BC196" s="39">
        <v>0.56000000000000005</v>
      </c>
      <c r="BD196" s="39">
        <v>13.084</v>
      </c>
      <c r="BE196" s="39">
        <v>0.75600000000000001</v>
      </c>
      <c r="BF196" s="39">
        <v>3.012</v>
      </c>
      <c r="BG196" s="39">
        <v>6.0999999999999999E-2</v>
      </c>
      <c r="BH196" s="39">
        <v>0.16</v>
      </c>
      <c r="BI196" s="39">
        <v>1.863</v>
      </c>
      <c r="BJ196" s="39">
        <v>0</v>
      </c>
      <c r="BK196" s="39">
        <v>10.178000000000001</v>
      </c>
    </row>
    <row r="197" spans="1:63" x14ac:dyDescent="0.2">
      <c r="A197" s="30">
        <f t="shared" si="51"/>
        <v>2029</v>
      </c>
      <c r="D197" s="30">
        <f t="shared" si="42"/>
        <v>5</v>
      </c>
      <c r="E197" s="30">
        <f t="shared" si="43"/>
        <v>23</v>
      </c>
      <c r="F197" s="30">
        <f t="shared" si="44"/>
        <v>14</v>
      </c>
      <c r="G197" s="30">
        <f t="shared" si="45"/>
        <v>5</v>
      </c>
      <c r="H197" s="30">
        <f t="shared" si="46"/>
        <v>1</v>
      </c>
      <c r="I197" s="30">
        <f t="shared" si="47"/>
        <v>1</v>
      </c>
      <c r="J197" s="30">
        <f t="shared" si="48"/>
        <v>0</v>
      </c>
      <c r="K197" s="30">
        <f t="shared" si="49"/>
        <v>0</v>
      </c>
      <c r="L197" s="30">
        <f t="shared" si="50"/>
        <v>2</v>
      </c>
      <c r="M197" s="38">
        <v>47150</v>
      </c>
      <c r="N197" s="39">
        <v>0</v>
      </c>
      <c r="O197" s="39">
        <v>3.9580000000000002</v>
      </c>
      <c r="P197" s="39">
        <v>5.5629999999999997</v>
      </c>
      <c r="Q197" s="39">
        <v>0</v>
      </c>
      <c r="R197" s="39">
        <v>38.671999999999997</v>
      </c>
      <c r="S197" s="39">
        <v>0</v>
      </c>
      <c r="T197" s="39">
        <v>0</v>
      </c>
      <c r="U197" s="39">
        <v>0.27800000000000002</v>
      </c>
      <c r="V197" s="39">
        <v>0</v>
      </c>
      <c r="W197" s="39">
        <v>0</v>
      </c>
      <c r="X197" s="39">
        <v>5.0659999999999998</v>
      </c>
      <c r="Y197" s="39">
        <v>6.1840000000000002</v>
      </c>
      <c r="Z197" s="39">
        <v>0</v>
      </c>
      <c r="AA197" s="39">
        <v>0.90600000000000003</v>
      </c>
      <c r="AB197" s="39">
        <v>0</v>
      </c>
      <c r="AC197" s="39">
        <v>1.4E-2</v>
      </c>
      <c r="AD197" s="39">
        <v>0.504</v>
      </c>
      <c r="AE197" s="39">
        <v>33.896999999999998</v>
      </c>
      <c r="AF197" s="39">
        <v>1.694</v>
      </c>
      <c r="AG197" s="39">
        <v>0</v>
      </c>
      <c r="AH197" s="39">
        <v>0</v>
      </c>
      <c r="AI197" s="39">
        <v>140.619</v>
      </c>
      <c r="AJ197" s="39">
        <v>0</v>
      </c>
      <c r="AK197" s="39">
        <v>45.37</v>
      </c>
      <c r="AL197" s="39">
        <v>0</v>
      </c>
      <c r="AM197" s="39">
        <v>0.28599999999999998</v>
      </c>
      <c r="AN197" s="39">
        <v>1.496</v>
      </c>
      <c r="AO197" s="39">
        <v>6.5000000000000002E-2</v>
      </c>
      <c r="AP197" s="39">
        <v>1.3859999999999999</v>
      </c>
      <c r="AQ197" s="39">
        <v>0</v>
      </c>
      <c r="AR197" s="39">
        <v>0</v>
      </c>
      <c r="AS197" s="39">
        <v>0</v>
      </c>
      <c r="AT197" s="39">
        <v>0</v>
      </c>
      <c r="AU197" s="39">
        <v>37.700000000000003</v>
      </c>
      <c r="AV197" s="39">
        <v>1.702</v>
      </c>
      <c r="AW197" s="39">
        <v>0</v>
      </c>
      <c r="AX197" s="39">
        <v>2.8319999999999999</v>
      </c>
      <c r="AY197" s="39">
        <v>0</v>
      </c>
      <c r="AZ197" s="39">
        <v>0.155</v>
      </c>
      <c r="BA197" s="39">
        <v>0.23699999999999999</v>
      </c>
      <c r="BB197" s="39">
        <v>0</v>
      </c>
      <c r="BC197" s="39">
        <v>0</v>
      </c>
      <c r="BD197" s="39">
        <v>0</v>
      </c>
      <c r="BE197" s="39">
        <v>0</v>
      </c>
      <c r="BF197" s="39">
        <v>0</v>
      </c>
      <c r="BG197" s="39">
        <v>0</v>
      </c>
      <c r="BH197" s="39">
        <v>0.67400000000000004</v>
      </c>
      <c r="BI197" s="39">
        <v>0</v>
      </c>
      <c r="BJ197" s="39">
        <v>0</v>
      </c>
      <c r="BK197" s="39">
        <v>0</v>
      </c>
    </row>
    <row r="198" spans="1:63" x14ac:dyDescent="0.2">
      <c r="A198" s="30">
        <f t="shared" si="51"/>
        <v>2029</v>
      </c>
      <c r="D198" s="30">
        <f t="shared" si="42"/>
        <v>0</v>
      </c>
      <c r="E198" s="30">
        <f t="shared" si="43"/>
        <v>35</v>
      </c>
      <c r="F198" s="30">
        <f t="shared" si="44"/>
        <v>26</v>
      </c>
      <c r="G198" s="30">
        <f t="shared" si="45"/>
        <v>2</v>
      </c>
      <c r="H198" s="30">
        <f t="shared" si="46"/>
        <v>0</v>
      </c>
      <c r="I198" s="30">
        <f t="shared" si="47"/>
        <v>0</v>
      </c>
      <c r="J198" s="30">
        <f t="shared" si="48"/>
        <v>0</v>
      </c>
      <c r="K198" s="30">
        <f t="shared" si="49"/>
        <v>0</v>
      </c>
      <c r="L198" s="30">
        <f t="shared" si="50"/>
        <v>3</v>
      </c>
      <c r="M198" s="38">
        <v>47178</v>
      </c>
      <c r="N198" s="39">
        <v>1.8859999999999999</v>
      </c>
      <c r="O198" s="39">
        <v>5.8920000000000003</v>
      </c>
      <c r="P198" s="39">
        <v>2.6360000000000001</v>
      </c>
      <c r="Q198" s="39">
        <v>0</v>
      </c>
      <c r="R198" s="39">
        <v>0.9</v>
      </c>
      <c r="S198" s="39">
        <v>0.878</v>
      </c>
      <c r="T198" s="39">
        <v>3.5960000000000001</v>
      </c>
      <c r="U198" s="39">
        <v>0.32200000000000001</v>
      </c>
      <c r="V198" s="39">
        <v>6.95</v>
      </c>
      <c r="W198" s="39">
        <v>0</v>
      </c>
      <c r="X198" s="39">
        <v>1.365</v>
      </c>
      <c r="Y198" s="39">
        <v>1.7629999999999999</v>
      </c>
      <c r="Z198" s="39">
        <v>9.8390000000000004</v>
      </c>
      <c r="AA198" s="39">
        <v>1.355</v>
      </c>
      <c r="AB198" s="39">
        <v>3.2610000000000001</v>
      </c>
      <c r="AC198" s="39">
        <v>0</v>
      </c>
      <c r="AD198" s="39">
        <v>0</v>
      </c>
      <c r="AE198" s="39">
        <v>8.5359999999999996</v>
      </c>
      <c r="AF198" s="39">
        <v>0</v>
      </c>
      <c r="AG198" s="39">
        <v>1.5580000000000001</v>
      </c>
      <c r="AH198" s="39">
        <v>3.1280000000000001</v>
      </c>
      <c r="AI198" s="39">
        <v>0.33800000000000002</v>
      </c>
      <c r="AJ198" s="39">
        <v>0.71599999999999997</v>
      </c>
      <c r="AK198" s="39">
        <v>1.895</v>
      </c>
      <c r="AL198" s="39">
        <v>0</v>
      </c>
      <c r="AM198" s="39">
        <v>1.3640000000000001</v>
      </c>
      <c r="AN198" s="39">
        <v>0</v>
      </c>
      <c r="AO198" s="39">
        <v>0</v>
      </c>
      <c r="AP198" s="39">
        <v>12.718</v>
      </c>
      <c r="AQ198" s="39">
        <v>0</v>
      </c>
      <c r="AR198" s="39">
        <v>6.4889999999999999</v>
      </c>
      <c r="AS198" s="39">
        <v>0</v>
      </c>
      <c r="AT198" s="39">
        <v>0.876</v>
      </c>
      <c r="AU198" s="39">
        <v>0.94399999999999995</v>
      </c>
      <c r="AV198" s="39">
        <v>0.45400000000000001</v>
      </c>
      <c r="AW198" s="39">
        <v>2.2290000000000001</v>
      </c>
      <c r="AX198" s="39">
        <v>0</v>
      </c>
      <c r="AY198" s="39">
        <v>2.278</v>
      </c>
      <c r="AZ198" s="39">
        <v>0</v>
      </c>
      <c r="BA198" s="39">
        <v>8.4269999999999996</v>
      </c>
      <c r="BB198" s="39">
        <v>12.121</v>
      </c>
      <c r="BC198" s="39">
        <v>0</v>
      </c>
      <c r="BD198" s="39">
        <v>1.3660000000000001</v>
      </c>
      <c r="BE198" s="39">
        <v>3.2120000000000002</v>
      </c>
      <c r="BF198" s="39">
        <v>1.1659999999999999</v>
      </c>
      <c r="BG198" s="39">
        <v>0.27700000000000002</v>
      </c>
      <c r="BH198" s="39">
        <v>0</v>
      </c>
      <c r="BI198" s="39">
        <v>1.806</v>
      </c>
      <c r="BJ198" s="39">
        <v>0</v>
      </c>
      <c r="BK198" s="39">
        <v>3.68</v>
      </c>
    </row>
    <row r="199" spans="1:63" x14ac:dyDescent="0.2">
      <c r="A199" s="30">
        <f t="shared" si="51"/>
        <v>2029</v>
      </c>
      <c r="D199" s="30">
        <f t="shared" si="42"/>
        <v>0</v>
      </c>
      <c r="E199" s="30">
        <f t="shared" si="43"/>
        <v>8</v>
      </c>
      <c r="F199" s="30">
        <f t="shared" si="44"/>
        <v>2</v>
      </c>
      <c r="G199" s="30">
        <f t="shared" si="45"/>
        <v>0</v>
      </c>
      <c r="H199" s="30">
        <f t="shared" si="46"/>
        <v>0</v>
      </c>
      <c r="I199" s="30">
        <f t="shared" si="47"/>
        <v>0</v>
      </c>
      <c r="J199" s="30">
        <f t="shared" si="48"/>
        <v>0</v>
      </c>
      <c r="K199" s="30">
        <f t="shared" si="49"/>
        <v>0</v>
      </c>
      <c r="L199" s="30">
        <f t="shared" si="50"/>
        <v>4</v>
      </c>
      <c r="M199" s="38">
        <v>47209</v>
      </c>
      <c r="N199" s="39">
        <v>0</v>
      </c>
      <c r="O199" s="39">
        <v>1.83</v>
      </c>
      <c r="P199" s="39">
        <v>0</v>
      </c>
      <c r="Q199" s="39">
        <v>0.317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0.26500000000000001</v>
      </c>
      <c r="AB199" s="39">
        <v>0.88700000000000001</v>
      </c>
      <c r="AC199" s="39">
        <v>0</v>
      </c>
      <c r="AD199" s="39">
        <v>0</v>
      </c>
      <c r="AE199" s="39">
        <v>6.7530000000000001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0.436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0</v>
      </c>
      <c r="AV199" s="39">
        <v>0</v>
      </c>
      <c r="AW199" s="39">
        <v>0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0.29899999999999999</v>
      </c>
      <c r="BJ199" s="39">
        <v>1.6E-2</v>
      </c>
      <c r="BK199" s="39">
        <v>0</v>
      </c>
    </row>
    <row r="200" spans="1:63" x14ac:dyDescent="0.2">
      <c r="A200" s="30">
        <f t="shared" si="51"/>
        <v>2029</v>
      </c>
      <c r="D200" s="30">
        <f t="shared" si="42"/>
        <v>0</v>
      </c>
      <c r="E200" s="30">
        <f t="shared" si="43"/>
        <v>36</v>
      </c>
      <c r="F200" s="30">
        <f t="shared" si="44"/>
        <v>25</v>
      </c>
      <c r="G200" s="30">
        <f t="shared" si="45"/>
        <v>3</v>
      </c>
      <c r="H200" s="30">
        <f t="shared" si="46"/>
        <v>0</v>
      </c>
      <c r="I200" s="30">
        <f t="shared" si="47"/>
        <v>0</v>
      </c>
      <c r="J200" s="30">
        <f t="shared" si="48"/>
        <v>0</v>
      </c>
      <c r="K200" s="30">
        <f t="shared" si="49"/>
        <v>0</v>
      </c>
      <c r="L200" s="30">
        <f t="shared" si="50"/>
        <v>5</v>
      </c>
      <c r="M200" s="38">
        <v>47239</v>
      </c>
      <c r="N200" s="39">
        <v>0.24</v>
      </c>
      <c r="O200" s="39">
        <v>0.122</v>
      </c>
      <c r="P200" s="39">
        <v>0</v>
      </c>
      <c r="Q200" s="39">
        <v>4.2610000000000001</v>
      </c>
      <c r="R200" s="39">
        <v>0.38900000000000001</v>
      </c>
      <c r="S200" s="39">
        <v>0</v>
      </c>
      <c r="T200" s="39">
        <v>0.20399999999999999</v>
      </c>
      <c r="U200" s="39">
        <v>3.073</v>
      </c>
      <c r="V200" s="39">
        <v>2.2240000000000002</v>
      </c>
      <c r="W200" s="39">
        <v>0</v>
      </c>
      <c r="X200" s="39">
        <v>6.5519999999999996</v>
      </c>
      <c r="Y200" s="39">
        <v>0</v>
      </c>
      <c r="Z200" s="39">
        <v>18.199000000000002</v>
      </c>
      <c r="AA200" s="39">
        <v>4.7430000000000003</v>
      </c>
      <c r="AB200" s="39">
        <v>0</v>
      </c>
      <c r="AC200" s="39">
        <v>2.282</v>
      </c>
      <c r="AD200" s="39">
        <v>0.12</v>
      </c>
      <c r="AE200" s="39">
        <v>2.1909999999999998</v>
      </c>
      <c r="AF200" s="39">
        <v>2.8039999999999998</v>
      </c>
      <c r="AG200" s="39">
        <v>9.07</v>
      </c>
      <c r="AH200" s="39">
        <v>1.972</v>
      </c>
      <c r="AI200" s="39">
        <v>2.6</v>
      </c>
      <c r="AJ200" s="39">
        <v>1.9330000000000001</v>
      </c>
      <c r="AK200" s="39">
        <v>0</v>
      </c>
      <c r="AL200" s="39">
        <v>1.105</v>
      </c>
      <c r="AM200" s="39">
        <v>1.3480000000000001</v>
      </c>
      <c r="AN200" s="39">
        <v>0</v>
      </c>
      <c r="AO200" s="39">
        <v>0.23899999999999999</v>
      </c>
      <c r="AP200" s="39">
        <v>0.41199999999999998</v>
      </c>
      <c r="AQ200" s="39">
        <v>5.9089999999999998</v>
      </c>
      <c r="AR200" s="39">
        <v>11.952</v>
      </c>
      <c r="AS200" s="39">
        <v>0</v>
      </c>
      <c r="AT200" s="39">
        <v>0</v>
      </c>
      <c r="AU200" s="39">
        <v>5.1820000000000004</v>
      </c>
      <c r="AV200" s="39">
        <v>4.9770000000000003</v>
      </c>
      <c r="AW200" s="39">
        <v>0</v>
      </c>
      <c r="AX200" s="39">
        <v>0.16400000000000001</v>
      </c>
      <c r="AY200" s="39">
        <v>0.84399999999999997</v>
      </c>
      <c r="AZ200" s="39">
        <v>1.885</v>
      </c>
      <c r="BA200" s="39">
        <v>0.11799999999999999</v>
      </c>
      <c r="BB200" s="39">
        <v>0</v>
      </c>
      <c r="BC200" s="39">
        <v>3.7269999999999999</v>
      </c>
      <c r="BD200" s="39">
        <v>2.86</v>
      </c>
      <c r="BE200" s="39">
        <v>0</v>
      </c>
      <c r="BF200" s="39">
        <v>0.52100000000000002</v>
      </c>
      <c r="BG200" s="39">
        <v>14.087</v>
      </c>
      <c r="BH200" s="39">
        <v>7.5730000000000004</v>
      </c>
      <c r="BI200" s="39">
        <v>0</v>
      </c>
      <c r="BJ200" s="39">
        <v>0</v>
      </c>
      <c r="BK200" s="39">
        <v>5.46</v>
      </c>
    </row>
    <row r="201" spans="1:63" x14ac:dyDescent="0.2">
      <c r="A201" s="30">
        <f t="shared" si="51"/>
        <v>2029</v>
      </c>
      <c r="D201" s="30">
        <f t="shared" si="42"/>
        <v>1</v>
      </c>
      <c r="E201" s="30">
        <f t="shared" si="43"/>
        <v>26</v>
      </c>
      <c r="F201" s="30">
        <f t="shared" si="44"/>
        <v>16</v>
      </c>
      <c r="G201" s="30">
        <f t="shared" si="45"/>
        <v>5</v>
      </c>
      <c r="H201" s="30">
        <f t="shared" si="46"/>
        <v>0</v>
      </c>
      <c r="I201" s="30">
        <f t="shared" si="47"/>
        <v>0</v>
      </c>
      <c r="J201" s="30">
        <f t="shared" si="48"/>
        <v>0</v>
      </c>
      <c r="K201" s="30">
        <f t="shared" si="49"/>
        <v>0</v>
      </c>
      <c r="L201" s="30">
        <f t="shared" si="50"/>
        <v>6</v>
      </c>
      <c r="M201" s="38">
        <v>47270</v>
      </c>
      <c r="N201" s="39">
        <v>0</v>
      </c>
      <c r="O201" s="39">
        <v>28.463999999999999</v>
      </c>
      <c r="P201" s="39">
        <v>0.91600000000000004</v>
      </c>
      <c r="Q201" s="39">
        <v>0</v>
      </c>
      <c r="R201" s="39">
        <v>0</v>
      </c>
      <c r="S201" s="39">
        <v>0.75600000000000001</v>
      </c>
      <c r="T201" s="39">
        <v>0</v>
      </c>
      <c r="U201" s="39">
        <v>0.69799999999999995</v>
      </c>
      <c r="V201" s="39">
        <v>0</v>
      </c>
      <c r="W201" s="39">
        <v>0</v>
      </c>
      <c r="X201" s="39">
        <v>7.0810000000000004</v>
      </c>
      <c r="Y201" s="39">
        <v>1.044</v>
      </c>
      <c r="Z201" s="39">
        <v>0</v>
      </c>
      <c r="AA201" s="39">
        <v>1.6739999999999999</v>
      </c>
      <c r="AB201" s="39">
        <v>0.12</v>
      </c>
      <c r="AC201" s="39">
        <v>19.332000000000001</v>
      </c>
      <c r="AD201" s="39">
        <v>1.7529999999999999</v>
      </c>
      <c r="AE201" s="39">
        <v>0</v>
      </c>
      <c r="AF201" s="39">
        <v>0</v>
      </c>
      <c r="AG201" s="39">
        <v>0</v>
      </c>
      <c r="AH201" s="39">
        <v>6.7830000000000004</v>
      </c>
      <c r="AI201" s="39">
        <v>0</v>
      </c>
      <c r="AJ201" s="39">
        <v>0.77</v>
      </c>
      <c r="AK201" s="39">
        <v>0.36399999999999999</v>
      </c>
      <c r="AL201" s="39">
        <v>0</v>
      </c>
      <c r="AM201" s="39">
        <v>17.251999999999999</v>
      </c>
      <c r="AN201" s="39">
        <v>0</v>
      </c>
      <c r="AO201" s="39">
        <v>1.266</v>
      </c>
      <c r="AP201" s="39">
        <v>0</v>
      </c>
      <c r="AQ201" s="39">
        <v>0.53800000000000003</v>
      </c>
      <c r="AR201" s="39">
        <v>0</v>
      </c>
      <c r="AS201" s="39">
        <v>0</v>
      </c>
      <c r="AT201" s="39">
        <v>0</v>
      </c>
      <c r="AU201" s="39">
        <v>14.781000000000001</v>
      </c>
      <c r="AV201" s="39">
        <v>0.63900000000000001</v>
      </c>
      <c r="AW201" s="39">
        <v>1.4079999999999999</v>
      </c>
      <c r="AX201" s="39">
        <v>0</v>
      </c>
      <c r="AY201" s="39">
        <v>0.78500000000000003</v>
      </c>
      <c r="AZ201" s="39">
        <v>1.0960000000000001</v>
      </c>
      <c r="BA201" s="39">
        <v>0</v>
      </c>
      <c r="BB201" s="39">
        <v>3.089</v>
      </c>
      <c r="BC201" s="39">
        <v>2.706</v>
      </c>
      <c r="BD201" s="39">
        <v>0</v>
      </c>
      <c r="BE201" s="39">
        <v>0.50900000000000001</v>
      </c>
      <c r="BF201" s="39">
        <v>16.760000000000002</v>
      </c>
      <c r="BG201" s="39">
        <v>0</v>
      </c>
      <c r="BH201" s="39">
        <v>0</v>
      </c>
      <c r="BI201" s="39">
        <v>2.9340000000000002</v>
      </c>
      <c r="BJ201" s="39">
        <v>0</v>
      </c>
      <c r="BK201" s="39">
        <v>0</v>
      </c>
    </row>
    <row r="202" spans="1:63" x14ac:dyDescent="0.2">
      <c r="A202" s="30">
        <f t="shared" si="51"/>
        <v>2029</v>
      </c>
      <c r="D202" s="30">
        <f t="shared" si="42"/>
        <v>6</v>
      </c>
      <c r="E202" s="30">
        <f t="shared" si="43"/>
        <v>50</v>
      </c>
      <c r="F202" s="30">
        <f t="shared" si="44"/>
        <v>48</v>
      </c>
      <c r="G202" s="30">
        <f t="shared" si="45"/>
        <v>21</v>
      </c>
      <c r="H202" s="30">
        <f t="shared" si="46"/>
        <v>3</v>
      </c>
      <c r="I202" s="30">
        <f t="shared" si="47"/>
        <v>0</v>
      </c>
      <c r="J202" s="30">
        <f t="shared" si="48"/>
        <v>0</v>
      </c>
      <c r="K202" s="30">
        <f t="shared" si="49"/>
        <v>0</v>
      </c>
      <c r="L202" s="30">
        <f t="shared" si="50"/>
        <v>7</v>
      </c>
      <c r="M202" s="38">
        <v>47300</v>
      </c>
      <c r="N202" s="39">
        <v>22.13</v>
      </c>
      <c r="O202" s="39">
        <v>62.08</v>
      </c>
      <c r="P202" s="39">
        <v>4.5880000000000001</v>
      </c>
      <c r="Q202" s="39">
        <v>8.8689999999999998</v>
      </c>
      <c r="R202" s="39">
        <v>15.836</v>
      </c>
      <c r="S202" s="39">
        <v>1.756</v>
      </c>
      <c r="T202" s="39">
        <v>9.6590000000000007</v>
      </c>
      <c r="U202" s="39">
        <v>4.5830000000000002</v>
      </c>
      <c r="V202" s="39">
        <v>2.99</v>
      </c>
      <c r="W202" s="39">
        <v>58.816000000000003</v>
      </c>
      <c r="X202" s="39">
        <v>7.1619999999999999</v>
      </c>
      <c r="Y202" s="39">
        <v>12.276999999999999</v>
      </c>
      <c r="Z202" s="39">
        <v>9.625</v>
      </c>
      <c r="AA202" s="39">
        <v>10.747999999999999</v>
      </c>
      <c r="AB202" s="39">
        <v>25.369</v>
      </c>
      <c r="AC202" s="39">
        <v>0.54</v>
      </c>
      <c r="AD202" s="39">
        <v>7.2859999999999996</v>
      </c>
      <c r="AE202" s="39">
        <v>7.101</v>
      </c>
      <c r="AF202" s="39">
        <v>28.814</v>
      </c>
      <c r="AG202" s="39">
        <v>0.27</v>
      </c>
      <c r="AH202" s="39">
        <v>1.2330000000000001</v>
      </c>
      <c r="AI202" s="39">
        <v>24.510999999999999</v>
      </c>
      <c r="AJ202" s="39">
        <v>16.422999999999998</v>
      </c>
      <c r="AK202" s="39">
        <v>3.5049999999999999</v>
      </c>
      <c r="AL202" s="39">
        <v>1.0740000000000001</v>
      </c>
      <c r="AM202" s="39">
        <v>18.152999999999999</v>
      </c>
      <c r="AN202" s="39">
        <v>6.97</v>
      </c>
      <c r="AO202" s="39">
        <v>6.2460000000000004</v>
      </c>
      <c r="AP202" s="39">
        <v>9.0299999999999994</v>
      </c>
      <c r="AQ202" s="39">
        <v>6.69</v>
      </c>
      <c r="AR202" s="39">
        <v>54.386000000000003</v>
      </c>
      <c r="AS202" s="39">
        <v>2.0739999999999998</v>
      </c>
      <c r="AT202" s="39">
        <v>2.35</v>
      </c>
      <c r="AU202" s="39">
        <v>25.606000000000002</v>
      </c>
      <c r="AV202" s="39">
        <v>20.431999999999999</v>
      </c>
      <c r="AW202" s="39">
        <v>1.042</v>
      </c>
      <c r="AX202" s="39">
        <v>15.106999999999999</v>
      </c>
      <c r="AY202" s="39">
        <v>5.78</v>
      </c>
      <c r="AZ202" s="39">
        <v>5.1059999999999999</v>
      </c>
      <c r="BA202" s="39">
        <v>11.066000000000001</v>
      </c>
      <c r="BB202" s="39">
        <v>2.92</v>
      </c>
      <c r="BC202" s="39">
        <v>17.663</v>
      </c>
      <c r="BD202" s="39">
        <v>14.206</v>
      </c>
      <c r="BE202" s="39">
        <v>3.66</v>
      </c>
      <c r="BF202" s="39">
        <v>2.5880000000000001</v>
      </c>
      <c r="BG202" s="39">
        <v>21.56</v>
      </c>
      <c r="BH202" s="39">
        <v>12.561</v>
      </c>
      <c r="BI202" s="39">
        <v>4.2670000000000003</v>
      </c>
      <c r="BJ202" s="39">
        <v>4.8559999999999999</v>
      </c>
      <c r="BK202" s="39">
        <v>16.518000000000001</v>
      </c>
    </row>
    <row r="203" spans="1:63" x14ac:dyDescent="0.2">
      <c r="A203" s="30">
        <f t="shared" si="51"/>
        <v>2029</v>
      </c>
      <c r="D203" s="30">
        <f t="shared" si="42"/>
        <v>8</v>
      </c>
      <c r="E203" s="30">
        <f t="shared" si="43"/>
        <v>50</v>
      </c>
      <c r="F203" s="30">
        <f t="shared" si="44"/>
        <v>49</v>
      </c>
      <c r="G203" s="30">
        <f t="shared" si="45"/>
        <v>23</v>
      </c>
      <c r="H203" s="30">
        <f t="shared" si="46"/>
        <v>2</v>
      </c>
      <c r="I203" s="30">
        <f t="shared" si="47"/>
        <v>0</v>
      </c>
      <c r="J203" s="30">
        <f t="shared" si="48"/>
        <v>0</v>
      </c>
      <c r="K203" s="30">
        <f t="shared" si="49"/>
        <v>0</v>
      </c>
      <c r="L203" s="30">
        <f t="shared" si="50"/>
        <v>8</v>
      </c>
      <c r="M203" s="38">
        <v>47331</v>
      </c>
      <c r="N203" s="39">
        <v>5.5869999999999997</v>
      </c>
      <c r="O203" s="39">
        <v>4.1100000000000003</v>
      </c>
      <c r="P203" s="39">
        <v>3.3809999999999998</v>
      </c>
      <c r="Q203" s="39">
        <v>29.911999999999999</v>
      </c>
      <c r="R203" s="39">
        <v>9.11</v>
      </c>
      <c r="S203" s="39">
        <v>6.617</v>
      </c>
      <c r="T203" s="39">
        <v>6.9889999999999999</v>
      </c>
      <c r="U203" s="39">
        <v>10.129</v>
      </c>
      <c r="V203" s="39">
        <v>29.971</v>
      </c>
      <c r="W203" s="39">
        <v>3.3780000000000001</v>
      </c>
      <c r="X203" s="39">
        <v>13.988</v>
      </c>
      <c r="Y203" s="39">
        <v>1.3879999999999999</v>
      </c>
      <c r="Z203" s="39">
        <v>4.5750000000000002</v>
      </c>
      <c r="AA203" s="39">
        <v>13.629</v>
      </c>
      <c r="AB203" s="39">
        <v>34.155999999999999</v>
      </c>
      <c r="AC203" s="39">
        <v>0.96</v>
      </c>
      <c r="AD203" s="39">
        <v>7.3449999999999998</v>
      </c>
      <c r="AE203" s="39">
        <v>9.2919999999999998</v>
      </c>
      <c r="AF203" s="39">
        <v>10.861000000000001</v>
      </c>
      <c r="AG203" s="39">
        <v>2.7360000000000002</v>
      </c>
      <c r="AH203" s="39">
        <v>22.533999999999999</v>
      </c>
      <c r="AI203" s="39">
        <v>8.6850000000000005</v>
      </c>
      <c r="AJ203" s="39">
        <v>2.0470000000000002</v>
      </c>
      <c r="AK203" s="39">
        <v>18.407</v>
      </c>
      <c r="AL203" s="39">
        <v>5.7560000000000002</v>
      </c>
      <c r="AM203" s="39">
        <v>14.976000000000001</v>
      </c>
      <c r="AN203" s="39">
        <v>7.1319999999999997</v>
      </c>
      <c r="AO203" s="39">
        <v>3.681</v>
      </c>
      <c r="AP203" s="39">
        <v>12.476000000000001</v>
      </c>
      <c r="AQ203" s="39">
        <v>4.2409999999999997</v>
      </c>
      <c r="AR203" s="39">
        <v>16.001999999999999</v>
      </c>
      <c r="AS203" s="39">
        <v>3.4769999999999999</v>
      </c>
      <c r="AT203" s="39">
        <v>6.5039999999999996</v>
      </c>
      <c r="AU203" s="39">
        <v>35.654000000000003</v>
      </c>
      <c r="AV203" s="39">
        <v>14.555999999999999</v>
      </c>
      <c r="AW203" s="39">
        <v>41.281999999999996</v>
      </c>
      <c r="AX203" s="39">
        <v>1.7050000000000001</v>
      </c>
      <c r="AY203" s="39">
        <v>13.555999999999999</v>
      </c>
      <c r="AZ203" s="39">
        <v>12.599</v>
      </c>
      <c r="BA203" s="39">
        <v>72.850999999999999</v>
      </c>
      <c r="BB203" s="39">
        <v>11.632999999999999</v>
      </c>
      <c r="BC203" s="39">
        <v>4.3529999999999998</v>
      </c>
      <c r="BD203" s="39">
        <v>10.920999999999999</v>
      </c>
      <c r="BE203" s="39">
        <v>4.9539999999999997</v>
      </c>
      <c r="BF203" s="39">
        <v>8.4109999999999996</v>
      </c>
      <c r="BG203" s="39">
        <v>64.113</v>
      </c>
      <c r="BH203" s="39">
        <v>32.170999999999999</v>
      </c>
      <c r="BI203" s="39">
        <v>6.1269999999999998</v>
      </c>
      <c r="BJ203" s="39">
        <v>2.3420000000000001</v>
      </c>
      <c r="BK203" s="39">
        <v>19.166</v>
      </c>
    </row>
    <row r="204" spans="1:63" x14ac:dyDescent="0.2">
      <c r="A204" s="30">
        <f t="shared" si="51"/>
        <v>2029</v>
      </c>
      <c r="D204" s="30">
        <f t="shared" si="42"/>
        <v>3</v>
      </c>
      <c r="E204" s="30">
        <f t="shared" si="43"/>
        <v>49</v>
      </c>
      <c r="F204" s="30">
        <f t="shared" si="44"/>
        <v>48</v>
      </c>
      <c r="G204" s="30">
        <f t="shared" si="45"/>
        <v>18</v>
      </c>
      <c r="H204" s="30">
        <f t="shared" si="46"/>
        <v>1</v>
      </c>
      <c r="I204" s="30">
        <f t="shared" si="47"/>
        <v>0</v>
      </c>
      <c r="J204" s="30">
        <f t="shared" si="48"/>
        <v>0</v>
      </c>
      <c r="K204" s="30">
        <f t="shared" si="49"/>
        <v>0</v>
      </c>
      <c r="L204" s="30">
        <f t="shared" si="50"/>
        <v>9</v>
      </c>
      <c r="M204" s="38">
        <v>47362</v>
      </c>
      <c r="N204" s="39">
        <v>4.0170000000000003</v>
      </c>
      <c r="O204" s="39">
        <v>12.657999999999999</v>
      </c>
      <c r="P204" s="39">
        <v>1.1859999999999999</v>
      </c>
      <c r="Q204" s="39">
        <v>8.6820000000000004</v>
      </c>
      <c r="R204" s="39">
        <v>54.031999999999996</v>
      </c>
      <c r="S204" s="39">
        <v>1.427</v>
      </c>
      <c r="T204" s="39">
        <v>14.391</v>
      </c>
      <c r="U204" s="39">
        <v>17.579000000000001</v>
      </c>
      <c r="V204" s="39">
        <v>7.51</v>
      </c>
      <c r="W204" s="39">
        <v>21.789000000000001</v>
      </c>
      <c r="X204" s="39">
        <v>3.8460000000000001</v>
      </c>
      <c r="Y204" s="39">
        <v>5.6989999999999998</v>
      </c>
      <c r="Z204" s="39">
        <v>5.3840000000000003</v>
      </c>
      <c r="AA204" s="39">
        <v>5.2939999999999996</v>
      </c>
      <c r="AB204" s="39">
        <v>11.928000000000001</v>
      </c>
      <c r="AC204" s="39">
        <v>12.101000000000001</v>
      </c>
      <c r="AD204" s="39">
        <v>4.1159999999999997</v>
      </c>
      <c r="AE204" s="39">
        <v>8.34</v>
      </c>
      <c r="AF204" s="39">
        <v>14.618</v>
      </c>
      <c r="AG204" s="39">
        <v>2.8220000000000001</v>
      </c>
      <c r="AH204" s="39">
        <v>1.474</v>
      </c>
      <c r="AI204" s="39">
        <v>7.202</v>
      </c>
      <c r="AJ204" s="39">
        <v>2.4009999999999998</v>
      </c>
      <c r="AK204" s="39">
        <v>8.4</v>
      </c>
      <c r="AL204" s="39">
        <v>13.837999999999999</v>
      </c>
      <c r="AM204" s="39">
        <v>0.41199999999999998</v>
      </c>
      <c r="AN204" s="39">
        <v>0</v>
      </c>
      <c r="AO204" s="39">
        <v>21.419</v>
      </c>
      <c r="AP204" s="39">
        <v>41.082000000000001</v>
      </c>
      <c r="AQ204" s="39">
        <v>7.3259999999999996</v>
      </c>
      <c r="AR204" s="39">
        <v>9.7520000000000007</v>
      </c>
      <c r="AS204" s="39">
        <v>6.4139999999999997</v>
      </c>
      <c r="AT204" s="39">
        <v>17.352</v>
      </c>
      <c r="AU204" s="39">
        <v>1.3580000000000001</v>
      </c>
      <c r="AV204" s="39">
        <v>4.5519999999999996</v>
      </c>
      <c r="AW204" s="39">
        <v>5.0110000000000001</v>
      </c>
      <c r="AX204" s="39">
        <v>1.5840000000000001</v>
      </c>
      <c r="AY204" s="39">
        <v>21.123999999999999</v>
      </c>
      <c r="AZ204" s="39">
        <v>14.06</v>
      </c>
      <c r="BA204" s="39">
        <v>6.4189999999999996</v>
      </c>
      <c r="BB204" s="39">
        <v>6.6760000000000002</v>
      </c>
      <c r="BC204" s="39">
        <v>4.4130000000000003</v>
      </c>
      <c r="BD204" s="39">
        <v>11.24</v>
      </c>
      <c r="BE204" s="39">
        <v>4.1159999999999997</v>
      </c>
      <c r="BF204" s="39">
        <v>5.2</v>
      </c>
      <c r="BG204" s="39">
        <v>14.028</v>
      </c>
      <c r="BH204" s="39">
        <v>6.6420000000000003</v>
      </c>
      <c r="BI204" s="39">
        <v>30.154</v>
      </c>
      <c r="BJ204" s="39">
        <v>1.8</v>
      </c>
      <c r="BK204" s="39">
        <v>16.495000000000001</v>
      </c>
    </row>
    <row r="205" spans="1:63" x14ac:dyDescent="0.2">
      <c r="A205" s="30">
        <f t="shared" si="51"/>
        <v>2029</v>
      </c>
      <c r="D205" s="30">
        <f t="shared" si="42"/>
        <v>1</v>
      </c>
      <c r="E205" s="30">
        <f t="shared" si="43"/>
        <v>47</v>
      </c>
      <c r="F205" s="30">
        <f t="shared" si="44"/>
        <v>33</v>
      </c>
      <c r="G205" s="30">
        <f t="shared" si="45"/>
        <v>6</v>
      </c>
      <c r="H205" s="30">
        <f t="shared" si="46"/>
        <v>0</v>
      </c>
      <c r="I205" s="30">
        <f t="shared" si="47"/>
        <v>0</v>
      </c>
      <c r="J205" s="30">
        <f t="shared" si="48"/>
        <v>0</v>
      </c>
      <c r="K205" s="30">
        <f t="shared" si="49"/>
        <v>0</v>
      </c>
      <c r="L205" s="30">
        <f t="shared" si="50"/>
        <v>10</v>
      </c>
      <c r="M205" s="38">
        <v>47392</v>
      </c>
      <c r="N205" s="39">
        <v>31.738</v>
      </c>
      <c r="O205" s="39">
        <v>0.19900000000000001</v>
      </c>
      <c r="P205" s="39">
        <v>0.22600000000000001</v>
      </c>
      <c r="Q205" s="39">
        <v>4.657</v>
      </c>
      <c r="R205" s="39">
        <v>0</v>
      </c>
      <c r="S205" s="39">
        <v>1.2090000000000001</v>
      </c>
      <c r="T205" s="39">
        <v>0.29599999999999999</v>
      </c>
      <c r="U205" s="39">
        <v>24.053999999999998</v>
      </c>
      <c r="V205" s="39">
        <v>2.3639999999999999</v>
      </c>
      <c r="W205" s="39">
        <v>0.86299999999999999</v>
      </c>
      <c r="X205" s="39">
        <v>0.28000000000000003</v>
      </c>
      <c r="Y205" s="39">
        <v>2.0760000000000001</v>
      </c>
      <c r="Z205" s="39">
        <v>5.4119999999999999</v>
      </c>
      <c r="AA205" s="39">
        <v>0.48599999999999999</v>
      </c>
      <c r="AB205" s="39">
        <v>0.55900000000000005</v>
      </c>
      <c r="AC205" s="39">
        <v>6.57</v>
      </c>
      <c r="AD205" s="39">
        <v>9.6639999999999997</v>
      </c>
      <c r="AE205" s="39">
        <v>5.2569999999999997</v>
      </c>
      <c r="AF205" s="39">
        <v>0.999</v>
      </c>
      <c r="AG205" s="39">
        <v>1.53</v>
      </c>
      <c r="AH205" s="39">
        <v>0.629</v>
      </c>
      <c r="AI205" s="39">
        <v>1.208</v>
      </c>
      <c r="AJ205" s="39">
        <v>0.46800000000000003</v>
      </c>
      <c r="AK205" s="39">
        <v>1.33</v>
      </c>
      <c r="AL205" s="39">
        <v>3.27</v>
      </c>
      <c r="AM205" s="39">
        <v>0.78</v>
      </c>
      <c r="AN205" s="39">
        <v>21.835999999999999</v>
      </c>
      <c r="AO205" s="39">
        <v>0</v>
      </c>
      <c r="AP205" s="39">
        <v>2.5739999999999998</v>
      </c>
      <c r="AQ205" s="39">
        <v>0.46899999999999997</v>
      </c>
      <c r="AR205" s="39">
        <v>9.67</v>
      </c>
      <c r="AS205" s="39">
        <v>5.274</v>
      </c>
      <c r="AT205" s="39">
        <v>3.7170000000000001</v>
      </c>
      <c r="AU205" s="39">
        <v>3.6110000000000002</v>
      </c>
      <c r="AV205" s="39">
        <v>12.786</v>
      </c>
      <c r="AW205" s="39">
        <v>0</v>
      </c>
      <c r="AX205" s="39">
        <v>2.2719999999999998</v>
      </c>
      <c r="AY205" s="39">
        <v>23.617000000000001</v>
      </c>
      <c r="AZ205" s="39">
        <v>2.1030000000000002</v>
      </c>
      <c r="BA205" s="39">
        <v>1.7370000000000001</v>
      </c>
      <c r="BB205" s="39">
        <v>12.96</v>
      </c>
      <c r="BC205" s="39">
        <v>0.45200000000000001</v>
      </c>
      <c r="BD205" s="39">
        <v>1.0860000000000001</v>
      </c>
      <c r="BE205" s="39">
        <v>2.1309999999999998</v>
      </c>
      <c r="BF205" s="39">
        <v>5.6230000000000002</v>
      </c>
      <c r="BG205" s="39">
        <v>2.7930000000000001</v>
      </c>
      <c r="BH205" s="39">
        <v>1.371</v>
      </c>
      <c r="BI205" s="39">
        <v>2.5920000000000001</v>
      </c>
      <c r="BJ205" s="39">
        <v>6.8849999999999998</v>
      </c>
      <c r="BK205" s="39">
        <v>0.14899999999999999</v>
      </c>
    </row>
    <row r="206" spans="1:63" x14ac:dyDescent="0.2">
      <c r="A206" s="30">
        <f t="shared" si="51"/>
        <v>2029</v>
      </c>
      <c r="D206" s="30">
        <f t="shared" si="42"/>
        <v>0</v>
      </c>
      <c r="E206" s="30">
        <f t="shared" si="43"/>
        <v>23</v>
      </c>
      <c r="F206" s="30">
        <f t="shared" si="44"/>
        <v>6</v>
      </c>
      <c r="G206" s="30">
        <f t="shared" si="45"/>
        <v>1</v>
      </c>
      <c r="H206" s="30">
        <f t="shared" si="46"/>
        <v>0</v>
      </c>
      <c r="I206" s="30">
        <f t="shared" si="47"/>
        <v>0</v>
      </c>
      <c r="J206" s="30">
        <f t="shared" si="48"/>
        <v>0</v>
      </c>
      <c r="K206" s="30">
        <f t="shared" si="49"/>
        <v>0</v>
      </c>
      <c r="L206" s="30">
        <f t="shared" si="50"/>
        <v>11</v>
      </c>
      <c r="M206" s="38">
        <v>47423</v>
      </c>
      <c r="N206" s="39">
        <v>0</v>
      </c>
      <c r="O206" s="39">
        <v>0.95499999999999996</v>
      </c>
      <c r="P206" s="39">
        <v>0.11899999999999999</v>
      </c>
      <c r="Q206" s="39">
        <v>0</v>
      </c>
      <c r="R206" s="39">
        <v>0.26200000000000001</v>
      </c>
      <c r="S206" s="39">
        <v>0</v>
      </c>
      <c r="T206" s="39">
        <v>0.57599999999999996</v>
      </c>
      <c r="U206" s="39">
        <v>0</v>
      </c>
      <c r="V206" s="39">
        <v>0</v>
      </c>
      <c r="W206" s="39">
        <v>0.316</v>
      </c>
      <c r="X206" s="39">
        <v>0.94599999999999995</v>
      </c>
      <c r="Y206" s="39">
        <v>0.86099999999999999</v>
      </c>
      <c r="Z206" s="39">
        <v>0.54</v>
      </c>
      <c r="AA206" s="39">
        <v>0</v>
      </c>
      <c r="AB206" s="39">
        <v>0</v>
      </c>
      <c r="AC206" s="39">
        <v>0</v>
      </c>
      <c r="AD206" s="39">
        <v>0.99099999999999999</v>
      </c>
      <c r="AE206" s="39">
        <v>0</v>
      </c>
      <c r="AF206" s="39">
        <v>0</v>
      </c>
      <c r="AG206" s="39">
        <v>0</v>
      </c>
      <c r="AH206" s="39">
        <v>1.718</v>
      </c>
      <c r="AI206" s="39">
        <v>0</v>
      </c>
      <c r="AJ206" s="39">
        <v>0</v>
      </c>
      <c r="AK206" s="39">
        <v>0</v>
      </c>
      <c r="AL206" s="39">
        <v>0</v>
      </c>
      <c r="AM206" s="39">
        <v>0.92</v>
      </c>
      <c r="AN206" s="39">
        <v>2.226</v>
      </c>
      <c r="AO206" s="39">
        <v>0</v>
      </c>
      <c r="AP206" s="39">
        <v>0</v>
      </c>
      <c r="AQ206" s="39">
        <v>1.784</v>
      </c>
      <c r="AR206" s="39">
        <v>0</v>
      </c>
      <c r="AS206" s="39">
        <v>4.25</v>
      </c>
      <c r="AT206" s="39">
        <v>0</v>
      </c>
      <c r="AU206" s="39">
        <v>8.0359999999999996</v>
      </c>
      <c r="AV206" s="39">
        <v>0</v>
      </c>
      <c r="AW206" s="39">
        <v>0</v>
      </c>
      <c r="AX206" s="39">
        <v>0.16900000000000001</v>
      </c>
      <c r="AY206" s="39">
        <v>0</v>
      </c>
      <c r="AZ206" s="39">
        <v>0.57899999999999996</v>
      </c>
      <c r="BA206" s="39">
        <v>0</v>
      </c>
      <c r="BB206" s="39">
        <v>0</v>
      </c>
      <c r="BC206" s="39">
        <v>0</v>
      </c>
      <c r="BD206" s="39">
        <v>10.698</v>
      </c>
      <c r="BE206" s="39">
        <v>0</v>
      </c>
      <c r="BF206" s="39">
        <v>0</v>
      </c>
      <c r="BG206" s="39">
        <v>0.23300000000000001</v>
      </c>
      <c r="BH206" s="39">
        <v>0.85</v>
      </c>
      <c r="BI206" s="39">
        <v>0.499</v>
      </c>
      <c r="BJ206" s="39">
        <v>3.5999999999999997E-2</v>
      </c>
      <c r="BK206" s="39">
        <v>3.5000000000000003E-2</v>
      </c>
    </row>
    <row r="207" spans="1:63" x14ac:dyDescent="0.2">
      <c r="A207" s="30">
        <f t="shared" si="51"/>
        <v>2029</v>
      </c>
      <c r="D207" s="30">
        <f t="shared" si="42"/>
        <v>1</v>
      </c>
      <c r="E207" s="30">
        <f t="shared" si="43"/>
        <v>32</v>
      </c>
      <c r="F207" s="30">
        <f t="shared" si="44"/>
        <v>19</v>
      </c>
      <c r="G207" s="30">
        <f t="shared" si="45"/>
        <v>5</v>
      </c>
      <c r="H207" s="30">
        <f t="shared" si="46"/>
        <v>0</v>
      </c>
      <c r="I207" s="30">
        <f t="shared" si="47"/>
        <v>0</v>
      </c>
      <c r="J207" s="30">
        <f t="shared" si="48"/>
        <v>0</v>
      </c>
      <c r="K207" s="30">
        <f t="shared" si="49"/>
        <v>0</v>
      </c>
      <c r="L207" s="30">
        <f t="shared" si="50"/>
        <v>12</v>
      </c>
      <c r="M207" s="38">
        <v>47453</v>
      </c>
      <c r="N207" s="39">
        <v>0</v>
      </c>
      <c r="O207" s="39">
        <v>4.8070000000000004</v>
      </c>
      <c r="P207" s="39">
        <v>0.42499999999999999</v>
      </c>
      <c r="Q207" s="39">
        <v>1.9319999999999999</v>
      </c>
      <c r="R207" s="39">
        <v>0.375</v>
      </c>
      <c r="S207" s="39">
        <v>0</v>
      </c>
      <c r="T207" s="39">
        <v>1.242</v>
      </c>
      <c r="U207" s="39">
        <v>15.352</v>
      </c>
      <c r="V207" s="39">
        <v>0</v>
      </c>
      <c r="W207" s="39">
        <v>13.000999999999999</v>
      </c>
      <c r="X207" s="39">
        <v>0.86399999999999999</v>
      </c>
      <c r="Y207" s="39">
        <v>0</v>
      </c>
      <c r="Z207" s="39">
        <v>7.4999999999999997E-2</v>
      </c>
      <c r="AA207" s="39">
        <v>0</v>
      </c>
      <c r="AB207" s="39">
        <v>0.45700000000000002</v>
      </c>
      <c r="AC207" s="39">
        <v>0.87</v>
      </c>
      <c r="AD207" s="39">
        <v>0</v>
      </c>
      <c r="AE207" s="39">
        <v>5.6779999999999999</v>
      </c>
      <c r="AF207" s="39">
        <v>0</v>
      </c>
      <c r="AG207" s="39">
        <v>3.5550000000000002</v>
      </c>
      <c r="AH207" s="39">
        <v>0</v>
      </c>
      <c r="AI207" s="39">
        <v>0.11700000000000001</v>
      </c>
      <c r="AJ207" s="39">
        <v>18.850999999999999</v>
      </c>
      <c r="AK207" s="39">
        <v>0.76900000000000002</v>
      </c>
      <c r="AL207" s="39">
        <v>0.66900000000000004</v>
      </c>
      <c r="AM207" s="39">
        <v>0.314</v>
      </c>
      <c r="AN207" s="39">
        <v>1.3660000000000001</v>
      </c>
      <c r="AO207" s="39">
        <v>0</v>
      </c>
      <c r="AP207" s="39">
        <v>8.3119999999999994</v>
      </c>
      <c r="AQ207" s="39">
        <v>0</v>
      </c>
      <c r="AR207" s="39">
        <v>21.257999999999999</v>
      </c>
      <c r="AS207" s="39">
        <v>0</v>
      </c>
      <c r="AT207" s="39">
        <v>0</v>
      </c>
      <c r="AU207" s="39">
        <v>2.992</v>
      </c>
      <c r="AV207" s="39">
        <v>0</v>
      </c>
      <c r="AW207" s="39">
        <v>1.0389999999999999</v>
      </c>
      <c r="AX207" s="39">
        <v>0</v>
      </c>
      <c r="AY207" s="39">
        <v>3.3919999999999999</v>
      </c>
      <c r="AZ207" s="39">
        <v>0</v>
      </c>
      <c r="BA207" s="39">
        <v>9.9309999999999992</v>
      </c>
      <c r="BB207" s="39">
        <v>4.59</v>
      </c>
      <c r="BC207" s="39">
        <v>0</v>
      </c>
      <c r="BD207" s="39">
        <v>0.02</v>
      </c>
      <c r="BE207" s="39">
        <v>2.8130000000000002</v>
      </c>
      <c r="BF207" s="39">
        <v>0</v>
      </c>
      <c r="BG207" s="39">
        <v>25.847000000000001</v>
      </c>
      <c r="BH207" s="39">
        <v>0</v>
      </c>
      <c r="BI207" s="39">
        <v>0.53400000000000003</v>
      </c>
      <c r="BJ207" s="39">
        <v>1.3420000000000001</v>
      </c>
      <c r="BK207" s="39">
        <v>0.41899999999999998</v>
      </c>
    </row>
    <row r="208" spans="1:63" x14ac:dyDescent="0.2">
      <c r="A208" s="30">
        <f t="shared" si="51"/>
        <v>2030</v>
      </c>
      <c r="D208" s="30">
        <f t="shared" si="42"/>
        <v>1</v>
      </c>
      <c r="E208" s="30">
        <f t="shared" si="43"/>
        <v>41</v>
      </c>
      <c r="F208" s="30">
        <f t="shared" si="44"/>
        <v>32</v>
      </c>
      <c r="G208" s="30">
        <f t="shared" si="45"/>
        <v>4</v>
      </c>
      <c r="H208" s="30">
        <f t="shared" si="46"/>
        <v>0</v>
      </c>
      <c r="I208" s="30">
        <f t="shared" si="47"/>
        <v>0</v>
      </c>
      <c r="J208" s="30">
        <f t="shared" si="48"/>
        <v>0</v>
      </c>
      <c r="K208" s="30">
        <f t="shared" si="49"/>
        <v>0</v>
      </c>
      <c r="L208" s="30">
        <f t="shared" si="50"/>
        <v>1</v>
      </c>
      <c r="M208" s="38">
        <v>47484</v>
      </c>
      <c r="N208" s="39">
        <v>0.41199999999999998</v>
      </c>
      <c r="O208" s="39">
        <v>2.79</v>
      </c>
      <c r="P208" s="39">
        <v>0</v>
      </c>
      <c r="Q208" s="39">
        <v>8.0299999999999994</v>
      </c>
      <c r="R208" s="39">
        <v>0.158</v>
      </c>
      <c r="S208" s="39">
        <v>4.28</v>
      </c>
      <c r="T208" s="39">
        <v>0.56200000000000006</v>
      </c>
      <c r="U208" s="39">
        <v>1.845</v>
      </c>
      <c r="V208" s="39">
        <v>5.1669999999999998</v>
      </c>
      <c r="W208" s="39">
        <v>0.111</v>
      </c>
      <c r="X208" s="39">
        <v>0.65800000000000003</v>
      </c>
      <c r="Y208" s="39">
        <v>8.25</v>
      </c>
      <c r="Z208" s="39">
        <v>6.4240000000000004</v>
      </c>
      <c r="AA208" s="39">
        <v>0.126</v>
      </c>
      <c r="AB208" s="39">
        <v>2.4409999999999998</v>
      </c>
      <c r="AC208" s="39">
        <v>1.754</v>
      </c>
      <c r="AD208" s="39">
        <v>16.806999999999999</v>
      </c>
      <c r="AE208" s="39">
        <v>0</v>
      </c>
      <c r="AF208" s="39">
        <v>0</v>
      </c>
      <c r="AG208" s="39">
        <v>3.077</v>
      </c>
      <c r="AH208" s="39">
        <v>4.1859999999999999</v>
      </c>
      <c r="AI208" s="39">
        <v>1.798</v>
      </c>
      <c r="AJ208" s="39">
        <v>3.2010000000000001</v>
      </c>
      <c r="AK208" s="39">
        <v>1.359</v>
      </c>
      <c r="AL208" s="39">
        <v>7.0279999999999996</v>
      </c>
      <c r="AM208" s="39">
        <v>0</v>
      </c>
      <c r="AN208" s="39">
        <v>4.3090000000000002</v>
      </c>
      <c r="AO208" s="39">
        <v>19.366</v>
      </c>
      <c r="AP208" s="39">
        <v>9.1639999999999997</v>
      </c>
      <c r="AQ208" s="39">
        <v>0.38600000000000001</v>
      </c>
      <c r="AR208" s="39">
        <v>2.1339999999999999</v>
      </c>
      <c r="AS208" s="39">
        <v>0</v>
      </c>
      <c r="AT208" s="39">
        <v>0</v>
      </c>
      <c r="AU208" s="39">
        <v>45.462000000000003</v>
      </c>
      <c r="AV208" s="39">
        <v>0</v>
      </c>
      <c r="AW208" s="39">
        <v>8.7200000000000006</v>
      </c>
      <c r="AX208" s="39">
        <v>2.86</v>
      </c>
      <c r="AY208" s="39">
        <v>11.956</v>
      </c>
      <c r="AZ208" s="39">
        <v>8.1000000000000003E-2</v>
      </c>
      <c r="BA208" s="39">
        <v>1.139</v>
      </c>
      <c r="BB208" s="39">
        <v>1.7110000000000001</v>
      </c>
      <c r="BC208" s="39">
        <v>0</v>
      </c>
      <c r="BD208" s="39">
        <v>1.472</v>
      </c>
      <c r="BE208" s="39">
        <v>2.0289999999999999</v>
      </c>
      <c r="BF208" s="39">
        <v>5.6420000000000003</v>
      </c>
      <c r="BG208" s="39">
        <v>0</v>
      </c>
      <c r="BH208" s="39">
        <v>2.1890000000000001</v>
      </c>
      <c r="BI208" s="39">
        <v>9.7000000000000003E-2</v>
      </c>
      <c r="BJ208" s="39">
        <v>2.198</v>
      </c>
      <c r="BK208" s="39">
        <v>2.0760000000000001</v>
      </c>
    </row>
    <row r="209" spans="1:63" x14ac:dyDescent="0.2">
      <c r="A209" s="30">
        <f t="shared" si="51"/>
        <v>2030</v>
      </c>
      <c r="D209" s="30">
        <f t="shared" si="42"/>
        <v>0</v>
      </c>
      <c r="E209" s="30">
        <f t="shared" si="43"/>
        <v>24</v>
      </c>
      <c r="F209" s="30">
        <f t="shared" si="44"/>
        <v>15</v>
      </c>
      <c r="G209" s="30">
        <f t="shared" si="45"/>
        <v>3</v>
      </c>
      <c r="H209" s="30">
        <f t="shared" si="46"/>
        <v>0</v>
      </c>
      <c r="I209" s="30">
        <f t="shared" si="47"/>
        <v>0</v>
      </c>
      <c r="J209" s="30">
        <f t="shared" si="48"/>
        <v>0</v>
      </c>
      <c r="K209" s="30">
        <f t="shared" si="49"/>
        <v>0</v>
      </c>
      <c r="L209" s="30">
        <f t="shared" si="50"/>
        <v>2</v>
      </c>
      <c r="M209" s="38">
        <v>47515</v>
      </c>
      <c r="N209" s="39">
        <v>0</v>
      </c>
      <c r="O209" s="39">
        <v>0</v>
      </c>
      <c r="P209" s="39">
        <v>6.1859999999999999</v>
      </c>
      <c r="Q209" s="39">
        <v>0</v>
      </c>
      <c r="R209" s="39">
        <v>0</v>
      </c>
      <c r="S209" s="39">
        <v>3.464</v>
      </c>
      <c r="T209" s="39">
        <v>0</v>
      </c>
      <c r="U209" s="39">
        <v>3.4740000000000002</v>
      </c>
      <c r="V209" s="39">
        <v>1.903</v>
      </c>
      <c r="W209" s="39">
        <v>0</v>
      </c>
      <c r="X209" s="39">
        <v>0</v>
      </c>
      <c r="Y209" s="39">
        <v>0.248</v>
      </c>
      <c r="Z209" s="39">
        <v>0</v>
      </c>
      <c r="AA209" s="39">
        <v>0.56200000000000006</v>
      </c>
      <c r="AB209" s="39">
        <v>0</v>
      </c>
      <c r="AC209" s="39">
        <v>2.1429999999999998</v>
      </c>
      <c r="AD209" s="39">
        <v>0</v>
      </c>
      <c r="AE209" s="39">
        <v>1.726</v>
      </c>
      <c r="AF209" s="39">
        <v>1.496</v>
      </c>
      <c r="AG209" s="39">
        <v>0</v>
      </c>
      <c r="AH209" s="39">
        <v>0.71299999999999997</v>
      </c>
      <c r="AI209" s="39">
        <v>22.478000000000002</v>
      </c>
      <c r="AJ209" s="39">
        <v>1.33</v>
      </c>
      <c r="AK209" s="39">
        <v>1.07</v>
      </c>
      <c r="AL209" s="39">
        <v>0</v>
      </c>
      <c r="AM209" s="39">
        <v>5.7149999999999999</v>
      </c>
      <c r="AN209" s="39">
        <v>0</v>
      </c>
      <c r="AO209" s="39">
        <v>18.977</v>
      </c>
      <c r="AP209" s="39">
        <v>0.72099999999999997</v>
      </c>
      <c r="AQ209" s="39">
        <v>0</v>
      </c>
      <c r="AR209" s="39">
        <v>7.02</v>
      </c>
      <c r="AS209" s="39">
        <v>0</v>
      </c>
      <c r="AT209" s="39">
        <v>0</v>
      </c>
      <c r="AU209" s="39">
        <v>0</v>
      </c>
      <c r="AV209" s="39">
        <v>20.704999999999998</v>
      </c>
      <c r="AW209" s="39">
        <v>0</v>
      </c>
      <c r="AX209" s="39">
        <v>0</v>
      </c>
      <c r="AY209" s="39">
        <v>0.99099999999999999</v>
      </c>
      <c r="AZ209" s="39">
        <v>0</v>
      </c>
      <c r="BA209" s="39">
        <v>3.2000000000000001E-2</v>
      </c>
      <c r="BB209" s="39">
        <v>0.104</v>
      </c>
      <c r="BC209" s="39">
        <v>0</v>
      </c>
      <c r="BD209" s="39">
        <v>9.2750000000000004</v>
      </c>
      <c r="BE209" s="39">
        <v>0</v>
      </c>
      <c r="BF209" s="39">
        <v>0.91</v>
      </c>
      <c r="BG209" s="39">
        <v>0</v>
      </c>
      <c r="BH209" s="39">
        <v>0</v>
      </c>
      <c r="BI209" s="39">
        <v>0</v>
      </c>
      <c r="BJ209" s="39">
        <v>0.41499999999999998</v>
      </c>
      <c r="BK209" s="39">
        <v>0</v>
      </c>
    </row>
    <row r="210" spans="1:63" x14ac:dyDescent="0.2">
      <c r="A210" s="30">
        <f t="shared" si="51"/>
        <v>2030</v>
      </c>
      <c r="D210" s="30">
        <f t="shared" si="42"/>
        <v>0</v>
      </c>
      <c r="E210" s="30">
        <f t="shared" si="43"/>
        <v>39</v>
      </c>
      <c r="F210" s="30">
        <f t="shared" si="44"/>
        <v>34</v>
      </c>
      <c r="G210" s="30">
        <f t="shared" si="45"/>
        <v>3</v>
      </c>
      <c r="H210" s="30">
        <f t="shared" si="46"/>
        <v>0</v>
      </c>
      <c r="I210" s="30">
        <f t="shared" si="47"/>
        <v>0</v>
      </c>
      <c r="J210" s="30">
        <f t="shared" si="48"/>
        <v>0</v>
      </c>
      <c r="K210" s="30">
        <f t="shared" si="49"/>
        <v>0</v>
      </c>
      <c r="L210" s="30">
        <f t="shared" si="50"/>
        <v>3</v>
      </c>
      <c r="M210" s="38">
        <v>47543</v>
      </c>
      <c r="N210" s="39">
        <v>4.4390000000000001</v>
      </c>
      <c r="O210" s="39">
        <v>4.72</v>
      </c>
      <c r="P210" s="39">
        <v>1.635</v>
      </c>
      <c r="Q210" s="39">
        <v>3.1970000000000001</v>
      </c>
      <c r="R210" s="39">
        <v>0</v>
      </c>
      <c r="S210" s="39">
        <v>8.9939999999999998</v>
      </c>
      <c r="T210" s="39">
        <v>1.375</v>
      </c>
      <c r="U210" s="39">
        <v>3.2749999999999999</v>
      </c>
      <c r="V210" s="39">
        <v>0</v>
      </c>
      <c r="W210" s="39">
        <v>8.1929999999999996</v>
      </c>
      <c r="X210" s="39">
        <v>0</v>
      </c>
      <c r="Y210" s="39">
        <v>7.02</v>
      </c>
      <c r="Z210" s="39">
        <v>19.533000000000001</v>
      </c>
      <c r="AA210" s="39">
        <v>1.073</v>
      </c>
      <c r="AB210" s="39">
        <v>0.83099999999999996</v>
      </c>
      <c r="AC210" s="39">
        <v>6.242</v>
      </c>
      <c r="AD210" s="39">
        <v>5.6989999999999998</v>
      </c>
      <c r="AE210" s="39">
        <v>0.55000000000000004</v>
      </c>
      <c r="AF210" s="39">
        <v>0</v>
      </c>
      <c r="AG210" s="39">
        <v>4.1319999999999997</v>
      </c>
      <c r="AH210" s="39">
        <v>3.0470000000000002</v>
      </c>
      <c r="AI210" s="39">
        <v>0.32300000000000001</v>
      </c>
      <c r="AJ210" s="39">
        <v>0</v>
      </c>
      <c r="AK210" s="39">
        <v>2.484</v>
      </c>
      <c r="AL210" s="39">
        <v>8.4499999999999993</v>
      </c>
      <c r="AM210" s="39">
        <v>0</v>
      </c>
      <c r="AN210" s="39">
        <v>0</v>
      </c>
      <c r="AO210" s="39">
        <v>10.417</v>
      </c>
      <c r="AP210" s="39">
        <v>0</v>
      </c>
      <c r="AQ210" s="39">
        <v>1.9510000000000001</v>
      </c>
      <c r="AR210" s="39">
        <v>1.8069999999999999</v>
      </c>
      <c r="AS210" s="39">
        <v>0</v>
      </c>
      <c r="AT210" s="39">
        <v>2.3460000000000001</v>
      </c>
      <c r="AU210" s="39">
        <v>2.1320000000000001</v>
      </c>
      <c r="AV210" s="39">
        <v>4.2</v>
      </c>
      <c r="AW210" s="39">
        <v>0.45700000000000002</v>
      </c>
      <c r="AX210" s="39">
        <v>4.8330000000000002</v>
      </c>
      <c r="AY210" s="39">
        <v>2.7189999999999999</v>
      </c>
      <c r="AZ210" s="39">
        <v>0</v>
      </c>
      <c r="BA210" s="39">
        <v>6.1680000000000001</v>
      </c>
      <c r="BB210" s="39">
        <v>5.6970000000000001</v>
      </c>
      <c r="BC210" s="39">
        <v>1.9279999999999999</v>
      </c>
      <c r="BD210" s="39">
        <v>1.1539999999999999</v>
      </c>
      <c r="BE210" s="39">
        <v>1.405</v>
      </c>
      <c r="BF210" s="39">
        <v>4.38</v>
      </c>
      <c r="BG210" s="39">
        <v>0</v>
      </c>
      <c r="BH210" s="39">
        <v>1.6339999999999999</v>
      </c>
      <c r="BI210" s="39">
        <v>1.2829999999999999</v>
      </c>
      <c r="BJ210" s="39">
        <v>0.16400000000000001</v>
      </c>
      <c r="BK210" s="39">
        <v>12.659000000000001</v>
      </c>
    </row>
    <row r="211" spans="1:63" x14ac:dyDescent="0.2">
      <c r="A211" s="30">
        <f t="shared" si="51"/>
        <v>2030</v>
      </c>
      <c r="D211" s="30">
        <f t="shared" si="42"/>
        <v>0</v>
      </c>
      <c r="E211" s="30">
        <f t="shared" si="43"/>
        <v>5</v>
      </c>
      <c r="F211" s="30">
        <f t="shared" si="44"/>
        <v>1</v>
      </c>
      <c r="G211" s="30">
        <f t="shared" si="45"/>
        <v>0</v>
      </c>
      <c r="H211" s="30">
        <f t="shared" si="46"/>
        <v>0</v>
      </c>
      <c r="I211" s="30">
        <f t="shared" si="47"/>
        <v>0</v>
      </c>
      <c r="J211" s="30">
        <f t="shared" si="48"/>
        <v>0</v>
      </c>
      <c r="K211" s="30">
        <f t="shared" si="49"/>
        <v>0</v>
      </c>
      <c r="L211" s="30">
        <f t="shared" si="50"/>
        <v>4</v>
      </c>
      <c r="M211" s="38">
        <v>47574</v>
      </c>
      <c r="N211" s="39">
        <v>0.59199999999999997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7.0999999999999994E-2</v>
      </c>
      <c r="AG211" s="39">
        <v>0</v>
      </c>
      <c r="AH211" s="39">
        <v>0</v>
      </c>
      <c r="AI211" s="39">
        <v>0</v>
      </c>
      <c r="AJ211" s="39">
        <v>0.373</v>
      </c>
      <c r="AK211" s="39">
        <v>0</v>
      </c>
      <c r="AL211" s="39">
        <v>0</v>
      </c>
      <c r="AM211" s="39">
        <v>1.272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0</v>
      </c>
      <c r="AY211" s="39">
        <v>0</v>
      </c>
      <c r="AZ211" s="39">
        <v>0</v>
      </c>
      <c r="BA211" s="39">
        <v>0.113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</row>
    <row r="212" spans="1:63" x14ac:dyDescent="0.2">
      <c r="A212" s="30">
        <f t="shared" si="51"/>
        <v>2030</v>
      </c>
      <c r="D212" s="30">
        <f t="shared" ref="D212:D267" si="52">COUNTIF(N212:BK212,"&gt;25")</f>
        <v>0</v>
      </c>
      <c r="E212" s="30">
        <f t="shared" ref="E212:E267" si="53">COUNTIF($N212:$BK212,"&gt;0")</f>
        <v>12</v>
      </c>
      <c r="F212" s="30">
        <f t="shared" ref="F212:F267" si="54">COUNTIF($N212:$BK212,"&gt;1")</f>
        <v>4</v>
      </c>
      <c r="G212" s="30">
        <f t="shared" ref="G212:G267" si="55">COUNTIF($N212:$BK212,"&gt;10")</f>
        <v>1</v>
      </c>
      <c r="H212" s="30">
        <f t="shared" ref="H212:H267" si="56">COUNTIF($N212:$BK212,"&gt;50")</f>
        <v>0</v>
      </c>
      <c r="I212" s="30">
        <f t="shared" ref="I212:I267" si="57">COUNTIF($N212:$BK212,"&gt;100")</f>
        <v>0</v>
      </c>
      <c r="J212" s="30">
        <f t="shared" ref="J212:J267" si="58">COUNTIF($N212:$BK212,"&gt;500")</f>
        <v>0</v>
      </c>
      <c r="K212" s="30">
        <f t="shared" ref="K212:K267" si="59">COUNTIF($N212:$BK212,"&gt;1000")</f>
        <v>0</v>
      </c>
      <c r="L212" s="30">
        <f t="shared" ref="L212:L267" si="60">MONTH(M212)</f>
        <v>5</v>
      </c>
      <c r="M212" s="38">
        <v>47604</v>
      </c>
      <c r="N212" s="39">
        <v>0.48099999999999998</v>
      </c>
      <c r="O212" s="39">
        <v>0</v>
      </c>
      <c r="P212" s="39">
        <v>0</v>
      </c>
      <c r="Q212" s="39">
        <v>1.367</v>
      </c>
      <c r="R212" s="39">
        <v>1.7070000000000001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13.454000000000001</v>
      </c>
      <c r="AA212" s="39">
        <v>0</v>
      </c>
      <c r="AB212" s="39">
        <v>0</v>
      </c>
      <c r="AC212" s="39">
        <v>0</v>
      </c>
      <c r="AD212" s="39">
        <v>1.167</v>
      </c>
      <c r="AE212" s="39">
        <v>0</v>
      </c>
      <c r="AF212" s="39">
        <v>0</v>
      </c>
      <c r="AG212" s="39">
        <v>0.30299999999999999</v>
      </c>
      <c r="AH212" s="39">
        <v>0</v>
      </c>
      <c r="AI212" s="39">
        <v>0.214</v>
      </c>
      <c r="AJ212" s="39">
        <v>0</v>
      </c>
      <c r="AK212" s="39">
        <v>0</v>
      </c>
      <c r="AL212" s="39">
        <v>0.92</v>
      </c>
      <c r="AM212" s="39">
        <v>0</v>
      </c>
      <c r="AN212" s="39">
        <v>0</v>
      </c>
      <c r="AO212" s="39">
        <v>0</v>
      </c>
      <c r="AP212" s="39">
        <v>0</v>
      </c>
      <c r="AQ212" s="39">
        <v>0.76500000000000001</v>
      </c>
      <c r="AR212" s="39">
        <v>0</v>
      </c>
      <c r="AS212" s="39">
        <v>0</v>
      </c>
      <c r="AT212" s="39">
        <v>0</v>
      </c>
      <c r="AU212" s="39">
        <v>0</v>
      </c>
      <c r="AV212" s="39">
        <v>4.0000000000000001E-3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0.98599999999999999</v>
      </c>
      <c r="BE212" s="39">
        <v>0</v>
      </c>
      <c r="BF212" s="39">
        <v>0</v>
      </c>
      <c r="BG212" s="39">
        <v>0</v>
      </c>
      <c r="BH212" s="39">
        <v>7.0000000000000007E-2</v>
      </c>
      <c r="BI212" s="39">
        <v>0</v>
      </c>
      <c r="BJ212" s="39">
        <v>0</v>
      </c>
      <c r="BK212" s="39">
        <v>0</v>
      </c>
    </row>
    <row r="213" spans="1:63" x14ac:dyDescent="0.2">
      <c r="A213" s="30">
        <f t="shared" si="51"/>
        <v>2030</v>
      </c>
      <c r="D213" s="30">
        <f t="shared" si="52"/>
        <v>0</v>
      </c>
      <c r="E213" s="30">
        <f t="shared" si="53"/>
        <v>33</v>
      </c>
      <c r="F213" s="30">
        <f t="shared" si="54"/>
        <v>17</v>
      </c>
      <c r="G213" s="30">
        <f t="shared" si="55"/>
        <v>1</v>
      </c>
      <c r="H213" s="30">
        <f t="shared" si="56"/>
        <v>0</v>
      </c>
      <c r="I213" s="30">
        <f t="shared" si="57"/>
        <v>0</v>
      </c>
      <c r="J213" s="30">
        <f t="shared" si="58"/>
        <v>0</v>
      </c>
      <c r="K213" s="30">
        <f t="shared" si="59"/>
        <v>0</v>
      </c>
      <c r="L213" s="30">
        <f t="shared" si="60"/>
        <v>6</v>
      </c>
      <c r="M213" s="38">
        <v>47635</v>
      </c>
      <c r="N213" s="39">
        <v>1.3979999999999999</v>
      </c>
      <c r="O213" s="39">
        <v>1.1180000000000001</v>
      </c>
      <c r="P213" s="39">
        <v>0.61499999999999999</v>
      </c>
      <c r="Q213" s="39">
        <v>0</v>
      </c>
      <c r="R213" s="39">
        <v>0.58599999999999997</v>
      </c>
      <c r="S213" s="39">
        <v>0</v>
      </c>
      <c r="T213" s="39">
        <v>0.60799999999999998</v>
      </c>
      <c r="U213" s="39">
        <v>0.74399999999999999</v>
      </c>
      <c r="V213" s="39">
        <v>2.84</v>
      </c>
      <c r="W213" s="39">
        <v>0</v>
      </c>
      <c r="X213" s="39">
        <v>17.666</v>
      </c>
      <c r="Y213" s="39">
        <v>0</v>
      </c>
      <c r="Z213" s="39">
        <v>0</v>
      </c>
      <c r="AA213" s="39">
        <v>1.774</v>
      </c>
      <c r="AB213" s="39">
        <v>5.3029999999999999</v>
      </c>
      <c r="AC213" s="39">
        <v>0</v>
      </c>
      <c r="AD213" s="39">
        <v>1.663</v>
      </c>
      <c r="AE213" s="39">
        <v>0</v>
      </c>
      <c r="AF213" s="39">
        <v>0</v>
      </c>
      <c r="AG213" s="39">
        <v>0.64500000000000002</v>
      </c>
      <c r="AH213" s="39">
        <v>0.69899999999999995</v>
      </c>
      <c r="AI213" s="39">
        <v>1.2709999999999999</v>
      </c>
      <c r="AJ213" s="39">
        <v>0.65500000000000003</v>
      </c>
      <c r="AK213" s="39">
        <v>0</v>
      </c>
      <c r="AL213" s="39">
        <v>0</v>
      </c>
      <c r="AM213" s="39">
        <v>4.0389999999999997</v>
      </c>
      <c r="AN213" s="39">
        <v>0</v>
      </c>
      <c r="AO213" s="39">
        <v>0.89800000000000002</v>
      </c>
      <c r="AP213" s="39">
        <v>0</v>
      </c>
      <c r="AQ213" s="39">
        <v>0.92100000000000004</v>
      </c>
      <c r="AR213" s="39">
        <v>1.534</v>
      </c>
      <c r="AS213" s="39">
        <v>0</v>
      </c>
      <c r="AT213" s="39">
        <v>0.72199999999999998</v>
      </c>
      <c r="AU213" s="39">
        <v>4.1139999999999999</v>
      </c>
      <c r="AV213" s="39">
        <v>0.66100000000000003</v>
      </c>
      <c r="AW213" s="39">
        <v>6.0000000000000001E-3</v>
      </c>
      <c r="AX213" s="39">
        <v>4.1680000000000001</v>
      </c>
      <c r="AY213" s="39">
        <v>0</v>
      </c>
      <c r="AZ213" s="39">
        <v>2.036</v>
      </c>
      <c r="BA213" s="39">
        <v>0.38300000000000001</v>
      </c>
      <c r="BB213" s="39">
        <v>0</v>
      </c>
      <c r="BC213" s="39">
        <v>1.7669999999999999</v>
      </c>
      <c r="BD213" s="39">
        <v>0</v>
      </c>
      <c r="BE213" s="39">
        <v>1.139</v>
      </c>
      <c r="BF213" s="39">
        <v>8.2370000000000001</v>
      </c>
      <c r="BG213" s="39">
        <v>0.432</v>
      </c>
      <c r="BH213" s="39">
        <v>1.855</v>
      </c>
      <c r="BI213" s="39">
        <v>0.47399999999999998</v>
      </c>
      <c r="BJ213" s="39">
        <v>9.5000000000000001E-2</v>
      </c>
      <c r="BK213" s="39">
        <v>0</v>
      </c>
    </row>
    <row r="214" spans="1:63" x14ac:dyDescent="0.2">
      <c r="A214" s="30">
        <f t="shared" si="51"/>
        <v>2030</v>
      </c>
      <c r="D214" s="30">
        <f t="shared" si="52"/>
        <v>3</v>
      </c>
      <c r="E214" s="30">
        <f t="shared" si="53"/>
        <v>50</v>
      </c>
      <c r="F214" s="30">
        <f t="shared" si="54"/>
        <v>50</v>
      </c>
      <c r="G214" s="30">
        <f t="shared" si="55"/>
        <v>19</v>
      </c>
      <c r="H214" s="30">
        <f t="shared" si="56"/>
        <v>0</v>
      </c>
      <c r="I214" s="30">
        <f t="shared" si="57"/>
        <v>0</v>
      </c>
      <c r="J214" s="30">
        <f t="shared" si="58"/>
        <v>0</v>
      </c>
      <c r="K214" s="30">
        <f t="shared" si="59"/>
        <v>0</v>
      </c>
      <c r="L214" s="30">
        <f t="shared" si="60"/>
        <v>7</v>
      </c>
      <c r="M214" s="38">
        <v>47665</v>
      </c>
      <c r="N214" s="39">
        <v>3.67</v>
      </c>
      <c r="O214" s="39">
        <v>7.976</v>
      </c>
      <c r="P214" s="39">
        <v>33.139000000000003</v>
      </c>
      <c r="Q214" s="39">
        <v>1.387</v>
      </c>
      <c r="R214" s="39">
        <v>10.35</v>
      </c>
      <c r="S214" s="39">
        <v>6.984</v>
      </c>
      <c r="T214" s="39">
        <v>3.774</v>
      </c>
      <c r="U214" s="39">
        <v>12.936</v>
      </c>
      <c r="V214" s="39">
        <v>11.723000000000001</v>
      </c>
      <c r="W214" s="39">
        <v>7.3440000000000003</v>
      </c>
      <c r="X214" s="39">
        <v>6.45</v>
      </c>
      <c r="Y214" s="39">
        <v>9.0009999999999994</v>
      </c>
      <c r="Z214" s="39">
        <v>2.8919999999999999</v>
      </c>
      <c r="AA214" s="39">
        <v>19.289000000000001</v>
      </c>
      <c r="AB214" s="39">
        <v>3.101</v>
      </c>
      <c r="AC214" s="39">
        <v>17.581</v>
      </c>
      <c r="AD214" s="39">
        <v>2.2759999999999998</v>
      </c>
      <c r="AE214" s="39">
        <v>22.260999999999999</v>
      </c>
      <c r="AF214" s="39">
        <v>29.646999999999998</v>
      </c>
      <c r="AG214" s="39">
        <v>1.954</v>
      </c>
      <c r="AH214" s="39">
        <v>3.08</v>
      </c>
      <c r="AI214" s="39">
        <v>23.225999999999999</v>
      </c>
      <c r="AJ214" s="39">
        <v>7.4779999999999998</v>
      </c>
      <c r="AK214" s="39">
        <v>5.6260000000000003</v>
      </c>
      <c r="AL214" s="39">
        <v>11.839</v>
      </c>
      <c r="AM214" s="39">
        <v>3.347</v>
      </c>
      <c r="AN214" s="39">
        <v>1.4730000000000001</v>
      </c>
      <c r="AO214" s="39">
        <v>15.881</v>
      </c>
      <c r="AP214" s="39">
        <v>4.6500000000000004</v>
      </c>
      <c r="AQ214" s="39">
        <v>14.673999999999999</v>
      </c>
      <c r="AR214" s="39">
        <v>27.904</v>
      </c>
      <c r="AS214" s="39">
        <v>3.6059999999999999</v>
      </c>
      <c r="AT214" s="39">
        <v>4.67</v>
      </c>
      <c r="AU214" s="39">
        <v>12.614000000000001</v>
      </c>
      <c r="AV214" s="39">
        <v>3.6349999999999998</v>
      </c>
      <c r="AW214" s="39">
        <v>11.628</v>
      </c>
      <c r="AX214" s="39">
        <v>8.11</v>
      </c>
      <c r="AY214" s="39">
        <v>7.4169999999999998</v>
      </c>
      <c r="AZ214" s="39">
        <v>8.6470000000000002</v>
      </c>
      <c r="BA214" s="39">
        <v>6.2409999999999997</v>
      </c>
      <c r="BB214" s="39">
        <v>2.59</v>
      </c>
      <c r="BC214" s="39">
        <v>12.018000000000001</v>
      </c>
      <c r="BD214" s="39">
        <v>10.161</v>
      </c>
      <c r="BE214" s="39">
        <v>5.4359999999999999</v>
      </c>
      <c r="BF214" s="39">
        <v>16.491</v>
      </c>
      <c r="BG214" s="39">
        <v>3.456</v>
      </c>
      <c r="BH214" s="39">
        <v>9.0359999999999996</v>
      </c>
      <c r="BI214" s="39">
        <v>6.9930000000000003</v>
      </c>
      <c r="BJ214" s="39">
        <v>11.815</v>
      </c>
      <c r="BK214" s="39">
        <v>4.2759999999999998</v>
      </c>
    </row>
    <row r="215" spans="1:63" x14ac:dyDescent="0.2">
      <c r="A215" s="30">
        <f t="shared" si="51"/>
        <v>2030</v>
      </c>
      <c r="D215" s="30">
        <f t="shared" si="52"/>
        <v>3</v>
      </c>
      <c r="E215" s="30">
        <f t="shared" si="53"/>
        <v>50</v>
      </c>
      <c r="F215" s="30">
        <f t="shared" si="54"/>
        <v>49</v>
      </c>
      <c r="G215" s="30">
        <f t="shared" si="55"/>
        <v>21</v>
      </c>
      <c r="H215" s="30">
        <f t="shared" si="56"/>
        <v>0</v>
      </c>
      <c r="I215" s="30">
        <f t="shared" si="57"/>
        <v>0</v>
      </c>
      <c r="J215" s="30">
        <f t="shared" si="58"/>
        <v>0</v>
      </c>
      <c r="K215" s="30">
        <f t="shared" si="59"/>
        <v>0</v>
      </c>
      <c r="L215" s="30">
        <f t="shared" si="60"/>
        <v>8</v>
      </c>
      <c r="M215" s="38">
        <v>47696</v>
      </c>
      <c r="N215" s="39">
        <v>15.808999999999999</v>
      </c>
      <c r="O215" s="39">
        <v>3.472</v>
      </c>
      <c r="P215" s="39">
        <v>16.024999999999999</v>
      </c>
      <c r="Q215" s="39">
        <v>2.5249999999999999</v>
      </c>
      <c r="R215" s="39">
        <v>4.3579999999999997</v>
      </c>
      <c r="S215" s="39">
        <v>7.8339999999999996</v>
      </c>
      <c r="T215" s="39">
        <v>1.927</v>
      </c>
      <c r="U215" s="39">
        <v>15.186</v>
      </c>
      <c r="V215" s="39">
        <v>1.512</v>
      </c>
      <c r="W215" s="39">
        <v>12.916</v>
      </c>
      <c r="X215" s="39">
        <v>1.851</v>
      </c>
      <c r="Y215" s="39">
        <v>20.119</v>
      </c>
      <c r="Z215" s="39">
        <v>6.1230000000000002</v>
      </c>
      <c r="AA215" s="39">
        <v>8.3800000000000008</v>
      </c>
      <c r="AB215" s="39">
        <v>7.0679999999999996</v>
      </c>
      <c r="AC215" s="39">
        <v>6.45</v>
      </c>
      <c r="AD215" s="39">
        <v>48.082000000000001</v>
      </c>
      <c r="AE215" s="39">
        <v>4.9909999999999997</v>
      </c>
      <c r="AF215" s="39">
        <v>23.905999999999999</v>
      </c>
      <c r="AG215" s="39">
        <v>3.411</v>
      </c>
      <c r="AH215" s="39">
        <v>25.294</v>
      </c>
      <c r="AI215" s="39">
        <v>9.375</v>
      </c>
      <c r="AJ215" s="39">
        <v>10.71</v>
      </c>
      <c r="AK215" s="39">
        <v>6.5060000000000002</v>
      </c>
      <c r="AL215" s="39">
        <v>34.299999999999997</v>
      </c>
      <c r="AM215" s="39">
        <v>0.70599999999999996</v>
      </c>
      <c r="AN215" s="39">
        <v>2.9889999999999999</v>
      </c>
      <c r="AO215" s="39">
        <v>18.446999999999999</v>
      </c>
      <c r="AP215" s="39">
        <v>2.7669999999999999</v>
      </c>
      <c r="AQ215" s="39">
        <v>7.1959999999999997</v>
      </c>
      <c r="AR215" s="39">
        <v>17.687999999999999</v>
      </c>
      <c r="AS215" s="39">
        <v>4.601</v>
      </c>
      <c r="AT215" s="39">
        <v>21.385000000000002</v>
      </c>
      <c r="AU215" s="39">
        <v>13.832000000000001</v>
      </c>
      <c r="AV215" s="39">
        <v>13.538</v>
      </c>
      <c r="AW215" s="39">
        <v>8.1910000000000007</v>
      </c>
      <c r="AX215" s="39">
        <v>3.2959999999999998</v>
      </c>
      <c r="AY215" s="39">
        <v>11.566000000000001</v>
      </c>
      <c r="AZ215" s="39">
        <v>3.1440000000000001</v>
      </c>
      <c r="BA215" s="39">
        <v>11.561999999999999</v>
      </c>
      <c r="BB215" s="39">
        <v>9.1820000000000004</v>
      </c>
      <c r="BC215" s="39">
        <v>3.706</v>
      </c>
      <c r="BD215" s="39">
        <v>2.8969999999999998</v>
      </c>
      <c r="BE215" s="39">
        <v>8.4979999999999993</v>
      </c>
      <c r="BF215" s="39">
        <v>16.459</v>
      </c>
      <c r="BG215" s="39">
        <v>7.58</v>
      </c>
      <c r="BH215" s="39">
        <v>14.997</v>
      </c>
      <c r="BI215" s="39">
        <v>18.43</v>
      </c>
      <c r="BJ215" s="39">
        <v>10.827</v>
      </c>
      <c r="BK215" s="39">
        <v>6.2149999999999999</v>
      </c>
    </row>
    <row r="216" spans="1:63" x14ac:dyDescent="0.2">
      <c r="A216" s="30">
        <f t="shared" si="51"/>
        <v>2030</v>
      </c>
      <c r="D216" s="30">
        <f t="shared" si="52"/>
        <v>2</v>
      </c>
      <c r="E216" s="30">
        <f t="shared" si="53"/>
        <v>50</v>
      </c>
      <c r="F216" s="30">
        <f t="shared" si="54"/>
        <v>49</v>
      </c>
      <c r="G216" s="30">
        <f t="shared" si="55"/>
        <v>13</v>
      </c>
      <c r="H216" s="30">
        <f t="shared" si="56"/>
        <v>1</v>
      </c>
      <c r="I216" s="30">
        <f t="shared" si="57"/>
        <v>0</v>
      </c>
      <c r="J216" s="30">
        <f t="shared" si="58"/>
        <v>0</v>
      </c>
      <c r="K216" s="30">
        <f t="shared" si="59"/>
        <v>0</v>
      </c>
      <c r="L216" s="30">
        <f t="shared" si="60"/>
        <v>9</v>
      </c>
      <c r="M216" s="38">
        <v>47727</v>
      </c>
      <c r="N216" s="39">
        <v>32.371000000000002</v>
      </c>
      <c r="O216" s="39">
        <v>1.278</v>
      </c>
      <c r="P216" s="39">
        <v>3.7440000000000002</v>
      </c>
      <c r="Q216" s="39">
        <v>15.984999999999999</v>
      </c>
      <c r="R216" s="39">
        <v>5.7619999999999996</v>
      </c>
      <c r="S216" s="39">
        <v>9.8360000000000003</v>
      </c>
      <c r="T216" s="39">
        <v>6.1970000000000001</v>
      </c>
      <c r="U216" s="39">
        <v>19.802</v>
      </c>
      <c r="V216" s="39">
        <v>5.0759999999999996</v>
      </c>
      <c r="W216" s="39">
        <v>11.641999999999999</v>
      </c>
      <c r="X216" s="39">
        <v>0.78200000000000003</v>
      </c>
      <c r="Y216" s="39">
        <v>5.5339999999999998</v>
      </c>
      <c r="Z216" s="39">
        <v>8.718</v>
      </c>
      <c r="AA216" s="39">
        <v>6.61</v>
      </c>
      <c r="AB216" s="39">
        <v>1.599</v>
      </c>
      <c r="AC216" s="39">
        <v>11.089</v>
      </c>
      <c r="AD216" s="39">
        <v>10.295999999999999</v>
      </c>
      <c r="AE216" s="39">
        <v>4.202</v>
      </c>
      <c r="AF216" s="39">
        <v>6.5209999999999999</v>
      </c>
      <c r="AG216" s="39">
        <v>5.2560000000000002</v>
      </c>
      <c r="AH216" s="39">
        <v>7.21</v>
      </c>
      <c r="AI216" s="39">
        <v>5.5620000000000003</v>
      </c>
      <c r="AJ216" s="39">
        <v>3.3359999999999999</v>
      </c>
      <c r="AK216" s="39">
        <v>7.9320000000000004</v>
      </c>
      <c r="AL216" s="39">
        <v>11.491</v>
      </c>
      <c r="AM216" s="39">
        <v>5.133</v>
      </c>
      <c r="AN216" s="39">
        <v>3.6080000000000001</v>
      </c>
      <c r="AO216" s="39">
        <v>7.0960000000000001</v>
      </c>
      <c r="AP216" s="39">
        <v>2.65</v>
      </c>
      <c r="AQ216" s="39">
        <v>3.2440000000000002</v>
      </c>
      <c r="AR216" s="39">
        <v>3.625</v>
      </c>
      <c r="AS216" s="39">
        <v>6.4909999999999997</v>
      </c>
      <c r="AT216" s="39">
        <v>6.4480000000000004</v>
      </c>
      <c r="AU216" s="39">
        <v>10.023999999999999</v>
      </c>
      <c r="AV216" s="39">
        <v>19.866</v>
      </c>
      <c r="AW216" s="39">
        <v>2.988</v>
      </c>
      <c r="AX216" s="39">
        <v>2.125</v>
      </c>
      <c r="AY216" s="39">
        <v>9.3390000000000004</v>
      </c>
      <c r="AZ216" s="39">
        <v>2.7639999999999998</v>
      </c>
      <c r="BA216" s="39">
        <v>10.099</v>
      </c>
      <c r="BB216" s="39">
        <v>2.5390000000000001</v>
      </c>
      <c r="BC216" s="39">
        <v>6.1580000000000004</v>
      </c>
      <c r="BD216" s="39">
        <v>11.654</v>
      </c>
      <c r="BE216" s="39">
        <v>2.7360000000000002</v>
      </c>
      <c r="BF216" s="39">
        <v>1.4239999999999999</v>
      </c>
      <c r="BG216" s="39">
        <v>16.7</v>
      </c>
      <c r="BH216" s="39">
        <v>3.335</v>
      </c>
      <c r="BI216" s="39">
        <v>53.612000000000002</v>
      </c>
      <c r="BJ216" s="39">
        <v>3.7679999999999998</v>
      </c>
      <c r="BK216" s="39">
        <v>8.9480000000000004</v>
      </c>
    </row>
    <row r="217" spans="1:63" x14ac:dyDescent="0.2">
      <c r="A217" s="30">
        <f t="shared" si="51"/>
        <v>2030</v>
      </c>
      <c r="D217" s="30">
        <f t="shared" si="52"/>
        <v>2</v>
      </c>
      <c r="E217" s="30">
        <f t="shared" si="53"/>
        <v>43</v>
      </c>
      <c r="F217" s="30">
        <f t="shared" si="54"/>
        <v>29</v>
      </c>
      <c r="G217" s="30">
        <f t="shared" si="55"/>
        <v>8</v>
      </c>
      <c r="H217" s="30">
        <f t="shared" si="56"/>
        <v>0</v>
      </c>
      <c r="I217" s="30">
        <f t="shared" si="57"/>
        <v>0</v>
      </c>
      <c r="J217" s="30">
        <f t="shared" si="58"/>
        <v>0</v>
      </c>
      <c r="K217" s="30">
        <f t="shared" si="59"/>
        <v>0</v>
      </c>
      <c r="L217" s="30">
        <f t="shared" si="60"/>
        <v>10</v>
      </c>
      <c r="M217" s="38">
        <v>47757</v>
      </c>
      <c r="N217" s="39">
        <v>1.875</v>
      </c>
      <c r="O217" s="39">
        <v>0.66900000000000004</v>
      </c>
      <c r="P217" s="39">
        <v>3.6070000000000002</v>
      </c>
      <c r="Q217" s="39">
        <v>0</v>
      </c>
      <c r="R217" s="39">
        <v>0.51400000000000001</v>
      </c>
      <c r="S217" s="39">
        <v>9.8610000000000007</v>
      </c>
      <c r="T217" s="39">
        <v>0.93200000000000005</v>
      </c>
      <c r="U217" s="39">
        <v>35.045999999999999</v>
      </c>
      <c r="V217" s="39">
        <v>4.3760000000000003</v>
      </c>
      <c r="W217" s="39">
        <v>0.79800000000000004</v>
      </c>
      <c r="X217" s="39">
        <v>3.3290000000000002</v>
      </c>
      <c r="Y217" s="39">
        <v>1.0189999999999999</v>
      </c>
      <c r="Z217" s="39">
        <v>1.599</v>
      </c>
      <c r="AA217" s="39">
        <v>2.1760000000000002</v>
      </c>
      <c r="AB217" s="39">
        <v>10.657999999999999</v>
      </c>
      <c r="AC217" s="39">
        <v>1.355</v>
      </c>
      <c r="AD217" s="39">
        <v>47.36</v>
      </c>
      <c r="AE217" s="39">
        <v>0.314</v>
      </c>
      <c r="AF217" s="39">
        <v>1.9139999999999999</v>
      </c>
      <c r="AG217" s="39">
        <v>6.4</v>
      </c>
      <c r="AH217" s="39">
        <v>1.29</v>
      </c>
      <c r="AI217" s="39">
        <v>0.10100000000000001</v>
      </c>
      <c r="AJ217" s="39">
        <v>5.327</v>
      </c>
      <c r="AK217" s="39">
        <v>0</v>
      </c>
      <c r="AL217" s="39">
        <v>0.17799999999999999</v>
      </c>
      <c r="AM217" s="39">
        <v>11.78</v>
      </c>
      <c r="AN217" s="39">
        <v>18.584</v>
      </c>
      <c r="AO217" s="39">
        <v>2.552</v>
      </c>
      <c r="AP217" s="39">
        <v>0</v>
      </c>
      <c r="AQ217" s="39">
        <v>7.2389999999999999</v>
      </c>
      <c r="AR217" s="39">
        <v>7.6210000000000004</v>
      </c>
      <c r="AS217" s="39">
        <v>0</v>
      </c>
      <c r="AT217" s="39">
        <v>11.394</v>
      </c>
      <c r="AU217" s="39">
        <v>0.86</v>
      </c>
      <c r="AV217" s="39">
        <v>8.5000000000000006E-2</v>
      </c>
      <c r="AW217" s="39">
        <v>2.2850000000000001</v>
      </c>
      <c r="AX217" s="39">
        <v>0.54400000000000004</v>
      </c>
      <c r="AY217" s="39">
        <v>11.371</v>
      </c>
      <c r="AZ217" s="39">
        <v>0</v>
      </c>
      <c r="BA217" s="39">
        <v>4.5620000000000003</v>
      </c>
      <c r="BB217" s="39">
        <v>0.69499999999999995</v>
      </c>
      <c r="BC217" s="39">
        <v>7.5549999999999997</v>
      </c>
      <c r="BD217" s="39">
        <v>3.476</v>
      </c>
      <c r="BE217" s="39">
        <v>0</v>
      </c>
      <c r="BF217" s="39">
        <v>18.431000000000001</v>
      </c>
      <c r="BG217" s="39">
        <v>0.52400000000000002</v>
      </c>
      <c r="BH217" s="39">
        <v>0</v>
      </c>
      <c r="BI217" s="39">
        <v>7.1379999999999999</v>
      </c>
      <c r="BJ217" s="39">
        <v>0.61099999999999999</v>
      </c>
      <c r="BK217" s="39">
        <v>0.48899999999999999</v>
      </c>
    </row>
    <row r="218" spans="1:63" x14ac:dyDescent="0.2">
      <c r="A218" s="30">
        <f t="shared" si="51"/>
        <v>2030</v>
      </c>
      <c r="D218" s="30">
        <f t="shared" si="52"/>
        <v>0</v>
      </c>
      <c r="E218" s="30">
        <f t="shared" si="53"/>
        <v>21</v>
      </c>
      <c r="F218" s="30">
        <f t="shared" si="54"/>
        <v>10</v>
      </c>
      <c r="G218" s="30">
        <f t="shared" si="55"/>
        <v>1</v>
      </c>
      <c r="H218" s="30">
        <f t="shared" si="56"/>
        <v>0</v>
      </c>
      <c r="I218" s="30">
        <f t="shared" si="57"/>
        <v>0</v>
      </c>
      <c r="J218" s="30">
        <f t="shared" si="58"/>
        <v>0</v>
      </c>
      <c r="K218" s="30">
        <f t="shared" si="59"/>
        <v>0</v>
      </c>
      <c r="L218" s="30">
        <f t="shared" si="60"/>
        <v>11</v>
      </c>
      <c r="M218" s="38">
        <v>47788</v>
      </c>
      <c r="N218" s="39">
        <v>0</v>
      </c>
      <c r="O218" s="39">
        <v>1.617</v>
      </c>
      <c r="P218" s="39">
        <v>0</v>
      </c>
      <c r="Q218" s="39">
        <v>0</v>
      </c>
      <c r="R218" s="39">
        <v>0.622</v>
      </c>
      <c r="S218" s="39">
        <v>0</v>
      </c>
      <c r="T218" s="39">
        <v>8.2000000000000003E-2</v>
      </c>
      <c r="U218" s="39">
        <v>0</v>
      </c>
      <c r="V218" s="39">
        <v>0</v>
      </c>
      <c r="W218" s="39">
        <v>0</v>
      </c>
      <c r="X218" s="39">
        <v>0.82199999999999995</v>
      </c>
      <c r="Y218" s="39">
        <v>0</v>
      </c>
      <c r="Z218" s="39">
        <v>0</v>
      </c>
      <c r="AA218" s="39">
        <v>0.49199999999999999</v>
      </c>
      <c r="AB218" s="39">
        <v>0</v>
      </c>
      <c r="AC218" s="39">
        <v>2.875</v>
      </c>
      <c r="AD218" s="39">
        <v>0.88600000000000001</v>
      </c>
      <c r="AE218" s="39">
        <v>0</v>
      </c>
      <c r="AF218" s="39">
        <v>0</v>
      </c>
      <c r="AG218" s="39">
        <v>0.78600000000000003</v>
      </c>
      <c r="AH218" s="39">
        <v>0</v>
      </c>
      <c r="AI218" s="39">
        <v>0.38600000000000001</v>
      </c>
      <c r="AJ218" s="39">
        <v>0</v>
      </c>
      <c r="AK218" s="39">
        <v>0.66100000000000003</v>
      </c>
      <c r="AL218" s="39">
        <v>0</v>
      </c>
      <c r="AM218" s="39">
        <v>1.911</v>
      </c>
      <c r="AN218" s="39">
        <v>3.0539999999999998</v>
      </c>
      <c r="AO218" s="39">
        <v>0</v>
      </c>
      <c r="AP218" s="39">
        <v>0</v>
      </c>
      <c r="AQ218" s="39">
        <v>0.437</v>
      </c>
      <c r="AR218" s="39">
        <v>1.8979999999999999</v>
      </c>
      <c r="AS218" s="39">
        <v>0</v>
      </c>
      <c r="AT218" s="39">
        <v>0.94299999999999995</v>
      </c>
      <c r="AU218" s="39">
        <v>0</v>
      </c>
      <c r="AV218" s="39">
        <v>0</v>
      </c>
      <c r="AW218" s="39">
        <v>0.36299999999999999</v>
      </c>
      <c r="AX218" s="39">
        <v>0</v>
      </c>
      <c r="AY218" s="39">
        <v>0</v>
      </c>
      <c r="AZ218" s="39">
        <v>0</v>
      </c>
      <c r="BA218" s="39">
        <v>2.5449999999999999</v>
      </c>
      <c r="BB218" s="39">
        <v>3.7989999999999999</v>
      </c>
      <c r="BC218" s="39">
        <v>0</v>
      </c>
      <c r="BD218" s="39">
        <v>1.083</v>
      </c>
      <c r="BE218" s="39">
        <v>0</v>
      </c>
      <c r="BF218" s="39">
        <v>0</v>
      </c>
      <c r="BG218" s="39">
        <v>5.9039999999999999</v>
      </c>
      <c r="BH218" s="39">
        <v>17.818000000000001</v>
      </c>
      <c r="BI218" s="39">
        <v>0</v>
      </c>
      <c r="BJ218" s="39">
        <v>0</v>
      </c>
      <c r="BK218" s="39">
        <v>0</v>
      </c>
    </row>
    <row r="219" spans="1:63" x14ac:dyDescent="0.2">
      <c r="A219" s="30">
        <f t="shared" si="51"/>
        <v>2030</v>
      </c>
      <c r="D219" s="30">
        <f t="shared" si="52"/>
        <v>0</v>
      </c>
      <c r="E219" s="30">
        <f t="shared" si="53"/>
        <v>26</v>
      </c>
      <c r="F219" s="30">
        <f t="shared" si="54"/>
        <v>12</v>
      </c>
      <c r="G219" s="30">
        <f t="shared" si="55"/>
        <v>3</v>
      </c>
      <c r="H219" s="30">
        <f t="shared" si="56"/>
        <v>0</v>
      </c>
      <c r="I219" s="30">
        <f t="shared" si="57"/>
        <v>0</v>
      </c>
      <c r="J219" s="30">
        <f t="shared" si="58"/>
        <v>0</v>
      </c>
      <c r="K219" s="30">
        <f t="shared" si="59"/>
        <v>0</v>
      </c>
      <c r="L219" s="30">
        <f t="shared" si="60"/>
        <v>12</v>
      </c>
      <c r="M219" s="38">
        <v>47818</v>
      </c>
      <c r="N219" s="39">
        <v>0</v>
      </c>
      <c r="O219" s="39">
        <v>0.36299999999999999</v>
      </c>
      <c r="P219" s="39">
        <v>0.36199999999999999</v>
      </c>
      <c r="Q219" s="39">
        <v>2.69</v>
      </c>
      <c r="R219" s="39">
        <v>0</v>
      </c>
      <c r="S219" s="39">
        <v>0.66</v>
      </c>
      <c r="T219" s="39">
        <v>12.773</v>
      </c>
      <c r="U219" s="39">
        <v>0</v>
      </c>
      <c r="V219" s="39">
        <v>0</v>
      </c>
      <c r="W219" s="39">
        <v>0</v>
      </c>
      <c r="X219" s="39">
        <v>3.5750000000000002</v>
      </c>
      <c r="Y219" s="39">
        <v>0</v>
      </c>
      <c r="Z219" s="39">
        <v>0</v>
      </c>
      <c r="AA219" s="39">
        <v>0.18</v>
      </c>
      <c r="AB219" s="39">
        <v>0.06</v>
      </c>
      <c r="AC219" s="39">
        <v>0.64100000000000001</v>
      </c>
      <c r="AD219" s="39">
        <v>0</v>
      </c>
      <c r="AE219" s="39">
        <v>2.8519999999999999</v>
      </c>
      <c r="AF219" s="39">
        <v>1.806</v>
      </c>
      <c r="AG219" s="39">
        <v>0</v>
      </c>
      <c r="AH219" s="39">
        <v>0</v>
      </c>
      <c r="AI219" s="39">
        <v>6.3049999999999997</v>
      </c>
      <c r="AJ219" s="39">
        <v>1.8779999999999999</v>
      </c>
      <c r="AK219" s="39">
        <v>0</v>
      </c>
      <c r="AL219" s="39">
        <v>0.95799999999999996</v>
      </c>
      <c r="AM219" s="39">
        <v>0</v>
      </c>
      <c r="AN219" s="39">
        <v>0</v>
      </c>
      <c r="AO219" s="39">
        <v>0.76800000000000002</v>
      </c>
      <c r="AP219" s="39">
        <v>0.83499999999999996</v>
      </c>
      <c r="AQ219" s="39">
        <v>4.3999999999999997E-2</v>
      </c>
      <c r="AR219" s="39">
        <v>0</v>
      </c>
      <c r="AS219" s="39">
        <v>0.47699999999999998</v>
      </c>
      <c r="AT219" s="39">
        <v>0</v>
      </c>
      <c r="AU219" s="39">
        <v>0</v>
      </c>
      <c r="AV219" s="39">
        <v>0</v>
      </c>
      <c r="AW219" s="39">
        <v>3.03</v>
      </c>
      <c r="AX219" s="39">
        <v>0</v>
      </c>
      <c r="AY219" s="39">
        <v>5.3659999999999997</v>
      </c>
      <c r="AZ219" s="39">
        <v>0.13400000000000001</v>
      </c>
      <c r="BA219" s="39">
        <v>4.6280000000000001</v>
      </c>
      <c r="BB219" s="39">
        <v>0</v>
      </c>
      <c r="BC219" s="39">
        <v>0</v>
      </c>
      <c r="BD219" s="39">
        <v>0.318</v>
      </c>
      <c r="BE219" s="39">
        <v>0</v>
      </c>
      <c r="BF219" s="39">
        <v>10.577999999999999</v>
      </c>
      <c r="BG219" s="39">
        <v>0</v>
      </c>
      <c r="BH219" s="39">
        <v>0</v>
      </c>
      <c r="BI219" s="39">
        <v>0.53200000000000003</v>
      </c>
      <c r="BJ219" s="39">
        <v>0</v>
      </c>
      <c r="BK219" s="39">
        <v>14.036</v>
      </c>
    </row>
    <row r="220" spans="1:63" x14ac:dyDescent="0.2">
      <c r="A220" s="30">
        <f t="shared" si="51"/>
        <v>2031</v>
      </c>
      <c r="D220" s="30">
        <f t="shared" si="52"/>
        <v>4</v>
      </c>
      <c r="E220" s="30">
        <f t="shared" si="53"/>
        <v>47</v>
      </c>
      <c r="F220" s="30">
        <f t="shared" si="54"/>
        <v>41</v>
      </c>
      <c r="G220" s="30">
        <f t="shared" si="55"/>
        <v>20</v>
      </c>
      <c r="H220" s="30">
        <f t="shared" si="56"/>
        <v>0</v>
      </c>
      <c r="I220" s="30">
        <f t="shared" si="57"/>
        <v>0</v>
      </c>
      <c r="J220" s="30">
        <f t="shared" si="58"/>
        <v>0</v>
      </c>
      <c r="K220" s="30">
        <f t="shared" si="59"/>
        <v>0</v>
      </c>
      <c r="L220" s="30">
        <f t="shared" si="60"/>
        <v>1</v>
      </c>
      <c r="M220" s="38">
        <v>47849</v>
      </c>
      <c r="N220" s="39">
        <v>21.606999999999999</v>
      </c>
      <c r="O220" s="39">
        <v>0.27</v>
      </c>
      <c r="P220" s="39">
        <v>13.457000000000001</v>
      </c>
      <c r="Q220" s="39">
        <v>1.887</v>
      </c>
      <c r="R220" s="39">
        <v>27.163</v>
      </c>
      <c r="S220" s="39">
        <v>0</v>
      </c>
      <c r="T220" s="39">
        <v>0</v>
      </c>
      <c r="U220" s="39">
        <v>14.631</v>
      </c>
      <c r="V220" s="39">
        <v>8.8260000000000005</v>
      </c>
      <c r="W220" s="39">
        <v>9.7940000000000005</v>
      </c>
      <c r="X220" s="39">
        <v>6.101</v>
      </c>
      <c r="Y220" s="39">
        <v>4.5780000000000003</v>
      </c>
      <c r="Z220" s="39">
        <v>2.4340000000000002</v>
      </c>
      <c r="AA220" s="39">
        <v>5.5389999999999997</v>
      </c>
      <c r="AB220" s="39">
        <v>36.241999999999997</v>
      </c>
      <c r="AC220" s="39">
        <v>0.124</v>
      </c>
      <c r="AD220" s="39">
        <v>0.221</v>
      </c>
      <c r="AE220" s="39">
        <v>31.574000000000002</v>
      </c>
      <c r="AF220" s="39">
        <v>0.71199999999999997</v>
      </c>
      <c r="AG220" s="39">
        <v>13.077999999999999</v>
      </c>
      <c r="AH220" s="39">
        <v>3.964</v>
      </c>
      <c r="AI220" s="39">
        <v>13.904</v>
      </c>
      <c r="AJ220" s="39">
        <v>10.082000000000001</v>
      </c>
      <c r="AK220" s="39">
        <v>3.1680000000000001</v>
      </c>
      <c r="AL220" s="39">
        <v>3.8010000000000002</v>
      </c>
      <c r="AM220" s="39">
        <v>8.0530000000000008</v>
      </c>
      <c r="AN220" s="39">
        <v>8.2140000000000004</v>
      </c>
      <c r="AO220" s="39">
        <v>16.103999999999999</v>
      </c>
      <c r="AP220" s="39">
        <v>13.18</v>
      </c>
      <c r="AQ220" s="39">
        <v>1.355</v>
      </c>
      <c r="AR220" s="39">
        <v>0</v>
      </c>
      <c r="AS220" s="39">
        <v>32.540999999999997</v>
      </c>
      <c r="AT220" s="39">
        <v>1.377</v>
      </c>
      <c r="AU220" s="39">
        <v>9.3829999999999991</v>
      </c>
      <c r="AV220" s="39">
        <v>11.93</v>
      </c>
      <c r="AW220" s="39">
        <v>0.77</v>
      </c>
      <c r="AX220" s="39">
        <v>12.625</v>
      </c>
      <c r="AY220" s="39">
        <v>3.8279999999999998</v>
      </c>
      <c r="AZ220" s="39">
        <v>2.2120000000000002</v>
      </c>
      <c r="BA220" s="39">
        <v>15.045</v>
      </c>
      <c r="BB220" s="39">
        <v>20.338000000000001</v>
      </c>
      <c r="BC220" s="39">
        <v>1.702</v>
      </c>
      <c r="BD220" s="39">
        <v>18.405000000000001</v>
      </c>
      <c r="BE220" s="39">
        <v>11.083</v>
      </c>
      <c r="BF220" s="39">
        <v>3.702</v>
      </c>
      <c r="BG220" s="39">
        <v>11.88</v>
      </c>
      <c r="BH220" s="39">
        <v>5.2329999999999997</v>
      </c>
      <c r="BI220" s="39">
        <v>5.5720000000000001</v>
      </c>
      <c r="BJ220" s="39">
        <v>21.166</v>
      </c>
      <c r="BK220" s="39">
        <v>2.3E-2</v>
      </c>
    </row>
    <row r="221" spans="1:63" x14ac:dyDescent="0.2">
      <c r="A221" s="30">
        <f t="shared" ref="A221:A267" si="61">YEAR(M221)</f>
        <v>2031</v>
      </c>
      <c r="D221" s="30">
        <f t="shared" si="52"/>
        <v>1</v>
      </c>
      <c r="E221" s="30">
        <f t="shared" si="53"/>
        <v>29</v>
      </c>
      <c r="F221" s="30">
        <f t="shared" si="54"/>
        <v>22</v>
      </c>
      <c r="G221" s="30">
        <f t="shared" si="55"/>
        <v>4</v>
      </c>
      <c r="H221" s="30">
        <f t="shared" si="56"/>
        <v>0</v>
      </c>
      <c r="I221" s="30">
        <f t="shared" si="57"/>
        <v>0</v>
      </c>
      <c r="J221" s="30">
        <f t="shared" si="58"/>
        <v>0</v>
      </c>
      <c r="K221" s="30">
        <f t="shared" si="59"/>
        <v>0</v>
      </c>
      <c r="L221" s="30">
        <f t="shared" si="60"/>
        <v>2</v>
      </c>
      <c r="M221" s="38">
        <v>47880</v>
      </c>
      <c r="N221" s="39">
        <v>0</v>
      </c>
      <c r="O221" s="39">
        <v>4.29</v>
      </c>
      <c r="P221" s="39">
        <v>0</v>
      </c>
      <c r="Q221" s="39">
        <v>0.30599999999999999</v>
      </c>
      <c r="R221" s="39">
        <v>4.3760000000000003</v>
      </c>
      <c r="S221" s="39">
        <v>0</v>
      </c>
      <c r="T221" s="39">
        <v>0</v>
      </c>
      <c r="U221" s="39">
        <v>3.125</v>
      </c>
      <c r="V221" s="39">
        <v>0</v>
      </c>
      <c r="W221" s="39">
        <v>0.745</v>
      </c>
      <c r="X221" s="39">
        <v>0.77300000000000002</v>
      </c>
      <c r="Y221" s="39">
        <v>0</v>
      </c>
      <c r="Z221" s="39">
        <v>1.1279999999999999</v>
      </c>
      <c r="AA221" s="39">
        <v>0</v>
      </c>
      <c r="AB221" s="39">
        <v>6.226</v>
      </c>
      <c r="AC221" s="39">
        <v>0</v>
      </c>
      <c r="AD221" s="39">
        <v>0</v>
      </c>
      <c r="AE221" s="39">
        <v>2.298</v>
      </c>
      <c r="AF221" s="39">
        <v>0</v>
      </c>
      <c r="AG221" s="39">
        <v>0.21</v>
      </c>
      <c r="AH221" s="39">
        <v>6.7359999999999998</v>
      </c>
      <c r="AI221" s="39">
        <v>32.710999999999999</v>
      </c>
      <c r="AJ221" s="39">
        <v>0</v>
      </c>
      <c r="AK221" s="39">
        <v>10.576000000000001</v>
      </c>
      <c r="AL221" s="39">
        <v>2.23</v>
      </c>
      <c r="AM221" s="39">
        <v>0</v>
      </c>
      <c r="AN221" s="39">
        <v>1.18</v>
      </c>
      <c r="AO221" s="39">
        <v>3.7919999999999998</v>
      </c>
      <c r="AP221" s="39">
        <v>0</v>
      </c>
      <c r="AQ221" s="39">
        <v>0.91700000000000004</v>
      </c>
      <c r="AR221" s="39">
        <v>0</v>
      </c>
      <c r="AS221" s="39">
        <v>16.972000000000001</v>
      </c>
      <c r="AT221" s="39">
        <v>0</v>
      </c>
      <c r="AU221" s="39">
        <v>9.66</v>
      </c>
      <c r="AV221" s="39">
        <v>10.09</v>
      </c>
      <c r="AW221" s="39">
        <v>0</v>
      </c>
      <c r="AX221" s="39">
        <v>1.3720000000000001</v>
      </c>
      <c r="AY221" s="39">
        <v>0</v>
      </c>
      <c r="AZ221" s="39">
        <v>0</v>
      </c>
      <c r="BA221" s="39">
        <v>5.1369999999999996</v>
      </c>
      <c r="BB221" s="39">
        <v>1.0920000000000001</v>
      </c>
      <c r="BC221" s="39">
        <v>0.70899999999999996</v>
      </c>
      <c r="BD221" s="39">
        <v>1.583</v>
      </c>
      <c r="BE221" s="39">
        <v>0.48599999999999999</v>
      </c>
      <c r="BF221" s="39">
        <v>0</v>
      </c>
      <c r="BG221" s="39">
        <v>2.2639999999999998</v>
      </c>
      <c r="BH221" s="39">
        <v>0</v>
      </c>
      <c r="BI221" s="39">
        <v>1.119</v>
      </c>
      <c r="BJ221" s="39">
        <v>3.44</v>
      </c>
      <c r="BK221" s="39">
        <v>0</v>
      </c>
    </row>
    <row r="222" spans="1:63" x14ac:dyDescent="0.2">
      <c r="A222" s="30">
        <f t="shared" si="61"/>
        <v>2031</v>
      </c>
      <c r="D222" s="30">
        <f t="shared" si="52"/>
        <v>0</v>
      </c>
      <c r="E222" s="30">
        <f t="shared" si="53"/>
        <v>42</v>
      </c>
      <c r="F222" s="30">
        <f t="shared" si="54"/>
        <v>28</v>
      </c>
      <c r="G222" s="30">
        <f t="shared" si="55"/>
        <v>2</v>
      </c>
      <c r="H222" s="30">
        <f t="shared" si="56"/>
        <v>0</v>
      </c>
      <c r="I222" s="30">
        <f t="shared" si="57"/>
        <v>0</v>
      </c>
      <c r="J222" s="30">
        <f t="shared" si="58"/>
        <v>0</v>
      </c>
      <c r="K222" s="30">
        <f t="shared" si="59"/>
        <v>0</v>
      </c>
      <c r="L222" s="30">
        <f t="shared" si="60"/>
        <v>3</v>
      </c>
      <c r="M222" s="38">
        <v>47908</v>
      </c>
      <c r="N222" s="39">
        <v>2.9020000000000001</v>
      </c>
      <c r="O222" s="39">
        <v>7.8159999999999998</v>
      </c>
      <c r="P222" s="39">
        <v>1.0449999999999999</v>
      </c>
      <c r="Q222" s="39">
        <v>0</v>
      </c>
      <c r="R222" s="39">
        <v>0</v>
      </c>
      <c r="S222" s="39">
        <v>1.9259999999999999</v>
      </c>
      <c r="T222" s="39">
        <v>2.266</v>
      </c>
      <c r="U222" s="39">
        <v>0.3</v>
      </c>
      <c r="V222" s="39">
        <v>0.86299999999999999</v>
      </c>
      <c r="W222" s="39">
        <v>3.0720000000000001</v>
      </c>
      <c r="X222" s="39">
        <v>4.9059999999999997</v>
      </c>
      <c r="Y222" s="39">
        <v>0</v>
      </c>
      <c r="Z222" s="39">
        <v>12.3</v>
      </c>
      <c r="AA222" s="39">
        <v>1.2130000000000001</v>
      </c>
      <c r="AB222" s="39">
        <v>0.14099999999999999</v>
      </c>
      <c r="AC222" s="39">
        <v>0.17199999999999999</v>
      </c>
      <c r="AD222" s="39">
        <v>0</v>
      </c>
      <c r="AE222" s="39">
        <v>1.4139999999999999</v>
      </c>
      <c r="AF222" s="39">
        <v>7.2229999999999999</v>
      </c>
      <c r="AG222" s="39">
        <v>0</v>
      </c>
      <c r="AH222" s="39">
        <v>0.57099999999999995</v>
      </c>
      <c r="AI222" s="39">
        <v>0.53500000000000003</v>
      </c>
      <c r="AJ222" s="39">
        <v>0.25600000000000001</v>
      </c>
      <c r="AK222" s="39">
        <v>3.1259999999999999</v>
      </c>
      <c r="AL222" s="39">
        <v>0</v>
      </c>
      <c r="AM222" s="39">
        <v>4.5659999999999998</v>
      </c>
      <c r="AN222" s="39">
        <v>1.9410000000000001</v>
      </c>
      <c r="AO222" s="39">
        <v>2.3980000000000001</v>
      </c>
      <c r="AP222" s="39">
        <v>2.5569999999999999</v>
      </c>
      <c r="AQ222" s="39">
        <v>0</v>
      </c>
      <c r="AR222" s="39">
        <v>0.83899999999999997</v>
      </c>
      <c r="AS222" s="39">
        <v>2.0710000000000002</v>
      </c>
      <c r="AT222" s="39">
        <v>0.96199999999999997</v>
      </c>
      <c r="AU222" s="39">
        <v>2.9220000000000002</v>
      </c>
      <c r="AV222" s="39">
        <v>3.08</v>
      </c>
      <c r="AW222" s="39">
        <v>0.26800000000000002</v>
      </c>
      <c r="AX222" s="39">
        <v>0.41499999999999998</v>
      </c>
      <c r="AY222" s="39">
        <v>4.585</v>
      </c>
      <c r="AZ222" s="39">
        <v>9.44</v>
      </c>
      <c r="BA222" s="39">
        <v>0.79800000000000004</v>
      </c>
      <c r="BB222" s="39">
        <v>6.6920000000000002</v>
      </c>
      <c r="BC222" s="39">
        <v>1.9690000000000001</v>
      </c>
      <c r="BD222" s="39">
        <v>10.42</v>
      </c>
      <c r="BE222" s="39">
        <v>0</v>
      </c>
      <c r="BF222" s="39">
        <v>1.3140000000000001</v>
      </c>
      <c r="BG222" s="39">
        <v>0.98099999999999998</v>
      </c>
      <c r="BH222" s="39">
        <v>1.21</v>
      </c>
      <c r="BI222" s="39">
        <v>0.69899999999999995</v>
      </c>
      <c r="BJ222" s="39">
        <v>1.655</v>
      </c>
      <c r="BK222" s="39">
        <v>3.782</v>
      </c>
    </row>
    <row r="223" spans="1:63" x14ac:dyDescent="0.2">
      <c r="A223" s="30">
        <f t="shared" si="61"/>
        <v>2031</v>
      </c>
      <c r="D223" s="30">
        <f t="shared" si="52"/>
        <v>0</v>
      </c>
      <c r="E223" s="30">
        <f t="shared" si="53"/>
        <v>7</v>
      </c>
      <c r="F223" s="30">
        <f t="shared" si="54"/>
        <v>1</v>
      </c>
      <c r="G223" s="30">
        <f t="shared" si="55"/>
        <v>0</v>
      </c>
      <c r="H223" s="30">
        <f t="shared" si="56"/>
        <v>0</v>
      </c>
      <c r="I223" s="30">
        <f t="shared" si="57"/>
        <v>0</v>
      </c>
      <c r="J223" s="30">
        <f t="shared" si="58"/>
        <v>0</v>
      </c>
      <c r="K223" s="30">
        <f t="shared" si="59"/>
        <v>0</v>
      </c>
      <c r="L223" s="30">
        <f t="shared" si="60"/>
        <v>4</v>
      </c>
      <c r="M223" s="38">
        <v>47939</v>
      </c>
      <c r="N223" s="39">
        <v>1.4750000000000001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0.29099999999999998</v>
      </c>
      <c r="AB223" s="39">
        <v>8.3000000000000004E-2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0.77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0</v>
      </c>
      <c r="AV223" s="39">
        <v>0</v>
      </c>
      <c r="AW223" s="39">
        <v>0</v>
      </c>
      <c r="AX223" s="39">
        <v>0</v>
      </c>
      <c r="AY223" s="39">
        <v>0</v>
      </c>
      <c r="AZ223" s="39">
        <v>0</v>
      </c>
      <c r="BA223" s="39">
        <v>0.25</v>
      </c>
      <c r="BB223" s="39">
        <v>0</v>
      </c>
      <c r="BC223" s="39">
        <v>0.74</v>
      </c>
      <c r="BD223" s="39">
        <v>0</v>
      </c>
      <c r="BE223" s="39">
        <v>8.7999999999999995E-2</v>
      </c>
      <c r="BF223" s="39">
        <v>0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</row>
    <row r="224" spans="1:63" x14ac:dyDescent="0.2">
      <c r="A224" s="30">
        <f t="shared" si="61"/>
        <v>2031</v>
      </c>
      <c r="D224" s="30">
        <f t="shared" si="52"/>
        <v>0</v>
      </c>
      <c r="E224" s="30">
        <f t="shared" si="53"/>
        <v>12</v>
      </c>
      <c r="F224" s="30">
        <f t="shared" si="54"/>
        <v>2</v>
      </c>
      <c r="G224" s="30">
        <f t="shared" si="55"/>
        <v>1</v>
      </c>
      <c r="H224" s="30">
        <f t="shared" si="56"/>
        <v>0</v>
      </c>
      <c r="I224" s="30">
        <f t="shared" si="57"/>
        <v>0</v>
      </c>
      <c r="J224" s="30">
        <f t="shared" si="58"/>
        <v>0</v>
      </c>
      <c r="K224" s="30">
        <f t="shared" si="59"/>
        <v>0</v>
      </c>
      <c r="L224" s="30">
        <f t="shared" si="60"/>
        <v>5</v>
      </c>
      <c r="M224" s="38">
        <v>47969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0.65700000000000003</v>
      </c>
      <c r="W224" s="39">
        <v>0</v>
      </c>
      <c r="X224" s="39">
        <v>0.53</v>
      </c>
      <c r="Y224" s="39">
        <v>0</v>
      </c>
      <c r="Z224" s="39">
        <v>18.664999999999999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0.434</v>
      </c>
      <c r="AG224" s="39">
        <v>0</v>
      </c>
      <c r="AH224" s="39">
        <v>0</v>
      </c>
      <c r="AI224" s="39">
        <v>0</v>
      </c>
      <c r="AJ224" s="39">
        <v>0.53200000000000003</v>
      </c>
      <c r="AK224" s="39">
        <v>0</v>
      </c>
      <c r="AL224" s="39">
        <v>1.8140000000000001</v>
      </c>
      <c r="AM224" s="39">
        <v>0</v>
      </c>
      <c r="AN224" s="39">
        <v>0.128</v>
      </c>
      <c r="AO224" s="39">
        <v>0</v>
      </c>
      <c r="AP224" s="39">
        <v>0.58499999999999996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9.8000000000000004E-2</v>
      </c>
      <c r="AZ224" s="39">
        <v>0</v>
      </c>
      <c r="BA224" s="39">
        <v>0.499</v>
      </c>
      <c r="BB224" s="39">
        <v>0</v>
      </c>
      <c r="BC224" s="39">
        <v>0</v>
      </c>
      <c r="BD224" s="39">
        <v>0.71099999999999997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0.46200000000000002</v>
      </c>
    </row>
    <row r="225" spans="1:63" x14ac:dyDescent="0.2">
      <c r="A225" s="30">
        <f t="shared" si="61"/>
        <v>2031</v>
      </c>
      <c r="D225" s="30">
        <f t="shared" si="52"/>
        <v>0</v>
      </c>
      <c r="E225" s="30">
        <f t="shared" si="53"/>
        <v>27</v>
      </c>
      <c r="F225" s="30">
        <f t="shared" si="54"/>
        <v>12</v>
      </c>
      <c r="G225" s="30">
        <f t="shared" si="55"/>
        <v>0</v>
      </c>
      <c r="H225" s="30">
        <f t="shared" si="56"/>
        <v>0</v>
      </c>
      <c r="I225" s="30">
        <f t="shared" si="57"/>
        <v>0</v>
      </c>
      <c r="J225" s="30">
        <f t="shared" si="58"/>
        <v>0</v>
      </c>
      <c r="K225" s="30">
        <f t="shared" si="59"/>
        <v>0</v>
      </c>
      <c r="L225" s="30">
        <f t="shared" si="60"/>
        <v>6</v>
      </c>
      <c r="M225" s="38">
        <v>48000</v>
      </c>
      <c r="N225" s="39">
        <v>0</v>
      </c>
      <c r="O225" s="39">
        <v>6.9610000000000003</v>
      </c>
      <c r="P225" s="39">
        <v>0.51700000000000002</v>
      </c>
      <c r="Q225" s="39">
        <v>0</v>
      </c>
      <c r="R225" s="39">
        <v>0.188</v>
      </c>
      <c r="S225" s="39">
        <v>0</v>
      </c>
      <c r="T225" s="39">
        <v>0.91</v>
      </c>
      <c r="U225" s="39">
        <v>0</v>
      </c>
      <c r="V225" s="39">
        <v>2.1819999999999999</v>
      </c>
      <c r="W225" s="39">
        <v>0</v>
      </c>
      <c r="X225" s="39">
        <v>0.70199999999999996</v>
      </c>
      <c r="Y225" s="39">
        <v>0.70399999999999996</v>
      </c>
      <c r="Z225" s="39">
        <v>7.2999999999999995E-2</v>
      </c>
      <c r="AA225" s="39">
        <v>0</v>
      </c>
      <c r="AB225" s="39">
        <v>0</v>
      </c>
      <c r="AC225" s="39">
        <v>2.25</v>
      </c>
      <c r="AD225" s="39">
        <v>0.95499999999999996</v>
      </c>
      <c r="AE225" s="39">
        <v>9.9000000000000005E-2</v>
      </c>
      <c r="AF225" s="39">
        <v>0</v>
      </c>
      <c r="AG225" s="39">
        <v>0.90500000000000003</v>
      </c>
      <c r="AH225" s="39">
        <v>0</v>
      </c>
      <c r="AI225" s="39">
        <v>0.32</v>
      </c>
      <c r="AJ225" s="39">
        <v>3.9180000000000001</v>
      </c>
      <c r="AK225" s="39">
        <v>0</v>
      </c>
      <c r="AL225" s="39">
        <v>0</v>
      </c>
      <c r="AM225" s="39">
        <v>4.5350000000000001</v>
      </c>
      <c r="AN225" s="39">
        <v>0.86199999999999999</v>
      </c>
      <c r="AO225" s="39">
        <v>0</v>
      </c>
      <c r="AP225" s="39">
        <v>0</v>
      </c>
      <c r="AQ225" s="39">
        <v>2.0169999999999999</v>
      </c>
      <c r="AR225" s="39">
        <v>0.47499999999999998</v>
      </c>
      <c r="AS225" s="39">
        <v>5.8999999999999997E-2</v>
      </c>
      <c r="AT225" s="39">
        <v>0</v>
      </c>
      <c r="AU225" s="39">
        <v>1.355</v>
      </c>
      <c r="AV225" s="39">
        <v>0</v>
      </c>
      <c r="AW225" s="39">
        <v>0</v>
      </c>
      <c r="AX225" s="39">
        <v>1.641</v>
      </c>
      <c r="AY225" s="39">
        <v>0</v>
      </c>
      <c r="AZ225" s="39">
        <v>1.53</v>
      </c>
      <c r="BA225" s="39">
        <v>0</v>
      </c>
      <c r="BB225" s="39">
        <v>1.3380000000000001</v>
      </c>
      <c r="BC225" s="39">
        <v>0</v>
      </c>
      <c r="BD225" s="39">
        <v>0</v>
      </c>
      <c r="BE225" s="39">
        <v>2.024</v>
      </c>
      <c r="BF225" s="39">
        <v>0</v>
      </c>
      <c r="BG225" s="39">
        <v>0</v>
      </c>
      <c r="BH225" s="39">
        <v>4.9000000000000002E-2</v>
      </c>
      <c r="BI225" s="39">
        <v>0.47099999999999997</v>
      </c>
      <c r="BJ225" s="39">
        <v>0</v>
      </c>
      <c r="BK225" s="39">
        <v>1.5409999999999999</v>
      </c>
    </row>
    <row r="226" spans="1:63" x14ac:dyDescent="0.2">
      <c r="A226" s="30">
        <f t="shared" si="61"/>
        <v>2031</v>
      </c>
      <c r="D226" s="30">
        <f t="shared" si="52"/>
        <v>28</v>
      </c>
      <c r="E226" s="30">
        <f t="shared" si="53"/>
        <v>50</v>
      </c>
      <c r="F226" s="30">
        <f t="shared" si="54"/>
        <v>50</v>
      </c>
      <c r="G226" s="30">
        <f t="shared" si="55"/>
        <v>42</v>
      </c>
      <c r="H226" s="30">
        <f t="shared" si="56"/>
        <v>7</v>
      </c>
      <c r="I226" s="30">
        <f t="shared" si="57"/>
        <v>0</v>
      </c>
      <c r="J226" s="30">
        <f t="shared" si="58"/>
        <v>0</v>
      </c>
      <c r="K226" s="30">
        <f t="shared" si="59"/>
        <v>0</v>
      </c>
      <c r="L226" s="30">
        <f t="shared" si="60"/>
        <v>7</v>
      </c>
      <c r="M226" s="38">
        <v>48030</v>
      </c>
      <c r="N226" s="39">
        <v>28.120999999999999</v>
      </c>
      <c r="O226" s="39">
        <v>42.228000000000002</v>
      </c>
      <c r="P226" s="39">
        <v>36.600999999999999</v>
      </c>
      <c r="Q226" s="39">
        <v>17.73</v>
      </c>
      <c r="R226" s="39">
        <v>62.328000000000003</v>
      </c>
      <c r="S226" s="39">
        <v>3.6</v>
      </c>
      <c r="T226" s="39">
        <v>54.777000000000001</v>
      </c>
      <c r="U226" s="39">
        <v>7.6470000000000002</v>
      </c>
      <c r="V226" s="39">
        <v>26.890999999999998</v>
      </c>
      <c r="W226" s="39">
        <v>28.908000000000001</v>
      </c>
      <c r="X226" s="39">
        <v>22.408000000000001</v>
      </c>
      <c r="Y226" s="39">
        <v>32.31</v>
      </c>
      <c r="Z226" s="39">
        <v>32.811999999999998</v>
      </c>
      <c r="AA226" s="39">
        <v>20.661999999999999</v>
      </c>
      <c r="AB226" s="39">
        <v>47.341000000000001</v>
      </c>
      <c r="AC226" s="39">
        <v>9.3109999999999999</v>
      </c>
      <c r="AD226" s="39">
        <v>6.6349999999999998</v>
      </c>
      <c r="AE226" s="39">
        <v>57.49</v>
      </c>
      <c r="AF226" s="39">
        <v>50.25</v>
      </c>
      <c r="AG226" s="39">
        <v>9.5779999999999994</v>
      </c>
      <c r="AH226" s="39">
        <v>9.0739999999999998</v>
      </c>
      <c r="AI226" s="39">
        <v>50.44</v>
      </c>
      <c r="AJ226" s="39">
        <v>22.026</v>
      </c>
      <c r="AK226" s="39">
        <v>31.637</v>
      </c>
      <c r="AL226" s="39">
        <v>22.244</v>
      </c>
      <c r="AM226" s="39">
        <v>32.518999999999998</v>
      </c>
      <c r="AN226" s="39">
        <v>31.806999999999999</v>
      </c>
      <c r="AO226" s="39">
        <v>24.605</v>
      </c>
      <c r="AP226" s="39">
        <v>34.405000000000001</v>
      </c>
      <c r="AQ226" s="39">
        <v>21.411000000000001</v>
      </c>
      <c r="AR226" s="39">
        <v>4.806</v>
      </c>
      <c r="AS226" s="39">
        <v>64.138000000000005</v>
      </c>
      <c r="AT226" s="39">
        <v>13.231999999999999</v>
      </c>
      <c r="AU226" s="39">
        <v>42.448999999999998</v>
      </c>
      <c r="AV226" s="39">
        <v>29.446000000000002</v>
      </c>
      <c r="AW226" s="39">
        <v>22.856000000000002</v>
      </c>
      <c r="AX226" s="39">
        <v>72.507000000000005</v>
      </c>
      <c r="AY226" s="39">
        <v>1.9910000000000001</v>
      </c>
      <c r="AZ226" s="39">
        <v>11.361000000000001</v>
      </c>
      <c r="BA226" s="39">
        <v>49.755000000000003</v>
      </c>
      <c r="BB226" s="39">
        <v>16.652000000000001</v>
      </c>
      <c r="BC226" s="39">
        <v>41.35</v>
      </c>
      <c r="BD226" s="39">
        <v>42.334000000000003</v>
      </c>
      <c r="BE226" s="39">
        <v>14.016</v>
      </c>
      <c r="BF226" s="39">
        <v>29.652999999999999</v>
      </c>
      <c r="BG226" s="39">
        <v>30.071999999999999</v>
      </c>
      <c r="BH226" s="39">
        <v>42.005000000000003</v>
      </c>
      <c r="BI226" s="39">
        <v>11.478</v>
      </c>
      <c r="BJ226" s="39">
        <v>31.484999999999999</v>
      </c>
      <c r="BK226" s="39">
        <v>21.18</v>
      </c>
    </row>
    <row r="227" spans="1:63" x14ac:dyDescent="0.2">
      <c r="A227" s="30">
        <f t="shared" si="61"/>
        <v>2031</v>
      </c>
      <c r="D227" s="30">
        <f t="shared" si="52"/>
        <v>1</v>
      </c>
      <c r="E227" s="30">
        <f t="shared" si="53"/>
        <v>50</v>
      </c>
      <c r="F227" s="30">
        <f t="shared" si="54"/>
        <v>46</v>
      </c>
      <c r="G227" s="30">
        <f t="shared" si="55"/>
        <v>6</v>
      </c>
      <c r="H227" s="30">
        <f t="shared" si="56"/>
        <v>0</v>
      </c>
      <c r="I227" s="30">
        <f t="shared" si="57"/>
        <v>0</v>
      </c>
      <c r="J227" s="30">
        <f t="shared" si="58"/>
        <v>0</v>
      </c>
      <c r="K227" s="30">
        <f t="shared" si="59"/>
        <v>0</v>
      </c>
      <c r="L227" s="30">
        <f t="shared" si="60"/>
        <v>8</v>
      </c>
      <c r="M227" s="38">
        <v>48061</v>
      </c>
      <c r="N227" s="39">
        <v>4.74</v>
      </c>
      <c r="O227" s="39">
        <v>1.5780000000000001</v>
      </c>
      <c r="P227" s="39">
        <v>1.931</v>
      </c>
      <c r="Q227" s="39">
        <v>3.3849999999999998</v>
      </c>
      <c r="R227" s="39">
        <v>2.5459999999999998</v>
      </c>
      <c r="S227" s="39">
        <v>5.3979999999999997</v>
      </c>
      <c r="T227" s="39">
        <v>8.1289999999999996</v>
      </c>
      <c r="U227" s="39">
        <v>1.55</v>
      </c>
      <c r="V227" s="39">
        <v>2.2389999999999999</v>
      </c>
      <c r="W227" s="39">
        <v>10.295999999999999</v>
      </c>
      <c r="X227" s="39">
        <v>26.001000000000001</v>
      </c>
      <c r="Y227" s="39">
        <v>8.8999999999999996E-2</v>
      </c>
      <c r="Z227" s="39">
        <v>6.0069999999999997</v>
      </c>
      <c r="AA227" s="39">
        <v>1.37</v>
      </c>
      <c r="AB227" s="39">
        <v>6.7930000000000001</v>
      </c>
      <c r="AC227" s="39">
        <v>4.0519999999999996</v>
      </c>
      <c r="AD227" s="39">
        <v>5.0250000000000004</v>
      </c>
      <c r="AE227" s="39">
        <v>0.23799999999999999</v>
      </c>
      <c r="AF227" s="39">
        <v>5.97</v>
      </c>
      <c r="AG227" s="39">
        <v>4.0359999999999996</v>
      </c>
      <c r="AH227" s="39">
        <v>13.576000000000001</v>
      </c>
      <c r="AI227" s="39">
        <v>4.5540000000000003</v>
      </c>
      <c r="AJ227" s="39">
        <v>3.5609999999999999</v>
      </c>
      <c r="AK227" s="39">
        <v>3.7280000000000002</v>
      </c>
      <c r="AL227" s="39">
        <v>3.2879999999999998</v>
      </c>
      <c r="AM227" s="39">
        <v>3.3370000000000002</v>
      </c>
      <c r="AN227" s="39">
        <v>5.79</v>
      </c>
      <c r="AO227" s="39">
        <v>1.9650000000000001</v>
      </c>
      <c r="AP227" s="39">
        <v>1.607</v>
      </c>
      <c r="AQ227" s="39">
        <v>5.2830000000000004</v>
      </c>
      <c r="AR227" s="39">
        <v>6.2720000000000002</v>
      </c>
      <c r="AS227" s="39">
        <v>3.125</v>
      </c>
      <c r="AT227" s="39">
        <v>4.3920000000000003</v>
      </c>
      <c r="AU227" s="39">
        <v>16.64</v>
      </c>
      <c r="AV227" s="39">
        <v>6.7359999999999998</v>
      </c>
      <c r="AW227" s="39">
        <v>0.92400000000000004</v>
      </c>
      <c r="AX227" s="39">
        <v>3.3140000000000001</v>
      </c>
      <c r="AY227" s="39">
        <v>2.5960000000000001</v>
      </c>
      <c r="AZ227" s="39">
        <v>4.9859999999999998</v>
      </c>
      <c r="BA227" s="39">
        <v>0.77900000000000003</v>
      </c>
      <c r="BB227" s="39">
        <v>16.023</v>
      </c>
      <c r="BC227" s="39">
        <v>1.6850000000000001</v>
      </c>
      <c r="BD227" s="39">
        <v>3.2669999999999999</v>
      </c>
      <c r="BE227" s="39">
        <v>6.4089999999999998</v>
      </c>
      <c r="BF227" s="39">
        <v>3.9289999999999998</v>
      </c>
      <c r="BG227" s="39">
        <v>4.5129999999999999</v>
      </c>
      <c r="BH227" s="39">
        <v>15.134</v>
      </c>
      <c r="BI227" s="39">
        <v>5.3579999999999997</v>
      </c>
      <c r="BJ227" s="39">
        <v>2.1789999999999998</v>
      </c>
      <c r="BK227" s="39">
        <v>2.2210000000000001</v>
      </c>
    </row>
    <row r="228" spans="1:63" x14ac:dyDescent="0.2">
      <c r="A228" s="30">
        <f t="shared" si="61"/>
        <v>2031</v>
      </c>
      <c r="D228" s="30">
        <f t="shared" si="52"/>
        <v>9</v>
      </c>
      <c r="E228" s="30">
        <f t="shared" si="53"/>
        <v>50</v>
      </c>
      <c r="F228" s="30">
        <f t="shared" si="54"/>
        <v>50</v>
      </c>
      <c r="G228" s="30">
        <f t="shared" si="55"/>
        <v>26</v>
      </c>
      <c r="H228" s="30">
        <f t="shared" si="56"/>
        <v>0</v>
      </c>
      <c r="I228" s="30">
        <f t="shared" si="57"/>
        <v>0</v>
      </c>
      <c r="J228" s="30">
        <f t="shared" si="58"/>
        <v>0</v>
      </c>
      <c r="K228" s="30">
        <f t="shared" si="59"/>
        <v>0</v>
      </c>
      <c r="L228" s="30">
        <f t="shared" si="60"/>
        <v>9</v>
      </c>
      <c r="M228" s="38">
        <v>48092</v>
      </c>
      <c r="N228" s="39">
        <v>18.739000000000001</v>
      </c>
      <c r="O228" s="39">
        <v>4.2240000000000002</v>
      </c>
      <c r="P228" s="39">
        <v>7.7519999999999998</v>
      </c>
      <c r="Q228" s="39">
        <v>17.666</v>
      </c>
      <c r="R228" s="39">
        <v>34.515999999999998</v>
      </c>
      <c r="S228" s="39">
        <v>4.2149999999999999</v>
      </c>
      <c r="T228" s="39">
        <v>11.936</v>
      </c>
      <c r="U228" s="39">
        <v>27.475999999999999</v>
      </c>
      <c r="V228" s="39">
        <v>27.943999999999999</v>
      </c>
      <c r="W228" s="39">
        <v>4.5170000000000003</v>
      </c>
      <c r="X228" s="39">
        <v>29.937000000000001</v>
      </c>
      <c r="Y228" s="39">
        <v>1.956</v>
      </c>
      <c r="Z228" s="39">
        <v>4.3849999999999998</v>
      </c>
      <c r="AA228" s="39">
        <v>19.62</v>
      </c>
      <c r="AB228" s="39">
        <v>3.63</v>
      </c>
      <c r="AC228" s="39">
        <v>18.143999999999998</v>
      </c>
      <c r="AD228" s="39">
        <v>1.8819999999999999</v>
      </c>
      <c r="AE228" s="39">
        <v>17.18</v>
      </c>
      <c r="AF228" s="39">
        <v>1.8460000000000001</v>
      </c>
      <c r="AG228" s="39">
        <v>17.472000000000001</v>
      </c>
      <c r="AH228" s="39">
        <v>7.4210000000000003</v>
      </c>
      <c r="AI228" s="39">
        <v>20.917999999999999</v>
      </c>
      <c r="AJ228" s="39">
        <v>5.7320000000000002</v>
      </c>
      <c r="AK228" s="39">
        <v>23.215</v>
      </c>
      <c r="AL228" s="39">
        <v>7.6260000000000003</v>
      </c>
      <c r="AM228" s="39">
        <v>11.622</v>
      </c>
      <c r="AN228" s="39">
        <v>3.9249999999999998</v>
      </c>
      <c r="AO228" s="39">
        <v>16.974</v>
      </c>
      <c r="AP228" s="39">
        <v>3.919</v>
      </c>
      <c r="AQ228" s="39">
        <v>18.507999999999999</v>
      </c>
      <c r="AR228" s="39">
        <v>40.033999999999999</v>
      </c>
      <c r="AS228" s="39">
        <v>4.3529999999999998</v>
      </c>
      <c r="AT228" s="39">
        <v>9.3879999999999999</v>
      </c>
      <c r="AU228" s="39">
        <v>11.297000000000001</v>
      </c>
      <c r="AV228" s="39">
        <v>19.027000000000001</v>
      </c>
      <c r="AW228" s="39">
        <v>6.2149999999999999</v>
      </c>
      <c r="AX228" s="39">
        <v>2.13</v>
      </c>
      <c r="AY228" s="39">
        <v>27.15</v>
      </c>
      <c r="AZ228" s="39">
        <v>3.74</v>
      </c>
      <c r="BA228" s="39">
        <v>27.571999999999999</v>
      </c>
      <c r="BB228" s="39">
        <v>17.600000000000001</v>
      </c>
      <c r="BC228" s="39">
        <v>4.835</v>
      </c>
      <c r="BD228" s="39">
        <v>3.9550000000000001</v>
      </c>
      <c r="BE228" s="39">
        <v>13.539</v>
      </c>
      <c r="BF228" s="39">
        <v>7.2110000000000003</v>
      </c>
      <c r="BG228" s="39">
        <v>12.443</v>
      </c>
      <c r="BH228" s="39">
        <v>6.5540000000000003</v>
      </c>
      <c r="BI228" s="39">
        <v>40.625</v>
      </c>
      <c r="BJ228" s="39">
        <v>29.731999999999999</v>
      </c>
      <c r="BK228" s="39">
        <v>2.1579999999999999</v>
      </c>
    </row>
    <row r="229" spans="1:63" x14ac:dyDescent="0.2">
      <c r="A229" s="30">
        <f t="shared" si="61"/>
        <v>2031</v>
      </c>
      <c r="D229" s="30">
        <f t="shared" si="52"/>
        <v>4</v>
      </c>
      <c r="E229" s="30">
        <f t="shared" si="53"/>
        <v>49</v>
      </c>
      <c r="F229" s="30">
        <f t="shared" si="54"/>
        <v>44</v>
      </c>
      <c r="G229" s="30">
        <f t="shared" si="55"/>
        <v>13</v>
      </c>
      <c r="H229" s="30">
        <f t="shared" si="56"/>
        <v>0</v>
      </c>
      <c r="I229" s="30">
        <f t="shared" si="57"/>
        <v>0</v>
      </c>
      <c r="J229" s="30">
        <f t="shared" si="58"/>
        <v>0</v>
      </c>
      <c r="K229" s="30">
        <f t="shared" si="59"/>
        <v>0</v>
      </c>
      <c r="L229" s="30">
        <f t="shared" si="60"/>
        <v>10</v>
      </c>
      <c r="M229" s="38">
        <v>48122</v>
      </c>
      <c r="N229" s="39">
        <v>5.1639999999999997</v>
      </c>
      <c r="O229" s="39">
        <v>2.5259999999999998</v>
      </c>
      <c r="P229" s="39">
        <v>10.134</v>
      </c>
      <c r="Q229" s="39">
        <v>2.1309999999999998</v>
      </c>
      <c r="R229" s="39">
        <v>3.4830000000000001</v>
      </c>
      <c r="S229" s="39">
        <v>2.6880000000000002</v>
      </c>
      <c r="T229" s="39">
        <v>5.9089999999999998</v>
      </c>
      <c r="U229" s="39">
        <v>39.088999999999999</v>
      </c>
      <c r="V229" s="39">
        <v>26.155000000000001</v>
      </c>
      <c r="W229" s="39">
        <v>0.48599999999999999</v>
      </c>
      <c r="X229" s="39">
        <v>13.606999999999999</v>
      </c>
      <c r="Y229" s="39">
        <v>0.81599999999999995</v>
      </c>
      <c r="Z229" s="39">
        <v>2.2400000000000002</v>
      </c>
      <c r="AA229" s="39">
        <v>8.2650000000000006</v>
      </c>
      <c r="AB229" s="39">
        <v>1.954</v>
      </c>
      <c r="AC229" s="39">
        <v>6.61</v>
      </c>
      <c r="AD229" s="39">
        <v>32.677999999999997</v>
      </c>
      <c r="AE229" s="39">
        <v>1.3560000000000001</v>
      </c>
      <c r="AF229" s="39">
        <v>2.919</v>
      </c>
      <c r="AG229" s="39">
        <v>17.303000000000001</v>
      </c>
      <c r="AH229" s="39">
        <v>2.6429999999999998</v>
      </c>
      <c r="AI229" s="39">
        <v>3.843</v>
      </c>
      <c r="AJ229" s="39">
        <v>0</v>
      </c>
      <c r="AK229" s="39">
        <v>15.435</v>
      </c>
      <c r="AL229" s="39">
        <v>0.92700000000000005</v>
      </c>
      <c r="AM229" s="39">
        <v>14.256</v>
      </c>
      <c r="AN229" s="39">
        <v>14.339</v>
      </c>
      <c r="AO229" s="39">
        <v>10.319000000000001</v>
      </c>
      <c r="AP229" s="39">
        <v>1.0189999999999999</v>
      </c>
      <c r="AQ229" s="39">
        <v>7.7779999999999996</v>
      </c>
      <c r="AR229" s="39">
        <v>9.6039999999999992</v>
      </c>
      <c r="AS229" s="39">
        <v>3.7050000000000001</v>
      </c>
      <c r="AT229" s="39">
        <v>4.4649999999999999</v>
      </c>
      <c r="AU229" s="39">
        <v>5.1260000000000003</v>
      </c>
      <c r="AV229" s="39">
        <v>2.9260000000000002</v>
      </c>
      <c r="AW229" s="39">
        <v>3.1669999999999998</v>
      </c>
      <c r="AX229" s="39">
        <v>2.0110000000000001</v>
      </c>
      <c r="AY229" s="39">
        <v>5.2249999999999996</v>
      </c>
      <c r="AZ229" s="39">
        <v>3.7949999999999999</v>
      </c>
      <c r="BA229" s="39">
        <v>1.4970000000000001</v>
      </c>
      <c r="BB229" s="39">
        <v>2.875</v>
      </c>
      <c r="BC229" s="39">
        <v>3.242</v>
      </c>
      <c r="BD229" s="39">
        <v>12.398</v>
      </c>
      <c r="BE229" s="39">
        <v>0.28100000000000003</v>
      </c>
      <c r="BF229" s="39">
        <v>41.905000000000001</v>
      </c>
      <c r="BG229" s="39">
        <v>2.3149999999999999</v>
      </c>
      <c r="BH229" s="39">
        <v>7.8449999999999998</v>
      </c>
      <c r="BI229" s="39">
        <v>2.0529999999999999</v>
      </c>
      <c r="BJ229" s="39">
        <v>12.582000000000001</v>
      </c>
      <c r="BK229" s="39">
        <v>0.82799999999999996</v>
      </c>
    </row>
    <row r="230" spans="1:63" x14ac:dyDescent="0.2">
      <c r="A230" s="30">
        <f t="shared" si="61"/>
        <v>2031</v>
      </c>
      <c r="D230" s="30">
        <f t="shared" si="52"/>
        <v>0</v>
      </c>
      <c r="E230" s="30">
        <f t="shared" si="53"/>
        <v>20</v>
      </c>
      <c r="F230" s="30">
        <f t="shared" si="54"/>
        <v>5</v>
      </c>
      <c r="G230" s="30">
        <f t="shared" si="55"/>
        <v>0</v>
      </c>
      <c r="H230" s="30">
        <f t="shared" si="56"/>
        <v>0</v>
      </c>
      <c r="I230" s="30">
        <f t="shared" si="57"/>
        <v>0</v>
      </c>
      <c r="J230" s="30">
        <f t="shared" si="58"/>
        <v>0</v>
      </c>
      <c r="K230" s="30">
        <f t="shared" si="59"/>
        <v>0</v>
      </c>
      <c r="L230" s="30">
        <f t="shared" si="60"/>
        <v>11</v>
      </c>
      <c r="M230" s="38">
        <v>48153</v>
      </c>
      <c r="N230" s="39">
        <v>2.6960000000000002</v>
      </c>
      <c r="O230" s="39">
        <v>0</v>
      </c>
      <c r="P230" s="39">
        <v>0.496</v>
      </c>
      <c r="Q230" s="39">
        <v>0</v>
      </c>
      <c r="R230" s="39">
        <v>0.57199999999999995</v>
      </c>
      <c r="S230" s="39">
        <v>0.152</v>
      </c>
      <c r="T230" s="39">
        <v>0</v>
      </c>
      <c r="U230" s="39">
        <v>0</v>
      </c>
      <c r="V230" s="39">
        <v>0</v>
      </c>
      <c r="W230" s="39">
        <v>0.57999999999999996</v>
      </c>
      <c r="X230" s="39">
        <v>3.379</v>
      </c>
      <c r="Y230" s="39">
        <v>0</v>
      </c>
      <c r="Z230" s="39">
        <v>0.628</v>
      </c>
      <c r="AA230" s="39">
        <v>0</v>
      </c>
      <c r="AB230" s="39">
        <v>0</v>
      </c>
      <c r="AC230" s="39">
        <v>0</v>
      </c>
      <c r="AD230" s="39">
        <v>0.48899999999999999</v>
      </c>
      <c r="AE230" s="39">
        <v>0</v>
      </c>
      <c r="AF230" s="39">
        <v>0</v>
      </c>
      <c r="AG230" s="39">
        <v>4.47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0.75800000000000001</v>
      </c>
      <c r="AN230" s="39">
        <v>0</v>
      </c>
      <c r="AO230" s="39">
        <v>1.206</v>
      </c>
      <c r="AP230" s="39">
        <v>6.9000000000000006E-2</v>
      </c>
      <c r="AQ230" s="39">
        <v>0</v>
      </c>
      <c r="AR230" s="39">
        <v>0</v>
      </c>
      <c r="AS230" s="39">
        <v>0.108</v>
      </c>
      <c r="AT230" s="39">
        <v>0.23100000000000001</v>
      </c>
      <c r="AU230" s="39">
        <v>0</v>
      </c>
      <c r="AV230" s="39">
        <v>0.626</v>
      </c>
      <c r="AW230" s="39">
        <v>0</v>
      </c>
      <c r="AX230" s="39">
        <v>8.0000000000000002E-3</v>
      </c>
      <c r="AY230" s="39">
        <v>0</v>
      </c>
      <c r="AZ230" s="39">
        <v>0</v>
      </c>
      <c r="BA230" s="39">
        <v>0</v>
      </c>
      <c r="BB230" s="39">
        <v>0.40899999999999997</v>
      </c>
      <c r="BC230" s="39">
        <v>0</v>
      </c>
      <c r="BD230" s="39">
        <v>4.7350000000000003</v>
      </c>
      <c r="BE230" s="39">
        <v>0</v>
      </c>
      <c r="BF230" s="39">
        <v>0</v>
      </c>
      <c r="BG230" s="39">
        <v>0</v>
      </c>
      <c r="BH230" s="39">
        <v>0.73399999999999999</v>
      </c>
      <c r="BI230" s="39">
        <v>0</v>
      </c>
      <c r="BJ230" s="39">
        <v>0</v>
      </c>
      <c r="BK230" s="39">
        <v>0.23</v>
      </c>
    </row>
    <row r="231" spans="1:63" x14ac:dyDescent="0.2">
      <c r="A231" s="30">
        <f t="shared" si="61"/>
        <v>2031</v>
      </c>
      <c r="D231" s="30">
        <f t="shared" si="52"/>
        <v>5</v>
      </c>
      <c r="E231" s="30">
        <f t="shared" si="53"/>
        <v>46</v>
      </c>
      <c r="F231" s="30">
        <f t="shared" si="54"/>
        <v>40</v>
      </c>
      <c r="G231" s="30">
        <f t="shared" si="55"/>
        <v>17</v>
      </c>
      <c r="H231" s="30">
        <f t="shared" si="56"/>
        <v>0</v>
      </c>
      <c r="I231" s="30">
        <f t="shared" si="57"/>
        <v>0</v>
      </c>
      <c r="J231" s="30">
        <f t="shared" si="58"/>
        <v>0</v>
      </c>
      <c r="K231" s="30">
        <f t="shared" si="59"/>
        <v>0</v>
      </c>
      <c r="L231" s="30">
        <f t="shared" si="60"/>
        <v>12</v>
      </c>
      <c r="M231" s="38">
        <v>48183</v>
      </c>
      <c r="N231" s="39">
        <v>2.222</v>
      </c>
      <c r="O231" s="39">
        <v>11.788</v>
      </c>
      <c r="P231" s="39">
        <v>2.2080000000000002</v>
      </c>
      <c r="Q231" s="39">
        <v>7.9119999999999999</v>
      </c>
      <c r="R231" s="39">
        <v>0.72599999999999998</v>
      </c>
      <c r="S231" s="39">
        <v>9.4250000000000007</v>
      </c>
      <c r="T231" s="39">
        <v>30.635999999999999</v>
      </c>
      <c r="U231" s="39">
        <v>1.032</v>
      </c>
      <c r="V231" s="39">
        <v>0</v>
      </c>
      <c r="W231" s="39">
        <v>20.058</v>
      </c>
      <c r="X231" s="39">
        <v>14.279</v>
      </c>
      <c r="Y231" s="39">
        <v>24.465</v>
      </c>
      <c r="Z231" s="39">
        <v>6.9169999999999998</v>
      </c>
      <c r="AA231" s="39">
        <v>4.1100000000000003</v>
      </c>
      <c r="AB231" s="39">
        <v>4.2510000000000003</v>
      </c>
      <c r="AC231" s="39">
        <v>7.4859999999999998</v>
      </c>
      <c r="AD231" s="39">
        <v>3.3879999999999999</v>
      </c>
      <c r="AE231" s="39">
        <v>4.8319999999999999</v>
      </c>
      <c r="AF231" s="39">
        <v>0</v>
      </c>
      <c r="AG231" s="39">
        <v>31.108000000000001</v>
      </c>
      <c r="AH231" s="39">
        <v>13.1</v>
      </c>
      <c r="AI231" s="39">
        <v>2.7370000000000001</v>
      </c>
      <c r="AJ231" s="39">
        <v>38.280999999999999</v>
      </c>
      <c r="AK231" s="39">
        <v>0</v>
      </c>
      <c r="AL231" s="39">
        <v>0</v>
      </c>
      <c r="AM231" s="39">
        <v>36.070999999999998</v>
      </c>
      <c r="AN231" s="39">
        <v>11.551</v>
      </c>
      <c r="AO231" s="39">
        <v>3.3119999999999998</v>
      </c>
      <c r="AP231" s="39">
        <v>5.7809999999999997</v>
      </c>
      <c r="AQ231" s="39">
        <v>4.0229999999999997</v>
      </c>
      <c r="AR231" s="39">
        <v>11.34</v>
      </c>
      <c r="AS231" s="39">
        <v>6.3040000000000003</v>
      </c>
      <c r="AT231" s="39">
        <v>0.69599999999999995</v>
      </c>
      <c r="AU231" s="39">
        <v>19.047999999999998</v>
      </c>
      <c r="AV231" s="39">
        <v>5.5259999999999998</v>
      </c>
      <c r="AW231" s="39">
        <v>8.6219999999999999</v>
      </c>
      <c r="AX231" s="39">
        <v>9.8279999999999994</v>
      </c>
      <c r="AY231" s="39">
        <v>0.77600000000000002</v>
      </c>
      <c r="AZ231" s="39">
        <v>5.2240000000000002</v>
      </c>
      <c r="BA231" s="39">
        <v>3.45</v>
      </c>
      <c r="BB231" s="39">
        <v>40.880000000000003</v>
      </c>
      <c r="BC231" s="39">
        <v>0.48499999999999999</v>
      </c>
      <c r="BD231" s="39">
        <v>5.8579999999999997</v>
      </c>
      <c r="BE231" s="39">
        <v>2.6230000000000002</v>
      </c>
      <c r="BF231" s="39">
        <v>14.063000000000001</v>
      </c>
      <c r="BG231" s="39">
        <v>11.500999999999999</v>
      </c>
      <c r="BH231" s="39">
        <v>0.127</v>
      </c>
      <c r="BI231" s="39">
        <v>20.672000000000001</v>
      </c>
      <c r="BJ231" s="39">
        <v>11.961</v>
      </c>
      <c r="BK231" s="39">
        <v>0.49</v>
      </c>
    </row>
    <row r="232" spans="1:63" x14ac:dyDescent="0.2">
      <c r="A232" s="30">
        <f t="shared" si="61"/>
        <v>2032</v>
      </c>
      <c r="D232" s="30">
        <f t="shared" si="52"/>
        <v>6</v>
      </c>
      <c r="E232" s="30">
        <f t="shared" si="53"/>
        <v>48</v>
      </c>
      <c r="F232" s="30">
        <f t="shared" si="54"/>
        <v>45</v>
      </c>
      <c r="G232" s="30">
        <f t="shared" si="55"/>
        <v>16</v>
      </c>
      <c r="H232" s="30">
        <f t="shared" si="56"/>
        <v>0</v>
      </c>
      <c r="I232" s="30">
        <f t="shared" si="57"/>
        <v>0</v>
      </c>
      <c r="J232" s="30">
        <f t="shared" si="58"/>
        <v>0</v>
      </c>
      <c r="K232" s="30">
        <f t="shared" si="59"/>
        <v>0</v>
      </c>
      <c r="L232" s="30">
        <f t="shared" si="60"/>
        <v>1</v>
      </c>
      <c r="M232" s="38">
        <v>48214</v>
      </c>
      <c r="N232" s="39">
        <v>30.419</v>
      </c>
      <c r="O232" s="39">
        <v>0</v>
      </c>
      <c r="P232" s="39">
        <v>8.3439999999999994</v>
      </c>
      <c r="Q232" s="39">
        <v>5.2309999999999999</v>
      </c>
      <c r="R232" s="39">
        <v>18.206</v>
      </c>
      <c r="S232" s="39">
        <v>4.165</v>
      </c>
      <c r="T232" s="39">
        <v>3.9359999999999999</v>
      </c>
      <c r="U232" s="39">
        <v>7.008</v>
      </c>
      <c r="V232" s="39">
        <v>8.109</v>
      </c>
      <c r="W232" s="39">
        <v>5.49</v>
      </c>
      <c r="X232" s="39">
        <v>18.62</v>
      </c>
      <c r="Y232" s="39">
        <v>0.71399999999999997</v>
      </c>
      <c r="Z232" s="39">
        <v>10.146000000000001</v>
      </c>
      <c r="AA232" s="39">
        <v>8.5510000000000002</v>
      </c>
      <c r="AB232" s="39">
        <v>5.8259999999999996</v>
      </c>
      <c r="AC232" s="39">
        <v>38.262999999999998</v>
      </c>
      <c r="AD232" s="39">
        <v>4.5979999999999999</v>
      </c>
      <c r="AE232" s="39">
        <v>6.5209999999999999</v>
      </c>
      <c r="AF232" s="39">
        <v>6.2990000000000004</v>
      </c>
      <c r="AG232" s="39">
        <v>3.113</v>
      </c>
      <c r="AH232" s="39">
        <v>9.0559999999999992</v>
      </c>
      <c r="AI232" s="39">
        <v>12.848000000000001</v>
      </c>
      <c r="AJ232" s="39">
        <v>20.405000000000001</v>
      </c>
      <c r="AK232" s="39">
        <v>1.044</v>
      </c>
      <c r="AL232" s="39">
        <v>0.97199999999999998</v>
      </c>
      <c r="AM232" s="39">
        <v>8.8550000000000004</v>
      </c>
      <c r="AN232" s="39">
        <v>5.149</v>
      </c>
      <c r="AO232" s="39">
        <v>38.094000000000001</v>
      </c>
      <c r="AP232" s="39">
        <v>23.367000000000001</v>
      </c>
      <c r="AQ232" s="39">
        <v>0.95299999999999996</v>
      </c>
      <c r="AR232" s="39">
        <v>5.53</v>
      </c>
      <c r="AS232" s="39">
        <v>3.036</v>
      </c>
      <c r="AT232" s="39">
        <v>0</v>
      </c>
      <c r="AU232" s="39">
        <v>25.754999999999999</v>
      </c>
      <c r="AV232" s="39">
        <v>12.054</v>
      </c>
      <c r="AW232" s="39">
        <v>2.7480000000000002</v>
      </c>
      <c r="AX232" s="39">
        <v>10.09</v>
      </c>
      <c r="AY232" s="39">
        <v>9.4979999999999993</v>
      </c>
      <c r="AZ232" s="39">
        <v>3.0230000000000001</v>
      </c>
      <c r="BA232" s="39">
        <v>7.5170000000000003</v>
      </c>
      <c r="BB232" s="39">
        <v>28.727</v>
      </c>
      <c r="BC232" s="39">
        <v>1.988</v>
      </c>
      <c r="BD232" s="39">
        <v>26.02</v>
      </c>
      <c r="BE232" s="39">
        <v>14.82</v>
      </c>
      <c r="BF232" s="39">
        <v>4.1109999999999998</v>
      </c>
      <c r="BG232" s="39">
        <v>9.1310000000000002</v>
      </c>
      <c r="BH232" s="39">
        <v>4.7530000000000001</v>
      </c>
      <c r="BI232" s="39">
        <v>8.2230000000000008</v>
      </c>
      <c r="BJ232" s="39">
        <v>16.239999999999998</v>
      </c>
      <c r="BK232" s="39">
        <v>3.7559999999999998</v>
      </c>
    </row>
    <row r="233" spans="1:63" x14ac:dyDescent="0.2">
      <c r="A233" s="30">
        <f t="shared" si="61"/>
        <v>2032</v>
      </c>
      <c r="D233" s="30">
        <f t="shared" si="52"/>
        <v>1</v>
      </c>
      <c r="E233" s="30">
        <f t="shared" si="53"/>
        <v>34</v>
      </c>
      <c r="F233" s="30">
        <f t="shared" si="54"/>
        <v>27</v>
      </c>
      <c r="G233" s="30">
        <f t="shared" si="55"/>
        <v>4</v>
      </c>
      <c r="H233" s="30">
        <f t="shared" si="56"/>
        <v>0</v>
      </c>
      <c r="I233" s="30">
        <f t="shared" si="57"/>
        <v>0</v>
      </c>
      <c r="J233" s="30">
        <f t="shared" si="58"/>
        <v>0</v>
      </c>
      <c r="K233" s="30">
        <f t="shared" si="59"/>
        <v>0</v>
      </c>
      <c r="L233" s="30">
        <f t="shared" si="60"/>
        <v>2</v>
      </c>
      <c r="M233" s="38">
        <v>48245</v>
      </c>
      <c r="N233" s="39">
        <v>0</v>
      </c>
      <c r="O233" s="39">
        <v>10.882999999999999</v>
      </c>
      <c r="P233" s="39">
        <v>0.192</v>
      </c>
      <c r="Q233" s="39">
        <v>8.7889999999999997</v>
      </c>
      <c r="R233" s="39">
        <v>7.1589999999999998</v>
      </c>
      <c r="S233" s="39">
        <v>0</v>
      </c>
      <c r="T233" s="39">
        <v>4.3949999999999996</v>
      </c>
      <c r="U233" s="39">
        <v>0</v>
      </c>
      <c r="V233" s="39">
        <v>0</v>
      </c>
      <c r="W233" s="39">
        <v>6.0659999999999998</v>
      </c>
      <c r="X233" s="39">
        <v>0</v>
      </c>
      <c r="Y233" s="39">
        <v>1.3720000000000001</v>
      </c>
      <c r="Z233" s="39">
        <v>4.2240000000000002</v>
      </c>
      <c r="AA233" s="39">
        <v>0</v>
      </c>
      <c r="AB233" s="39">
        <v>0</v>
      </c>
      <c r="AC233" s="39">
        <v>8.7219999999999995</v>
      </c>
      <c r="AD233" s="39">
        <v>1.675</v>
      </c>
      <c r="AE233" s="39">
        <v>0.22600000000000001</v>
      </c>
      <c r="AF233" s="39">
        <v>1.8640000000000001</v>
      </c>
      <c r="AG233" s="39">
        <v>2.7E-2</v>
      </c>
      <c r="AH233" s="39">
        <v>4.6989999999999998</v>
      </c>
      <c r="AI233" s="39">
        <v>25.693000000000001</v>
      </c>
      <c r="AJ233" s="39">
        <v>8.0310000000000006</v>
      </c>
      <c r="AK233" s="39">
        <v>3.0270000000000001</v>
      </c>
      <c r="AL233" s="39">
        <v>2.355</v>
      </c>
      <c r="AM233" s="39">
        <v>0</v>
      </c>
      <c r="AN233" s="39">
        <v>18.669</v>
      </c>
      <c r="AO233" s="39">
        <v>0</v>
      </c>
      <c r="AP233" s="39">
        <v>1.736</v>
      </c>
      <c r="AQ233" s="39">
        <v>1.7090000000000001</v>
      </c>
      <c r="AR233" s="39">
        <v>4.048</v>
      </c>
      <c r="AS233" s="39">
        <v>0</v>
      </c>
      <c r="AT233" s="39">
        <v>0</v>
      </c>
      <c r="AU233" s="39">
        <v>2.536</v>
      </c>
      <c r="AV233" s="39">
        <v>1.893</v>
      </c>
      <c r="AW233" s="39">
        <v>6.2359999999999998</v>
      </c>
      <c r="AX233" s="39">
        <v>5.6000000000000001E-2</v>
      </c>
      <c r="AY233" s="39">
        <v>0.36399999999999999</v>
      </c>
      <c r="AZ233" s="39">
        <v>0.35799999999999998</v>
      </c>
      <c r="BA233" s="39">
        <v>0</v>
      </c>
      <c r="BB233" s="39">
        <v>6.6609999999999996</v>
      </c>
      <c r="BC233" s="39">
        <v>0.115</v>
      </c>
      <c r="BD233" s="39">
        <v>5.4640000000000004</v>
      </c>
      <c r="BE233" s="39">
        <v>0</v>
      </c>
      <c r="BF233" s="39">
        <v>5.52</v>
      </c>
      <c r="BG233" s="39">
        <v>0</v>
      </c>
      <c r="BH233" s="39">
        <v>0</v>
      </c>
      <c r="BI233" s="39">
        <v>6.1909999999999998</v>
      </c>
      <c r="BJ233" s="39">
        <v>12.17</v>
      </c>
      <c r="BK233" s="39">
        <v>0</v>
      </c>
    </row>
    <row r="234" spans="1:63" x14ac:dyDescent="0.2">
      <c r="A234" s="30">
        <f t="shared" si="61"/>
        <v>2032</v>
      </c>
      <c r="D234" s="30">
        <f t="shared" si="52"/>
        <v>0</v>
      </c>
      <c r="E234" s="30">
        <f t="shared" si="53"/>
        <v>38</v>
      </c>
      <c r="F234" s="30">
        <f t="shared" si="54"/>
        <v>31</v>
      </c>
      <c r="G234" s="30">
        <f t="shared" si="55"/>
        <v>2</v>
      </c>
      <c r="H234" s="30">
        <f t="shared" si="56"/>
        <v>0</v>
      </c>
      <c r="I234" s="30">
        <f t="shared" si="57"/>
        <v>0</v>
      </c>
      <c r="J234" s="30">
        <f t="shared" si="58"/>
        <v>0</v>
      </c>
      <c r="K234" s="30">
        <f t="shared" si="59"/>
        <v>0</v>
      </c>
      <c r="L234" s="30">
        <f t="shared" si="60"/>
        <v>3</v>
      </c>
      <c r="M234" s="38">
        <v>48274</v>
      </c>
      <c r="N234" s="39">
        <v>0.126</v>
      </c>
      <c r="O234" s="39">
        <v>12.515000000000001</v>
      </c>
      <c r="P234" s="39">
        <v>0</v>
      </c>
      <c r="Q234" s="39">
        <v>2.9670000000000001</v>
      </c>
      <c r="R234" s="39">
        <v>0</v>
      </c>
      <c r="S234" s="39">
        <v>4.3479999999999999</v>
      </c>
      <c r="T234" s="39">
        <v>1.2330000000000001</v>
      </c>
      <c r="U234" s="39">
        <v>2.8170000000000002</v>
      </c>
      <c r="V234" s="39">
        <v>1.7010000000000001</v>
      </c>
      <c r="W234" s="39">
        <v>2.2959999999999998</v>
      </c>
      <c r="X234" s="39">
        <v>1.073</v>
      </c>
      <c r="Y234" s="39">
        <v>2.6440000000000001</v>
      </c>
      <c r="Z234" s="39">
        <v>13.23</v>
      </c>
      <c r="AA234" s="39">
        <v>1.1419999999999999</v>
      </c>
      <c r="AB234" s="39">
        <v>3.5329999999999999</v>
      </c>
      <c r="AC234" s="39">
        <v>0.28299999999999997</v>
      </c>
      <c r="AD234" s="39">
        <v>3.8740000000000001</v>
      </c>
      <c r="AE234" s="39">
        <v>0.66</v>
      </c>
      <c r="AF234" s="39">
        <v>1.952</v>
      </c>
      <c r="AG234" s="39">
        <v>1.34</v>
      </c>
      <c r="AH234" s="39">
        <v>1.177</v>
      </c>
      <c r="AI234" s="39">
        <v>0</v>
      </c>
      <c r="AJ234" s="39">
        <v>0</v>
      </c>
      <c r="AK234" s="39">
        <v>0.45600000000000002</v>
      </c>
      <c r="AL234" s="39">
        <v>0.39500000000000002</v>
      </c>
      <c r="AM234" s="39">
        <v>1.042</v>
      </c>
      <c r="AN234" s="39">
        <v>4.6779999999999999</v>
      </c>
      <c r="AO234" s="39">
        <v>0</v>
      </c>
      <c r="AP234" s="39">
        <v>0</v>
      </c>
      <c r="AQ234" s="39">
        <v>5.0590000000000002</v>
      </c>
      <c r="AR234" s="39">
        <v>0</v>
      </c>
      <c r="AS234" s="39">
        <v>3.35</v>
      </c>
      <c r="AT234" s="39">
        <v>0.71899999999999997</v>
      </c>
      <c r="AU234" s="39">
        <v>2.556</v>
      </c>
      <c r="AV234" s="39">
        <v>7.234</v>
      </c>
      <c r="AW234" s="39">
        <v>0</v>
      </c>
      <c r="AX234" s="39">
        <v>0</v>
      </c>
      <c r="AY234" s="39">
        <v>6.1050000000000004</v>
      </c>
      <c r="AZ234" s="39">
        <v>0.45500000000000002</v>
      </c>
      <c r="BA234" s="39">
        <v>7.9139999999999997</v>
      </c>
      <c r="BB234" s="39">
        <v>4.0490000000000004</v>
      </c>
      <c r="BC234" s="39">
        <v>3.1659999999999999</v>
      </c>
      <c r="BD234" s="39">
        <v>0</v>
      </c>
      <c r="BE234" s="39">
        <v>6.21</v>
      </c>
      <c r="BF234" s="39">
        <v>0</v>
      </c>
      <c r="BG234" s="39">
        <v>3.0710000000000002</v>
      </c>
      <c r="BH234" s="39">
        <v>0</v>
      </c>
      <c r="BI234" s="39">
        <v>2.6160000000000001</v>
      </c>
      <c r="BJ234" s="39">
        <v>1.147</v>
      </c>
      <c r="BK234" s="39">
        <v>2.15</v>
      </c>
    </row>
    <row r="235" spans="1:63" x14ac:dyDescent="0.2">
      <c r="A235" s="30">
        <f t="shared" si="61"/>
        <v>2032</v>
      </c>
      <c r="D235" s="30">
        <f t="shared" si="52"/>
        <v>0</v>
      </c>
      <c r="E235" s="30">
        <f t="shared" si="53"/>
        <v>10</v>
      </c>
      <c r="F235" s="30">
        <f t="shared" si="54"/>
        <v>1</v>
      </c>
      <c r="G235" s="30">
        <f t="shared" si="55"/>
        <v>1</v>
      </c>
      <c r="H235" s="30">
        <f t="shared" si="56"/>
        <v>0</v>
      </c>
      <c r="I235" s="30">
        <f t="shared" si="57"/>
        <v>0</v>
      </c>
      <c r="J235" s="30">
        <f t="shared" si="58"/>
        <v>0</v>
      </c>
      <c r="K235" s="30">
        <f t="shared" si="59"/>
        <v>0</v>
      </c>
      <c r="L235" s="30">
        <f t="shared" si="60"/>
        <v>4</v>
      </c>
      <c r="M235" s="38">
        <v>48305</v>
      </c>
      <c r="N235" s="39">
        <v>0</v>
      </c>
      <c r="O235" s="39">
        <v>0</v>
      </c>
      <c r="P235" s="39">
        <v>0</v>
      </c>
      <c r="Q235" s="39">
        <v>0</v>
      </c>
      <c r="R235" s="39">
        <v>0.628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0.126</v>
      </c>
      <c r="AC235" s="39">
        <v>0</v>
      </c>
      <c r="AD235" s="39">
        <v>0</v>
      </c>
      <c r="AE235" s="39">
        <v>12.02</v>
      </c>
      <c r="AF235" s="39">
        <v>0</v>
      </c>
      <c r="AG235" s="39">
        <v>0</v>
      </c>
      <c r="AH235" s="39">
        <v>0</v>
      </c>
      <c r="AI235" s="39">
        <v>0</v>
      </c>
      <c r="AJ235" s="39">
        <v>0.59399999999999997</v>
      </c>
      <c r="AK235" s="39">
        <v>0</v>
      </c>
      <c r="AL235" s="39">
        <v>0.63500000000000001</v>
      </c>
      <c r="AM235" s="39">
        <v>0</v>
      </c>
      <c r="AN235" s="39">
        <v>0.21099999999999999</v>
      </c>
      <c r="AO235" s="39">
        <v>0</v>
      </c>
      <c r="AP235" s="39">
        <v>0.88500000000000001</v>
      </c>
      <c r="AQ235" s="39">
        <v>0</v>
      </c>
      <c r="AR235" s="39">
        <v>0</v>
      </c>
      <c r="AS235" s="39">
        <v>0</v>
      </c>
      <c r="AT235" s="39">
        <v>0</v>
      </c>
      <c r="AU235" s="39">
        <v>0</v>
      </c>
      <c r="AV235" s="39">
        <v>0</v>
      </c>
      <c r="AW235" s="39">
        <v>0</v>
      </c>
      <c r="AX235" s="39">
        <v>0</v>
      </c>
      <c r="AY235" s="39">
        <v>0.187</v>
      </c>
      <c r="AZ235" s="39">
        <v>0</v>
      </c>
      <c r="BA235" s="39">
        <v>0</v>
      </c>
      <c r="BB235" s="39">
        <v>0.34399999999999997</v>
      </c>
      <c r="BC235" s="39">
        <v>0</v>
      </c>
      <c r="BD235" s="39">
        <v>0.23</v>
      </c>
      <c r="BE235" s="39">
        <v>0</v>
      </c>
      <c r="BF235" s="39">
        <v>0</v>
      </c>
      <c r="BG235" s="39">
        <v>0</v>
      </c>
      <c r="BH235" s="39">
        <v>0</v>
      </c>
      <c r="BI235" s="39">
        <v>0</v>
      </c>
      <c r="BJ235" s="39">
        <v>0</v>
      </c>
      <c r="BK235" s="39">
        <v>0</v>
      </c>
    </row>
    <row r="236" spans="1:63" x14ac:dyDescent="0.2">
      <c r="A236" s="30">
        <f t="shared" si="61"/>
        <v>2032</v>
      </c>
      <c r="D236" s="30">
        <f t="shared" si="52"/>
        <v>0</v>
      </c>
      <c r="E236" s="30">
        <f t="shared" si="53"/>
        <v>42</v>
      </c>
      <c r="F236" s="30">
        <f t="shared" si="54"/>
        <v>20</v>
      </c>
      <c r="G236" s="30">
        <f t="shared" si="55"/>
        <v>2</v>
      </c>
      <c r="H236" s="30">
        <f t="shared" si="56"/>
        <v>0</v>
      </c>
      <c r="I236" s="30">
        <f t="shared" si="57"/>
        <v>0</v>
      </c>
      <c r="J236" s="30">
        <f t="shared" si="58"/>
        <v>0</v>
      </c>
      <c r="K236" s="30">
        <f t="shared" si="59"/>
        <v>0</v>
      </c>
      <c r="L236" s="30">
        <f t="shared" si="60"/>
        <v>5</v>
      </c>
      <c r="M236" s="38">
        <v>48335</v>
      </c>
      <c r="N236" s="39">
        <v>0.57999999999999996</v>
      </c>
      <c r="O236" s="39">
        <v>3.198</v>
      </c>
      <c r="P236" s="39">
        <v>0.42299999999999999</v>
      </c>
      <c r="Q236" s="39">
        <v>1.1639999999999999</v>
      </c>
      <c r="R236" s="39">
        <v>0</v>
      </c>
      <c r="S236" s="39">
        <v>12.02</v>
      </c>
      <c r="T236" s="39">
        <v>0.158</v>
      </c>
      <c r="U236" s="39">
        <v>4.1550000000000002</v>
      </c>
      <c r="V236" s="39">
        <v>9.702</v>
      </c>
      <c r="W236" s="39">
        <v>0</v>
      </c>
      <c r="X236" s="39">
        <v>0.20699999999999999</v>
      </c>
      <c r="Y236" s="39">
        <v>0.53500000000000003</v>
      </c>
      <c r="Z236" s="39">
        <v>22.152000000000001</v>
      </c>
      <c r="AA236" s="39">
        <v>0.23499999999999999</v>
      </c>
      <c r="AB236" s="39">
        <v>3.6890000000000001</v>
      </c>
      <c r="AC236" s="39">
        <v>0</v>
      </c>
      <c r="AD236" s="39">
        <v>0.19500000000000001</v>
      </c>
      <c r="AE236" s="39">
        <v>0.28299999999999997</v>
      </c>
      <c r="AF236" s="39">
        <v>0.27500000000000002</v>
      </c>
      <c r="AG236" s="39">
        <v>2.0099999999999998</v>
      </c>
      <c r="AH236" s="39">
        <v>1.125</v>
      </c>
      <c r="AI236" s="39">
        <v>0</v>
      </c>
      <c r="AJ236" s="39">
        <v>0.26700000000000002</v>
      </c>
      <c r="AK236" s="39">
        <v>5.1859999999999999</v>
      </c>
      <c r="AL236" s="39">
        <v>0.40899999999999997</v>
      </c>
      <c r="AM236" s="39">
        <v>2.2120000000000002</v>
      </c>
      <c r="AN236" s="39">
        <v>0.81799999999999995</v>
      </c>
      <c r="AO236" s="39">
        <v>0.76900000000000002</v>
      </c>
      <c r="AP236" s="39">
        <v>0</v>
      </c>
      <c r="AQ236" s="39">
        <v>0.79</v>
      </c>
      <c r="AR236" s="39">
        <v>0</v>
      </c>
      <c r="AS236" s="39">
        <v>3.2170000000000001</v>
      </c>
      <c r="AT236" s="39">
        <v>0.34</v>
      </c>
      <c r="AU236" s="39">
        <v>1.246</v>
      </c>
      <c r="AV236" s="39">
        <v>2.0230000000000001</v>
      </c>
      <c r="AW236" s="39">
        <v>0.47199999999999998</v>
      </c>
      <c r="AX236" s="39">
        <v>0.248</v>
      </c>
      <c r="AY236" s="39">
        <v>1.046</v>
      </c>
      <c r="AZ236" s="39">
        <v>0.72499999999999998</v>
      </c>
      <c r="BA236" s="39">
        <v>1.4339999999999999</v>
      </c>
      <c r="BB236" s="39">
        <v>7.1999999999999995E-2</v>
      </c>
      <c r="BC236" s="39">
        <v>1.528</v>
      </c>
      <c r="BD236" s="39">
        <v>0.51100000000000001</v>
      </c>
      <c r="BE236" s="39">
        <v>5.3999999999999999E-2</v>
      </c>
      <c r="BF236" s="39">
        <v>3.7</v>
      </c>
      <c r="BG236" s="39">
        <v>0.73199999999999998</v>
      </c>
      <c r="BH236" s="39">
        <v>2.4649999999999999</v>
      </c>
      <c r="BI236" s="39">
        <v>0</v>
      </c>
      <c r="BJ236" s="39">
        <v>8.3119999999999994</v>
      </c>
      <c r="BK236" s="39">
        <v>0</v>
      </c>
    </row>
    <row r="237" spans="1:63" x14ac:dyDescent="0.2">
      <c r="A237" s="30">
        <f t="shared" si="61"/>
        <v>2032</v>
      </c>
      <c r="D237" s="30">
        <f t="shared" si="52"/>
        <v>0</v>
      </c>
      <c r="E237" s="30">
        <f t="shared" si="53"/>
        <v>26</v>
      </c>
      <c r="F237" s="30">
        <f t="shared" si="54"/>
        <v>9</v>
      </c>
      <c r="G237" s="30">
        <f t="shared" si="55"/>
        <v>1</v>
      </c>
      <c r="H237" s="30">
        <f t="shared" si="56"/>
        <v>0</v>
      </c>
      <c r="I237" s="30">
        <f t="shared" si="57"/>
        <v>0</v>
      </c>
      <c r="J237" s="30">
        <f t="shared" si="58"/>
        <v>0</v>
      </c>
      <c r="K237" s="30">
        <f t="shared" si="59"/>
        <v>0</v>
      </c>
      <c r="L237" s="30">
        <f t="shared" si="60"/>
        <v>6</v>
      </c>
      <c r="M237" s="38">
        <v>48366</v>
      </c>
      <c r="N237" s="39">
        <v>0.59899999999999998</v>
      </c>
      <c r="O237" s="39">
        <v>3.282</v>
      </c>
      <c r="P237" s="39">
        <v>0</v>
      </c>
      <c r="Q237" s="39">
        <v>0.53600000000000003</v>
      </c>
      <c r="R237" s="39">
        <v>0</v>
      </c>
      <c r="S237" s="39">
        <v>1.0329999999999999</v>
      </c>
      <c r="T237" s="39">
        <v>0.77200000000000002</v>
      </c>
      <c r="U237" s="39">
        <v>0</v>
      </c>
      <c r="V237" s="39">
        <v>0.158</v>
      </c>
      <c r="W237" s="39">
        <v>0.13500000000000001</v>
      </c>
      <c r="X237" s="39">
        <v>0.66400000000000003</v>
      </c>
      <c r="Y237" s="39">
        <v>0.48399999999999999</v>
      </c>
      <c r="Z237" s="39">
        <v>0</v>
      </c>
      <c r="AA237" s="39">
        <v>0</v>
      </c>
      <c r="AB237" s="39">
        <v>0</v>
      </c>
      <c r="AC237" s="39">
        <v>3.2000000000000001E-2</v>
      </c>
      <c r="AD237" s="39">
        <v>0</v>
      </c>
      <c r="AE237" s="39">
        <v>0</v>
      </c>
      <c r="AF237" s="39">
        <v>3.149</v>
      </c>
      <c r="AG237" s="39">
        <v>0</v>
      </c>
      <c r="AH237" s="39">
        <v>0</v>
      </c>
      <c r="AI237" s="39">
        <v>2.056</v>
      </c>
      <c r="AJ237" s="39">
        <v>0</v>
      </c>
      <c r="AK237" s="39">
        <v>0</v>
      </c>
      <c r="AL237" s="39">
        <v>0.88600000000000001</v>
      </c>
      <c r="AM237" s="39">
        <v>0</v>
      </c>
      <c r="AN237" s="39">
        <v>0</v>
      </c>
      <c r="AO237" s="39">
        <v>0</v>
      </c>
      <c r="AP237" s="39">
        <v>0</v>
      </c>
      <c r="AQ237" s="39">
        <v>0.60899999999999999</v>
      </c>
      <c r="AR237" s="39">
        <v>0</v>
      </c>
      <c r="AS237" s="39">
        <v>0</v>
      </c>
      <c r="AT237" s="39">
        <v>6.3E-2</v>
      </c>
      <c r="AU237" s="39">
        <v>2.879</v>
      </c>
      <c r="AV237" s="39">
        <v>0</v>
      </c>
      <c r="AW237" s="39">
        <v>0</v>
      </c>
      <c r="AX237" s="39">
        <v>0.44400000000000001</v>
      </c>
      <c r="AY237" s="39">
        <v>0</v>
      </c>
      <c r="AZ237" s="39">
        <v>9.2999999999999999E-2</v>
      </c>
      <c r="BA237" s="39">
        <v>0.25900000000000001</v>
      </c>
      <c r="BB237" s="39">
        <v>0</v>
      </c>
      <c r="BC237" s="39">
        <v>1.8340000000000001</v>
      </c>
      <c r="BD237" s="39">
        <v>0.13600000000000001</v>
      </c>
      <c r="BE237" s="39">
        <v>17.042999999999999</v>
      </c>
      <c r="BF237" s="39">
        <v>0</v>
      </c>
      <c r="BG237" s="39">
        <v>3.605</v>
      </c>
      <c r="BH237" s="39">
        <v>7.6999999999999999E-2</v>
      </c>
      <c r="BI237" s="39">
        <v>0.35799999999999998</v>
      </c>
      <c r="BJ237" s="39">
        <v>1.014</v>
      </c>
      <c r="BK237" s="39">
        <v>0</v>
      </c>
    </row>
    <row r="238" spans="1:63" x14ac:dyDescent="0.2">
      <c r="A238" s="30">
        <f t="shared" si="61"/>
        <v>2032</v>
      </c>
      <c r="D238" s="30">
        <f t="shared" si="52"/>
        <v>28</v>
      </c>
      <c r="E238" s="30">
        <f t="shared" si="53"/>
        <v>50</v>
      </c>
      <c r="F238" s="30">
        <f t="shared" si="54"/>
        <v>50</v>
      </c>
      <c r="G238" s="30">
        <f t="shared" si="55"/>
        <v>47</v>
      </c>
      <c r="H238" s="30">
        <f t="shared" si="56"/>
        <v>4</v>
      </c>
      <c r="I238" s="30">
        <f t="shared" si="57"/>
        <v>1</v>
      </c>
      <c r="J238" s="30">
        <f t="shared" si="58"/>
        <v>0</v>
      </c>
      <c r="K238" s="30">
        <f t="shared" si="59"/>
        <v>0</v>
      </c>
      <c r="L238" s="30">
        <f t="shared" si="60"/>
        <v>7</v>
      </c>
      <c r="M238" s="38">
        <v>48396</v>
      </c>
      <c r="N238" s="39">
        <v>15.827</v>
      </c>
      <c r="O238" s="39">
        <v>39.631999999999998</v>
      </c>
      <c r="P238" s="39">
        <v>39.744999999999997</v>
      </c>
      <c r="Q238" s="39">
        <v>14.563000000000001</v>
      </c>
      <c r="R238" s="39">
        <v>44.75</v>
      </c>
      <c r="S238" s="39">
        <v>15.776999999999999</v>
      </c>
      <c r="T238" s="39">
        <v>11.73</v>
      </c>
      <c r="U238" s="39">
        <v>45.829000000000001</v>
      </c>
      <c r="V238" s="39">
        <v>28.997</v>
      </c>
      <c r="W238" s="39">
        <v>24.352</v>
      </c>
      <c r="X238" s="39">
        <v>22.045000000000002</v>
      </c>
      <c r="Y238" s="39">
        <v>28.733000000000001</v>
      </c>
      <c r="Z238" s="39">
        <v>30.501999999999999</v>
      </c>
      <c r="AA238" s="39">
        <v>22.055</v>
      </c>
      <c r="AB238" s="39">
        <v>19.491</v>
      </c>
      <c r="AC238" s="39">
        <v>34.594999999999999</v>
      </c>
      <c r="AD238" s="39">
        <v>27.032</v>
      </c>
      <c r="AE238" s="39">
        <v>126.35599999999999</v>
      </c>
      <c r="AF238" s="39">
        <v>8.8140000000000001</v>
      </c>
      <c r="AG238" s="39">
        <v>54.048000000000002</v>
      </c>
      <c r="AH238" s="39">
        <v>28.341999999999999</v>
      </c>
      <c r="AI238" s="39">
        <v>25.652000000000001</v>
      </c>
      <c r="AJ238" s="39">
        <v>24.366</v>
      </c>
      <c r="AK238" s="39">
        <v>33.512</v>
      </c>
      <c r="AL238" s="39">
        <v>4.2629999999999999</v>
      </c>
      <c r="AM238" s="39">
        <v>68.492000000000004</v>
      </c>
      <c r="AN238" s="39">
        <v>23.138999999999999</v>
      </c>
      <c r="AO238" s="39">
        <v>30.166</v>
      </c>
      <c r="AP238" s="39">
        <v>46.433999999999997</v>
      </c>
      <c r="AQ238" s="39">
        <v>11.744999999999999</v>
      </c>
      <c r="AR238" s="39">
        <v>20.408000000000001</v>
      </c>
      <c r="AS238" s="39">
        <v>32.966000000000001</v>
      </c>
      <c r="AT238" s="39">
        <v>31.893000000000001</v>
      </c>
      <c r="AU238" s="39">
        <v>21.006</v>
      </c>
      <c r="AV238" s="39">
        <v>26.638000000000002</v>
      </c>
      <c r="AW238" s="39">
        <v>24.402999999999999</v>
      </c>
      <c r="AX238" s="39">
        <v>30.643999999999998</v>
      </c>
      <c r="AY238" s="39">
        <v>29.986000000000001</v>
      </c>
      <c r="AZ238" s="39">
        <v>9.5510000000000002</v>
      </c>
      <c r="BA238" s="39">
        <v>48.628</v>
      </c>
      <c r="BB238" s="39">
        <v>19.094000000000001</v>
      </c>
      <c r="BC238" s="39">
        <v>90.656999999999996</v>
      </c>
      <c r="BD238" s="39">
        <v>11.422000000000001</v>
      </c>
      <c r="BE238" s="39">
        <v>42.506</v>
      </c>
      <c r="BF238" s="39">
        <v>17.225000000000001</v>
      </c>
      <c r="BG238" s="39">
        <v>46.701000000000001</v>
      </c>
      <c r="BH238" s="39">
        <v>31.407</v>
      </c>
      <c r="BI238" s="39">
        <v>21.890999999999998</v>
      </c>
      <c r="BJ238" s="39">
        <v>39.923000000000002</v>
      </c>
      <c r="BK238" s="39">
        <v>12.907999999999999</v>
      </c>
    </row>
    <row r="239" spans="1:63" x14ac:dyDescent="0.2">
      <c r="A239" s="30">
        <f t="shared" si="61"/>
        <v>2032</v>
      </c>
      <c r="D239" s="30">
        <f t="shared" si="52"/>
        <v>2</v>
      </c>
      <c r="E239" s="30">
        <f t="shared" si="53"/>
        <v>50</v>
      </c>
      <c r="F239" s="30">
        <f t="shared" si="54"/>
        <v>49</v>
      </c>
      <c r="G239" s="30">
        <f t="shared" si="55"/>
        <v>8</v>
      </c>
      <c r="H239" s="30">
        <f t="shared" si="56"/>
        <v>0</v>
      </c>
      <c r="I239" s="30">
        <f t="shared" si="57"/>
        <v>0</v>
      </c>
      <c r="J239" s="30">
        <f t="shared" si="58"/>
        <v>0</v>
      </c>
      <c r="K239" s="30">
        <f t="shared" si="59"/>
        <v>0</v>
      </c>
      <c r="L239" s="30">
        <f t="shared" si="60"/>
        <v>8</v>
      </c>
      <c r="M239" s="38">
        <v>48427</v>
      </c>
      <c r="N239" s="39">
        <v>2.069</v>
      </c>
      <c r="O239" s="39">
        <v>4.7240000000000002</v>
      </c>
      <c r="P239" s="39">
        <v>9.9939999999999998</v>
      </c>
      <c r="Q239" s="39">
        <v>0.623</v>
      </c>
      <c r="R239" s="39">
        <v>10.105</v>
      </c>
      <c r="S239" s="39">
        <v>1.3879999999999999</v>
      </c>
      <c r="T239" s="39">
        <v>2.9940000000000002</v>
      </c>
      <c r="U239" s="39">
        <v>10.4</v>
      </c>
      <c r="V239" s="39">
        <v>4.1139999999999999</v>
      </c>
      <c r="W239" s="39">
        <v>2.863</v>
      </c>
      <c r="X239" s="39">
        <v>5.4480000000000004</v>
      </c>
      <c r="Y239" s="39">
        <v>3.4790000000000001</v>
      </c>
      <c r="Z239" s="39">
        <v>1.77</v>
      </c>
      <c r="AA239" s="39">
        <v>12.497</v>
      </c>
      <c r="AB239" s="39">
        <v>9.8230000000000004</v>
      </c>
      <c r="AC239" s="39">
        <v>1.357</v>
      </c>
      <c r="AD239" s="39">
        <v>6.2469999999999999</v>
      </c>
      <c r="AE239" s="39">
        <v>3.887</v>
      </c>
      <c r="AF239" s="39">
        <v>8.2669999999999995</v>
      </c>
      <c r="AG239" s="39">
        <v>2.7040000000000002</v>
      </c>
      <c r="AH239" s="39">
        <v>35.484000000000002</v>
      </c>
      <c r="AI239" s="39">
        <v>2.0249999999999999</v>
      </c>
      <c r="AJ239" s="39">
        <v>1.8089999999999999</v>
      </c>
      <c r="AK239" s="39">
        <v>6.5609999999999999</v>
      </c>
      <c r="AL239" s="39">
        <v>5.0019999999999998</v>
      </c>
      <c r="AM239" s="39">
        <v>1.4019999999999999</v>
      </c>
      <c r="AN239" s="39">
        <v>4.2220000000000004</v>
      </c>
      <c r="AO239" s="39">
        <v>4.8230000000000004</v>
      </c>
      <c r="AP239" s="39">
        <v>5.468</v>
      </c>
      <c r="AQ239" s="39">
        <v>2.1349999999999998</v>
      </c>
      <c r="AR239" s="39">
        <v>6.351</v>
      </c>
      <c r="AS239" s="39">
        <v>1.992</v>
      </c>
      <c r="AT239" s="39">
        <v>3.68</v>
      </c>
      <c r="AU239" s="39">
        <v>22.228000000000002</v>
      </c>
      <c r="AV239" s="39">
        <v>2.02</v>
      </c>
      <c r="AW239" s="39">
        <v>8.0939999999999994</v>
      </c>
      <c r="AX239" s="39">
        <v>3.3210000000000002</v>
      </c>
      <c r="AY239" s="39">
        <v>5.1619999999999999</v>
      </c>
      <c r="AZ239" s="39">
        <v>1.49</v>
      </c>
      <c r="BA239" s="39">
        <v>19.986000000000001</v>
      </c>
      <c r="BB239" s="39">
        <v>7.2530000000000001</v>
      </c>
      <c r="BC239" s="39">
        <v>2.3919999999999999</v>
      </c>
      <c r="BD239" s="39">
        <v>3.4409999999999998</v>
      </c>
      <c r="BE239" s="39">
        <v>2.2509999999999999</v>
      </c>
      <c r="BF239" s="39">
        <v>4.4960000000000004</v>
      </c>
      <c r="BG239" s="39">
        <v>7.1440000000000001</v>
      </c>
      <c r="BH239" s="39">
        <v>41.368000000000002</v>
      </c>
      <c r="BI239" s="39">
        <v>2.7050000000000001</v>
      </c>
      <c r="BJ239" s="39">
        <v>3.5840000000000001</v>
      </c>
      <c r="BK239" s="39">
        <v>11.723000000000001</v>
      </c>
    </row>
    <row r="240" spans="1:63" x14ac:dyDescent="0.2">
      <c r="A240" s="30">
        <f t="shared" si="61"/>
        <v>2032</v>
      </c>
      <c r="D240" s="30">
        <f t="shared" si="52"/>
        <v>2</v>
      </c>
      <c r="E240" s="30">
        <f t="shared" si="53"/>
        <v>50</v>
      </c>
      <c r="F240" s="30">
        <f t="shared" si="54"/>
        <v>49</v>
      </c>
      <c r="G240" s="30">
        <f t="shared" si="55"/>
        <v>20</v>
      </c>
      <c r="H240" s="30">
        <f t="shared" si="56"/>
        <v>0</v>
      </c>
      <c r="I240" s="30">
        <f t="shared" si="57"/>
        <v>0</v>
      </c>
      <c r="J240" s="30">
        <f t="shared" si="58"/>
        <v>0</v>
      </c>
      <c r="K240" s="30">
        <f t="shared" si="59"/>
        <v>0</v>
      </c>
      <c r="L240" s="30">
        <f t="shared" si="60"/>
        <v>9</v>
      </c>
      <c r="M240" s="38">
        <v>48458</v>
      </c>
      <c r="N240" s="39">
        <v>14.202</v>
      </c>
      <c r="O240" s="39">
        <v>3.6880000000000002</v>
      </c>
      <c r="P240" s="39">
        <v>21.948</v>
      </c>
      <c r="Q240" s="39">
        <v>4.78</v>
      </c>
      <c r="R240" s="39">
        <v>6.6040000000000001</v>
      </c>
      <c r="S240" s="39">
        <v>6.3760000000000003</v>
      </c>
      <c r="T240" s="39">
        <v>16.495000000000001</v>
      </c>
      <c r="U240" s="39">
        <v>22.606999999999999</v>
      </c>
      <c r="V240" s="39">
        <v>16.631</v>
      </c>
      <c r="W240" s="39">
        <v>1.097</v>
      </c>
      <c r="X240" s="39">
        <v>13.603999999999999</v>
      </c>
      <c r="Y240" s="39">
        <v>6.6710000000000003</v>
      </c>
      <c r="Z240" s="39">
        <v>1.5309999999999999</v>
      </c>
      <c r="AA240" s="39">
        <v>15.398999999999999</v>
      </c>
      <c r="AB240" s="39">
        <v>0.624</v>
      </c>
      <c r="AC240" s="39">
        <v>13.827</v>
      </c>
      <c r="AD240" s="39">
        <v>7.4610000000000003</v>
      </c>
      <c r="AE240" s="39">
        <v>6.5529999999999999</v>
      </c>
      <c r="AF240" s="39">
        <v>12.994</v>
      </c>
      <c r="AG240" s="39">
        <v>5.9820000000000002</v>
      </c>
      <c r="AH240" s="39">
        <v>6.8410000000000002</v>
      </c>
      <c r="AI240" s="39">
        <v>8.7129999999999992</v>
      </c>
      <c r="AJ240" s="39">
        <v>6.6580000000000004</v>
      </c>
      <c r="AK240" s="39">
        <v>11.12</v>
      </c>
      <c r="AL240" s="39">
        <v>2.2890000000000001</v>
      </c>
      <c r="AM240" s="39">
        <v>34.420999999999999</v>
      </c>
      <c r="AN240" s="39">
        <v>11.852</v>
      </c>
      <c r="AO240" s="39">
        <v>5.7960000000000003</v>
      </c>
      <c r="AP240" s="39">
        <v>1.3120000000000001</v>
      </c>
      <c r="AQ240" s="39">
        <v>11.56</v>
      </c>
      <c r="AR240" s="39">
        <v>14.391</v>
      </c>
      <c r="AS240" s="39">
        <v>2.3149999999999999</v>
      </c>
      <c r="AT240" s="39">
        <v>8.0329999999999995</v>
      </c>
      <c r="AU240" s="39">
        <v>5.3</v>
      </c>
      <c r="AV240" s="39">
        <v>4.976</v>
      </c>
      <c r="AW240" s="39">
        <v>5.6029999999999998</v>
      </c>
      <c r="AX240" s="39">
        <v>7.6079999999999997</v>
      </c>
      <c r="AY240" s="39">
        <v>7.1050000000000004</v>
      </c>
      <c r="AZ240" s="39">
        <v>5.9690000000000003</v>
      </c>
      <c r="BA240" s="39">
        <v>12.518000000000001</v>
      </c>
      <c r="BB240" s="39">
        <v>2.0790000000000002</v>
      </c>
      <c r="BC240" s="39">
        <v>13.048999999999999</v>
      </c>
      <c r="BD240" s="39">
        <v>14.526999999999999</v>
      </c>
      <c r="BE240" s="39">
        <v>4.6719999999999997</v>
      </c>
      <c r="BF240" s="39">
        <v>1.67</v>
      </c>
      <c r="BG240" s="39">
        <v>14.448</v>
      </c>
      <c r="BH240" s="39">
        <v>2.7080000000000002</v>
      </c>
      <c r="BI240" s="39">
        <v>39.497999999999998</v>
      </c>
      <c r="BJ240" s="39">
        <v>12.358000000000001</v>
      </c>
      <c r="BK240" s="39">
        <v>1.1180000000000001</v>
      </c>
    </row>
    <row r="241" spans="1:63" x14ac:dyDescent="0.2">
      <c r="A241" s="30">
        <f t="shared" si="61"/>
        <v>2032</v>
      </c>
      <c r="D241" s="30">
        <f t="shared" si="52"/>
        <v>4</v>
      </c>
      <c r="E241" s="30">
        <f t="shared" si="53"/>
        <v>48</v>
      </c>
      <c r="F241" s="30">
        <f t="shared" si="54"/>
        <v>41</v>
      </c>
      <c r="G241" s="30">
        <f t="shared" si="55"/>
        <v>12</v>
      </c>
      <c r="H241" s="30">
        <f t="shared" si="56"/>
        <v>1</v>
      </c>
      <c r="I241" s="30">
        <f t="shared" si="57"/>
        <v>0</v>
      </c>
      <c r="J241" s="30">
        <f t="shared" si="58"/>
        <v>0</v>
      </c>
      <c r="K241" s="30">
        <f t="shared" si="59"/>
        <v>0</v>
      </c>
      <c r="L241" s="30">
        <f t="shared" si="60"/>
        <v>10</v>
      </c>
      <c r="M241" s="38">
        <v>48488</v>
      </c>
      <c r="N241" s="39">
        <v>5.9720000000000004</v>
      </c>
      <c r="O241" s="39">
        <v>1.3879999999999999</v>
      </c>
      <c r="P241" s="39">
        <v>3.8620000000000001</v>
      </c>
      <c r="Q241" s="39">
        <v>0.89100000000000001</v>
      </c>
      <c r="R241" s="39">
        <v>3.1619999999999999</v>
      </c>
      <c r="S241" s="39">
        <v>5.7649999999999997</v>
      </c>
      <c r="T241" s="39">
        <v>0.63700000000000001</v>
      </c>
      <c r="U241" s="39">
        <v>46.945999999999998</v>
      </c>
      <c r="V241" s="39">
        <v>21.533000000000001</v>
      </c>
      <c r="W241" s="39">
        <v>0.46400000000000002</v>
      </c>
      <c r="X241" s="39">
        <v>1.3129999999999999</v>
      </c>
      <c r="Y241" s="39">
        <v>15.818</v>
      </c>
      <c r="Z241" s="39">
        <v>9.7949999999999999</v>
      </c>
      <c r="AA241" s="39">
        <v>3.3069999999999999</v>
      </c>
      <c r="AB241" s="39">
        <v>1.504</v>
      </c>
      <c r="AC241" s="39">
        <v>10.792999999999999</v>
      </c>
      <c r="AD241" s="39">
        <v>52.378999999999998</v>
      </c>
      <c r="AE241" s="39">
        <v>1.1890000000000001</v>
      </c>
      <c r="AF241" s="39">
        <v>1.2450000000000001</v>
      </c>
      <c r="AG241" s="39">
        <v>10.377000000000001</v>
      </c>
      <c r="AH241" s="39">
        <v>2.758</v>
      </c>
      <c r="AI241" s="39">
        <v>4.548</v>
      </c>
      <c r="AJ241" s="39">
        <v>2.7189999999999999</v>
      </c>
      <c r="AK241" s="39">
        <v>6.3819999999999997</v>
      </c>
      <c r="AL241" s="39">
        <v>1.845</v>
      </c>
      <c r="AM241" s="39">
        <v>8.6769999999999996</v>
      </c>
      <c r="AN241" s="39">
        <v>8.3360000000000003</v>
      </c>
      <c r="AO241" s="39">
        <v>14.654</v>
      </c>
      <c r="AP241" s="39">
        <v>0</v>
      </c>
      <c r="AQ241" s="39">
        <v>40.618000000000002</v>
      </c>
      <c r="AR241" s="39">
        <v>0.81699999999999995</v>
      </c>
      <c r="AS241" s="39">
        <v>6.7320000000000002</v>
      </c>
      <c r="AT241" s="39">
        <v>15.843999999999999</v>
      </c>
      <c r="AU241" s="39">
        <v>1.321</v>
      </c>
      <c r="AV241" s="39">
        <v>8.2629999999999999</v>
      </c>
      <c r="AW241" s="39">
        <v>1.885</v>
      </c>
      <c r="AX241" s="39">
        <v>19.706</v>
      </c>
      <c r="AY241" s="39">
        <v>0</v>
      </c>
      <c r="AZ241" s="39">
        <v>8.4049999999999994</v>
      </c>
      <c r="BA241" s="39">
        <v>0.28000000000000003</v>
      </c>
      <c r="BB241" s="39">
        <v>2.3980000000000001</v>
      </c>
      <c r="BC241" s="39">
        <v>4.2679999999999998</v>
      </c>
      <c r="BD241" s="39">
        <v>8.3699999999999992</v>
      </c>
      <c r="BE241" s="39">
        <v>0.26700000000000002</v>
      </c>
      <c r="BF241" s="39">
        <v>29.832999999999998</v>
      </c>
      <c r="BG241" s="39">
        <v>5.17</v>
      </c>
      <c r="BH241" s="39">
        <v>0.76900000000000002</v>
      </c>
      <c r="BI241" s="39">
        <v>12.773999999999999</v>
      </c>
      <c r="BJ241" s="39">
        <v>1.3</v>
      </c>
      <c r="BK241" s="39">
        <v>4.6239999999999997</v>
      </c>
    </row>
    <row r="242" spans="1:63" x14ac:dyDescent="0.2">
      <c r="A242" s="30">
        <f t="shared" si="61"/>
        <v>2032</v>
      </c>
      <c r="D242" s="30">
        <f t="shared" si="52"/>
        <v>0</v>
      </c>
      <c r="E242" s="30">
        <f t="shared" si="53"/>
        <v>12</v>
      </c>
      <c r="F242" s="30">
        <f t="shared" si="54"/>
        <v>3</v>
      </c>
      <c r="G242" s="30">
        <f t="shared" si="55"/>
        <v>0</v>
      </c>
      <c r="H242" s="30">
        <f t="shared" si="56"/>
        <v>0</v>
      </c>
      <c r="I242" s="30">
        <f t="shared" si="57"/>
        <v>0</v>
      </c>
      <c r="J242" s="30">
        <f t="shared" si="58"/>
        <v>0</v>
      </c>
      <c r="K242" s="30">
        <f t="shared" si="59"/>
        <v>0</v>
      </c>
      <c r="L242" s="30">
        <f t="shared" si="60"/>
        <v>11</v>
      </c>
      <c r="M242" s="38">
        <v>48519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1.794</v>
      </c>
      <c r="T242" s="39">
        <v>0.999</v>
      </c>
      <c r="U242" s="39">
        <v>0</v>
      </c>
      <c r="V242" s="39">
        <v>0</v>
      </c>
      <c r="W242" s="39">
        <v>0</v>
      </c>
      <c r="X242" s="39">
        <v>0</v>
      </c>
      <c r="Y242" s="39">
        <v>0.10100000000000001</v>
      </c>
      <c r="Z242" s="39">
        <v>0</v>
      </c>
      <c r="AA242" s="39">
        <v>0.45</v>
      </c>
      <c r="AB242" s="39">
        <v>0.48899999999999999</v>
      </c>
      <c r="AC242" s="39">
        <v>0</v>
      </c>
      <c r="AD242" s="39">
        <v>0</v>
      </c>
      <c r="AE242" s="39">
        <v>0</v>
      </c>
      <c r="AF242" s="39">
        <v>0.89400000000000002</v>
      </c>
      <c r="AG242" s="39">
        <v>0</v>
      </c>
      <c r="AH242" s="39">
        <v>0</v>
      </c>
      <c r="AI242" s="39">
        <v>4.2999999999999997E-2</v>
      </c>
      <c r="AJ242" s="39">
        <v>0</v>
      </c>
      <c r="AK242" s="39">
        <v>3.798</v>
      </c>
      <c r="AL242" s="39">
        <v>0</v>
      </c>
      <c r="AM242" s="39">
        <v>0</v>
      </c>
      <c r="AN242" s="39">
        <v>0</v>
      </c>
      <c r="AO242" s="39">
        <v>0</v>
      </c>
      <c r="AP242" s="39">
        <v>0</v>
      </c>
      <c r="AQ242" s="39">
        <v>0</v>
      </c>
      <c r="AR242" s="39">
        <v>0</v>
      </c>
      <c r="AS242" s="39">
        <v>0</v>
      </c>
      <c r="AT242" s="39">
        <v>0</v>
      </c>
      <c r="AU242" s="39">
        <v>0</v>
      </c>
      <c r="AV242" s="39">
        <v>0</v>
      </c>
      <c r="AW242" s="39">
        <v>0</v>
      </c>
      <c r="AX242" s="39">
        <v>5.4420000000000002</v>
      </c>
      <c r="AY242" s="39">
        <v>0</v>
      </c>
      <c r="AZ242" s="39">
        <v>0</v>
      </c>
      <c r="BA242" s="39">
        <v>0.82699999999999996</v>
      </c>
      <c r="BB242" s="39">
        <v>0</v>
      </c>
      <c r="BC242" s="39">
        <v>0</v>
      </c>
      <c r="BD242" s="39">
        <v>0</v>
      </c>
      <c r="BE242" s="39">
        <v>0.38500000000000001</v>
      </c>
      <c r="BF242" s="39">
        <v>0</v>
      </c>
      <c r="BG242" s="39">
        <v>0</v>
      </c>
      <c r="BH242" s="39">
        <v>0.13800000000000001</v>
      </c>
      <c r="BI242" s="39">
        <v>0</v>
      </c>
      <c r="BJ242" s="39">
        <v>0</v>
      </c>
      <c r="BK242" s="39">
        <v>0</v>
      </c>
    </row>
    <row r="243" spans="1:63" x14ac:dyDescent="0.2">
      <c r="A243" s="30">
        <f t="shared" si="61"/>
        <v>2032</v>
      </c>
      <c r="D243" s="30">
        <f t="shared" si="52"/>
        <v>6</v>
      </c>
      <c r="E243" s="30">
        <f t="shared" si="53"/>
        <v>42</v>
      </c>
      <c r="F243" s="30">
        <f t="shared" si="54"/>
        <v>34</v>
      </c>
      <c r="G243" s="30">
        <f t="shared" si="55"/>
        <v>20</v>
      </c>
      <c r="H243" s="30">
        <f t="shared" si="56"/>
        <v>0</v>
      </c>
      <c r="I243" s="30">
        <f t="shared" si="57"/>
        <v>0</v>
      </c>
      <c r="J243" s="30">
        <f t="shared" si="58"/>
        <v>0</v>
      </c>
      <c r="K243" s="30">
        <f t="shared" si="59"/>
        <v>0</v>
      </c>
      <c r="L243" s="30">
        <f t="shared" si="60"/>
        <v>12</v>
      </c>
      <c r="M243" s="38">
        <v>48549</v>
      </c>
      <c r="N243" s="39">
        <v>0</v>
      </c>
      <c r="O243" s="39">
        <v>47.872999999999998</v>
      </c>
      <c r="P243" s="39">
        <v>4.3380000000000001</v>
      </c>
      <c r="Q243" s="39">
        <v>3.0710000000000002</v>
      </c>
      <c r="R243" s="39">
        <v>3.0659999999999998</v>
      </c>
      <c r="S243" s="39">
        <v>19.73</v>
      </c>
      <c r="T243" s="39">
        <v>14.673999999999999</v>
      </c>
      <c r="U243" s="39">
        <v>2.835</v>
      </c>
      <c r="V243" s="39">
        <v>29.065999999999999</v>
      </c>
      <c r="W243" s="39">
        <v>0</v>
      </c>
      <c r="X243" s="39">
        <v>2.48</v>
      </c>
      <c r="Y243" s="39">
        <v>11.326000000000001</v>
      </c>
      <c r="Z243" s="39">
        <v>9.3249999999999993</v>
      </c>
      <c r="AA243" s="39">
        <v>0.71699999999999997</v>
      </c>
      <c r="AB243" s="39">
        <v>0.10299999999999999</v>
      </c>
      <c r="AC243" s="39">
        <v>18.11</v>
      </c>
      <c r="AD243" s="39">
        <v>0</v>
      </c>
      <c r="AE243" s="39">
        <v>22.702000000000002</v>
      </c>
      <c r="AF243" s="39">
        <v>0.41299999999999998</v>
      </c>
      <c r="AG243" s="39">
        <v>17.472999999999999</v>
      </c>
      <c r="AH243" s="39">
        <v>3.9950000000000001</v>
      </c>
      <c r="AI243" s="39">
        <v>11.16</v>
      </c>
      <c r="AJ243" s="39">
        <v>1.1359999999999999</v>
      </c>
      <c r="AK243" s="39">
        <v>13.864000000000001</v>
      </c>
      <c r="AL243" s="39">
        <v>0.314</v>
      </c>
      <c r="AM243" s="39">
        <v>41.573</v>
      </c>
      <c r="AN243" s="39">
        <v>7.6580000000000004</v>
      </c>
      <c r="AO243" s="39">
        <v>4.0750000000000002</v>
      </c>
      <c r="AP243" s="39">
        <v>0</v>
      </c>
      <c r="AQ243" s="39">
        <v>27.884</v>
      </c>
      <c r="AR243" s="39">
        <v>17.597999999999999</v>
      </c>
      <c r="AS243" s="39">
        <v>0</v>
      </c>
      <c r="AT243" s="39">
        <v>10.317</v>
      </c>
      <c r="AU243" s="39">
        <v>7.2140000000000004</v>
      </c>
      <c r="AV243" s="39">
        <v>0.23100000000000001</v>
      </c>
      <c r="AW243" s="39">
        <v>11.585000000000001</v>
      </c>
      <c r="AX243" s="39">
        <v>15.749000000000001</v>
      </c>
      <c r="AY243" s="39">
        <v>0.46400000000000002</v>
      </c>
      <c r="AZ243" s="39">
        <v>6.81</v>
      </c>
      <c r="BA243" s="39">
        <v>3.8359999999999999</v>
      </c>
      <c r="BB243" s="39">
        <v>0</v>
      </c>
      <c r="BC243" s="39">
        <v>17.454000000000001</v>
      </c>
      <c r="BD243" s="39">
        <v>14.132</v>
      </c>
      <c r="BE243" s="39">
        <v>0.70499999999999996</v>
      </c>
      <c r="BF243" s="39">
        <v>7.9039999999999999</v>
      </c>
      <c r="BG243" s="39">
        <v>0.86299999999999999</v>
      </c>
      <c r="BH243" s="39">
        <v>39.231000000000002</v>
      </c>
      <c r="BI243" s="39">
        <v>0</v>
      </c>
      <c r="BJ243" s="39">
        <v>29.271000000000001</v>
      </c>
      <c r="BK243" s="39">
        <v>0</v>
      </c>
    </row>
    <row r="244" spans="1:63" x14ac:dyDescent="0.2">
      <c r="A244" s="30">
        <f t="shared" si="61"/>
        <v>2033</v>
      </c>
      <c r="D244" s="30">
        <f t="shared" si="52"/>
        <v>12</v>
      </c>
      <c r="E244" s="30">
        <f t="shared" si="53"/>
        <v>47</v>
      </c>
      <c r="F244" s="30">
        <f t="shared" si="54"/>
        <v>43</v>
      </c>
      <c r="G244" s="30">
        <f t="shared" si="55"/>
        <v>20</v>
      </c>
      <c r="H244" s="30">
        <f t="shared" si="56"/>
        <v>2</v>
      </c>
      <c r="I244" s="30">
        <f t="shared" si="57"/>
        <v>0</v>
      </c>
      <c r="J244" s="30">
        <f t="shared" si="58"/>
        <v>0</v>
      </c>
      <c r="K244" s="30">
        <f t="shared" si="59"/>
        <v>0</v>
      </c>
      <c r="L244" s="30">
        <f t="shared" si="60"/>
        <v>1</v>
      </c>
      <c r="M244" s="38">
        <v>48580</v>
      </c>
      <c r="N244" s="39">
        <v>15.597</v>
      </c>
      <c r="O244" s="39">
        <v>4.1859999999999999</v>
      </c>
      <c r="P244" s="39">
        <v>2.625</v>
      </c>
      <c r="Q244" s="39">
        <v>33.130000000000003</v>
      </c>
      <c r="R244" s="39">
        <v>21.210999999999999</v>
      </c>
      <c r="S244" s="39">
        <v>0.88</v>
      </c>
      <c r="T244" s="39">
        <v>38.832999999999998</v>
      </c>
      <c r="U244" s="39">
        <v>0</v>
      </c>
      <c r="V244" s="39">
        <v>12.92</v>
      </c>
      <c r="W244" s="39">
        <v>5.468</v>
      </c>
      <c r="X244" s="39">
        <v>5.3849999999999998</v>
      </c>
      <c r="Y244" s="39">
        <v>13.672000000000001</v>
      </c>
      <c r="Z244" s="39">
        <v>0.60599999999999998</v>
      </c>
      <c r="AA244" s="39">
        <v>26.15</v>
      </c>
      <c r="AB244" s="39">
        <v>7.2190000000000003</v>
      </c>
      <c r="AC244" s="39">
        <v>25.379000000000001</v>
      </c>
      <c r="AD244" s="39">
        <v>1.1000000000000001</v>
      </c>
      <c r="AE244" s="39">
        <v>26.632999999999999</v>
      </c>
      <c r="AF244" s="39">
        <v>1.2250000000000001</v>
      </c>
      <c r="AG244" s="39">
        <v>8.7720000000000002</v>
      </c>
      <c r="AH244" s="39">
        <v>22.047999999999998</v>
      </c>
      <c r="AI244" s="39">
        <v>4.5289999999999999</v>
      </c>
      <c r="AJ244" s="39">
        <v>18.172999999999998</v>
      </c>
      <c r="AK244" s="39">
        <v>2.1629999999999998</v>
      </c>
      <c r="AL244" s="39">
        <v>66.111000000000004</v>
      </c>
      <c r="AM244" s="39">
        <v>0.94</v>
      </c>
      <c r="AN244" s="39">
        <v>7.4349999999999996</v>
      </c>
      <c r="AO244" s="39">
        <v>28.704000000000001</v>
      </c>
      <c r="AP244" s="39">
        <v>0</v>
      </c>
      <c r="AQ244" s="39">
        <v>51.213000000000001</v>
      </c>
      <c r="AR244" s="39">
        <v>3.5960000000000001</v>
      </c>
      <c r="AS244" s="39">
        <v>5.2320000000000002</v>
      </c>
      <c r="AT244" s="39">
        <v>4.22</v>
      </c>
      <c r="AU244" s="39">
        <v>8.3439999999999994</v>
      </c>
      <c r="AV244" s="39">
        <v>1.1100000000000001</v>
      </c>
      <c r="AW244" s="39">
        <v>36.546999999999997</v>
      </c>
      <c r="AX244" s="39">
        <v>0.62</v>
      </c>
      <c r="AY244" s="39">
        <v>22.768999999999998</v>
      </c>
      <c r="AZ244" s="39">
        <v>8.7850000000000001</v>
      </c>
      <c r="BA244" s="39">
        <v>2.1549999999999998</v>
      </c>
      <c r="BB244" s="39">
        <v>2.2069999999999999</v>
      </c>
      <c r="BC244" s="39">
        <v>14.507999999999999</v>
      </c>
      <c r="BD244" s="39">
        <v>38.110999999999997</v>
      </c>
      <c r="BE244" s="39">
        <v>27.094000000000001</v>
      </c>
      <c r="BF244" s="39">
        <v>1.59</v>
      </c>
      <c r="BG244" s="39">
        <v>9.1</v>
      </c>
      <c r="BH244" s="39">
        <v>4.8259999999999996</v>
      </c>
      <c r="BI244" s="39">
        <v>8.5730000000000004</v>
      </c>
      <c r="BJ244" s="39">
        <v>26.067</v>
      </c>
      <c r="BK244" s="39">
        <v>0</v>
      </c>
    </row>
    <row r="245" spans="1:63" x14ac:dyDescent="0.2">
      <c r="A245" s="30">
        <f t="shared" si="61"/>
        <v>2033</v>
      </c>
      <c r="D245" s="30">
        <f t="shared" si="52"/>
        <v>1</v>
      </c>
      <c r="E245" s="30">
        <f t="shared" si="53"/>
        <v>35</v>
      </c>
      <c r="F245" s="30">
        <f t="shared" si="54"/>
        <v>27</v>
      </c>
      <c r="G245" s="30">
        <f t="shared" si="55"/>
        <v>4</v>
      </c>
      <c r="H245" s="30">
        <f t="shared" si="56"/>
        <v>0</v>
      </c>
      <c r="I245" s="30">
        <f t="shared" si="57"/>
        <v>0</v>
      </c>
      <c r="J245" s="30">
        <f t="shared" si="58"/>
        <v>0</v>
      </c>
      <c r="K245" s="30">
        <f t="shared" si="59"/>
        <v>0</v>
      </c>
      <c r="L245" s="30">
        <f t="shared" si="60"/>
        <v>2</v>
      </c>
      <c r="M245" s="38">
        <v>48611</v>
      </c>
      <c r="N245" s="39">
        <v>7.8E-2</v>
      </c>
      <c r="O245" s="39">
        <v>8.375</v>
      </c>
      <c r="P245" s="39">
        <v>6.1310000000000002</v>
      </c>
      <c r="Q245" s="39">
        <v>0</v>
      </c>
      <c r="R245" s="39">
        <v>4.7640000000000002</v>
      </c>
      <c r="S245" s="39">
        <v>0</v>
      </c>
      <c r="T245" s="39">
        <v>0.22500000000000001</v>
      </c>
      <c r="U245" s="39">
        <v>3.274</v>
      </c>
      <c r="V245" s="39">
        <v>9.9269999999999996</v>
      </c>
      <c r="W245" s="39">
        <v>0</v>
      </c>
      <c r="X245" s="39">
        <v>1.6759999999999999</v>
      </c>
      <c r="Y245" s="39">
        <v>0</v>
      </c>
      <c r="Z245" s="39">
        <v>2.3860000000000001</v>
      </c>
      <c r="AA245" s="39">
        <v>1.194</v>
      </c>
      <c r="AB245" s="39">
        <v>1.1120000000000001</v>
      </c>
      <c r="AC245" s="39">
        <v>0.25</v>
      </c>
      <c r="AD245" s="39">
        <v>2.1190000000000002</v>
      </c>
      <c r="AE245" s="39">
        <v>1.5429999999999999</v>
      </c>
      <c r="AF245" s="39">
        <v>4.032</v>
      </c>
      <c r="AG245" s="39">
        <v>0</v>
      </c>
      <c r="AH245" s="39">
        <v>0</v>
      </c>
      <c r="AI245" s="39">
        <v>32.003999999999998</v>
      </c>
      <c r="AJ245" s="39">
        <v>0.1</v>
      </c>
      <c r="AK245" s="39">
        <v>22.273</v>
      </c>
      <c r="AL245" s="39">
        <v>6.0019999999999998</v>
      </c>
      <c r="AM245" s="39">
        <v>0</v>
      </c>
      <c r="AN245" s="39">
        <v>0.83399999999999996</v>
      </c>
      <c r="AO245" s="39">
        <v>6.3490000000000002</v>
      </c>
      <c r="AP245" s="39">
        <v>6.649</v>
      </c>
      <c r="AQ245" s="39">
        <v>0</v>
      </c>
      <c r="AR245" s="39">
        <v>12.007999999999999</v>
      </c>
      <c r="AS245" s="39">
        <v>0</v>
      </c>
      <c r="AT245" s="39">
        <v>0</v>
      </c>
      <c r="AU245" s="39">
        <v>1.9119999999999999</v>
      </c>
      <c r="AV245" s="39">
        <v>1.5920000000000001</v>
      </c>
      <c r="AW245" s="39">
        <v>3.7879999999999998</v>
      </c>
      <c r="AX245" s="39">
        <v>10.531000000000001</v>
      </c>
      <c r="AY245" s="39">
        <v>0</v>
      </c>
      <c r="AZ245" s="39">
        <v>0</v>
      </c>
      <c r="BA245" s="39">
        <v>3.887</v>
      </c>
      <c r="BB245" s="39">
        <v>3.7850000000000001</v>
      </c>
      <c r="BC245" s="39">
        <v>0.45100000000000001</v>
      </c>
      <c r="BD245" s="39">
        <v>4.7290000000000001</v>
      </c>
      <c r="BE245" s="39">
        <v>0.28299999999999997</v>
      </c>
      <c r="BF245" s="39">
        <v>3.5129999999999999</v>
      </c>
      <c r="BG245" s="39">
        <v>0</v>
      </c>
      <c r="BH245" s="39">
        <v>0</v>
      </c>
      <c r="BI245" s="39">
        <v>0.53400000000000003</v>
      </c>
      <c r="BJ245" s="39">
        <v>0</v>
      </c>
      <c r="BK245" s="39">
        <v>7.31</v>
      </c>
    </row>
    <row r="246" spans="1:63" x14ac:dyDescent="0.2">
      <c r="A246" s="30">
        <f t="shared" si="61"/>
        <v>2033</v>
      </c>
      <c r="D246" s="30">
        <f t="shared" si="52"/>
        <v>1</v>
      </c>
      <c r="E246" s="30">
        <f t="shared" si="53"/>
        <v>40</v>
      </c>
      <c r="F246" s="30">
        <f t="shared" si="54"/>
        <v>31</v>
      </c>
      <c r="G246" s="30">
        <f t="shared" si="55"/>
        <v>3</v>
      </c>
      <c r="H246" s="30">
        <f t="shared" si="56"/>
        <v>0</v>
      </c>
      <c r="I246" s="30">
        <f t="shared" si="57"/>
        <v>0</v>
      </c>
      <c r="J246" s="30">
        <f t="shared" si="58"/>
        <v>0</v>
      </c>
      <c r="K246" s="30">
        <f t="shared" si="59"/>
        <v>0</v>
      </c>
      <c r="L246" s="30">
        <f t="shared" si="60"/>
        <v>3</v>
      </c>
      <c r="M246" s="38">
        <v>48639</v>
      </c>
      <c r="N246" s="39">
        <v>2.4209999999999998</v>
      </c>
      <c r="O246" s="39">
        <v>9.0559999999999992</v>
      </c>
      <c r="P246" s="39">
        <v>5.7830000000000004</v>
      </c>
      <c r="Q246" s="39">
        <v>0</v>
      </c>
      <c r="R246" s="39">
        <v>3.9039999999999999</v>
      </c>
      <c r="S246" s="39">
        <v>0</v>
      </c>
      <c r="T246" s="39">
        <v>1.3180000000000001</v>
      </c>
      <c r="U246" s="39">
        <v>1.3660000000000001</v>
      </c>
      <c r="V246" s="39">
        <v>1.1910000000000001</v>
      </c>
      <c r="W246" s="39">
        <v>0.22500000000000001</v>
      </c>
      <c r="X246" s="39">
        <v>0.28599999999999998</v>
      </c>
      <c r="Y246" s="39">
        <v>1.6719999999999999</v>
      </c>
      <c r="Z246" s="39">
        <v>2.0619999999999998</v>
      </c>
      <c r="AA246" s="39">
        <v>5.7539999999999996</v>
      </c>
      <c r="AB246" s="39">
        <v>0</v>
      </c>
      <c r="AC246" s="39">
        <v>28.515999999999998</v>
      </c>
      <c r="AD246" s="39">
        <v>4.9740000000000002</v>
      </c>
      <c r="AE246" s="39">
        <v>0</v>
      </c>
      <c r="AF246" s="39">
        <v>1.7090000000000001</v>
      </c>
      <c r="AG246" s="39">
        <v>0.79500000000000004</v>
      </c>
      <c r="AH246" s="39">
        <v>1.2210000000000001</v>
      </c>
      <c r="AI246" s="39">
        <v>1.5249999999999999</v>
      </c>
      <c r="AJ246" s="39">
        <v>1.417</v>
      </c>
      <c r="AK246" s="39">
        <v>7.173</v>
      </c>
      <c r="AL246" s="39">
        <v>0</v>
      </c>
      <c r="AM246" s="39">
        <v>5.04</v>
      </c>
      <c r="AN246" s="39">
        <v>1.302</v>
      </c>
      <c r="AO246" s="39">
        <v>1.496</v>
      </c>
      <c r="AP246" s="39">
        <v>0</v>
      </c>
      <c r="AQ246" s="39">
        <v>10.544</v>
      </c>
      <c r="AR246" s="39">
        <v>0.39100000000000001</v>
      </c>
      <c r="AS246" s="39">
        <v>4.0759999999999996</v>
      </c>
      <c r="AT246" s="39">
        <v>0.13900000000000001</v>
      </c>
      <c r="AU246" s="39">
        <v>3.0950000000000002</v>
      </c>
      <c r="AV246" s="39">
        <v>1.468</v>
      </c>
      <c r="AW246" s="39">
        <v>0.86599999999999999</v>
      </c>
      <c r="AX246" s="39">
        <v>0</v>
      </c>
      <c r="AY246" s="39">
        <v>0.88600000000000001</v>
      </c>
      <c r="AZ246" s="39">
        <v>2.2879999999999998</v>
      </c>
      <c r="BA246" s="39">
        <v>0.70299999999999996</v>
      </c>
      <c r="BB246" s="39">
        <v>24.087</v>
      </c>
      <c r="BC246" s="39">
        <v>2.9279999999999999</v>
      </c>
      <c r="BD246" s="39">
        <v>0</v>
      </c>
      <c r="BE246" s="39">
        <v>9.0640000000000001</v>
      </c>
      <c r="BF246" s="39">
        <v>0</v>
      </c>
      <c r="BG246" s="39">
        <v>2.6829999999999998</v>
      </c>
      <c r="BH246" s="39">
        <v>0.54900000000000004</v>
      </c>
      <c r="BI246" s="39">
        <v>3.2530000000000001</v>
      </c>
      <c r="BJ246" s="39">
        <v>0</v>
      </c>
      <c r="BK246" s="39">
        <v>1.3009999999999999</v>
      </c>
    </row>
    <row r="247" spans="1:63" x14ac:dyDescent="0.2">
      <c r="A247" s="30">
        <f t="shared" si="61"/>
        <v>2033</v>
      </c>
      <c r="D247" s="30">
        <f t="shared" si="52"/>
        <v>0</v>
      </c>
      <c r="E247" s="30">
        <f t="shared" si="53"/>
        <v>2</v>
      </c>
      <c r="F247" s="30">
        <f t="shared" si="54"/>
        <v>2</v>
      </c>
      <c r="G247" s="30">
        <f t="shared" si="55"/>
        <v>0</v>
      </c>
      <c r="H247" s="30">
        <f t="shared" si="56"/>
        <v>0</v>
      </c>
      <c r="I247" s="30">
        <f t="shared" si="57"/>
        <v>0</v>
      </c>
      <c r="J247" s="30">
        <f t="shared" si="58"/>
        <v>0</v>
      </c>
      <c r="K247" s="30">
        <f t="shared" si="59"/>
        <v>0</v>
      </c>
      <c r="L247" s="30">
        <f t="shared" si="60"/>
        <v>4</v>
      </c>
      <c r="M247" s="38">
        <v>48670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2.448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2.0110000000000001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</row>
    <row r="248" spans="1:63" x14ac:dyDescent="0.2">
      <c r="A248" s="30">
        <f t="shared" si="61"/>
        <v>2033</v>
      </c>
      <c r="D248" s="30">
        <f t="shared" si="52"/>
        <v>1</v>
      </c>
      <c r="E248" s="30">
        <f t="shared" si="53"/>
        <v>16</v>
      </c>
      <c r="F248" s="30">
        <f t="shared" si="54"/>
        <v>6</v>
      </c>
      <c r="G248" s="30">
        <f t="shared" si="55"/>
        <v>2</v>
      </c>
      <c r="H248" s="30">
        <f t="shared" si="56"/>
        <v>0</v>
      </c>
      <c r="I248" s="30">
        <f t="shared" si="57"/>
        <v>0</v>
      </c>
      <c r="J248" s="30">
        <f t="shared" si="58"/>
        <v>0</v>
      </c>
      <c r="K248" s="30">
        <f t="shared" si="59"/>
        <v>0</v>
      </c>
      <c r="L248" s="30">
        <f t="shared" si="60"/>
        <v>5</v>
      </c>
      <c r="M248" s="38">
        <v>48700</v>
      </c>
      <c r="N248" s="39">
        <v>0</v>
      </c>
      <c r="O248" s="39">
        <v>0</v>
      </c>
      <c r="P248" s="39">
        <v>0.31</v>
      </c>
      <c r="Q248" s="39">
        <v>0</v>
      </c>
      <c r="R248" s="39">
        <v>0.4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30.959</v>
      </c>
      <c r="AA248" s="39">
        <v>0.01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19.960999999999999</v>
      </c>
      <c r="AI248" s="39">
        <v>0</v>
      </c>
      <c r="AJ248" s="39">
        <v>3.6999999999999998E-2</v>
      </c>
      <c r="AK248" s="39">
        <v>8.1000000000000003E-2</v>
      </c>
      <c r="AL248" s="39">
        <v>5.3999999999999999E-2</v>
      </c>
      <c r="AM248" s="39">
        <v>1.3069999999999999</v>
      </c>
      <c r="AN248" s="39">
        <v>0</v>
      </c>
      <c r="AO248" s="39">
        <v>0</v>
      </c>
      <c r="AP248" s="39">
        <v>0</v>
      </c>
      <c r="AQ248" s="39">
        <v>0.68300000000000005</v>
      </c>
      <c r="AR248" s="39">
        <v>0</v>
      </c>
      <c r="AS248" s="39">
        <v>0.378</v>
      </c>
      <c r="AT248" s="39">
        <v>0</v>
      </c>
      <c r="AU248" s="39">
        <v>0</v>
      </c>
      <c r="AV248" s="39">
        <v>0</v>
      </c>
      <c r="AW248" s="39">
        <v>0</v>
      </c>
      <c r="AX248" s="39">
        <v>2.5270000000000001</v>
      </c>
      <c r="AY248" s="39">
        <v>0</v>
      </c>
      <c r="AZ248" s="39">
        <v>0</v>
      </c>
      <c r="BA248" s="39">
        <v>0</v>
      </c>
      <c r="BB248" s="39">
        <v>0</v>
      </c>
      <c r="BC248" s="39">
        <v>2.407</v>
      </c>
      <c r="BD248" s="39">
        <v>0.43</v>
      </c>
      <c r="BE248" s="39">
        <v>0</v>
      </c>
      <c r="BF248" s="39">
        <v>0.02</v>
      </c>
      <c r="BG248" s="39">
        <v>0</v>
      </c>
      <c r="BH248" s="39">
        <v>0</v>
      </c>
      <c r="BI248" s="39">
        <v>0</v>
      </c>
      <c r="BJ248" s="39">
        <v>1.798</v>
      </c>
      <c r="BK248" s="39">
        <v>0</v>
      </c>
    </row>
    <row r="249" spans="1:63" x14ac:dyDescent="0.2">
      <c r="A249" s="30">
        <f t="shared" si="61"/>
        <v>2033</v>
      </c>
      <c r="D249" s="30">
        <f t="shared" si="52"/>
        <v>0</v>
      </c>
      <c r="E249" s="30">
        <f t="shared" si="53"/>
        <v>28</v>
      </c>
      <c r="F249" s="30">
        <f t="shared" si="54"/>
        <v>5</v>
      </c>
      <c r="G249" s="30">
        <f t="shared" si="55"/>
        <v>0</v>
      </c>
      <c r="H249" s="30">
        <f t="shared" si="56"/>
        <v>0</v>
      </c>
      <c r="I249" s="30">
        <f t="shared" si="57"/>
        <v>0</v>
      </c>
      <c r="J249" s="30">
        <f t="shared" si="58"/>
        <v>0</v>
      </c>
      <c r="K249" s="30">
        <f t="shared" si="59"/>
        <v>0</v>
      </c>
      <c r="L249" s="30">
        <f t="shared" si="60"/>
        <v>6</v>
      </c>
      <c r="M249" s="38">
        <v>48731</v>
      </c>
      <c r="N249" s="39">
        <v>0</v>
      </c>
      <c r="O249" s="39">
        <v>0.374</v>
      </c>
      <c r="P249" s="39">
        <v>0.26100000000000001</v>
      </c>
      <c r="Q249" s="39">
        <v>1.9E-2</v>
      </c>
      <c r="R249" s="39">
        <v>0.52600000000000002</v>
      </c>
      <c r="S249" s="39">
        <v>0.72099999999999997</v>
      </c>
      <c r="T249" s="39">
        <v>0</v>
      </c>
      <c r="U249" s="39">
        <v>0.72</v>
      </c>
      <c r="V249" s="39">
        <v>0.48799999999999999</v>
      </c>
      <c r="W249" s="39">
        <v>0.35699999999999998</v>
      </c>
      <c r="X249" s="39">
        <v>1.3180000000000001</v>
      </c>
      <c r="Y249" s="39">
        <v>0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  <c r="AE249" s="39">
        <v>0.61599999999999999</v>
      </c>
      <c r="AF249" s="39">
        <v>0.28899999999999998</v>
      </c>
      <c r="AG249" s="39">
        <v>0.158</v>
      </c>
      <c r="AH249" s="39">
        <v>0.04</v>
      </c>
      <c r="AI249" s="39">
        <v>0</v>
      </c>
      <c r="AJ249" s="39">
        <v>0</v>
      </c>
      <c r="AK249" s="39">
        <v>0.46700000000000003</v>
      </c>
      <c r="AL249" s="39">
        <v>0.26200000000000001</v>
      </c>
      <c r="AM249" s="39">
        <v>0.83599999999999997</v>
      </c>
      <c r="AN249" s="39">
        <v>0</v>
      </c>
      <c r="AO249" s="39">
        <v>0.65</v>
      </c>
      <c r="AP249" s="39">
        <v>0</v>
      </c>
      <c r="AQ249" s="39">
        <v>0.71199999999999997</v>
      </c>
      <c r="AR249" s="39">
        <v>0</v>
      </c>
      <c r="AS249" s="39">
        <v>1.5860000000000001</v>
      </c>
      <c r="AT249" s="39">
        <v>0</v>
      </c>
      <c r="AU249" s="39">
        <v>1.0760000000000001</v>
      </c>
      <c r="AV249" s="39">
        <v>0.61099999999999999</v>
      </c>
      <c r="AW249" s="39">
        <v>0</v>
      </c>
      <c r="AX249" s="39">
        <v>0</v>
      </c>
      <c r="AY249" s="39">
        <v>0.42299999999999999</v>
      </c>
      <c r="AZ249" s="39">
        <v>0.69399999999999995</v>
      </c>
      <c r="BA249" s="39">
        <v>0.55300000000000005</v>
      </c>
      <c r="BB249" s="39">
        <v>7.43</v>
      </c>
      <c r="BC249" s="39">
        <v>0</v>
      </c>
      <c r="BD249" s="39">
        <v>0.61299999999999999</v>
      </c>
      <c r="BE249" s="39">
        <v>0</v>
      </c>
      <c r="BF249" s="39">
        <v>0</v>
      </c>
      <c r="BG249" s="39">
        <v>2.7959999999999998</v>
      </c>
      <c r="BH249" s="39">
        <v>0</v>
      </c>
      <c r="BI249" s="39">
        <v>0</v>
      </c>
      <c r="BJ249" s="39">
        <v>0.80800000000000005</v>
      </c>
      <c r="BK249" s="39">
        <v>0</v>
      </c>
    </row>
    <row r="250" spans="1:63" x14ac:dyDescent="0.2">
      <c r="A250" s="30">
        <f t="shared" si="61"/>
        <v>2033</v>
      </c>
      <c r="D250" s="30">
        <f t="shared" si="52"/>
        <v>28</v>
      </c>
      <c r="E250" s="30">
        <f t="shared" si="53"/>
        <v>50</v>
      </c>
      <c r="F250" s="30">
        <f t="shared" si="54"/>
        <v>50</v>
      </c>
      <c r="G250" s="30">
        <f t="shared" si="55"/>
        <v>43</v>
      </c>
      <c r="H250" s="30">
        <f t="shared" si="56"/>
        <v>8</v>
      </c>
      <c r="I250" s="30">
        <f t="shared" si="57"/>
        <v>3</v>
      </c>
      <c r="J250" s="30">
        <f t="shared" si="58"/>
        <v>0</v>
      </c>
      <c r="K250" s="30">
        <f t="shared" si="59"/>
        <v>0</v>
      </c>
      <c r="L250" s="30">
        <f t="shared" si="60"/>
        <v>7</v>
      </c>
      <c r="M250" s="38">
        <v>48761</v>
      </c>
      <c r="N250" s="39">
        <v>36.436999999999998</v>
      </c>
      <c r="O250" s="39">
        <v>21.033000000000001</v>
      </c>
      <c r="P250" s="39">
        <v>32.110999999999997</v>
      </c>
      <c r="Q250" s="39">
        <v>26.065999999999999</v>
      </c>
      <c r="R250" s="39">
        <v>41.774000000000001</v>
      </c>
      <c r="S250" s="39">
        <v>12.191000000000001</v>
      </c>
      <c r="T250" s="39">
        <v>6.9850000000000003</v>
      </c>
      <c r="U250" s="39">
        <v>110.66</v>
      </c>
      <c r="V250" s="39">
        <v>48.21</v>
      </c>
      <c r="W250" s="39">
        <v>10.420999999999999</v>
      </c>
      <c r="X250" s="39">
        <v>69.361000000000004</v>
      </c>
      <c r="Y250" s="39">
        <v>9.9909999999999997</v>
      </c>
      <c r="Z250" s="39">
        <v>1.903</v>
      </c>
      <c r="AA250" s="39">
        <v>93.34</v>
      </c>
      <c r="AB250" s="39">
        <v>104.379</v>
      </c>
      <c r="AC250" s="39">
        <v>1.56</v>
      </c>
      <c r="AD250" s="39">
        <v>14.404</v>
      </c>
      <c r="AE250" s="39">
        <v>44.685000000000002</v>
      </c>
      <c r="AF250" s="39">
        <v>33.585000000000001</v>
      </c>
      <c r="AG250" s="39">
        <v>21.391999999999999</v>
      </c>
      <c r="AH250" s="39">
        <v>85.093000000000004</v>
      </c>
      <c r="AI250" s="39">
        <v>6.5839999999999996</v>
      </c>
      <c r="AJ250" s="39">
        <v>38.136000000000003</v>
      </c>
      <c r="AK250" s="39">
        <v>17.289000000000001</v>
      </c>
      <c r="AL250" s="39">
        <v>34.037999999999997</v>
      </c>
      <c r="AM250" s="39">
        <v>43.430999999999997</v>
      </c>
      <c r="AN250" s="39">
        <v>170.72800000000001</v>
      </c>
      <c r="AO250" s="39">
        <v>2.484</v>
      </c>
      <c r="AP250" s="39">
        <v>14.976000000000001</v>
      </c>
      <c r="AQ250" s="39">
        <v>40.840000000000003</v>
      </c>
      <c r="AR250" s="39">
        <v>33.11</v>
      </c>
      <c r="AS250" s="39">
        <v>21.268000000000001</v>
      </c>
      <c r="AT250" s="39">
        <v>43.991999999999997</v>
      </c>
      <c r="AU250" s="39">
        <v>14.717000000000001</v>
      </c>
      <c r="AV250" s="39">
        <v>10.127000000000001</v>
      </c>
      <c r="AW250" s="39">
        <v>49.847999999999999</v>
      </c>
      <c r="AX250" s="39">
        <v>13.592000000000001</v>
      </c>
      <c r="AY250" s="39">
        <v>42.337000000000003</v>
      </c>
      <c r="AZ250" s="39">
        <v>35.482999999999997</v>
      </c>
      <c r="BA250" s="39">
        <v>18.033999999999999</v>
      </c>
      <c r="BB250" s="39">
        <v>49.359000000000002</v>
      </c>
      <c r="BC250" s="39">
        <v>45.298000000000002</v>
      </c>
      <c r="BD250" s="39">
        <v>10.035</v>
      </c>
      <c r="BE250" s="39">
        <v>44.76</v>
      </c>
      <c r="BF250" s="39">
        <v>52.052</v>
      </c>
      <c r="BG250" s="39">
        <v>10.585000000000001</v>
      </c>
      <c r="BH250" s="39">
        <v>49.311999999999998</v>
      </c>
      <c r="BI250" s="39">
        <v>19.702000000000002</v>
      </c>
      <c r="BJ250" s="39">
        <v>9.0679999999999996</v>
      </c>
      <c r="BK250" s="39">
        <v>53.73</v>
      </c>
    </row>
    <row r="251" spans="1:63" x14ac:dyDescent="0.2">
      <c r="A251" s="30">
        <f t="shared" si="61"/>
        <v>2033</v>
      </c>
      <c r="D251" s="30">
        <f t="shared" si="52"/>
        <v>4</v>
      </c>
      <c r="E251" s="30">
        <f t="shared" si="53"/>
        <v>50</v>
      </c>
      <c r="F251" s="30">
        <f t="shared" si="54"/>
        <v>46</v>
      </c>
      <c r="G251" s="30">
        <f t="shared" si="55"/>
        <v>13</v>
      </c>
      <c r="H251" s="30">
        <f t="shared" si="56"/>
        <v>1</v>
      </c>
      <c r="I251" s="30">
        <f t="shared" si="57"/>
        <v>0</v>
      </c>
      <c r="J251" s="30">
        <f t="shared" si="58"/>
        <v>0</v>
      </c>
      <c r="K251" s="30">
        <f t="shared" si="59"/>
        <v>0</v>
      </c>
      <c r="L251" s="30">
        <f t="shared" si="60"/>
        <v>8</v>
      </c>
      <c r="M251" s="38">
        <v>48792</v>
      </c>
      <c r="N251" s="39">
        <v>1.6579999999999999</v>
      </c>
      <c r="O251" s="39">
        <v>23.19</v>
      </c>
      <c r="P251" s="39">
        <v>1.518</v>
      </c>
      <c r="Q251" s="39">
        <v>8.6639999999999997</v>
      </c>
      <c r="R251" s="39">
        <v>3.0750000000000002</v>
      </c>
      <c r="S251" s="39">
        <v>2.8239999999999998</v>
      </c>
      <c r="T251" s="39">
        <v>5.6150000000000002</v>
      </c>
      <c r="U251" s="39">
        <v>3.2690000000000001</v>
      </c>
      <c r="V251" s="39">
        <v>68.998999999999995</v>
      </c>
      <c r="W251" s="39">
        <v>8.5269999999999992</v>
      </c>
      <c r="X251" s="39">
        <v>3.5990000000000002</v>
      </c>
      <c r="Y251" s="39">
        <v>5.7679999999999998</v>
      </c>
      <c r="Z251" s="39">
        <v>17.870999999999999</v>
      </c>
      <c r="AA251" s="39">
        <v>0.84499999999999997</v>
      </c>
      <c r="AB251" s="39">
        <v>2.2850000000000001</v>
      </c>
      <c r="AC251" s="39">
        <v>16.245000000000001</v>
      </c>
      <c r="AD251" s="39">
        <v>15.051</v>
      </c>
      <c r="AE251" s="39">
        <v>2.1509999999999998</v>
      </c>
      <c r="AF251" s="39">
        <v>4.2839999999999998</v>
      </c>
      <c r="AG251" s="39">
        <v>8.4749999999999996</v>
      </c>
      <c r="AH251" s="39">
        <v>12.987</v>
      </c>
      <c r="AI251" s="39">
        <v>29.359000000000002</v>
      </c>
      <c r="AJ251" s="39">
        <v>1.613</v>
      </c>
      <c r="AK251" s="39">
        <v>10.259</v>
      </c>
      <c r="AL251" s="39">
        <v>9.44</v>
      </c>
      <c r="AM251" s="39">
        <v>2.94</v>
      </c>
      <c r="AN251" s="39">
        <v>0.99</v>
      </c>
      <c r="AO251" s="39">
        <v>9.1150000000000002</v>
      </c>
      <c r="AP251" s="39">
        <v>3.169</v>
      </c>
      <c r="AQ251" s="39">
        <v>3.5350000000000001</v>
      </c>
      <c r="AR251" s="39">
        <v>3.859</v>
      </c>
      <c r="AS251" s="39">
        <v>10.307</v>
      </c>
      <c r="AT251" s="39">
        <v>3.8420000000000001</v>
      </c>
      <c r="AU251" s="39">
        <v>35.174999999999997</v>
      </c>
      <c r="AV251" s="39">
        <v>2.67</v>
      </c>
      <c r="AW251" s="39">
        <v>3.6619999999999999</v>
      </c>
      <c r="AX251" s="39">
        <v>0.68400000000000005</v>
      </c>
      <c r="AY251" s="39">
        <v>5.7329999999999997</v>
      </c>
      <c r="AZ251" s="39">
        <v>3.8370000000000002</v>
      </c>
      <c r="BA251" s="39">
        <v>8.0540000000000003</v>
      </c>
      <c r="BB251" s="39">
        <v>10.339</v>
      </c>
      <c r="BC251" s="39">
        <v>3.879</v>
      </c>
      <c r="BD251" s="39">
        <v>0.312</v>
      </c>
      <c r="BE251" s="39">
        <v>6.0389999999999997</v>
      </c>
      <c r="BF251" s="39">
        <v>2.944</v>
      </c>
      <c r="BG251" s="39">
        <v>3.8849999999999998</v>
      </c>
      <c r="BH251" s="39">
        <v>27.404</v>
      </c>
      <c r="BI251" s="39">
        <v>6.0439999999999996</v>
      </c>
      <c r="BJ251" s="39">
        <v>1.734</v>
      </c>
      <c r="BK251" s="39">
        <v>10.993</v>
      </c>
    </row>
    <row r="252" spans="1:63" x14ac:dyDescent="0.2">
      <c r="A252" s="30">
        <f t="shared" si="61"/>
        <v>2033</v>
      </c>
      <c r="D252" s="30">
        <f t="shared" si="52"/>
        <v>4</v>
      </c>
      <c r="E252" s="30">
        <f t="shared" si="53"/>
        <v>50</v>
      </c>
      <c r="F252" s="30">
        <f t="shared" si="54"/>
        <v>43</v>
      </c>
      <c r="G252" s="30">
        <f t="shared" si="55"/>
        <v>19</v>
      </c>
      <c r="H252" s="30">
        <f t="shared" si="56"/>
        <v>0</v>
      </c>
      <c r="I252" s="30">
        <f t="shared" si="57"/>
        <v>0</v>
      </c>
      <c r="J252" s="30">
        <f t="shared" si="58"/>
        <v>0</v>
      </c>
      <c r="K252" s="30">
        <f t="shared" si="59"/>
        <v>0</v>
      </c>
      <c r="L252" s="30">
        <f t="shared" si="60"/>
        <v>9</v>
      </c>
      <c r="M252" s="38">
        <v>48823</v>
      </c>
      <c r="N252" s="39">
        <v>8.0220000000000002</v>
      </c>
      <c r="O252" s="39">
        <v>6.43</v>
      </c>
      <c r="P252" s="39">
        <v>2.5999999999999999E-2</v>
      </c>
      <c r="Q252" s="39">
        <v>21.632000000000001</v>
      </c>
      <c r="R252" s="39">
        <v>5.4809999999999999</v>
      </c>
      <c r="S252" s="39">
        <v>10.912000000000001</v>
      </c>
      <c r="T252" s="39">
        <v>9.4190000000000005</v>
      </c>
      <c r="U252" s="39">
        <v>31.824999999999999</v>
      </c>
      <c r="V252" s="39">
        <v>8.8490000000000002</v>
      </c>
      <c r="W252" s="39">
        <v>4.2030000000000003</v>
      </c>
      <c r="X252" s="39">
        <v>11.073</v>
      </c>
      <c r="Y252" s="39">
        <v>10.276</v>
      </c>
      <c r="Z252" s="39">
        <v>9.0950000000000006</v>
      </c>
      <c r="AA252" s="39">
        <v>4.9400000000000004</v>
      </c>
      <c r="AB252" s="39">
        <v>3.9780000000000002</v>
      </c>
      <c r="AC252" s="39">
        <v>14.942</v>
      </c>
      <c r="AD252" s="39">
        <v>15.661</v>
      </c>
      <c r="AE252" s="39">
        <v>3.27</v>
      </c>
      <c r="AF252" s="39">
        <v>28.07</v>
      </c>
      <c r="AG252" s="39">
        <v>3.3380000000000001</v>
      </c>
      <c r="AH252" s="39">
        <v>6.4420000000000002</v>
      </c>
      <c r="AI252" s="39">
        <v>2.1800000000000002</v>
      </c>
      <c r="AJ252" s="39">
        <v>8.4819999999999993</v>
      </c>
      <c r="AK252" s="39">
        <v>4.2480000000000002</v>
      </c>
      <c r="AL252" s="39">
        <v>17.466000000000001</v>
      </c>
      <c r="AM252" s="39">
        <v>0.21099999999999999</v>
      </c>
      <c r="AN252" s="39">
        <v>8.3640000000000008</v>
      </c>
      <c r="AO252" s="39">
        <v>6.23</v>
      </c>
      <c r="AP252" s="39">
        <v>8.2000000000000003E-2</v>
      </c>
      <c r="AQ252" s="39">
        <v>22.231999999999999</v>
      </c>
      <c r="AR252" s="39">
        <v>17.702000000000002</v>
      </c>
      <c r="AS252" s="39">
        <v>0.46600000000000003</v>
      </c>
      <c r="AT252" s="39">
        <v>12.464</v>
      </c>
      <c r="AU252" s="39">
        <v>1.0489999999999999</v>
      </c>
      <c r="AV252" s="39">
        <v>14.834</v>
      </c>
      <c r="AW252" s="39">
        <v>0.17699999999999999</v>
      </c>
      <c r="AX252" s="39">
        <v>12.016</v>
      </c>
      <c r="AY252" s="39">
        <v>3.5259999999999998</v>
      </c>
      <c r="AZ252" s="39">
        <v>8.9619999999999997</v>
      </c>
      <c r="BA252" s="39">
        <v>0.96899999999999997</v>
      </c>
      <c r="BB252" s="39">
        <v>10.130000000000001</v>
      </c>
      <c r="BC252" s="39">
        <v>4.95</v>
      </c>
      <c r="BD252" s="39">
        <v>27.486999999999998</v>
      </c>
      <c r="BE252" s="39">
        <v>0.94099999999999995</v>
      </c>
      <c r="BF252" s="39">
        <v>6.1459999999999999</v>
      </c>
      <c r="BG252" s="39">
        <v>12.534000000000001</v>
      </c>
      <c r="BH252" s="39">
        <v>7.2629999999999999</v>
      </c>
      <c r="BI252" s="39">
        <v>35.426000000000002</v>
      </c>
      <c r="BJ252" s="39">
        <v>14.018000000000001</v>
      </c>
      <c r="BK252" s="39">
        <v>4.1230000000000002</v>
      </c>
    </row>
    <row r="253" spans="1:63" x14ac:dyDescent="0.2">
      <c r="A253" s="30">
        <f t="shared" si="61"/>
        <v>2033</v>
      </c>
      <c r="D253" s="30">
        <f t="shared" si="52"/>
        <v>3</v>
      </c>
      <c r="E253" s="30">
        <f t="shared" si="53"/>
        <v>49</v>
      </c>
      <c r="F253" s="30">
        <f t="shared" si="54"/>
        <v>40</v>
      </c>
      <c r="G253" s="30">
        <f t="shared" si="55"/>
        <v>16</v>
      </c>
      <c r="H253" s="30">
        <f t="shared" si="56"/>
        <v>1</v>
      </c>
      <c r="I253" s="30">
        <f t="shared" si="57"/>
        <v>0</v>
      </c>
      <c r="J253" s="30">
        <f t="shared" si="58"/>
        <v>0</v>
      </c>
      <c r="K253" s="30">
        <f t="shared" si="59"/>
        <v>0</v>
      </c>
      <c r="L253" s="30">
        <f t="shared" si="60"/>
        <v>10</v>
      </c>
      <c r="M253" s="38">
        <v>48853</v>
      </c>
      <c r="N253" s="39">
        <v>21.114000000000001</v>
      </c>
      <c r="O253" s="39">
        <v>0.98299999999999998</v>
      </c>
      <c r="P253" s="39">
        <v>15.471</v>
      </c>
      <c r="Q253" s="39">
        <v>0.74099999999999999</v>
      </c>
      <c r="R253" s="39">
        <v>2.9239999999999999</v>
      </c>
      <c r="S253" s="39">
        <v>4.181</v>
      </c>
      <c r="T253" s="39">
        <v>0.92900000000000005</v>
      </c>
      <c r="U253" s="39">
        <v>58.201999999999998</v>
      </c>
      <c r="V253" s="39">
        <v>0.80700000000000005</v>
      </c>
      <c r="W253" s="39">
        <v>10.141</v>
      </c>
      <c r="X253" s="39">
        <v>25.391999999999999</v>
      </c>
      <c r="Y253" s="39">
        <v>1.5329999999999999</v>
      </c>
      <c r="Z253" s="39">
        <v>2.8370000000000002</v>
      </c>
      <c r="AA253" s="39">
        <v>11.605</v>
      </c>
      <c r="AB253" s="39">
        <v>3.919</v>
      </c>
      <c r="AC253" s="39">
        <v>2.9849999999999999</v>
      </c>
      <c r="AD253" s="39">
        <v>15.462999999999999</v>
      </c>
      <c r="AE253" s="39">
        <v>8.2170000000000005</v>
      </c>
      <c r="AF253" s="39">
        <v>2.2999999999999998</v>
      </c>
      <c r="AG253" s="39">
        <v>7.1070000000000002</v>
      </c>
      <c r="AH253" s="39">
        <v>22.558</v>
      </c>
      <c r="AI253" s="39">
        <v>0.70599999999999996</v>
      </c>
      <c r="AJ253" s="39">
        <v>2.2850000000000001</v>
      </c>
      <c r="AK253" s="39">
        <v>5.8380000000000001</v>
      </c>
      <c r="AL253" s="39">
        <v>0.38200000000000001</v>
      </c>
      <c r="AM253" s="39">
        <v>7.87</v>
      </c>
      <c r="AN253" s="39">
        <v>42.356000000000002</v>
      </c>
      <c r="AO253" s="39">
        <v>2.427</v>
      </c>
      <c r="AP253" s="39">
        <v>2.4889999999999999</v>
      </c>
      <c r="AQ253" s="39">
        <v>5.6310000000000002</v>
      </c>
      <c r="AR253" s="39">
        <v>19.719000000000001</v>
      </c>
      <c r="AS253" s="39">
        <v>3.6059999999999999</v>
      </c>
      <c r="AT253" s="39">
        <v>3.12</v>
      </c>
      <c r="AU253" s="39">
        <v>3.556</v>
      </c>
      <c r="AV253" s="39">
        <v>17.861999999999998</v>
      </c>
      <c r="AW253" s="39">
        <v>0</v>
      </c>
      <c r="AX253" s="39">
        <v>11.252000000000001</v>
      </c>
      <c r="AY253" s="39">
        <v>3.5000000000000003E-2</v>
      </c>
      <c r="AZ253" s="39">
        <v>1.004</v>
      </c>
      <c r="BA253" s="39">
        <v>10.587999999999999</v>
      </c>
      <c r="BB253" s="39">
        <v>9.91</v>
      </c>
      <c r="BC253" s="39">
        <v>2.8359999999999999</v>
      </c>
      <c r="BD253" s="39">
        <v>11.547000000000001</v>
      </c>
      <c r="BE253" s="39">
        <v>0.95099999999999996</v>
      </c>
      <c r="BF253" s="39">
        <v>14.356</v>
      </c>
      <c r="BG253" s="39">
        <v>10.167</v>
      </c>
      <c r="BH253" s="39">
        <v>0.81799999999999995</v>
      </c>
      <c r="BI253" s="39">
        <v>6.7969999999999997</v>
      </c>
      <c r="BJ253" s="39">
        <v>1.581</v>
      </c>
      <c r="BK253" s="39">
        <v>8.9719999999999995</v>
      </c>
    </row>
    <row r="254" spans="1:63" x14ac:dyDescent="0.2">
      <c r="A254" s="30">
        <f t="shared" si="61"/>
        <v>2033</v>
      </c>
      <c r="D254" s="30">
        <f t="shared" si="52"/>
        <v>0</v>
      </c>
      <c r="E254" s="30">
        <f t="shared" si="53"/>
        <v>16</v>
      </c>
      <c r="F254" s="30">
        <f t="shared" si="54"/>
        <v>5</v>
      </c>
      <c r="G254" s="30">
        <f t="shared" si="55"/>
        <v>1</v>
      </c>
      <c r="H254" s="30">
        <f t="shared" si="56"/>
        <v>0</v>
      </c>
      <c r="I254" s="30">
        <f t="shared" si="57"/>
        <v>0</v>
      </c>
      <c r="J254" s="30">
        <f t="shared" si="58"/>
        <v>0</v>
      </c>
      <c r="K254" s="30">
        <f t="shared" si="59"/>
        <v>0</v>
      </c>
      <c r="L254" s="30">
        <f t="shared" si="60"/>
        <v>11</v>
      </c>
      <c r="M254" s="38">
        <v>48884</v>
      </c>
      <c r="N254" s="39">
        <v>0.377</v>
      </c>
      <c r="O254" s="39">
        <v>0</v>
      </c>
      <c r="P254" s="39">
        <v>0</v>
      </c>
      <c r="Q254" s="39">
        <v>1.2E-2</v>
      </c>
      <c r="R254" s="39">
        <v>0</v>
      </c>
      <c r="S254" s="39">
        <v>0.47</v>
      </c>
      <c r="T254" s="39">
        <v>0</v>
      </c>
      <c r="U254" s="39">
        <v>0</v>
      </c>
      <c r="V254" s="39">
        <v>0</v>
      </c>
      <c r="W254" s="39">
        <v>9.8000000000000004E-2</v>
      </c>
      <c r="X254" s="39">
        <v>0.33700000000000002</v>
      </c>
      <c r="Y254" s="39">
        <v>0</v>
      </c>
      <c r="Z254" s="39">
        <v>0</v>
      </c>
      <c r="AA254" s="39">
        <v>0</v>
      </c>
      <c r="AB254" s="39">
        <v>0</v>
      </c>
      <c r="AC254" s="39">
        <v>1.86</v>
      </c>
      <c r="AD254" s="39">
        <v>0</v>
      </c>
      <c r="AE254" s="39">
        <v>0</v>
      </c>
      <c r="AF254" s="39">
        <v>0</v>
      </c>
      <c r="AG254" s="39">
        <v>0</v>
      </c>
      <c r="AH254" s="39">
        <v>0.433</v>
      </c>
      <c r="AI254" s="39">
        <v>0</v>
      </c>
      <c r="AJ254" s="39">
        <v>0</v>
      </c>
      <c r="AK254" s="39">
        <v>6.6000000000000003E-2</v>
      </c>
      <c r="AL254" s="39">
        <v>0</v>
      </c>
      <c r="AM254" s="39">
        <v>1.972</v>
      </c>
      <c r="AN254" s="39">
        <v>0.17100000000000001</v>
      </c>
      <c r="AO254" s="39">
        <v>0</v>
      </c>
      <c r="AP254" s="39">
        <v>4.4999999999999998E-2</v>
      </c>
      <c r="AQ254" s="39">
        <v>0</v>
      </c>
      <c r="AR254" s="39">
        <v>0.248</v>
      </c>
      <c r="AS254" s="39">
        <v>0</v>
      </c>
      <c r="AT254" s="39">
        <v>0</v>
      </c>
      <c r="AU254" s="39">
        <v>0</v>
      </c>
      <c r="AV254" s="39">
        <v>11.253</v>
      </c>
      <c r="AW254" s="39">
        <v>0</v>
      </c>
      <c r="AX254" s="39">
        <v>0</v>
      </c>
      <c r="AY254" s="39">
        <v>0.19500000000000001</v>
      </c>
      <c r="AZ254" s="39">
        <v>1.228</v>
      </c>
      <c r="BA254" s="39">
        <v>0</v>
      </c>
      <c r="BB254" s="39">
        <v>0</v>
      </c>
      <c r="BC254" s="39">
        <v>0</v>
      </c>
      <c r="BD254" s="39">
        <v>0</v>
      </c>
      <c r="BE254" s="39">
        <v>0</v>
      </c>
      <c r="BF254" s="39">
        <v>0</v>
      </c>
      <c r="BG254" s="39">
        <v>0</v>
      </c>
      <c r="BH254" s="39">
        <v>2.3079999999999998</v>
      </c>
      <c r="BI254" s="39">
        <v>0</v>
      </c>
      <c r="BJ254" s="39">
        <v>0</v>
      </c>
      <c r="BK254" s="39">
        <v>0</v>
      </c>
    </row>
    <row r="255" spans="1:63" x14ac:dyDescent="0.2">
      <c r="A255" s="30">
        <f t="shared" si="61"/>
        <v>2033</v>
      </c>
      <c r="D255" s="30">
        <f t="shared" si="52"/>
        <v>6</v>
      </c>
      <c r="E255" s="30">
        <f t="shared" si="53"/>
        <v>46</v>
      </c>
      <c r="F255" s="30">
        <f t="shared" si="54"/>
        <v>40</v>
      </c>
      <c r="G255" s="30">
        <f t="shared" si="55"/>
        <v>21</v>
      </c>
      <c r="H255" s="30">
        <f t="shared" si="56"/>
        <v>0</v>
      </c>
      <c r="I255" s="30">
        <f t="shared" si="57"/>
        <v>0</v>
      </c>
      <c r="J255" s="30">
        <f t="shared" si="58"/>
        <v>0</v>
      </c>
      <c r="K255" s="30">
        <f t="shared" si="59"/>
        <v>0</v>
      </c>
      <c r="L255" s="30">
        <f t="shared" si="60"/>
        <v>12</v>
      </c>
      <c r="M255" s="38">
        <v>48914</v>
      </c>
      <c r="N255" s="39">
        <v>8.4949999999999992</v>
      </c>
      <c r="O255" s="39">
        <v>2.597</v>
      </c>
      <c r="P255" s="39">
        <v>28.87</v>
      </c>
      <c r="Q255" s="39">
        <v>0.217</v>
      </c>
      <c r="R255" s="39">
        <v>1.4590000000000001</v>
      </c>
      <c r="S255" s="39">
        <v>25.404</v>
      </c>
      <c r="T255" s="39">
        <v>3.347</v>
      </c>
      <c r="U255" s="39">
        <v>10.013999999999999</v>
      </c>
      <c r="V255" s="39">
        <v>35.854999999999997</v>
      </c>
      <c r="W255" s="39">
        <v>0</v>
      </c>
      <c r="X255" s="39">
        <v>11.49</v>
      </c>
      <c r="Y255" s="39">
        <v>0.55800000000000005</v>
      </c>
      <c r="Z255" s="39">
        <v>2.6560000000000001</v>
      </c>
      <c r="AA255" s="39">
        <v>13.375</v>
      </c>
      <c r="AB255" s="39">
        <v>6.4379999999999997</v>
      </c>
      <c r="AC255" s="39">
        <v>22.92</v>
      </c>
      <c r="AD255" s="39">
        <v>1.004</v>
      </c>
      <c r="AE255" s="39">
        <v>14.307</v>
      </c>
      <c r="AF255" s="39">
        <v>23.971</v>
      </c>
      <c r="AG255" s="39">
        <v>0</v>
      </c>
      <c r="AH255" s="39">
        <v>6.6749999999999998</v>
      </c>
      <c r="AI255" s="39">
        <v>8.33</v>
      </c>
      <c r="AJ255" s="39">
        <v>28.805</v>
      </c>
      <c r="AK255" s="39">
        <v>1.143</v>
      </c>
      <c r="AL255" s="39">
        <v>1.4159999999999999</v>
      </c>
      <c r="AM255" s="39">
        <v>16.411000000000001</v>
      </c>
      <c r="AN255" s="39">
        <v>9.891</v>
      </c>
      <c r="AO255" s="39">
        <v>1.7270000000000001</v>
      </c>
      <c r="AP255" s="39">
        <v>16.934000000000001</v>
      </c>
      <c r="AQ255" s="39">
        <v>0.28100000000000003</v>
      </c>
      <c r="AR255" s="39">
        <v>1.4390000000000001</v>
      </c>
      <c r="AS255" s="39">
        <v>13.167</v>
      </c>
      <c r="AT255" s="39">
        <v>28.981000000000002</v>
      </c>
      <c r="AU255" s="39">
        <v>9.2999999999999999E-2</v>
      </c>
      <c r="AV255" s="39">
        <v>5.9290000000000003</v>
      </c>
      <c r="AW255" s="39">
        <v>8.3919999999999995</v>
      </c>
      <c r="AX255" s="39">
        <v>0.03</v>
      </c>
      <c r="AY255" s="39">
        <v>14.791</v>
      </c>
      <c r="AZ255" s="39">
        <v>20.398</v>
      </c>
      <c r="BA255" s="39">
        <v>1.679</v>
      </c>
      <c r="BB255" s="39">
        <v>10.282999999999999</v>
      </c>
      <c r="BC255" s="39">
        <v>2.081</v>
      </c>
      <c r="BD255" s="39">
        <v>12.81</v>
      </c>
      <c r="BE255" s="39">
        <v>0.35299999999999998</v>
      </c>
      <c r="BF255" s="39">
        <v>12.96</v>
      </c>
      <c r="BG255" s="39">
        <v>0</v>
      </c>
      <c r="BH255" s="39">
        <v>0</v>
      </c>
      <c r="BI255" s="39">
        <v>49.323999999999998</v>
      </c>
      <c r="BJ255" s="39">
        <v>18.7</v>
      </c>
      <c r="BK255" s="39">
        <v>1.43</v>
      </c>
    </row>
    <row r="256" spans="1:63" x14ac:dyDescent="0.2">
      <c r="A256" s="30">
        <f t="shared" si="61"/>
        <v>2034</v>
      </c>
      <c r="D256" s="30">
        <f t="shared" si="52"/>
        <v>9</v>
      </c>
      <c r="E256" s="30">
        <f t="shared" si="53"/>
        <v>47</v>
      </c>
      <c r="F256" s="30">
        <f t="shared" si="54"/>
        <v>45</v>
      </c>
      <c r="G256" s="30">
        <f t="shared" si="55"/>
        <v>21</v>
      </c>
      <c r="H256" s="30">
        <f t="shared" si="56"/>
        <v>4</v>
      </c>
      <c r="I256" s="30">
        <f t="shared" si="57"/>
        <v>0</v>
      </c>
      <c r="J256" s="30">
        <f t="shared" si="58"/>
        <v>0</v>
      </c>
      <c r="K256" s="30">
        <f t="shared" si="59"/>
        <v>0</v>
      </c>
      <c r="L256" s="30">
        <f t="shared" si="60"/>
        <v>1</v>
      </c>
      <c r="M256" s="38">
        <v>48945</v>
      </c>
      <c r="N256" s="39">
        <v>1.661</v>
      </c>
      <c r="O256" s="39">
        <v>37.302</v>
      </c>
      <c r="P256" s="39">
        <v>10.454000000000001</v>
      </c>
      <c r="Q256" s="39">
        <v>7.4039999999999999</v>
      </c>
      <c r="R256" s="39">
        <v>16.969000000000001</v>
      </c>
      <c r="S256" s="39">
        <v>2.177</v>
      </c>
      <c r="T256" s="39">
        <v>5.3639999999999999</v>
      </c>
      <c r="U256" s="39">
        <v>11.766999999999999</v>
      </c>
      <c r="V256" s="39">
        <v>20.155000000000001</v>
      </c>
      <c r="W256" s="39">
        <v>1.353</v>
      </c>
      <c r="X256" s="39">
        <v>32.100999999999999</v>
      </c>
      <c r="Y256" s="39">
        <v>1.599</v>
      </c>
      <c r="Z256" s="39">
        <v>7.2439999999999998</v>
      </c>
      <c r="AA256" s="39">
        <v>3.1589999999999998</v>
      </c>
      <c r="AB256" s="39">
        <v>0.55200000000000005</v>
      </c>
      <c r="AC256" s="39">
        <v>54.360999999999997</v>
      </c>
      <c r="AD256" s="39">
        <v>2.7970000000000002</v>
      </c>
      <c r="AE256" s="39">
        <v>14.956</v>
      </c>
      <c r="AF256" s="39">
        <v>5.2670000000000003</v>
      </c>
      <c r="AG256" s="39">
        <v>9.3079999999999998</v>
      </c>
      <c r="AH256" s="39">
        <v>18.972999999999999</v>
      </c>
      <c r="AI256" s="39">
        <v>3.3069999999999999</v>
      </c>
      <c r="AJ256" s="39">
        <v>8.7100000000000009</v>
      </c>
      <c r="AK256" s="39">
        <v>6.2080000000000002</v>
      </c>
      <c r="AL256" s="39">
        <v>16.029</v>
      </c>
      <c r="AM256" s="39">
        <v>2.4529999999999998</v>
      </c>
      <c r="AN256" s="39">
        <v>4.9210000000000003</v>
      </c>
      <c r="AO256" s="39">
        <v>33.948999999999998</v>
      </c>
      <c r="AP256" s="39">
        <v>16.321999999999999</v>
      </c>
      <c r="AQ256" s="39">
        <v>4.5819999999999999</v>
      </c>
      <c r="AR256" s="39">
        <v>27.175999999999998</v>
      </c>
      <c r="AS256" s="39">
        <v>0</v>
      </c>
      <c r="AT256" s="39">
        <v>0</v>
      </c>
      <c r="AU256" s="39">
        <v>55.33</v>
      </c>
      <c r="AV256" s="39">
        <v>13.426</v>
      </c>
      <c r="AW256" s="39">
        <v>7.45</v>
      </c>
      <c r="AX256" s="39">
        <v>5.36</v>
      </c>
      <c r="AY256" s="39">
        <v>7.657</v>
      </c>
      <c r="AZ256" s="39">
        <v>76.938999999999993</v>
      </c>
      <c r="BA256" s="39">
        <v>0</v>
      </c>
      <c r="BB256" s="39">
        <v>1.155</v>
      </c>
      <c r="BC256" s="39">
        <v>15.866</v>
      </c>
      <c r="BD256" s="39">
        <v>35.44</v>
      </c>
      <c r="BE256" s="39">
        <v>9.9420000000000002</v>
      </c>
      <c r="BF256" s="39">
        <v>16.463000000000001</v>
      </c>
      <c r="BG256" s="39">
        <v>7.0279999999999996</v>
      </c>
      <c r="BH256" s="39">
        <v>17.018999999999998</v>
      </c>
      <c r="BI256" s="39">
        <v>4.8490000000000002</v>
      </c>
      <c r="BJ256" s="39">
        <v>58.442</v>
      </c>
      <c r="BK256" s="39">
        <v>0.84</v>
      </c>
    </row>
    <row r="257" spans="1:63" x14ac:dyDescent="0.2">
      <c r="A257" s="30">
        <f t="shared" si="61"/>
        <v>2034</v>
      </c>
      <c r="D257" s="30">
        <f t="shared" si="52"/>
        <v>1</v>
      </c>
      <c r="E257" s="30">
        <f t="shared" si="53"/>
        <v>37</v>
      </c>
      <c r="F257" s="30">
        <f t="shared" si="54"/>
        <v>21</v>
      </c>
      <c r="G257" s="30">
        <f t="shared" si="55"/>
        <v>7</v>
      </c>
      <c r="H257" s="30">
        <f t="shared" si="56"/>
        <v>0</v>
      </c>
      <c r="I257" s="30">
        <f t="shared" si="57"/>
        <v>0</v>
      </c>
      <c r="J257" s="30">
        <f t="shared" si="58"/>
        <v>0</v>
      </c>
      <c r="K257" s="30">
        <f t="shared" si="59"/>
        <v>0</v>
      </c>
      <c r="L257" s="30">
        <f t="shared" si="60"/>
        <v>2</v>
      </c>
      <c r="M257" s="38">
        <v>48976</v>
      </c>
      <c r="N257" s="39">
        <v>7.9000000000000001E-2</v>
      </c>
      <c r="O257" s="39">
        <v>0.745</v>
      </c>
      <c r="P257" s="39">
        <v>0</v>
      </c>
      <c r="Q257" s="39">
        <v>0.77200000000000002</v>
      </c>
      <c r="R257" s="39">
        <v>0</v>
      </c>
      <c r="S257" s="39">
        <v>0.55400000000000005</v>
      </c>
      <c r="T257" s="39">
        <v>2.7</v>
      </c>
      <c r="U257" s="39">
        <v>0.126</v>
      </c>
      <c r="V257" s="39">
        <v>8.8670000000000009</v>
      </c>
      <c r="W257" s="39">
        <v>0</v>
      </c>
      <c r="X257" s="39">
        <v>10.055999999999999</v>
      </c>
      <c r="Y257" s="39">
        <v>0</v>
      </c>
      <c r="Z257" s="39">
        <v>0.77600000000000002</v>
      </c>
      <c r="AA257" s="39">
        <v>1.68</v>
      </c>
      <c r="AB257" s="39">
        <v>5.8999999999999997E-2</v>
      </c>
      <c r="AC257" s="39">
        <v>1.8280000000000001</v>
      </c>
      <c r="AD257" s="39">
        <v>0</v>
      </c>
      <c r="AE257" s="39">
        <v>2.444</v>
      </c>
      <c r="AF257" s="39">
        <v>0.97199999999999998</v>
      </c>
      <c r="AG257" s="39">
        <v>7.1999999999999995E-2</v>
      </c>
      <c r="AH257" s="39">
        <v>0.52200000000000002</v>
      </c>
      <c r="AI257" s="39">
        <v>15.173</v>
      </c>
      <c r="AJ257" s="39">
        <v>0.62</v>
      </c>
      <c r="AK257" s="39">
        <v>18.324000000000002</v>
      </c>
      <c r="AL257" s="39">
        <v>0</v>
      </c>
      <c r="AM257" s="39">
        <v>4.899</v>
      </c>
      <c r="AN257" s="39">
        <v>0</v>
      </c>
      <c r="AO257" s="39">
        <v>23.994</v>
      </c>
      <c r="AP257" s="39">
        <v>0.70399999999999996</v>
      </c>
      <c r="AQ257" s="39">
        <v>1.5349999999999999</v>
      </c>
      <c r="AR257" s="39">
        <v>5.2130000000000001</v>
      </c>
      <c r="AS257" s="39">
        <v>0.747</v>
      </c>
      <c r="AT257" s="39">
        <v>8.2360000000000007</v>
      </c>
      <c r="AU257" s="39">
        <v>0</v>
      </c>
      <c r="AV257" s="39">
        <v>4.9400000000000004</v>
      </c>
      <c r="AW257" s="39">
        <v>0.41799999999999998</v>
      </c>
      <c r="AX257" s="39">
        <v>0</v>
      </c>
      <c r="AY257" s="39">
        <v>1.645</v>
      </c>
      <c r="AZ257" s="39">
        <v>1.218</v>
      </c>
      <c r="BA257" s="39">
        <v>0.64500000000000002</v>
      </c>
      <c r="BB257" s="39">
        <v>1.0720000000000001</v>
      </c>
      <c r="BC257" s="39">
        <v>0.58199999999999996</v>
      </c>
      <c r="BD257" s="39">
        <v>0</v>
      </c>
      <c r="BE257" s="39">
        <v>15.106999999999999</v>
      </c>
      <c r="BF257" s="39">
        <v>28.349</v>
      </c>
      <c r="BG257" s="39">
        <v>0</v>
      </c>
      <c r="BH257" s="39">
        <v>11.927</v>
      </c>
      <c r="BI257" s="39">
        <v>0</v>
      </c>
      <c r="BJ257" s="39">
        <v>3.69</v>
      </c>
      <c r="BK257" s="39">
        <v>0</v>
      </c>
    </row>
    <row r="258" spans="1:63" x14ac:dyDescent="0.2">
      <c r="A258" s="30">
        <f t="shared" si="61"/>
        <v>2034</v>
      </c>
      <c r="D258" s="30">
        <f t="shared" si="52"/>
        <v>1</v>
      </c>
      <c r="E258" s="30">
        <f t="shared" si="53"/>
        <v>46</v>
      </c>
      <c r="F258" s="30">
        <f t="shared" si="54"/>
        <v>39</v>
      </c>
      <c r="G258" s="30">
        <f t="shared" si="55"/>
        <v>6</v>
      </c>
      <c r="H258" s="30">
        <f t="shared" si="56"/>
        <v>0</v>
      </c>
      <c r="I258" s="30">
        <f t="shared" si="57"/>
        <v>0</v>
      </c>
      <c r="J258" s="30">
        <f t="shared" si="58"/>
        <v>0</v>
      </c>
      <c r="K258" s="30">
        <f t="shared" si="59"/>
        <v>0</v>
      </c>
      <c r="L258" s="30">
        <f t="shared" si="60"/>
        <v>3</v>
      </c>
      <c r="M258" s="38">
        <v>49004</v>
      </c>
      <c r="N258" s="39">
        <v>19.829000000000001</v>
      </c>
      <c r="O258" s="39">
        <v>9.4719999999999995</v>
      </c>
      <c r="P258" s="39">
        <v>9.17</v>
      </c>
      <c r="Q258" s="39">
        <v>0</v>
      </c>
      <c r="R258" s="39">
        <v>6.2859999999999996</v>
      </c>
      <c r="S258" s="39">
        <v>2.613</v>
      </c>
      <c r="T258" s="39">
        <v>6.7469999999999999</v>
      </c>
      <c r="U258" s="39">
        <v>0.29199999999999998</v>
      </c>
      <c r="V258" s="39">
        <v>8.9109999999999996</v>
      </c>
      <c r="W258" s="39">
        <v>0.84199999999999997</v>
      </c>
      <c r="X258" s="39">
        <v>4.0350000000000001</v>
      </c>
      <c r="Y258" s="39">
        <v>2.5739999999999998</v>
      </c>
      <c r="Z258" s="39">
        <v>25.791</v>
      </c>
      <c r="AA258" s="39">
        <v>0.71799999999999997</v>
      </c>
      <c r="AB258" s="39">
        <v>1.238</v>
      </c>
      <c r="AC258" s="39">
        <v>2.4390000000000001</v>
      </c>
      <c r="AD258" s="39">
        <v>4.7949999999999999</v>
      </c>
      <c r="AE258" s="39">
        <v>0</v>
      </c>
      <c r="AF258" s="39">
        <v>1.21</v>
      </c>
      <c r="AG258" s="39">
        <v>8.8309999999999995</v>
      </c>
      <c r="AH258" s="39">
        <v>0.32600000000000001</v>
      </c>
      <c r="AI258" s="39">
        <v>2.9889999999999999</v>
      </c>
      <c r="AJ258" s="39">
        <v>1.502</v>
      </c>
      <c r="AK258" s="39">
        <v>11.292</v>
      </c>
      <c r="AL258" s="39">
        <v>1.151</v>
      </c>
      <c r="AM258" s="39">
        <v>2.9510000000000001</v>
      </c>
      <c r="AN258" s="39">
        <v>0.96</v>
      </c>
      <c r="AO258" s="39">
        <v>12.462999999999999</v>
      </c>
      <c r="AP258" s="39">
        <v>0</v>
      </c>
      <c r="AQ258" s="39">
        <v>10.721</v>
      </c>
      <c r="AR258" s="39">
        <v>4.0949999999999998</v>
      </c>
      <c r="AS258" s="39">
        <v>0.91900000000000004</v>
      </c>
      <c r="AT258" s="39">
        <v>1.2949999999999999</v>
      </c>
      <c r="AU258" s="39">
        <v>3.2080000000000002</v>
      </c>
      <c r="AV258" s="39">
        <v>2.1579999999999999</v>
      </c>
      <c r="AW258" s="39">
        <v>4.617</v>
      </c>
      <c r="AX258" s="39">
        <v>1.7589999999999999</v>
      </c>
      <c r="AY258" s="39">
        <v>3.02</v>
      </c>
      <c r="AZ258" s="39">
        <v>1.2110000000000001</v>
      </c>
      <c r="BA258" s="39">
        <v>5.2779999999999996</v>
      </c>
      <c r="BB258" s="39">
        <v>14.96</v>
      </c>
      <c r="BC258" s="39">
        <v>5.4080000000000004</v>
      </c>
      <c r="BD258" s="39">
        <v>6.2619999999999996</v>
      </c>
      <c r="BE258" s="39">
        <v>0</v>
      </c>
      <c r="BF258" s="39">
        <v>0.67800000000000005</v>
      </c>
      <c r="BG258" s="39">
        <v>2.4359999999999999</v>
      </c>
      <c r="BH258" s="39">
        <v>3.3740000000000001</v>
      </c>
      <c r="BI258" s="39">
        <v>3.9129999999999998</v>
      </c>
      <c r="BJ258" s="39">
        <v>3.202</v>
      </c>
      <c r="BK258" s="39">
        <v>1.2649999999999999</v>
      </c>
    </row>
    <row r="259" spans="1:63" x14ac:dyDescent="0.2">
      <c r="A259" s="30">
        <f t="shared" si="61"/>
        <v>2034</v>
      </c>
      <c r="D259" s="30">
        <f t="shared" si="52"/>
        <v>0</v>
      </c>
      <c r="E259" s="30">
        <f t="shared" si="53"/>
        <v>8</v>
      </c>
      <c r="F259" s="30">
        <f t="shared" si="54"/>
        <v>3</v>
      </c>
      <c r="G259" s="30">
        <f t="shared" si="55"/>
        <v>0</v>
      </c>
      <c r="H259" s="30">
        <f t="shared" si="56"/>
        <v>0</v>
      </c>
      <c r="I259" s="30">
        <f t="shared" si="57"/>
        <v>0</v>
      </c>
      <c r="J259" s="30">
        <f t="shared" si="58"/>
        <v>0</v>
      </c>
      <c r="K259" s="30">
        <f t="shared" si="59"/>
        <v>0</v>
      </c>
      <c r="L259" s="30">
        <f t="shared" si="60"/>
        <v>4</v>
      </c>
      <c r="M259" s="38">
        <v>49035</v>
      </c>
      <c r="N259" s="39">
        <v>0.97799999999999998</v>
      </c>
      <c r="O259" s="39">
        <v>0</v>
      </c>
      <c r="P259" s="39">
        <v>0</v>
      </c>
      <c r="Q259" s="39">
        <v>0</v>
      </c>
      <c r="R259" s="39">
        <v>0.23100000000000001</v>
      </c>
      <c r="S259" s="39">
        <v>0</v>
      </c>
      <c r="T259" s="39">
        <v>0</v>
      </c>
      <c r="U259" s="39">
        <v>0</v>
      </c>
      <c r="V259" s="39">
        <v>1.9039999999999999</v>
      </c>
      <c r="W259" s="39">
        <v>0</v>
      </c>
      <c r="X259" s="39">
        <v>9.9000000000000005E-2</v>
      </c>
      <c r="Y259" s="39">
        <v>0</v>
      </c>
      <c r="Z259" s="39">
        <v>0.70399999999999996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0.02</v>
      </c>
      <c r="AK259" s="39">
        <v>0</v>
      </c>
      <c r="AL259" s="39">
        <v>0</v>
      </c>
      <c r="AM259" s="39">
        <v>0</v>
      </c>
      <c r="AN259" s="39">
        <v>0</v>
      </c>
      <c r="AO259" s="39">
        <v>0</v>
      </c>
      <c r="AP259" s="39">
        <v>3.0379999999999998</v>
      </c>
      <c r="AQ259" s="39">
        <v>0</v>
      </c>
      <c r="AR259" s="39">
        <v>0</v>
      </c>
      <c r="AS259" s="39">
        <v>0</v>
      </c>
      <c r="AT259" s="39">
        <v>0</v>
      </c>
      <c r="AU259" s="39">
        <v>0</v>
      </c>
      <c r="AV259" s="39">
        <v>0</v>
      </c>
      <c r="AW259" s="39">
        <v>0</v>
      </c>
      <c r="AX259" s="39">
        <v>0</v>
      </c>
      <c r="AY259" s="39">
        <v>0</v>
      </c>
      <c r="AZ259" s="39">
        <v>1.268</v>
      </c>
      <c r="BA259" s="39">
        <v>0</v>
      </c>
      <c r="BB259" s="39">
        <v>0</v>
      </c>
      <c r="BC259" s="39">
        <v>0</v>
      </c>
      <c r="BD259" s="39">
        <v>0</v>
      </c>
      <c r="BE259" s="39">
        <v>0</v>
      </c>
      <c r="BF259" s="39">
        <v>0</v>
      </c>
      <c r="BG259" s="39">
        <v>0</v>
      </c>
      <c r="BH259" s="39">
        <v>0</v>
      </c>
      <c r="BI259" s="39">
        <v>0</v>
      </c>
      <c r="BJ259" s="39">
        <v>0</v>
      </c>
      <c r="BK259" s="39">
        <v>0</v>
      </c>
    </row>
    <row r="260" spans="1:63" x14ac:dyDescent="0.2">
      <c r="A260" s="30">
        <f t="shared" si="61"/>
        <v>2034</v>
      </c>
      <c r="D260" s="30">
        <f t="shared" si="52"/>
        <v>0</v>
      </c>
      <c r="E260" s="30">
        <f t="shared" si="53"/>
        <v>10</v>
      </c>
      <c r="F260" s="30">
        <f t="shared" si="54"/>
        <v>5</v>
      </c>
      <c r="G260" s="30">
        <f t="shared" si="55"/>
        <v>1</v>
      </c>
      <c r="H260" s="30">
        <f t="shared" si="56"/>
        <v>0</v>
      </c>
      <c r="I260" s="30">
        <f t="shared" si="57"/>
        <v>0</v>
      </c>
      <c r="J260" s="30">
        <f t="shared" si="58"/>
        <v>0</v>
      </c>
      <c r="K260" s="30">
        <f t="shared" si="59"/>
        <v>0</v>
      </c>
      <c r="L260" s="30">
        <f t="shared" si="60"/>
        <v>5</v>
      </c>
      <c r="M260" s="38">
        <v>49065</v>
      </c>
      <c r="N260" s="39">
        <v>0</v>
      </c>
      <c r="O260" s="39">
        <v>0</v>
      </c>
      <c r="P260" s="39">
        <v>0</v>
      </c>
      <c r="Q260" s="39">
        <v>3.7010000000000001</v>
      </c>
      <c r="R260" s="39">
        <v>0</v>
      </c>
      <c r="S260" s="39">
        <v>0</v>
      </c>
      <c r="T260" s="39">
        <v>0.254</v>
      </c>
      <c r="U260" s="39">
        <v>0</v>
      </c>
      <c r="V260" s="39">
        <v>0</v>
      </c>
      <c r="W260" s="39">
        <v>0.14899999999999999</v>
      </c>
      <c r="X260" s="39">
        <v>0</v>
      </c>
      <c r="Y260" s="39">
        <v>0</v>
      </c>
      <c r="Z260" s="39">
        <v>23.102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0.72899999999999998</v>
      </c>
      <c r="AG260" s="39">
        <v>0</v>
      </c>
      <c r="AH260" s="39">
        <v>3.9820000000000002</v>
      </c>
      <c r="AI260" s="39">
        <v>0</v>
      </c>
      <c r="AJ260" s="39">
        <v>0</v>
      </c>
      <c r="AK260" s="39">
        <v>0.10299999999999999</v>
      </c>
      <c r="AL260" s="39">
        <v>0</v>
      </c>
      <c r="AM260" s="39">
        <v>0</v>
      </c>
      <c r="AN260" s="39">
        <v>1.2929999999999999</v>
      </c>
      <c r="AO260" s="39">
        <v>0</v>
      </c>
      <c r="AP260" s="39">
        <v>3.0539999999999998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0.94599999999999995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</row>
    <row r="261" spans="1:63" x14ac:dyDescent="0.2">
      <c r="A261" s="30">
        <f t="shared" si="61"/>
        <v>2034</v>
      </c>
      <c r="D261" s="30">
        <f t="shared" si="52"/>
        <v>0</v>
      </c>
      <c r="E261" s="30">
        <f t="shared" si="53"/>
        <v>23</v>
      </c>
      <c r="F261" s="30">
        <f t="shared" si="54"/>
        <v>7</v>
      </c>
      <c r="G261" s="30">
        <f t="shared" si="55"/>
        <v>1</v>
      </c>
      <c r="H261" s="30">
        <f t="shared" si="56"/>
        <v>0</v>
      </c>
      <c r="I261" s="30">
        <f t="shared" si="57"/>
        <v>0</v>
      </c>
      <c r="J261" s="30">
        <f t="shared" si="58"/>
        <v>0</v>
      </c>
      <c r="K261" s="30">
        <f t="shared" si="59"/>
        <v>0</v>
      </c>
      <c r="L261" s="30">
        <f t="shared" si="60"/>
        <v>6</v>
      </c>
      <c r="M261" s="38">
        <v>49096</v>
      </c>
      <c r="N261" s="39">
        <v>0</v>
      </c>
      <c r="O261" s="39">
        <v>11.013999999999999</v>
      </c>
      <c r="P261" s="39">
        <v>0</v>
      </c>
      <c r="Q261" s="39">
        <v>3.206</v>
      </c>
      <c r="R261" s="39">
        <v>0</v>
      </c>
      <c r="S261" s="39">
        <v>0</v>
      </c>
      <c r="T261" s="39">
        <v>0</v>
      </c>
      <c r="U261" s="39">
        <v>0</v>
      </c>
      <c r="V261" s="39">
        <v>1.224</v>
      </c>
      <c r="W261" s="39">
        <v>0</v>
      </c>
      <c r="X261" s="39">
        <v>2.0680000000000001</v>
      </c>
      <c r="Y261" s="39">
        <v>0.47699999999999998</v>
      </c>
      <c r="Z261" s="39">
        <v>0.497</v>
      </c>
      <c r="AA261" s="39">
        <v>0.80200000000000005</v>
      </c>
      <c r="AB261" s="39">
        <v>0.501</v>
      </c>
      <c r="AC261" s="39">
        <v>0</v>
      </c>
      <c r="AD261" s="39">
        <v>0</v>
      </c>
      <c r="AE261" s="39">
        <v>0</v>
      </c>
      <c r="AF261" s="39">
        <v>0</v>
      </c>
      <c r="AG261" s="39">
        <v>0.34200000000000003</v>
      </c>
      <c r="AH261" s="39">
        <v>0.33100000000000002</v>
      </c>
      <c r="AI261" s="39">
        <v>0</v>
      </c>
      <c r="AJ261" s="39">
        <v>0.67200000000000004</v>
      </c>
      <c r="AK261" s="39">
        <v>0</v>
      </c>
      <c r="AL261" s="39">
        <v>0</v>
      </c>
      <c r="AM261" s="39">
        <v>4.2030000000000003</v>
      </c>
      <c r="AN261" s="39">
        <v>0.109</v>
      </c>
      <c r="AO261" s="39">
        <v>0</v>
      </c>
      <c r="AP261" s="39">
        <v>0.40300000000000002</v>
      </c>
      <c r="AQ261" s="39">
        <v>0</v>
      </c>
      <c r="AR261" s="39">
        <v>0</v>
      </c>
      <c r="AS261" s="39">
        <v>0</v>
      </c>
      <c r="AT261" s="39">
        <v>0</v>
      </c>
      <c r="AU261" s="39">
        <v>6.1660000000000004</v>
      </c>
      <c r="AV261" s="39">
        <v>0</v>
      </c>
      <c r="AW261" s="39">
        <v>0.47299999999999998</v>
      </c>
      <c r="AX261" s="39">
        <v>3.4000000000000002E-2</v>
      </c>
      <c r="AY261" s="39">
        <v>0.39800000000000002</v>
      </c>
      <c r="AZ261" s="39">
        <v>0</v>
      </c>
      <c r="BA261" s="39">
        <v>0</v>
      </c>
      <c r="BB261" s="39">
        <v>0.53100000000000003</v>
      </c>
      <c r="BC261" s="39">
        <v>0</v>
      </c>
      <c r="BD261" s="39">
        <v>0.23899999999999999</v>
      </c>
      <c r="BE261" s="39">
        <v>0</v>
      </c>
      <c r="BF261" s="39">
        <v>0.43</v>
      </c>
      <c r="BG261" s="39">
        <v>0</v>
      </c>
      <c r="BH261" s="39">
        <v>0</v>
      </c>
      <c r="BI261" s="39">
        <v>0.78400000000000003</v>
      </c>
      <c r="BJ261" s="39">
        <v>0</v>
      </c>
      <c r="BK261" s="39">
        <v>1.0449999999999999</v>
      </c>
    </row>
    <row r="262" spans="1:63" x14ac:dyDescent="0.2">
      <c r="A262" s="30">
        <f t="shared" si="61"/>
        <v>2034</v>
      </c>
      <c r="D262" s="30">
        <f t="shared" si="52"/>
        <v>32</v>
      </c>
      <c r="E262" s="30">
        <f t="shared" si="53"/>
        <v>50</v>
      </c>
      <c r="F262" s="30">
        <f t="shared" si="54"/>
        <v>49</v>
      </c>
      <c r="G262" s="30">
        <f t="shared" si="55"/>
        <v>45</v>
      </c>
      <c r="H262" s="30">
        <f t="shared" si="56"/>
        <v>6</v>
      </c>
      <c r="I262" s="30">
        <f t="shared" si="57"/>
        <v>1</v>
      </c>
      <c r="J262" s="30">
        <f t="shared" si="58"/>
        <v>0</v>
      </c>
      <c r="K262" s="30">
        <f t="shared" si="59"/>
        <v>0</v>
      </c>
      <c r="L262" s="30">
        <f t="shared" si="60"/>
        <v>7</v>
      </c>
      <c r="M262" s="38">
        <v>49126</v>
      </c>
      <c r="N262" s="39">
        <v>87.323999999999998</v>
      </c>
      <c r="O262" s="39">
        <v>0.7</v>
      </c>
      <c r="P262" s="39">
        <v>42.975999999999999</v>
      </c>
      <c r="Q262" s="39">
        <v>15.2</v>
      </c>
      <c r="R262" s="39">
        <v>26.634</v>
      </c>
      <c r="S262" s="39">
        <v>27.728999999999999</v>
      </c>
      <c r="T262" s="39">
        <v>10.09</v>
      </c>
      <c r="U262" s="39">
        <v>48.744999999999997</v>
      </c>
      <c r="V262" s="39">
        <v>36.552</v>
      </c>
      <c r="W262" s="39">
        <v>19.841000000000001</v>
      </c>
      <c r="X262" s="39">
        <v>32.997999999999998</v>
      </c>
      <c r="Y262" s="39">
        <v>20.701000000000001</v>
      </c>
      <c r="Z262" s="39">
        <v>26.648</v>
      </c>
      <c r="AA262" s="39">
        <v>29.382999999999999</v>
      </c>
      <c r="AB262" s="39">
        <v>25.893999999999998</v>
      </c>
      <c r="AC262" s="39">
        <v>31.189</v>
      </c>
      <c r="AD262" s="39">
        <v>36.186</v>
      </c>
      <c r="AE262" s="39">
        <v>19.73</v>
      </c>
      <c r="AF262" s="39">
        <v>32.802</v>
      </c>
      <c r="AG262" s="39">
        <v>24.385999999999999</v>
      </c>
      <c r="AH262" s="39">
        <v>30.16</v>
      </c>
      <c r="AI262" s="39">
        <v>33.566000000000003</v>
      </c>
      <c r="AJ262" s="39">
        <v>12.311999999999999</v>
      </c>
      <c r="AK262" s="39">
        <v>50.765000000000001</v>
      </c>
      <c r="AL262" s="39">
        <v>25.986000000000001</v>
      </c>
      <c r="AM262" s="39">
        <v>31.856999999999999</v>
      </c>
      <c r="AN262" s="39">
        <v>13.782999999999999</v>
      </c>
      <c r="AO262" s="39">
        <v>46.737000000000002</v>
      </c>
      <c r="AP262" s="39">
        <v>6.2249999999999996</v>
      </c>
      <c r="AQ262" s="39">
        <v>54.387999999999998</v>
      </c>
      <c r="AR262" s="39">
        <v>18.571999999999999</v>
      </c>
      <c r="AS262" s="39">
        <v>39.192</v>
      </c>
      <c r="AT262" s="39">
        <v>51.353000000000002</v>
      </c>
      <c r="AU262" s="39">
        <v>9.3450000000000006</v>
      </c>
      <c r="AV262" s="39">
        <v>20.015000000000001</v>
      </c>
      <c r="AW262" s="39">
        <v>36.366</v>
      </c>
      <c r="AX262" s="39">
        <v>26.193999999999999</v>
      </c>
      <c r="AY262" s="39">
        <v>27.934999999999999</v>
      </c>
      <c r="AZ262" s="39">
        <v>3.08</v>
      </c>
      <c r="BA262" s="39">
        <v>68.158000000000001</v>
      </c>
      <c r="BB262" s="39">
        <v>2.758</v>
      </c>
      <c r="BC262" s="39">
        <v>108.408</v>
      </c>
      <c r="BD262" s="39">
        <v>15.035</v>
      </c>
      <c r="BE262" s="39">
        <v>44.563000000000002</v>
      </c>
      <c r="BF262" s="39">
        <v>20.5</v>
      </c>
      <c r="BG262" s="39">
        <v>34.96</v>
      </c>
      <c r="BH262" s="39">
        <v>25.469000000000001</v>
      </c>
      <c r="BI262" s="39">
        <v>29.895</v>
      </c>
      <c r="BJ262" s="39">
        <v>18.88</v>
      </c>
      <c r="BK262" s="39">
        <v>39.917999999999999</v>
      </c>
    </row>
    <row r="263" spans="1:63" x14ac:dyDescent="0.2">
      <c r="A263" s="30">
        <f t="shared" si="61"/>
        <v>2034</v>
      </c>
      <c r="D263" s="30">
        <f t="shared" si="52"/>
        <v>1</v>
      </c>
      <c r="E263" s="30">
        <f t="shared" si="53"/>
        <v>50</v>
      </c>
      <c r="F263" s="30">
        <f t="shared" si="54"/>
        <v>47</v>
      </c>
      <c r="G263" s="30">
        <f t="shared" si="55"/>
        <v>10</v>
      </c>
      <c r="H263" s="30">
        <f t="shared" si="56"/>
        <v>0</v>
      </c>
      <c r="I263" s="30">
        <f t="shared" si="57"/>
        <v>0</v>
      </c>
      <c r="J263" s="30">
        <f t="shared" si="58"/>
        <v>0</v>
      </c>
      <c r="K263" s="30">
        <f t="shared" si="59"/>
        <v>0</v>
      </c>
      <c r="L263" s="30">
        <f t="shared" si="60"/>
        <v>8</v>
      </c>
      <c r="M263" s="38">
        <v>49157</v>
      </c>
      <c r="N263" s="39">
        <v>6.3209999999999997</v>
      </c>
      <c r="O263" s="39">
        <v>4.0309999999999997</v>
      </c>
      <c r="P263" s="39">
        <v>6.609</v>
      </c>
      <c r="Q263" s="39">
        <v>3.0590000000000002</v>
      </c>
      <c r="R263" s="39">
        <v>3.9039999999999999</v>
      </c>
      <c r="S263" s="39">
        <v>3.726</v>
      </c>
      <c r="T263" s="39">
        <v>7.9249999999999998</v>
      </c>
      <c r="U263" s="39">
        <v>4.2030000000000003</v>
      </c>
      <c r="V263" s="39">
        <v>2.17</v>
      </c>
      <c r="W263" s="39">
        <v>3.121</v>
      </c>
      <c r="X263" s="39">
        <v>4.6020000000000003</v>
      </c>
      <c r="Y263" s="39">
        <v>4.8559999999999999</v>
      </c>
      <c r="Z263" s="39">
        <v>11.734999999999999</v>
      </c>
      <c r="AA263" s="39">
        <v>3.2530000000000001</v>
      </c>
      <c r="AB263" s="39">
        <v>8.6539999999999999</v>
      </c>
      <c r="AC263" s="39">
        <v>4.3780000000000001</v>
      </c>
      <c r="AD263" s="39">
        <v>4.9320000000000004</v>
      </c>
      <c r="AE263" s="39">
        <v>0.50600000000000001</v>
      </c>
      <c r="AF263" s="39">
        <v>2.1509999999999998</v>
      </c>
      <c r="AG263" s="39">
        <v>21.123999999999999</v>
      </c>
      <c r="AH263" s="39">
        <v>21.390999999999998</v>
      </c>
      <c r="AI263" s="39">
        <v>4.4980000000000002</v>
      </c>
      <c r="AJ263" s="39">
        <v>7.734</v>
      </c>
      <c r="AK263" s="39">
        <v>1.3140000000000001</v>
      </c>
      <c r="AL263" s="39">
        <v>4.7</v>
      </c>
      <c r="AM263" s="39">
        <v>2.73</v>
      </c>
      <c r="AN263" s="39">
        <v>0.68300000000000005</v>
      </c>
      <c r="AO263" s="39">
        <v>13.52</v>
      </c>
      <c r="AP263" s="39">
        <v>3.94</v>
      </c>
      <c r="AQ263" s="39">
        <v>4.0369999999999999</v>
      </c>
      <c r="AR263" s="39">
        <v>7.94</v>
      </c>
      <c r="AS263" s="39">
        <v>1.012</v>
      </c>
      <c r="AT263" s="39">
        <v>3.528</v>
      </c>
      <c r="AU263" s="39">
        <v>38.368000000000002</v>
      </c>
      <c r="AV263" s="39">
        <v>1.56</v>
      </c>
      <c r="AW263" s="39">
        <v>21.815999999999999</v>
      </c>
      <c r="AX263" s="39">
        <v>3.8410000000000002</v>
      </c>
      <c r="AY263" s="39">
        <v>4.0949999999999998</v>
      </c>
      <c r="AZ263" s="39">
        <v>17.324999999999999</v>
      </c>
      <c r="BA263" s="39">
        <v>6.41</v>
      </c>
      <c r="BB263" s="39">
        <v>4.1950000000000003</v>
      </c>
      <c r="BC263" s="39">
        <v>5.6219999999999999</v>
      </c>
      <c r="BD263" s="39">
        <v>2.7320000000000002</v>
      </c>
      <c r="BE263" s="39">
        <v>17.149999999999999</v>
      </c>
      <c r="BF263" s="39">
        <v>0.86299999999999999</v>
      </c>
      <c r="BG263" s="39">
        <v>19.163</v>
      </c>
      <c r="BH263" s="39">
        <v>20.934999999999999</v>
      </c>
      <c r="BI263" s="39">
        <v>4.8650000000000002</v>
      </c>
      <c r="BJ263" s="39">
        <v>5.226</v>
      </c>
      <c r="BK263" s="39">
        <v>4.1980000000000004</v>
      </c>
    </row>
    <row r="264" spans="1:63" x14ac:dyDescent="0.2">
      <c r="A264" s="30">
        <f t="shared" si="61"/>
        <v>2034</v>
      </c>
      <c r="D264" s="30">
        <f t="shared" si="52"/>
        <v>2</v>
      </c>
      <c r="E264" s="30">
        <f t="shared" si="53"/>
        <v>50</v>
      </c>
      <c r="F264" s="30">
        <f t="shared" si="54"/>
        <v>46</v>
      </c>
      <c r="G264" s="30">
        <f t="shared" si="55"/>
        <v>21</v>
      </c>
      <c r="H264" s="30">
        <f t="shared" si="56"/>
        <v>1</v>
      </c>
      <c r="I264" s="30">
        <f t="shared" si="57"/>
        <v>0</v>
      </c>
      <c r="J264" s="30">
        <f t="shared" si="58"/>
        <v>0</v>
      </c>
      <c r="K264" s="30">
        <f t="shared" si="59"/>
        <v>0</v>
      </c>
      <c r="L264" s="30">
        <f t="shared" si="60"/>
        <v>9</v>
      </c>
      <c r="M264" s="38">
        <v>49188</v>
      </c>
      <c r="N264" s="39">
        <v>14.721</v>
      </c>
      <c r="O264" s="39">
        <v>0.39500000000000002</v>
      </c>
      <c r="P264" s="39">
        <v>4.4640000000000004</v>
      </c>
      <c r="Q264" s="39">
        <v>14.744</v>
      </c>
      <c r="R264" s="39">
        <v>16.756</v>
      </c>
      <c r="S264" s="39">
        <v>3.625</v>
      </c>
      <c r="T264" s="39">
        <v>3.157</v>
      </c>
      <c r="U264" s="39">
        <v>32.152000000000001</v>
      </c>
      <c r="V264" s="39">
        <v>13.04</v>
      </c>
      <c r="W264" s="39">
        <v>4.92</v>
      </c>
      <c r="X264" s="39">
        <v>12.561</v>
      </c>
      <c r="Y264" s="39">
        <v>1.4259999999999999</v>
      </c>
      <c r="Z264" s="39">
        <v>12.397</v>
      </c>
      <c r="AA264" s="39">
        <v>0.57899999999999996</v>
      </c>
      <c r="AB264" s="39">
        <v>16.719000000000001</v>
      </c>
      <c r="AC264" s="39">
        <v>1.488</v>
      </c>
      <c r="AD264" s="39">
        <v>24.974</v>
      </c>
      <c r="AE264" s="39">
        <v>2.2959999999999998</v>
      </c>
      <c r="AF264" s="39">
        <v>8.6760000000000002</v>
      </c>
      <c r="AG264" s="39">
        <v>2.6320000000000001</v>
      </c>
      <c r="AH264" s="39">
        <v>13.07</v>
      </c>
      <c r="AI264" s="39">
        <v>1.4450000000000001</v>
      </c>
      <c r="AJ264" s="39">
        <v>1.17</v>
      </c>
      <c r="AK264" s="39">
        <v>15.427</v>
      </c>
      <c r="AL264" s="39">
        <v>14.01</v>
      </c>
      <c r="AM264" s="39">
        <v>4.7320000000000002</v>
      </c>
      <c r="AN264" s="39">
        <v>3.85</v>
      </c>
      <c r="AO264" s="39">
        <v>16.373999999999999</v>
      </c>
      <c r="AP264" s="39">
        <v>18.367000000000001</v>
      </c>
      <c r="AQ264" s="39">
        <v>2.2749999999999999</v>
      </c>
      <c r="AR264" s="39">
        <v>0.182</v>
      </c>
      <c r="AS264" s="39">
        <v>12.914999999999999</v>
      </c>
      <c r="AT264" s="39">
        <v>1.5069999999999999</v>
      </c>
      <c r="AU264" s="39">
        <v>8.3550000000000004</v>
      </c>
      <c r="AV264" s="39">
        <v>2.645</v>
      </c>
      <c r="AW264" s="39">
        <v>13.255000000000001</v>
      </c>
      <c r="AX264" s="39">
        <v>14.071</v>
      </c>
      <c r="AY264" s="39">
        <v>5.5819999999999999</v>
      </c>
      <c r="AZ264" s="39">
        <v>17.260999999999999</v>
      </c>
      <c r="BA264" s="39">
        <v>5.1219999999999999</v>
      </c>
      <c r="BB264" s="39">
        <v>6.6319999999999997</v>
      </c>
      <c r="BC264" s="39">
        <v>7.9240000000000004</v>
      </c>
      <c r="BD264" s="39">
        <v>3.0129999999999999</v>
      </c>
      <c r="BE264" s="39">
        <v>11.269</v>
      </c>
      <c r="BF264" s="39">
        <v>3.238</v>
      </c>
      <c r="BG264" s="39">
        <v>2.6190000000000002</v>
      </c>
      <c r="BH264" s="39">
        <v>0.221</v>
      </c>
      <c r="BI264" s="39">
        <v>60.082000000000001</v>
      </c>
      <c r="BJ264" s="39">
        <v>19.581</v>
      </c>
      <c r="BK264" s="39">
        <v>2.4300000000000002</v>
      </c>
    </row>
    <row r="265" spans="1:63" x14ac:dyDescent="0.2">
      <c r="A265" s="30">
        <f t="shared" si="61"/>
        <v>2034</v>
      </c>
      <c r="D265" s="30">
        <f t="shared" si="52"/>
        <v>2</v>
      </c>
      <c r="E265" s="30">
        <f t="shared" si="53"/>
        <v>48</v>
      </c>
      <c r="F265" s="30">
        <f t="shared" si="54"/>
        <v>42</v>
      </c>
      <c r="G265" s="30">
        <f t="shared" si="55"/>
        <v>17</v>
      </c>
      <c r="H265" s="30">
        <f t="shared" si="56"/>
        <v>0</v>
      </c>
      <c r="I265" s="30">
        <f t="shared" si="57"/>
        <v>0</v>
      </c>
      <c r="J265" s="30">
        <f t="shared" si="58"/>
        <v>0</v>
      </c>
      <c r="K265" s="30">
        <f t="shared" si="59"/>
        <v>0</v>
      </c>
      <c r="L265" s="30">
        <f t="shared" si="60"/>
        <v>10</v>
      </c>
      <c r="M265" s="38">
        <v>49218</v>
      </c>
      <c r="N265" s="39">
        <v>17.593</v>
      </c>
      <c r="O265" s="39">
        <v>0</v>
      </c>
      <c r="P265" s="39">
        <v>4.6449999999999996</v>
      </c>
      <c r="Q265" s="39">
        <v>4.0389999999999997</v>
      </c>
      <c r="R265" s="39">
        <v>2.5619999999999998</v>
      </c>
      <c r="S265" s="39">
        <v>10.364000000000001</v>
      </c>
      <c r="T265" s="39">
        <v>18.800999999999998</v>
      </c>
      <c r="U265" s="39">
        <v>8.7379999999999995</v>
      </c>
      <c r="V265" s="39">
        <v>5.4960000000000004</v>
      </c>
      <c r="W265" s="39">
        <v>3.4910000000000001</v>
      </c>
      <c r="X265" s="39">
        <v>16.77</v>
      </c>
      <c r="Y265" s="39">
        <v>1.006</v>
      </c>
      <c r="Z265" s="39">
        <v>0.35</v>
      </c>
      <c r="AA265" s="39">
        <v>18.978999999999999</v>
      </c>
      <c r="AB265" s="39">
        <v>5.3949999999999996</v>
      </c>
      <c r="AC265" s="39">
        <v>7.1879999999999997</v>
      </c>
      <c r="AD265" s="39">
        <v>26.234000000000002</v>
      </c>
      <c r="AE265" s="39">
        <v>7.4260000000000002</v>
      </c>
      <c r="AF265" s="39">
        <v>0.92900000000000005</v>
      </c>
      <c r="AG265" s="39">
        <v>8.3580000000000005</v>
      </c>
      <c r="AH265" s="39">
        <v>0.751</v>
      </c>
      <c r="AI265" s="39">
        <v>9.3420000000000005</v>
      </c>
      <c r="AJ265" s="39">
        <v>10.932</v>
      </c>
      <c r="AK265" s="39">
        <v>2.0739999999999998</v>
      </c>
      <c r="AL265" s="39">
        <v>16.076000000000001</v>
      </c>
      <c r="AM265" s="39">
        <v>0.52600000000000002</v>
      </c>
      <c r="AN265" s="39">
        <v>23.271999999999998</v>
      </c>
      <c r="AO265" s="39">
        <v>7.2119999999999997</v>
      </c>
      <c r="AP265" s="39">
        <v>4.391</v>
      </c>
      <c r="AQ265" s="39">
        <v>2.407</v>
      </c>
      <c r="AR265" s="39">
        <v>1.55</v>
      </c>
      <c r="AS265" s="39">
        <v>9.52</v>
      </c>
      <c r="AT265" s="39">
        <v>23.891999999999999</v>
      </c>
      <c r="AU265" s="39">
        <v>0</v>
      </c>
      <c r="AV265" s="39">
        <v>1.228</v>
      </c>
      <c r="AW265" s="39">
        <v>17.763000000000002</v>
      </c>
      <c r="AX265" s="39">
        <v>10.702999999999999</v>
      </c>
      <c r="AY265" s="39">
        <v>2.2989999999999999</v>
      </c>
      <c r="AZ265" s="39">
        <v>0.88900000000000001</v>
      </c>
      <c r="BA265" s="39">
        <v>17.652999999999999</v>
      </c>
      <c r="BB265" s="39">
        <v>1.1679999999999999</v>
      </c>
      <c r="BC265" s="39">
        <v>11.154</v>
      </c>
      <c r="BD265" s="39">
        <v>10.3</v>
      </c>
      <c r="BE265" s="39">
        <v>1.9930000000000001</v>
      </c>
      <c r="BF265" s="39">
        <v>31.369</v>
      </c>
      <c r="BG265" s="39">
        <v>1.8660000000000001</v>
      </c>
      <c r="BH265" s="39">
        <v>0.29599999999999999</v>
      </c>
      <c r="BI265" s="39">
        <v>24.390999999999998</v>
      </c>
      <c r="BJ265" s="39">
        <v>2.4569999999999999</v>
      </c>
      <c r="BK265" s="39">
        <v>6.39</v>
      </c>
    </row>
    <row r="266" spans="1:63" x14ac:dyDescent="0.2">
      <c r="A266" s="30">
        <f t="shared" si="61"/>
        <v>2034</v>
      </c>
      <c r="D266" s="30">
        <f t="shared" si="52"/>
        <v>1</v>
      </c>
      <c r="E266" s="30">
        <f t="shared" si="53"/>
        <v>16</v>
      </c>
      <c r="F266" s="30">
        <f t="shared" si="54"/>
        <v>5</v>
      </c>
      <c r="G266" s="30">
        <f t="shared" si="55"/>
        <v>1</v>
      </c>
      <c r="H266" s="30">
        <f t="shared" si="56"/>
        <v>0</v>
      </c>
      <c r="I266" s="30">
        <f t="shared" si="57"/>
        <v>0</v>
      </c>
      <c r="J266" s="30">
        <f t="shared" si="58"/>
        <v>0</v>
      </c>
      <c r="K266" s="30">
        <f t="shared" si="59"/>
        <v>0</v>
      </c>
      <c r="L266" s="30">
        <f t="shared" si="60"/>
        <v>11</v>
      </c>
      <c r="M266" s="38">
        <v>49249</v>
      </c>
      <c r="N266" s="39">
        <v>0</v>
      </c>
      <c r="O266" s="39">
        <v>0</v>
      </c>
      <c r="P266" s="39">
        <v>0</v>
      </c>
      <c r="Q266" s="39">
        <v>0.626</v>
      </c>
      <c r="R266" s="39">
        <v>0.104</v>
      </c>
      <c r="S266" s="39">
        <v>0</v>
      </c>
      <c r="T266" s="39">
        <v>0</v>
      </c>
      <c r="U266" s="39">
        <v>0.309</v>
      </c>
      <c r="V266" s="39">
        <v>3.6960000000000002</v>
      </c>
      <c r="W266" s="39">
        <v>0</v>
      </c>
      <c r="X266" s="39">
        <v>0</v>
      </c>
      <c r="Y266" s="39">
        <v>0</v>
      </c>
      <c r="Z266" s="39">
        <v>0</v>
      </c>
      <c r="AA266" s="39">
        <v>4.3479999999999999</v>
      </c>
      <c r="AB266" s="39">
        <v>0.34300000000000003</v>
      </c>
      <c r="AC266" s="39">
        <v>0</v>
      </c>
      <c r="AD266" s="39">
        <v>0</v>
      </c>
      <c r="AE266" s="39">
        <v>0</v>
      </c>
      <c r="AF266" s="39">
        <v>0.79400000000000004</v>
      </c>
      <c r="AG266" s="39">
        <v>0</v>
      </c>
      <c r="AH266" s="39">
        <v>0</v>
      </c>
      <c r="AI266" s="39">
        <v>0.55600000000000005</v>
      </c>
      <c r="AJ266" s="39">
        <v>0.80500000000000005</v>
      </c>
      <c r="AK266" s="39">
        <v>0</v>
      </c>
      <c r="AL266" s="39">
        <v>0</v>
      </c>
      <c r="AM266" s="39">
        <v>0</v>
      </c>
      <c r="AN266" s="39">
        <v>7.1999999999999995E-2</v>
      </c>
      <c r="AO266" s="39">
        <v>0</v>
      </c>
      <c r="AP266" s="39">
        <v>0</v>
      </c>
      <c r="AQ266" s="39">
        <v>0</v>
      </c>
      <c r="AR266" s="39">
        <v>0.248</v>
      </c>
      <c r="AS266" s="39">
        <v>0</v>
      </c>
      <c r="AT266" s="39">
        <v>0</v>
      </c>
      <c r="AU266" s="39">
        <v>0</v>
      </c>
      <c r="AV266" s="39">
        <v>0</v>
      </c>
      <c r="AW266" s="39">
        <v>0</v>
      </c>
      <c r="AX266" s="39">
        <v>0</v>
      </c>
      <c r="AY266" s="39">
        <v>0.20799999999999999</v>
      </c>
      <c r="AZ266" s="39">
        <v>0</v>
      </c>
      <c r="BA266" s="39">
        <v>1.9279999999999999</v>
      </c>
      <c r="BB266" s="39">
        <v>0</v>
      </c>
      <c r="BC266" s="39">
        <v>0</v>
      </c>
      <c r="BD266" s="39">
        <v>0.73099999999999998</v>
      </c>
      <c r="BE266" s="39">
        <v>0</v>
      </c>
      <c r="BF266" s="39">
        <v>0</v>
      </c>
      <c r="BG266" s="39">
        <v>0</v>
      </c>
      <c r="BH266" s="39">
        <v>31.434999999999999</v>
      </c>
      <c r="BI266" s="39">
        <v>0</v>
      </c>
      <c r="BJ266" s="39">
        <v>2.879</v>
      </c>
      <c r="BK266" s="39">
        <v>0</v>
      </c>
    </row>
    <row r="267" spans="1:63" x14ac:dyDescent="0.2">
      <c r="A267" s="30">
        <f t="shared" si="61"/>
        <v>2034</v>
      </c>
      <c r="D267" s="30">
        <f t="shared" si="52"/>
        <v>4</v>
      </c>
      <c r="E267" s="30">
        <f t="shared" si="53"/>
        <v>50</v>
      </c>
      <c r="F267" s="30">
        <f t="shared" si="54"/>
        <v>43</v>
      </c>
      <c r="G267" s="30">
        <f t="shared" si="55"/>
        <v>18</v>
      </c>
      <c r="H267" s="30">
        <f t="shared" si="56"/>
        <v>1</v>
      </c>
      <c r="I267" s="30">
        <f t="shared" si="57"/>
        <v>0</v>
      </c>
      <c r="J267" s="30">
        <f t="shared" si="58"/>
        <v>0</v>
      </c>
      <c r="K267" s="30">
        <f t="shared" si="59"/>
        <v>0</v>
      </c>
      <c r="L267" s="30">
        <f t="shared" si="60"/>
        <v>12</v>
      </c>
      <c r="M267" s="38">
        <v>49279</v>
      </c>
      <c r="N267" s="39">
        <v>12.186</v>
      </c>
      <c r="O267" s="39">
        <v>3.12</v>
      </c>
      <c r="P267" s="39">
        <v>12.193</v>
      </c>
      <c r="Q267" s="39">
        <v>2.4430000000000001</v>
      </c>
      <c r="R267" s="39">
        <v>1.724</v>
      </c>
      <c r="S267" s="39">
        <v>7.5</v>
      </c>
      <c r="T267" s="39">
        <v>23.012</v>
      </c>
      <c r="U267" s="39">
        <v>1.9670000000000001</v>
      </c>
      <c r="V267" s="39">
        <v>37.121000000000002</v>
      </c>
      <c r="W267" s="39">
        <v>0.7</v>
      </c>
      <c r="X267" s="39">
        <v>23.405999999999999</v>
      </c>
      <c r="Y267" s="39">
        <v>0.70299999999999996</v>
      </c>
      <c r="Z267" s="39">
        <v>10.877000000000001</v>
      </c>
      <c r="AA267" s="39">
        <v>5.3</v>
      </c>
      <c r="AB267" s="39">
        <v>0.16800000000000001</v>
      </c>
      <c r="AC267" s="39">
        <v>46.021999999999998</v>
      </c>
      <c r="AD267" s="39">
        <v>6.0679999999999996</v>
      </c>
      <c r="AE267" s="39">
        <v>3.7869999999999999</v>
      </c>
      <c r="AF267" s="39">
        <v>0.19</v>
      </c>
      <c r="AG267" s="39">
        <v>22.271999999999998</v>
      </c>
      <c r="AH267" s="39">
        <v>7.9020000000000001</v>
      </c>
      <c r="AI267" s="39">
        <v>4.3040000000000003</v>
      </c>
      <c r="AJ267" s="39">
        <v>28.356999999999999</v>
      </c>
      <c r="AK267" s="39">
        <v>0.156</v>
      </c>
      <c r="AL267" s="39">
        <v>23.074000000000002</v>
      </c>
      <c r="AM267" s="39">
        <v>4.0060000000000002</v>
      </c>
      <c r="AN267" s="39">
        <v>3.5590000000000002</v>
      </c>
      <c r="AO267" s="39">
        <v>9.968</v>
      </c>
      <c r="AP267" s="39">
        <v>3.6680000000000001</v>
      </c>
      <c r="AQ267" s="39">
        <v>9.7230000000000008</v>
      </c>
      <c r="AR267" s="39">
        <v>54.795999999999999</v>
      </c>
      <c r="AS267" s="39">
        <v>0.88600000000000001</v>
      </c>
      <c r="AT267" s="39">
        <v>1.0569999999999999</v>
      </c>
      <c r="AU267" s="39">
        <v>17.872</v>
      </c>
      <c r="AV267" s="39">
        <v>2.4940000000000002</v>
      </c>
      <c r="AW267" s="39">
        <v>15.327999999999999</v>
      </c>
      <c r="AX267" s="39">
        <v>15.930999999999999</v>
      </c>
      <c r="AY267" s="39">
        <v>0.58499999999999996</v>
      </c>
      <c r="AZ267" s="39">
        <v>4.4610000000000003</v>
      </c>
      <c r="BA267" s="39">
        <v>5.7220000000000004</v>
      </c>
      <c r="BB267" s="39">
        <v>15.534000000000001</v>
      </c>
      <c r="BC267" s="39">
        <v>2.0779999999999998</v>
      </c>
      <c r="BD267" s="39">
        <v>6.9160000000000004</v>
      </c>
      <c r="BE267" s="39">
        <v>4.62</v>
      </c>
      <c r="BF267" s="39">
        <v>3.3159999999999998</v>
      </c>
      <c r="BG267" s="39">
        <v>10.624000000000001</v>
      </c>
      <c r="BH267" s="39">
        <v>11.532</v>
      </c>
      <c r="BI267" s="39">
        <v>3.4910000000000001</v>
      </c>
      <c r="BJ267" s="39">
        <v>3.2090000000000001</v>
      </c>
      <c r="BK267" s="39">
        <v>16.266999999999999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7"/>
  <sheetViews>
    <sheetView workbookViewId="0"/>
  </sheetViews>
  <sheetFormatPr defaultRowHeight="12.75" x14ac:dyDescent="0.2"/>
  <cols>
    <col min="1" max="13" width="9.140625" style="30"/>
    <col min="14" max="14" width="9.140625" style="31"/>
    <col min="15" max="16" width="9" style="30" customWidth="1"/>
    <col min="17" max="16384" width="9.140625" style="30"/>
  </cols>
  <sheetData>
    <row r="1" spans="1:27" x14ac:dyDescent="0.2">
      <c r="A1" s="30" t="s">
        <v>58</v>
      </c>
      <c r="B1" s="30" t="s">
        <v>53</v>
      </c>
      <c r="C1" s="30" t="s">
        <v>54</v>
      </c>
      <c r="D1" s="30" t="s">
        <v>55</v>
      </c>
      <c r="O1" s="32"/>
      <c r="P1" s="33"/>
    </row>
    <row r="2" spans="1:27" x14ac:dyDescent="0.2">
      <c r="A2" s="30">
        <f>'Tbl L.29-30 Summary'!B7</f>
        <v>2015</v>
      </c>
      <c r="B2" s="34">
        <f>SUMIF($A$28:$A$267,A2,D$28:D$267)/12/50</f>
        <v>1.6666666666666666E-3</v>
      </c>
      <c r="C2" s="34">
        <f>SUM(D28/50)</f>
        <v>0</v>
      </c>
      <c r="D2" s="34">
        <f>SUM(D34/50)</f>
        <v>0</v>
      </c>
      <c r="E2" s="34"/>
      <c r="F2" s="34"/>
      <c r="G2" s="34"/>
      <c r="H2" s="34"/>
      <c r="I2" s="34"/>
      <c r="J2" s="34"/>
      <c r="K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0">
        <f>A2+1</f>
        <v>2016</v>
      </c>
      <c r="B3" s="34">
        <f t="shared" ref="B3:B21" si="0">SUMIF($A$28:$A$267,A3,D$28:D$267)/12/50</f>
        <v>2.3333333333333334E-2</v>
      </c>
      <c r="C3" s="34">
        <f>SUM(D40/50)</f>
        <v>0</v>
      </c>
      <c r="D3" s="34">
        <f>SUM(D46/50)</f>
        <v>0.24</v>
      </c>
      <c r="E3" s="34"/>
      <c r="F3" s="34"/>
      <c r="G3" s="34"/>
      <c r="H3" s="34"/>
      <c r="I3" s="34"/>
      <c r="J3" s="34"/>
      <c r="K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0">
        <f t="shared" ref="A4:A21" si="1">A3+1</f>
        <v>2017</v>
      </c>
      <c r="B4" s="34">
        <f t="shared" si="0"/>
        <v>2.6666666666666665E-2</v>
      </c>
      <c r="C4" s="34">
        <f>SUM(D52/50)</f>
        <v>0</v>
      </c>
      <c r="D4" s="34">
        <f>SUM(D58/50)</f>
        <v>0.28000000000000003</v>
      </c>
      <c r="E4" s="34"/>
      <c r="F4" s="34"/>
      <c r="G4" s="34"/>
      <c r="H4" s="34"/>
      <c r="I4" s="34"/>
      <c r="J4" s="34"/>
      <c r="K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0">
        <f t="shared" si="1"/>
        <v>2018</v>
      </c>
      <c r="B5" s="34">
        <f t="shared" si="0"/>
        <v>8.3333333333333332E-3</v>
      </c>
      <c r="C5" s="34">
        <f>SUM(D64/50)</f>
        <v>0</v>
      </c>
      <c r="D5" s="34">
        <f>SUM(D70/50)</f>
        <v>0.02</v>
      </c>
      <c r="E5" s="34"/>
      <c r="F5" s="34"/>
      <c r="G5" s="34"/>
      <c r="H5" s="34"/>
      <c r="I5" s="34"/>
      <c r="J5" s="34"/>
      <c r="K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0">
        <f t="shared" si="1"/>
        <v>2019</v>
      </c>
      <c r="B6" s="34">
        <f t="shared" si="0"/>
        <v>3.3333333333333331E-3</v>
      </c>
      <c r="C6" s="34">
        <f>SUM(D76/50)</f>
        <v>0</v>
      </c>
      <c r="D6" s="34">
        <f>SUM(D82/50)</f>
        <v>0</v>
      </c>
      <c r="E6" s="34"/>
      <c r="F6" s="34"/>
      <c r="G6" s="34"/>
      <c r="H6" s="34"/>
      <c r="I6" s="34"/>
      <c r="J6" s="34"/>
      <c r="K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0">
        <f t="shared" si="1"/>
        <v>2020</v>
      </c>
      <c r="B7" s="34">
        <f t="shared" si="0"/>
        <v>3.5000000000000003E-2</v>
      </c>
      <c r="C7" s="34">
        <f>SUM(D88/50)</f>
        <v>0.02</v>
      </c>
      <c r="D7" s="34">
        <f>SUM(D94/50)</f>
        <v>0.36</v>
      </c>
      <c r="E7" s="34"/>
      <c r="F7" s="34"/>
      <c r="G7" s="34"/>
      <c r="H7" s="34"/>
      <c r="I7" s="34"/>
      <c r="J7" s="34"/>
      <c r="K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0">
        <f t="shared" si="1"/>
        <v>2021</v>
      </c>
      <c r="B8" s="34">
        <f t="shared" si="0"/>
        <v>2.1666666666666664E-2</v>
      </c>
      <c r="C8" s="34">
        <f>SUM(D50/50)</f>
        <v>0</v>
      </c>
      <c r="D8" s="34">
        <f>SUM(D106/50)</f>
        <v>0.18</v>
      </c>
      <c r="E8" s="34"/>
      <c r="F8" s="34"/>
      <c r="G8" s="34"/>
      <c r="H8" s="34"/>
      <c r="I8" s="34"/>
      <c r="J8" s="34"/>
      <c r="K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x14ac:dyDescent="0.2">
      <c r="A9" s="30">
        <f t="shared" si="1"/>
        <v>2022</v>
      </c>
      <c r="B9" s="34">
        <f t="shared" si="0"/>
        <v>5.1666666666666666E-2</v>
      </c>
      <c r="C9" s="34">
        <f>SUM(D112/50)</f>
        <v>0</v>
      </c>
      <c r="D9" s="34">
        <f>SUM(D118/50)</f>
        <v>0.5</v>
      </c>
      <c r="E9" s="34"/>
      <c r="F9" s="34"/>
      <c r="G9" s="34"/>
      <c r="H9" s="34"/>
      <c r="I9" s="34"/>
      <c r="J9" s="34"/>
      <c r="K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">
      <c r="A10" s="30">
        <f t="shared" si="1"/>
        <v>2023</v>
      </c>
      <c r="B10" s="34">
        <f t="shared" si="0"/>
        <v>5.1666666666666666E-2</v>
      </c>
      <c r="C10" s="34">
        <f>SUM(D124/50)</f>
        <v>0.02</v>
      </c>
      <c r="D10" s="34">
        <f>SUM(D130/50)</f>
        <v>0.44</v>
      </c>
      <c r="E10" s="34"/>
      <c r="F10" s="34"/>
      <c r="G10" s="34"/>
      <c r="H10" s="34"/>
      <c r="I10" s="34"/>
      <c r="J10" s="34"/>
      <c r="K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30">
        <f t="shared" si="1"/>
        <v>2024</v>
      </c>
      <c r="B11" s="34">
        <f t="shared" si="0"/>
        <v>0.01</v>
      </c>
      <c r="C11" s="34">
        <f>SUM(D136/50)</f>
        <v>0</v>
      </c>
      <c r="D11" s="34">
        <f>SUM(D142/50)</f>
        <v>0.04</v>
      </c>
      <c r="E11" s="34"/>
      <c r="F11" s="34"/>
      <c r="G11" s="34"/>
      <c r="H11" s="34"/>
      <c r="I11" s="34"/>
      <c r="J11" s="34"/>
      <c r="K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">
      <c r="A12" s="30">
        <f t="shared" si="1"/>
        <v>2025</v>
      </c>
      <c r="B12" s="34">
        <f t="shared" si="0"/>
        <v>0.05</v>
      </c>
      <c r="C12" s="34">
        <f>SUM(D148/50)</f>
        <v>0.02</v>
      </c>
      <c r="D12" s="34">
        <f>SUM(D154/50)</f>
        <v>0.4</v>
      </c>
      <c r="E12" s="34"/>
      <c r="F12" s="34"/>
      <c r="G12" s="34"/>
      <c r="H12" s="34"/>
      <c r="I12" s="34"/>
      <c r="J12" s="34"/>
      <c r="K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">
      <c r="A13" s="30">
        <f t="shared" si="1"/>
        <v>2026</v>
      </c>
      <c r="B13" s="34">
        <f t="shared" si="0"/>
        <v>4.8333333333333332E-2</v>
      </c>
      <c r="C13" s="34">
        <f>SUM(D160/50)</f>
        <v>0.04</v>
      </c>
      <c r="D13" s="34">
        <f>SUM(D166/50)</f>
        <v>0.46</v>
      </c>
      <c r="E13" s="34"/>
      <c r="F13" s="34"/>
      <c r="G13" s="34"/>
      <c r="H13" s="34"/>
      <c r="I13" s="34"/>
      <c r="J13" s="34"/>
      <c r="K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">
      <c r="A14" s="30">
        <f t="shared" si="1"/>
        <v>2027</v>
      </c>
      <c r="B14" s="34">
        <f t="shared" si="0"/>
        <v>6.3333333333333325E-2</v>
      </c>
      <c r="C14" s="34">
        <f>SUM(D172/50)</f>
        <v>0.06</v>
      </c>
      <c r="D14" s="34">
        <f>SUM(D178/50)</f>
        <v>0.5</v>
      </c>
      <c r="E14" s="34"/>
      <c r="F14" s="34"/>
      <c r="G14" s="34"/>
      <c r="H14" s="34"/>
      <c r="I14" s="34"/>
      <c r="J14" s="34"/>
      <c r="K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">
      <c r="A15" s="30">
        <f t="shared" si="1"/>
        <v>2028</v>
      </c>
      <c r="B15" s="34">
        <f t="shared" si="0"/>
        <v>5.5E-2</v>
      </c>
      <c r="C15" s="34">
        <f>SUM(D184/50)</f>
        <v>0.06</v>
      </c>
      <c r="D15" s="34">
        <f>SUM(D190/50)</f>
        <v>0.46</v>
      </c>
      <c r="E15" s="34"/>
      <c r="F15" s="34"/>
      <c r="G15" s="34"/>
      <c r="H15" s="34"/>
      <c r="I15" s="34"/>
      <c r="J15" s="34"/>
      <c r="K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">
      <c r="A16" s="30">
        <f t="shared" si="1"/>
        <v>2029</v>
      </c>
      <c r="B16" s="34">
        <f t="shared" si="0"/>
        <v>2.3333333333333334E-2</v>
      </c>
      <c r="C16" s="34">
        <f>SUM(D196/50)</f>
        <v>0.02</v>
      </c>
      <c r="D16" s="34">
        <f>SUM(D202/50)</f>
        <v>0.12</v>
      </c>
      <c r="E16" s="34"/>
      <c r="F16" s="34"/>
      <c r="G16" s="34"/>
      <c r="H16" s="34"/>
      <c r="I16" s="34"/>
      <c r="J16" s="34"/>
      <c r="K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63" x14ac:dyDescent="0.2">
      <c r="A17" s="30">
        <f t="shared" si="1"/>
        <v>2030</v>
      </c>
      <c r="B17" s="34">
        <f t="shared" si="0"/>
        <v>2.6666666666666665E-2</v>
      </c>
      <c r="C17" s="34">
        <f>SUM(D208/50)</f>
        <v>0.02</v>
      </c>
      <c r="D17" s="34">
        <f>SUM(D214/50)</f>
        <v>0.1</v>
      </c>
      <c r="E17" s="34"/>
      <c r="F17" s="34"/>
      <c r="G17" s="34"/>
      <c r="H17" s="34"/>
      <c r="I17" s="34"/>
      <c r="J17" s="34"/>
      <c r="K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63" x14ac:dyDescent="0.2">
      <c r="A18" s="30">
        <f t="shared" si="1"/>
        <v>2031</v>
      </c>
      <c r="B18" s="34">
        <f t="shared" si="0"/>
        <v>8.6666666666666656E-2</v>
      </c>
      <c r="C18" s="34">
        <f>SUM(D220/50)</f>
        <v>0.08</v>
      </c>
      <c r="D18" s="34">
        <f>SUM(D226/50)</f>
        <v>0.56000000000000005</v>
      </c>
      <c r="E18" s="34"/>
      <c r="F18" s="34"/>
      <c r="G18" s="34"/>
      <c r="H18" s="34"/>
      <c r="I18" s="34"/>
      <c r="J18" s="34"/>
      <c r="K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63" x14ac:dyDescent="0.2">
      <c r="A19" s="30">
        <f t="shared" si="1"/>
        <v>2032</v>
      </c>
      <c r="B19" s="34">
        <f t="shared" si="0"/>
        <v>8.5000000000000006E-2</v>
      </c>
      <c r="C19" s="34">
        <f>SUM(D232/50)</f>
        <v>0.12</v>
      </c>
      <c r="D19" s="34">
        <f>SUM(D238/50)</f>
        <v>0.57999999999999996</v>
      </c>
      <c r="E19" s="34"/>
      <c r="F19" s="34"/>
      <c r="G19" s="34"/>
      <c r="H19" s="34"/>
      <c r="I19" s="34"/>
      <c r="J19" s="34"/>
      <c r="K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63" x14ac:dyDescent="0.2">
      <c r="A20" s="30">
        <f t="shared" si="1"/>
        <v>2033</v>
      </c>
      <c r="B20" s="34">
        <f t="shared" si="0"/>
        <v>9.3333333333333338E-2</v>
      </c>
      <c r="C20" s="34">
        <f>SUM(D244/50)</f>
        <v>0.2</v>
      </c>
      <c r="D20" s="34">
        <f>SUM(D250/50)</f>
        <v>0.52</v>
      </c>
      <c r="E20" s="34"/>
      <c r="F20" s="34"/>
      <c r="G20" s="34"/>
      <c r="H20" s="34"/>
      <c r="I20" s="34"/>
      <c r="J20" s="34"/>
      <c r="K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63" x14ac:dyDescent="0.2">
      <c r="A21" s="30">
        <f t="shared" si="1"/>
        <v>2034</v>
      </c>
      <c r="B21" s="34">
        <f t="shared" si="0"/>
        <v>9.3333333333333338E-2</v>
      </c>
      <c r="C21" s="34">
        <f>SUM(D256/50)</f>
        <v>0.14000000000000001</v>
      </c>
      <c r="D21" s="34">
        <f>SUM(D262/50)</f>
        <v>0.64</v>
      </c>
      <c r="E21" s="34"/>
      <c r="F21" s="34"/>
      <c r="G21" s="34"/>
      <c r="H21" s="34"/>
      <c r="I21" s="34"/>
      <c r="J21" s="34"/>
      <c r="K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63" x14ac:dyDescent="0.2">
      <c r="A22" s="32" t="s">
        <v>78</v>
      </c>
      <c r="B22" s="34">
        <f>SUM(D28:D147)/10/12/50</f>
        <v>2.3333333333333334E-2</v>
      </c>
      <c r="C22" s="34">
        <f>SUMIF(L28:L147,"=1",D28:D147)/50/10</f>
        <v>6.0000000000000001E-3</v>
      </c>
      <c r="D22" s="34">
        <f>SUMIF($L28:$L147,"=7",D28:D147)/50/10</f>
        <v>0.20600000000000002</v>
      </c>
      <c r="E22" s="34">
        <f>SUMIF($L28:$L147,"=7",E28:E147)/50/10</f>
        <v>1</v>
      </c>
      <c r="F22" s="34">
        <f t="shared" ref="F22:K22" si="2">SUMIF($L28:$L147,"=7",F28:F147)/50/10</f>
        <v>0.99399999999999999</v>
      </c>
      <c r="G22" s="34">
        <f t="shared" si="2"/>
        <v>0.51800000000000002</v>
      </c>
      <c r="H22" s="34">
        <f t="shared" si="2"/>
        <v>1.4000000000000002E-2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63" x14ac:dyDescent="0.2">
      <c r="A23" s="30" t="s">
        <v>56</v>
      </c>
      <c r="B23" s="34">
        <f>SUM(D28:D267)/20/12/50</f>
        <v>4.2916666666666672E-2</v>
      </c>
      <c r="C23" s="34">
        <f>SUMIF(L28:L267,"=1",D28:D267)/50/20</f>
        <v>4.0999999999999995E-2</v>
      </c>
      <c r="D23" s="34">
        <f>SUMIF($L28:$L267,"=7",D28:D267)/50/20</f>
        <v>0.32</v>
      </c>
      <c r="E23" s="34">
        <f>SUMIF($L28:$L267,"=7",E28:E267)/50/20</f>
        <v>1</v>
      </c>
      <c r="F23" s="34">
        <f t="shared" ref="F23:K23" si="3">SUMIF($L28:$L267,"=7",F28:F267)/50/20</f>
        <v>0.99299999999999999</v>
      </c>
      <c r="G23" s="34">
        <f t="shared" si="3"/>
        <v>0.64600000000000002</v>
      </c>
      <c r="H23" s="34">
        <f t="shared" si="3"/>
        <v>5.8999999999999997E-2</v>
      </c>
      <c r="I23" s="34">
        <f t="shared" si="3"/>
        <v>7.000000000000001E-3</v>
      </c>
      <c r="J23" s="34">
        <f t="shared" si="3"/>
        <v>0</v>
      </c>
      <c r="K23" s="34">
        <f t="shared" si="3"/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6" spans="1:63" x14ac:dyDescent="0.2">
      <c r="D26" s="30" t="s">
        <v>58</v>
      </c>
      <c r="E26" s="30" t="s">
        <v>59</v>
      </c>
      <c r="F26" s="30" t="s">
        <v>60</v>
      </c>
      <c r="G26" s="30" t="s">
        <v>61</v>
      </c>
      <c r="H26" s="30" t="s">
        <v>62</v>
      </c>
      <c r="I26" s="30" t="s">
        <v>63</v>
      </c>
      <c r="J26" s="30" t="s">
        <v>64</v>
      </c>
      <c r="K26" s="30" t="s">
        <v>65</v>
      </c>
    </row>
    <row r="27" spans="1:63" ht="25.5" x14ac:dyDescent="0.2">
      <c r="D27" s="30" t="s">
        <v>52</v>
      </c>
      <c r="E27" s="30" t="s">
        <v>52</v>
      </c>
      <c r="F27" s="30" t="s">
        <v>52</v>
      </c>
      <c r="G27" s="30" t="s">
        <v>52</v>
      </c>
      <c r="H27" s="30" t="s">
        <v>52</v>
      </c>
      <c r="I27" s="30" t="s">
        <v>52</v>
      </c>
      <c r="J27" s="30" t="s">
        <v>52</v>
      </c>
      <c r="K27" s="30" t="s">
        <v>52</v>
      </c>
      <c r="L27" s="30" t="s">
        <v>51</v>
      </c>
      <c r="M27" s="35" t="s">
        <v>0</v>
      </c>
      <c r="N27" s="36" t="s">
        <v>1</v>
      </c>
      <c r="O27" s="37" t="s">
        <v>2</v>
      </c>
      <c r="P27" s="37" t="s">
        <v>3</v>
      </c>
      <c r="Q27" s="37" t="s">
        <v>4</v>
      </c>
      <c r="R27" s="37" t="s">
        <v>5</v>
      </c>
      <c r="S27" s="37" t="s">
        <v>6</v>
      </c>
      <c r="T27" s="37" t="s">
        <v>7</v>
      </c>
      <c r="U27" s="37" t="s">
        <v>8</v>
      </c>
      <c r="V27" s="37" t="s">
        <v>9</v>
      </c>
      <c r="W27" s="37" t="s">
        <v>10</v>
      </c>
      <c r="X27" s="37" t="s">
        <v>11</v>
      </c>
      <c r="Y27" s="37" t="s">
        <v>12</v>
      </c>
      <c r="Z27" s="37" t="s">
        <v>13</v>
      </c>
      <c r="AA27" s="37" t="s">
        <v>14</v>
      </c>
      <c r="AB27" s="37" t="s">
        <v>15</v>
      </c>
      <c r="AC27" s="37" t="s">
        <v>16</v>
      </c>
      <c r="AD27" s="37" t="s">
        <v>17</v>
      </c>
      <c r="AE27" s="37" t="s">
        <v>18</v>
      </c>
      <c r="AF27" s="37" t="s">
        <v>19</v>
      </c>
      <c r="AG27" s="37" t="s">
        <v>20</v>
      </c>
      <c r="AH27" s="37" t="s">
        <v>21</v>
      </c>
      <c r="AI27" s="37" t="s">
        <v>22</v>
      </c>
      <c r="AJ27" s="37" t="s">
        <v>23</v>
      </c>
      <c r="AK27" s="37" t="s">
        <v>24</v>
      </c>
      <c r="AL27" s="37" t="s">
        <v>25</v>
      </c>
      <c r="AM27" s="37" t="s">
        <v>26</v>
      </c>
      <c r="AN27" s="37" t="s">
        <v>27</v>
      </c>
      <c r="AO27" s="37" t="s">
        <v>28</v>
      </c>
      <c r="AP27" s="37" t="s">
        <v>29</v>
      </c>
      <c r="AQ27" s="37" t="s">
        <v>30</v>
      </c>
      <c r="AR27" s="37" t="s">
        <v>31</v>
      </c>
      <c r="AS27" s="37" t="s">
        <v>32</v>
      </c>
      <c r="AT27" s="37" t="s">
        <v>33</v>
      </c>
      <c r="AU27" s="37" t="s">
        <v>34</v>
      </c>
      <c r="AV27" s="37" t="s">
        <v>35</v>
      </c>
      <c r="AW27" s="37" t="s">
        <v>36</v>
      </c>
      <c r="AX27" s="37" t="s">
        <v>37</v>
      </c>
      <c r="AY27" s="37" t="s">
        <v>38</v>
      </c>
      <c r="AZ27" s="37" t="s">
        <v>39</v>
      </c>
      <c r="BA27" s="37" t="s">
        <v>40</v>
      </c>
      <c r="BB27" s="37" t="s">
        <v>41</v>
      </c>
      <c r="BC27" s="37" t="s">
        <v>42</v>
      </c>
      <c r="BD27" s="37" t="s">
        <v>43</v>
      </c>
      <c r="BE27" s="37" t="s">
        <v>44</v>
      </c>
      <c r="BF27" s="37" t="s">
        <v>45</v>
      </c>
      <c r="BG27" s="37" t="s">
        <v>46</v>
      </c>
      <c r="BH27" s="37" t="s">
        <v>47</v>
      </c>
      <c r="BI27" s="37" t="s">
        <v>48</v>
      </c>
      <c r="BJ27" s="37" t="s">
        <v>49</v>
      </c>
      <c r="BK27" s="37" t="s">
        <v>50</v>
      </c>
    </row>
    <row r="28" spans="1:63" x14ac:dyDescent="0.2">
      <c r="A28" s="30">
        <f>YEAR(M28)</f>
        <v>2015</v>
      </c>
      <c r="D28" s="30">
        <f>COUNTIF($N28:$BK28,"&gt;25")</f>
        <v>0</v>
      </c>
      <c r="E28" s="30">
        <f t="shared" ref="E28:E91" si="4">COUNTIF($N28:$BK28,"&gt;0")</f>
        <v>1</v>
      </c>
      <c r="F28" s="30">
        <f t="shared" ref="F28:F91" si="5">COUNTIF($N28:$BK28,"&gt;1")</f>
        <v>1</v>
      </c>
      <c r="G28" s="30">
        <f t="shared" ref="G28:G91" si="6">COUNTIF($N28:$BK28,"&gt;10")</f>
        <v>0</v>
      </c>
      <c r="H28" s="30">
        <f t="shared" ref="H28:H91" si="7">COUNTIF($N28:$BK28,"&gt;50")</f>
        <v>0</v>
      </c>
      <c r="I28" s="30">
        <f t="shared" ref="I28:I91" si="8">COUNTIF($N28:$BK28,"&gt;100")</f>
        <v>0</v>
      </c>
      <c r="J28" s="30">
        <f t="shared" ref="J28:J91" si="9">COUNTIF($N28:$BK28,"&gt;500")</f>
        <v>0</v>
      </c>
      <c r="K28" s="30">
        <f t="shared" ref="K28:K91" si="10">COUNTIF($N28:$BK28,"&gt;1000")</f>
        <v>0</v>
      </c>
      <c r="L28" s="30">
        <f t="shared" ref="L28:L91" si="11">MONTH(M28)</f>
        <v>1</v>
      </c>
      <c r="M28" s="38">
        <v>42005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1.2330000000000001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</row>
    <row r="29" spans="1:63" x14ac:dyDescent="0.2">
      <c r="A29" s="30">
        <f t="shared" ref="A29:A92" si="12">YEAR(M29)</f>
        <v>2015</v>
      </c>
      <c r="D29" s="30">
        <f t="shared" ref="D29:D92" si="13">COUNTIF(N29:BK29,"&gt;25")</f>
        <v>0</v>
      </c>
      <c r="E29" s="30">
        <f t="shared" si="4"/>
        <v>1</v>
      </c>
      <c r="F29" s="30">
        <f t="shared" si="5"/>
        <v>0</v>
      </c>
      <c r="G29" s="30">
        <f t="shared" si="6"/>
        <v>0</v>
      </c>
      <c r="H29" s="30">
        <f t="shared" si="7"/>
        <v>0</v>
      </c>
      <c r="I29" s="30">
        <f t="shared" si="8"/>
        <v>0</v>
      </c>
      <c r="J29" s="30">
        <f t="shared" si="9"/>
        <v>0</v>
      </c>
      <c r="K29" s="30">
        <f t="shared" si="10"/>
        <v>0</v>
      </c>
      <c r="L29" s="30">
        <f t="shared" si="11"/>
        <v>2</v>
      </c>
      <c r="M29" s="38">
        <v>42036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3.0000000000000001E-3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</row>
    <row r="30" spans="1:63" x14ac:dyDescent="0.2">
      <c r="A30" s="30">
        <f t="shared" si="12"/>
        <v>2015</v>
      </c>
      <c r="D30" s="30">
        <f t="shared" si="13"/>
        <v>0</v>
      </c>
      <c r="E30" s="30">
        <f t="shared" si="4"/>
        <v>1</v>
      </c>
      <c r="F30" s="30">
        <f t="shared" si="5"/>
        <v>1</v>
      </c>
      <c r="G30" s="30">
        <f t="shared" si="6"/>
        <v>0</v>
      </c>
      <c r="H30" s="30">
        <f t="shared" si="7"/>
        <v>0</v>
      </c>
      <c r="I30" s="30">
        <f t="shared" si="8"/>
        <v>0</v>
      </c>
      <c r="J30" s="30">
        <f t="shared" si="9"/>
        <v>0</v>
      </c>
      <c r="K30" s="30">
        <f t="shared" si="10"/>
        <v>0</v>
      </c>
      <c r="L30" s="30">
        <f t="shared" si="11"/>
        <v>3</v>
      </c>
      <c r="M30" s="38">
        <v>42064</v>
      </c>
      <c r="N30" s="39">
        <v>0</v>
      </c>
      <c r="O30" s="39">
        <v>0</v>
      </c>
      <c r="P30" s="39">
        <v>1.466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</row>
    <row r="31" spans="1:63" x14ac:dyDescent="0.2">
      <c r="A31" s="30">
        <f t="shared" si="12"/>
        <v>2015</v>
      </c>
      <c r="D31" s="30">
        <f t="shared" si="13"/>
        <v>0</v>
      </c>
      <c r="E31" s="30">
        <f t="shared" si="4"/>
        <v>0</v>
      </c>
      <c r="F31" s="30">
        <f t="shared" si="5"/>
        <v>0</v>
      </c>
      <c r="G31" s="30">
        <f t="shared" si="6"/>
        <v>0</v>
      </c>
      <c r="H31" s="30">
        <f t="shared" si="7"/>
        <v>0</v>
      </c>
      <c r="I31" s="30">
        <f t="shared" si="8"/>
        <v>0</v>
      </c>
      <c r="J31" s="30">
        <f t="shared" si="9"/>
        <v>0</v>
      </c>
      <c r="K31" s="30">
        <f t="shared" si="10"/>
        <v>0</v>
      </c>
      <c r="L31" s="30">
        <f t="shared" si="11"/>
        <v>4</v>
      </c>
      <c r="M31" s="38">
        <v>42095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</row>
    <row r="32" spans="1:63" x14ac:dyDescent="0.2">
      <c r="A32" s="30">
        <f t="shared" si="12"/>
        <v>2015</v>
      </c>
      <c r="D32" s="30">
        <f t="shared" si="13"/>
        <v>0</v>
      </c>
      <c r="E32" s="30">
        <f t="shared" si="4"/>
        <v>0</v>
      </c>
      <c r="F32" s="30">
        <f t="shared" si="5"/>
        <v>0</v>
      </c>
      <c r="G32" s="30">
        <f t="shared" si="6"/>
        <v>0</v>
      </c>
      <c r="H32" s="30">
        <f t="shared" si="7"/>
        <v>0</v>
      </c>
      <c r="I32" s="30">
        <f t="shared" si="8"/>
        <v>0</v>
      </c>
      <c r="J32" s="30">
        <f t="shared" si="9"/>
        <v>0</v>
      </c>
      <c r="K32" s="30">
        <f t="shared" si="10"/>
        <v>0</v>
      </c>
      <c r="L32" s="30">
        <f t="shared" si="11"/>
        <v>5</v>
      </c>
      <c r="M32" s="38">
        <v>42125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</row>
    <row r="33" spans="1:63" x14ac:dyDescent="0.2">
      <c r="A33" s="30">
        <f t="shared" si="12"/>
        <v>2015</v>
      </c>
      <c r="D33" s="30">
        <f t="shared" si="13"/>
        <v>0</v>
      </c>
      <c r="E33" s="30">
        <f t="shared" si="4"/>
        <v>16</v>
      </c>
      <c r="F33" s="30">
        <f t="shared" si="5"/>
        <v>9</v>
      </c>
      <c r="G33" s="30">
        <f t="shared" si="6"/>
        <v>0</v>
      </c>
      <c r="H33" s="30">
        <f t="shared" si="7"/>
        <v>0</v>
      </c>
      <c r="I33" s="30">
        <f t="shared" si="8"/>
        <v>0</v>
      </c>
      <c r="J33" s="30">
        <f t="shared" si="9"/>
        <v>0</v>
      </c>
      <c r="K33" s="30">
        <f t="shared" si="10"/>
        <v>0</v>
      </c>
      <c r="L33" s="30">
        <f t="shared" si="11"/>
        <v>6</v>
      </c>
      <c r="M33" s="38">
        <v>42156</v>
      </c>
      <c r="N33" s="39">
        <v>0</v>
      </c>
      <c r="O33" s="39">
        <v>1.222</v>
      </c>
      <c r="P33" s="39">
        <v>0</v>
      </c>
      <c r="Q33" s="39">
        <v>0</v>
      </c>
      <c r="R33" s="39">
        <v>0</v>
      </c>
      <c r="S33" s="39">
        <v>1.88</v>
      </c>
      <c r="T33" s="39">
        <v>1.1879999999999999</v>
      </c>
      <c r="U33" s="39">
        <v>0</v>
      </c>
      <c r="V33" s="39">
        <v>1.5860000000000001</v>
      </c>
      <c r="W33" s="39">
        <v>0</v>
      </c>
      <c r="X33" s="39">
        <v>0</v>
      </c>
      <c r="Y33" s="39">
        <v>1.0029999999999999</v>
      </c>
      <c r="Z33" s="39">
        <v>0</v>
      </c>
      <c r="AA33" s="39">
        <v>0</v>
      </c>
      <c r="AB33" s="39">
        <v>1.4610000000000001</v>
      </c>
      <c r="AC33" s="39">
        <v>0</v>
      </c>
      <c r="AD33" s="39">
        <v>0.24399999999999999</v>
      </c>
      <c r="AE33" s="39">
        <v>0</v>
      </c>
      <c r="AF33" s="39">
        <v>0.44800000000000001</v>
      </c>
      <c r="AG33" s="39">
        <v>0</v>
      </c>
      <c r="AH33" s="39">
        <v>0</v>
      </c>
      <c r="AI33" s="39">
        <v>2.8319999999999999</v>
      </c>
      <c r="AJ33" s="39">
        <v>0</v>
      </c>
      <c r="AK33" s="39">
        <v>0</v>
      </c>
      <c r="AL33" s="39">
        <v>0</v>
      </c>
      <c r="AM33" s="39">
        <v>4.0880000000000001</v>
      </c>
      <c r="AN33" s="39">
        <v>0</v>
      </c>
      <c r="AO33" s="39">
        <v>6.8000000000000005E-2</v>
      </c>
      <c r="AP33" s="39">
        <v>0.95899999999999996</v>
      </c>
      <c r="AQ33" s="39">
        <v>0</v>
      </c>
      <c r="AR33" s="39">
        <v>0.85599999999999998</v>
      </c>
      <c r="AS33" s="39">
        <v>0</v>
      </c>
      <c r="AT33" s="39">
        <v>3.2000000000000001E-2</v>
      </c>
      <c r="AU33" s="39">
        <v>1.208</v>
      </c>
      <c r="AV33" s="39">
        <v>0</v>
      </c>
      <c r="AW33" s="39">
        <v>0</v>
      </c>
      <c r="AX33" s="39">
        <v>0</v>
      </c>
      <c r="AY33" s="39">
        <v>0</v>
      </c>
      <c r="AZ33" s="39">
        <v>0.29099999999999998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</row>
    <row r="34" spans="1:63" x14ac:dyDescent="0.2">
      <c r="A34" s="30">
        <f t="shared" si="12"/>
        <v>2015</v>
      </c>
      <c r="D34" s="30">
        <f t="shared" si="13"/>
        <v>0</v>
      </c>
      <c r="E34" s="30">
        <f t="shared" si="4"/>
        <v>50</v>
      </c>
      <c r="F34" s="30">
        <f t="shared" si="5"/>
        <v>50</v>
      </c>
      <c r="G34" s="30">
        <f t="shared" si="6"/>
        <v>6</v>
      </c>
      <c r="H34" s="30">
        <f t="shared" si="7"/>
        <v>0</v>
      </c>
      <c r="I34" s="30">
        <f t="shared" si="8"/>
        <v>0</v>
      </c>
      <c r="J34" s="30">
        <f t="shared" si="9"/>
        <v>0</v>
      </c>
      <c r="K34" s="30">
        <f t="shared" si="10"/>
        <v>0</v>
      </c>
      <c r="L34" s="30">
        <f t="shared" si="11"/>
        <v>7</v>
      </c>
      <c r="M34" s="38">
        <v>42186</v>
      </c>
      <c r="N34" s="39">
        <v>4.55</v>
      </c>
      <c r="O34" s="39">
        <v>5.274</v>
      </c>
      <c r="P34" s="39">
        <v>2.9649999999999999</v>
      </c>
      <c r="Q34" s="39">
        <v>6.8819999999999997</v>
      </c>
      <c r="R34" s="39">
        <v>7.3680000000000003</v>
      </c>
      <c r="S34" s="39">
        <v>5.4809999999999999</v>
      </c>
      <c r="T34" s="39">
        <v>6.3879999999999999</v>
      </c>
      <c r="U34" s="39">
        <v>4.835</v>
      </c>
      <c r="V34" s="39">
        <v>4.2839999999999998</v>
      </c>
      <c r="W34" s="39">
        <v>9.0649999999999995</v>
      </c>
      <c r="X34" s="39">
        <v>4.7910000000000004</v>
      </c>
      <c r="Y34" s="39">
        <v>8.08</v>
      </c>
      <c r="Z34" s="39">
        <v>3.66</v>
      </c>
      <c r="AA34" s="39">
        <v>9.6419999999999995</v>
      </c>
      <c r="AB34" s="39">
        <v>5.3979999999999997</v>
      </c>
      <c r="AC34" s="39">
        <v>6.1580000000000004</v>
      </c>
      <c r="AD34" s="39">
        <v>7.3040000000000003</v>
      </c>
      <c r="AE34" s="39">
        <v>3.8260000000000001</v>
      </c>
      <c r="AF34" s="39">
        <v>4.8639999999999999</v>
      </c>
      <c r="AG34" s="39">
        <v>12.099</v>
      </c>
      <c r="AH34" s="39">
        <v>9.6519999999999992</v>
      </c>
      <c r="AI34" s="39">
        <v>4.5460000000000003</v>
      </c>
      <c r="AJ34" s="39">
        <v>3.29</v>
      </c>
      <c r="AK34" s="39">
        <v>12.170999999999999</v>
      </c>
      <c r="AL34" s="39">
        <v>10.353</v>
      </c>
      <c r="AM34" s="39">
        <v>4.0750000000000002</v>
      </c>
      <c r="AN34" s="39">
        <v>11.481</v>
      </c>
      <c r="AO34" s="39">
        <v>4.8490000000000002</v>
      </c>
      <c r="AP34" s="39">
        <v>5.6749999999999998</v>
      </c>
      <c r="AQ34" s="39">
        <v>4.6879999999999997</v>
      </c>
      <c r="AR34" s="39">
        <v>7.2050000000000001</v>
      </c>
      <c r="AS34" s="39">
        <v>7.38</v>
      </c>
      <c r="AT34" s="39">
        <v>6.92</v>
      </c>
      <c r="AU34" s="39">
        <v>4.9960000000000004</v>
      </c>
      <c r="AV34" s="39">
        <v>2.82</v>
      </c>
      <c r="AW34" s="39">
        <v>7.9089999999999998</v>
      </c>
      <c r="AX34" s="39">
        <v>6.19</v>
      </c>
      <c r="AY34" s="39">
        <v>4.4409999999999998</v>
      </c>
      <c r="AZ34" s="39">
        <v>14.778</v>
      </c>
      <c r="BA34" s="39">
        <v>3.3530000000000002</v>
      </c>
      <c r="BB34" s="39">
        <v>3.8460000000000001</v>
      </c>
      <c r="BC34" s="39">
        <v>6.0359999999999996</v>
      </c>
      <c r="BD34" s="39">
        <v>6.9580000000000002</v>
      </c>
      <c r="BE34" s="39">
        <v>7.7160000000000002</v>
      </c>
      <c r="BF34" s="39">
        <v>3.04</v>
      </c>
      <c r="BG34" s="39">
        <v>9.6460000000000008</v>
      </c>
      <c r="BH34" s="39">
        <v>8.5079999999999991</v>
      </c>
      <c r="BI34" s="39">
        <v>3.8650000000000002</v>
      </c>
      <c r="BJ34" s="39">
        <v>11.311</v>
      </c>
      <c r="BK34" s="39">
        <v>6.2910000000000004</v>
      </c>
    </row>
    <row r="35" spans="1:63" x14ac:dyDescent="0.2">
      <c r="A35" s="30">
        <f t="shared" si="12"/>
        <v>2015</v>
      </c>
      <c r="D35" s="30">
        <f t="shared" si="13"/>
        <v>0</v>
      </c>
      <c r="E35" s="30">
        <f t="shared" si="4"/>
        <v>49</v>
      </c>
      <c r="F35" s="30">
        <f t="shared" si="5"/>
        <v>44</v>
      </c>
      <c r="G35" s="30">
        <f t="shared" si="6"/>
        <v>3</v>
      </c>
      <c r="H35" s="30">
        <f t="shared" si="7"/>
        <v>0</v>
      </c>
      <c r="I35" s="30">
        <f t="shared" si="8"/>
        <v>0</v>
      </c>
      <c r="J35" s="30">
        <f t="shared" si="9"/>
        <v>0</v>
      </c>
      <c r="K35" s="30">
        <f t="shared" si="10"/>
        <v>0</v>
      </c>
      <c r="L35" s="30">
        <f t="shared" si="11"/>
        <v>8</v>
      </c>
      <c r="M35" s="38">
        <v>42217</v>
      </c>
      <c r="N35" s="39">
        <v>1.833</v>
      </c>
      <c r="O35" s="39">
        <v>9.141</v>
      </c>
      <c r="P35" s="39">
        <v>4.0949999999999998</v>
      </c>
      <c r="Q35" s="39">
        <v>1.7949999999999999</v>
      </c>
      <c r="R35" s="39">
        <v>0.96299999999999997</v>
      </c>
      <c r="S35" s="39">
        <v>8.9169999999999998</v>
      </c>
      <c r="T35" s="39">
        <v>1.248</v>
      </c>
      <c r="U35" s="39">
        <v>7.9000000000000001E-2</v>
      </c>
      <c r="V35" s="39">
        <v>3.0009999999999999</v>
      </c>
      <c r="W35" s="39">
        <v>5.4</v>
      </c>
      <c r="X35" s="39">
        <v>1.403</v>
      </c>
      <c r="Y35" s="39">
        <v>4.1180000000000003</v>
      </c>
      <c r="Z35" s="39">
        <v>1.883</v>
      </c>
      <c r="AA35" s="39">
        <v>2.1669999999999998</v>
      </c>
      <c r="AB35" s="39">
        <v>1.4750000000000001</v>
      </c>
      <c r="AC35" s="39">
        <v>2.6859999999999999</v>
      </c>
      <c r="AD35" s="39">
        <v>1.5329999999999999</v>
      </c>
      <c r="AE35" s="39">
        <v>5.508</v>
      </c>
      <c r="AF35" s="39">
        <v>2.0870000000000002</v>
      </c>
      <c r="AG35" s="39">
        <v>2.169</v>
      </c>
      <c r="AH35" s="39">
        <v>17.893999999999998</v>
      </c>
      <c r="AI35" s="39">
        <v>0.96499999999999997</v>
      </c>
      <c r="AJ35" s="39">
        <v>0</v>
      </c>
      <c r="AK35" s="39">
        <v>2.1589999999999998</v>
      </c>
      <c r="AL35" s="39">
        <v>4.0869999999999997</v>
      </c>
      <c r="AM35" s="39">
        <v>1.9950000000000001</v>
      </c>
      <c r="AN35" s="39">
        <v>6.21</v>
      </c>
      <c r="AO35" s="39">
        <v>1.5189999999999999</v>
      </c>
      <c r="AP35" s="39">
        <v>4.8849999999999998</v>
      </c>
      <c r="AQ35" s="39">
        <v>2.7519999999999998</v>
      </c>
      <c r="AR35" s="39">
        <v>2.6110000000000002</v>
      </c>
      <c r="AS35" s="39">
        <v>2.121</v>
      </c>
      <c r="AT35" s="39">
        <v>0.60699999999999998</v>
      </c>
      <c r="AU35" s="39">
        <v>21.152000000000001</v>
      </c>
      <c r="AV35" s="39">
        <v>1.1200000000000001</v>
      </c>
      <c r="AW35" s="39">
        <v>2.722</v>
      </c>
      <c r="AX35" s="39">
        <v>0.58299999999999996</v>
      </c>
      <c r="AY35" s="39">
        <v>2.7210000000000001</v>
      </c>
      <c r="AZ35" s="39">
        <v>4.5289999999999999</v>
      </c>
      <c r="BA35" s="39">
        <v>4.1790000000000003</v>
      </c>
      <c r="BB35" s="39">
        <v>2.1680000000000001</v>
      </c>
      <c r="BC35" s="39">
        <v>4.9029999999999996</v>
      </c>
      <c r="BD35" s="39">
        <v>1.7969999999999999</v>
      </c>
      <c r="BE35" s="39">
        <v>1.6719999999999999</v>
      </c>
      <c r="BF35" s="39">
        <v>2.8809999999999998</v>
      </c>
      <c r="BG35" s="39">
        <v>3.391</v>
      </c>
      <c r="BH35" s="39">
        <v>22.882000000000001</v>
      </c>
      <c r="BI35" s="39">
        <v>1.5389999999999999</v>
      </c>
      <c r="BJ35" s="39">
        <v>3.4820000000000002</v>
      </c>
      <c r="BK35" s="39">
        <v>2.802</v>
      </c>
    </row>
    <row r="36" spans="1:63" x14ac:dyDescent="0.2">
      <c r="A36" s="30">
        <f t="shared" si="12"/>
        <v>2015</v>
      </c>
      <c r="D36" s="30">
        <f t="shared" si="13"/>
        <v>1</v>
      </c>
      <c r="E36" s="30">
        <f t="shared" si="4"/>
        <v>44</v>
      </c>
      <c r="F36" s="30">
        <f t="shared" si="5"/>
        <v>41</v>
      </c>
      <c r="G36" s="30">
        <f t="shared" si="6"/>
        <v>1</v>
      </c>
      <c r="H36" s="30">
        <f t="shared" si="7"/>
        <v>0</v>
      </c>
      <c r="I36" s="30">
        <f t="shared" si="8"/>
        <v>0</v>
      </c>
      <c r="J36" s="30">
        <f t="shared" si="9"/>
        <v>0</v>
      </c>
      <c r="K36" s="30">
        <f t="shared" si="10"/>
        <v>0</v>
      </c>
      <c r="L36" s="30">
        <f t="shared" si="11"/>
        <v>9</v>
      </c>
      <c r="M36" s="38">
        <v>42248</v>
      </c>
      <c r="N36" s="39">
        <v>3.1139999999999999</v>
      </c>
      <c r="O36" s="39">
        <v>3.633</v>
      </c>
      <c r="P36" s="39">
        <v>4.1420000000000003</v>
      </c>
      <c r="Q36" s="39">
        <v>2.2400000000000002</v>
      </c>
      <c r="R36" s="39">
        <v>3.8140000000000001</v>
      </c>
      <c r="S36" s="39">
        <v>2.16</v>
      </c>
      <c r="T36" s="39">
        <v>1.8580000000000001</v>
      </c>
      <c r="U36" s="39">
        <v>7.6070000000000002</v>
      </c>
      <c r="V36" s="39">
        <v>3.2730000000000001</v>
      </c>
      <c r="W36" s="39">
        <v>2.5649999999999999</v>
      </c>
      <c r="X36" s="39">
        <v>0.59899999999999998</v>
      </c>
      <c r="Y36" s="39">
        <v>6.5869999999999997</v>
      </c>
      <c r="Z36" s="39">
        <v>3.3780000000000001</v>
      </c>
      <c r="AA36" s="39">
        <v>1.37</v>
      </c>
      <c r="AB36" s="39">
        <v>0</v>
      </c>
      <c r="AC36" s="39">
        <v>2.8980000000000001</v>
      </c>
      <c r="AD36" s="39">
        <v>4.9290000000000003</v>
      </c>
      <c r="AE36" s="39">
        <v>1.01</v>
      </c>
      <c r="AF36" s="39">
        <v>0.44600000000000001</v>
      </c>
      <c r="AG36" s="39">
        <v>2.0110000000000001</v>
      </c>
      <c r="AH36" s="39">
        <v>0</v>
      </c>
      <c r="AI36" s="39">
        <v>2.1840000000000002</v>
      </c>
      <c r="AJ36" s="39">
        <v>0</v>
      </c>
      <c r="AK36" s="39">
        <v>3.0110000000000001</v>
      </c>
      <c r="AL36" s="39">
        <v>5.827</v>
      </c>
      <c r="AM36" s="39">
        <v>1.3360000000000001</v>
      </c>
      <c r="AN36" s="39">
        <v>2.3839999999999999</v>
      </c>
      <c r="AO36" s="39">
        <v>2.7130000000000001</v>
      </c>
      <c r="AP36" s="39">
        <v>3.524</v>
      </c>
      <c r="AQ36" s="39">
        <v>3.6989999999999998</v>
      </c>
      <c r="AR36" s="39">
        <v>0</v>
      </c>
      <c r="AS36" s="39">
        <v>2.1160000000000001</v>
      </c>
      <c r="AT36" s="39">
        <v>0.46500000000000002</v>
      </c>
      <c r="AU36" s="39">
        <v>1.0489999999999999</v>
      </c>
      <c r="AV36" s="39">
        <v>1.24</v>
      </c>
      <c r="AW36" s="39">
        <v>0</v>
      </c>
      <c r="AX36" s="39">
        <v>1.2490000000000001</v>
      </c>
      <c r="AY36" s="39">
        <v>3.0979999999999999</v>
      </c>
      <c r="AZ36" s="39">
        <v>2.819</v>
      </c>
      <c r="BA36" s="39">
        <v>0</v>
      </c>
      <c r="BB36" s="39">
        <v>4.0209999999999999</v>
      </c>
      <c r="BC36" s="39">
        <v>2.4910000000000001</v>
      </c>
      <c r="BD36" s="39">
        <v>2.0339999999999998</v>
      </c>
      <c r="BE36" s="39">
        <v>4.6669999999999998</v>
      </c>
      <c r="BF36" s="39">
        <v>3.4089999999999998</v>
      </c>
      <c r="BG36" s="39">
        <v>3.3210000000000002</v>
      </c>
      <c r="BH36" s="39">
        <v>2.42</v>
      </c>
      <c r="BI36" s="39">
        <v>25.495999999999999</v>
      </c>
      <c r="BJ36" s="39">
        <v>1.774</v>
      </c>
      <c r="BK36" s="39">
        <v>2.4209999999999998</v>
      </c>
    </row>
    <row r="37" spans="1:63" x14ac:dyDescent="0.2">
      <c r="A37" s="30">
        <f t="shared" si="12"/>
        <v>2015</v>
      </c>
      <c r="D37" s="30">
        <f t="shared" si="13"/>
        <v>0</v>
      </c>
      <c r="E37" s="30">
        <f t="shared" si="4"/>
        <v>25</v>
      </c>
      <c r="F37" s="30">
        <f t="shared" si="5"/>
        <v>9</v>
      </c>
      <c r="G37" s="30">
        <f t="shared" si="6"/>
        <v>1</v>
      </c>
      <c r="H37" s="30">
        <f t="shared" si="7"/>
        <v>0</v>
      </c>
      <c r="I37" s="30">
        <f t="shared" si="8"/>
        <v>0</v>
      </c>
      <c r="J37" s="30">
        <f t="shared" si="9"/>
        <v>0</v>
      </c>
      <c r="K37" s="30">
        <f t="shared" si="10"/>
        <v>0</v>
      </c>
      <c r="L37" s="30">
        <f t="shared" si="11"/>
        <v>10</v>
      </c>
      <c r="M37" s="38">
        <v>42278</v>
      </c>
      <c r="N37" s="39">
        <v>1.0529999999999999</v>
      </c>
      <c r="O37" s="39">
        <v>0.753</v>
      </c>
      <c r="P37" s="39">
        <v>0</v>
      </c>
      <c r="Q37" s="39">
        <v>0</v>
      </c>
      <c r="R37" s="39">
        <v>0.63400000000000001</v>
      </c>
      <c r="S37" s="39">
        <v>0</v>
      </c>
      <c r="T37" s="39">
        <v>0</v>
      </c>
      <c r="U37" s="39">
        <v>11.263999999999999</v>
      </c>
      <c r="V37" s="39">
        <v>0</v>
      </c>
      <c r="W37" s="39">
        <v>0</v>
      </c>
      <c r="X37" s="39">
        <v>0</v>
      </c>
      <c r="Y37" s="39">
        <v>0.28299999999999997</v>
      </c>
      <c r="Z37" s="39">
        <v>0.60099999999999998</v>
      </c>
      <c r="AA37" s="39">
        <v>0</v>
      </c>
      <c r="AB37" s="39">
        <v>0</v>
      </c>
      <c r="AC37" s="39">
        <v>0.94499999999999995</v>
      </c>
      <c r="AD37" s="39">
        <v>4.4009999999999998</v>
      </c>
      <c r="AE37" s="39">
        <v>0</v>
      </c>
      <c r="AF37" s="39">
        <v>0.92200000000000004</v>
      </c>
      <c r="AG37" s="39">
        <v>0</v>
      </c>
      <c r="AH37" s="39">
        <v>0.88600000000000001</v>
      </c>
      <c r="AI37" s="39">
        <v>0.16300000000000001</v>
      </c>
      <c r="AJ37" s="39">
        <v>1.512</v>
      </c>
      <c r="AK37" s="39">
        <v>0.47499999999999998</v>
      </c>
      <c r="AL37" s="39">
        <v>1.157</v>
      </c>
      <c r="AM37" s="39">
        <v>0.90300000000000002</v>
      </c>
      <c r="AN37" s="39">
        <v>3.4550000000000001</v>
      </c>
      <c r="AO37" s="39">
        <v>0</v>
      </c>
      <c r="AP37" s="39">
        <v>0</v>
      </c>
      <c r="AQ37" s="39">
        <v>1.2929999999999999</v>
      </c>
      <c r="AR37" s="39">
        <v>1.147</v>
      </c>
      <c r="AS37" s="39">
        <v>0</v>
      </c>
      <c r="AT37" s="39">
        <v>0.625</v>
      </c>
      <c r="AU37" s="39">
        <v>0.69699999999999995</v>
      </c>
      <c r="AV37" s="39">
        <v>0.35399999999999998</v>
      </c>
      <c r="AW37" s="39">
        <v>0</v>
      </c>
      <c r="AX37" s="39">
        <v>0</v>
      </c>
      <c r="AY37" s="39">
        <v>0</v>
      </c>
      <c r="AZ37" s="39">
        <v>0.71199999999999997</v>
      </c>
      <c r="BA37" s="39">
        <v>0</v>
      </c>
      <c r="BB37" s="39">
        <v>0</v>
      </c>
      <c r="BC37" s="39">
        <v>0</v>
      </c>
      <c r="BD37" s="39">
        <v>0</v>
      </c>
      <c r="BE37" s="39">
        <v>0.36599999999999999</v>
      </c>
      <c r="BF37" s="39">
        <v>9.1389999999999993</v>
      </c>
      <c r="BG37" s="39">
        <v>0.94199999999999995</v>
      </c>
      <c r="BH37" s="39">
        <v>0</v>
      </c>
      <c r="BI37" s="39">
        <v>0</v>
      </c>
      <c r="BJ37" s="39">
        <v>0</v>
      </c>
      <c r="BK37" s="39">
        <v>0</v>
      </c>
    </row>
    <row r="38" spans="1:63" x14ac:dyDescent="0.2">
      <c r="A38" s="30">
        <f t="shared" si="12"/>
        <v>2015</v>
      </c>
      <c r="D38" s="30">
        <f t="shared" si="13"/>
        <v>0</v>
      </c>
      <c r="E38" s="30">
        <f t="shared" si="4"/>
        <v>0</v>
      </c>
      <c r="F38" s="30">
        <f t="shared" si="5"/>
        <v>0</v>
      </c>
      <c r="G38" s="30">
        <f t="shared" si="6"/>
        <v>0</v>
      </c>
      <c r="H38" s="30">
        <f t="shared" si="7"/>
        <v>0</v>
      </c>
      <c r="I38" s="30">
        <f t="shared" si="8"/>
        <v>0</v>
      </c>
      <c r="J38" s="30">
        <f t="shared" si="9"/>
        <v>0</v>
      </c>
      <c r="K38" s="30">
        <f t="shared" si="10"/>
        <v>0</v>
      </c>
      <c r="L38" s="30">
        <f t="shared" si="11"/>
        <v>11</v>
      </c>
      <c r="M38" s="38">
        <v>42309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</row>
    <row r="39" spans="1:63" x14ac:dyDescent="0.2">
      <c r="A39" s="30">
        <f t="shared" si="12"/>
        <v>2015</v>
      </c>
      <c r="D39" s="30">
        <f t="shared" si="13"/>
        <v>0</v>
      </c>
      <c r="E39" s="30">
        <f t="shared" si="4"/>
        <v>3</v>
      </c>
      <c r="F39" s="30">
        <f t="shared" si="5"/>
        <v>0</v>
      </c>
      <c r="G39" s="30">
        <f t="shared" si="6"/>
        <v>0</v>
      </c>
      <c r="H39" s="30">
        <f t="shared" si="7"/>
        <v>0</v>
      </c>
      <c r="I39" s="30">
        <f t="shared" si="8"/>
        <v>0</v>
      </c>
      <c r="J39" s="30">
        <f t="shared" si="9"/>
        <v>0</v>
      </c>
      <c r="K39" s="30">
        <f t="shared" si="10"/>
        <v>0</v>
      </c>
      <c r="L39" s="30">
        <f t="shared" si="11"/>
        <v>12</v>
      </c>
      <c r="M39" s="38">
        <v>42339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0.23899999999999999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0.13</v>
      </c>
      <c r="AL39" s="39">
        <v>0</v>
      </c>
      <c r="AM39" s="39">
        <v>0</v>
      </c>
      <c r="AN39" s="39">
        <v>0</v>
      </c>
      <c r="AO39" s="39">
        <v>0.61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</row>
    <row r="40" spans="1:63" x14ac:dyDescent="0.2">
      <c r="A40" s="30">
        <f t="shared" si="12"/>
        <v>2016</v>
      </c>
      <c r="D40" s="30">
        <f t="shared" si="13"/>
        <v>0</v>
      </c>
      <c r="E40" s="30">
        <f t="shared" si="4"/>
        <v>2</v>
      </c>
      <c r="F40" s="30">
        <f t="shared" si="5"/>
        <v>2</v>
      </c>
      <c r="G40" s="30">
        <f t="shared" si="6"/>
        <v>0</v>
      </c>
      <c r="H40" s="30">
        <f t="shared" si="7"/>
        <v>0</v>
      </c>
      <c r="I40" s="30">
        <f t="shared" si="8"/>
        <v>0</v>
      </c>
      <c r="J40" s="30">
        <f t="shared" si="9"/>
        <v>0</v>
      </c>
      <c r="K40" s="30">
        <f t="shared" si="10"/>
        <v>0</v>
      </c>
      <c r="L40" s="30">
        <f t="shared" si="11"/>
        <v>1</v>
      </c>
      <c r="M40" s="38">
        <v>42370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5.133</v>
      </c>
      <c r="AG40" s="39">
        <v>0</v>
      </c>
      <c r="AH40" s="39">
        <v>2.2690000000000001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</row>
    <row r="41" spans="1:63" x14ac:dyDescent="0.2">
      <c r="A41" s="30">
        <f t="shared" si="12"/>
        <v>2016</v>
      </c>
      <c r="D41" s="30">
        <f t="shared" si="13"/>
        <v>0</v>
      </c>
      <c r="E41" s="30">
        <f t="shared" si="4"/>
        <v>0</v>
      </c>
      <c r="F41" s="30">
        <f t="shared" si="5"/>
        <v>0</v>
      </c>
      <c r="G41" s="30">
        <f t="shared" si="6"/>
        <v>0</v>
      </c>
      <c r="H41" s="30">
        <f t="shared" si="7"/>
        <v>0</v>
      </c>
      <c r="I41" s="30">
        <f t="shared" si="8"/>
        <v>0</v>
      </c>
      <c r="J41" s="30">
        <f t="shared" si="9"/>
        <v>0</v>
      </c>
      <c r="K41" s="30">
        <f t="shared" si="10"/>
        <v>0</v>
      </c>
      <c r="L41" s="30">
        <f t="shared" si="11"/>
        <v>2</v>
      </c>
      <c r="M41" s="38">
        <v>42401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</row>
    <row r="42" spans="1:63" x14ac:dyDescent="0.2">
      <c r="A42" s="30">
        <f t="shared" si="12"/>
        <v>2016</v>
      </c>
      <c r="D42" s="30">
        <f t="shared" si="13"/>
        <v>0</v>
      </c>
      <c r="E42" s="30">
        <f t="shared" si="4"/>
        <v>0</v>
      </c>
      <c r="F42" s="30">
        <f t="shared" si="5"/>
        <v>0</v>
      </c>
      <c r="G42" s="30">
        <f t="shared" si="6"/>
        <v>0</v>
      </c>
      <c r="H42" s="30">
        <f t="shared" si="7"/>
        <v>0</v>
      </c>
      <c r="I42" s="30">
        <f t="shared" si="8"/>
        <v>0</v>
      </c>
      <c r="J42" s="30">
        <f t="shared" si="9"/>
        <v>0</v>
      </c>
      <c r="K42" s="30">
        <f t="shared" si="10"/>
        <v>0</v>
      </c>
      <c r="L42" s="30">
        <f t="shared" si="11"/>
        <v>3</v>
      </c>
      <c r="M42" s="38">
        <v>42430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</row>
    <row r="43" spans="1:63" x14ac:dyDescent="0.2">
      <c r="A43" s="30">
        <f t="shared" si="12"/>
        <v>2016</v>
      </c>
      <c r="D43" s="30">
        <f t="shared" si="13"/>
        <v>0</v>
      </c>
      <c r="E43" s="30">
        <f t="shared" si="4"/>
        <v>0</v>
      </c>
      <c r="F43" s="30">
        <f t="shared" si="5"/>
        <v>0</v>
      </c>
      <c r="G43" s="30">
        <f t="shared" si="6"/>
        <v>0</v>
      </c>
      <c r="H43" s="30">
        <f t="shared" si="7"/>
        <v>0</v>
      </c>
      <c r="I43" s="30">
        <f t="shared" si="8"/>
        <v>0</v>
      </c>
      <c r="J43" s="30">
        <f t="shared" si="9"/>
        <v>0</v>
      </c>
      <c r="K43" s="30">
        <f t="shared" si="10"/>
        <v>0</v>
      </c>
      <c r="L43" s="30">
        <f t="shared" si="11"/>
        <v>4</v>
      </c>
      <c r="M43" s="38">
        <v>42461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</row>
    <row r="44" spans="1:63" x14ac:dyDescent="0.2">
      <c r="A44" s="30">
        <f t="shared" si="12"/>
        <v>2016</v>
      </c>
      <c r="D44" s="30">
        <f t="shared" si="13"/>
        <v>0</v>
      </c>
      <c r="E44" s="30">
        <f t="shared" si="4"/>
        <v>3</v>
      </c>
      <c r="F44" s="30">
        <f t="shared" si="5"/>
        <v>1</v>
      </c>
      <c r="G44" s="30">
        <f t="shared" si="6"/>
        <v>0</v>
      </c>
      <c r="H44" s="30">
        <f t="shared" si="7"/>
        <v>0</v>
      </c>
      <c r="I44" s="30">
        <f t="shared" si="8"/>
        <v>0</v>
      </c>
      <c r="J44" s="30">
        <f t="shared" si="9"/>
        <v>0</v>
      </c>
      <c r="K44" s="30">
        <f t="shared" si="10"/>
        <v>0</v>
      </c>
      <c r="L44" s="30">
        <f t="shared" si="11"/>
        <v>5</v>
      </c>
      <c r="M44" s="38">
        <v>42491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1.403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0.99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0.23400000000000001</v>
      </c>
    </row>
    <row r="45" spans="1:63" x14ac:dyDescent="0.2">
      <c r="A45" s="30">
        <f t="shared" si="12"/>
        <v>2016</v>
      </c>
      <c r="D45" s="30">
        <f t="shared" si="13"/>
        <v>0</v>
      </c>
      <c r="E45" s="30">
        <f t="shared" si="4"/>
        <v>29</v>
      </c>
      <c r="F45" s="30">
        <f t="shared" si="5"/>
        <v>9</v>
      </c>
      <c r="G45" s="30">
        <f t="shared" si="6"/>
        <v>0</v>
      </c>
      <c r="H45" s="30">
        <f t="shared" si="7"/>
        <v>0</v>
      </c>
      <c r="I45" s="30">
        <f t="shared" si="8"/>
        <v>0</v>
      </c>
      <c r="J45" s="30">
        <f t="shared" si="9"/>
        <v>0</v>
      </c>
      <c r="K45" s="30">
        <f t="shared" si="10"/>
        <v>0</v>
      </c>
      <c r="L45" s="30">
        <f t="shared" si="11"/>
        <v>6</v>
      </c>
      <c r="M45" s="38">
        <v>42522</v>
      </c>
      <c r="N45" s="39">
        <v>0</v>
      </c>
      <c r="O45" s="39">
        <v>1.8149999999999999</v>
      </c>
      <c r="P45" s="39">
        <v>0</v>
      </c>
      <c r="Q45" s="39">
        <v>0.5</v>
      </c>
      <c r="R45" s="39">
        <v>0.10100000000000001</v>
      </c>
      <c r="S45" s="39">
        <v>0</v>
      </c>
      <c r="T45" s="39">
        <v>0.10100000000000001</v>
      </c>
      <c r="U45" s="39">
        <v>0.751</v>
      </c>
      <c r="V45" s="39">
        <v>0</v>
      </c>
      <c r="W45" s="39">
        <v>0</v>
      </c>
      <c r="X45" s="39">
        <v>6.343</v>
      </c>
      <c r="Y45" s="39">
        <v>0.248</v>
      </c>
      <c r="Z45" s="39">
        <v>0</v>
      </c>
      <c r="AA45" s="39">
        <v>2.1909999999999998</v>
      </c>
      <c r="AB45" s="39">
        <v>0.79</v>
      </c>
      <c r="AC45" s="39">
        <v>0</v>
      </c>
      <c r="AD45" s="39">
        <v>0</v>
      </c>
      <c r="AE45" s="39">
        <v>0</v>
      </c>
      <c r="AF45" s="39">
        <v>0.58699999999999997</v>
      </c>
      <c r="AG45" s="39">
        <v>0.39600000000000002</v>
      </c>
      <c r="AH45" s="39">
        <v>0.56899999999999995</v>
      </c>
      <c r="AI45" s="39">
        <v>0</v>
      </c>
      <c r="AJ45" s="39">
        <v>0</v>
      </c>
      <c r="AK45" s="39">
        <v>0.72699999999999998</v>
      </c>
      <c r="AL45" s="39">
        <v>2.1999999999999999E-2</v>
      </c>
      <c r="AM45" s="39">
        <v>1.806</v>
      </c>
      <c r="AN45" s="39">
        <v>0</v>
      </c>
      <c r="AO45" s="39">
        <v>2.3650000000000002</v>
      </c>
      <c r="AP45" s="39">
        <v>0.60799999999999998</v>
      </c>
      <c r="AQ45" s="39">
        <v>0.70599999999999996</v>
      </c>
      <c r="AR45" s="39">
        <v>1.1180000000000001</v>
      </c>
      <c r="AS45" s="39">
        <v>0</v>
      </c>
      <c r="AT45" s="39">
        <v>1.1970000000000001</v>
      </c>
      <c r="AU45" s="39">
        <v>0.52300000000000002</v>
      </c>
      <c r="AV45" s="39">
        <v>1.996</v>
      </c>
      <c r="AW45" s="39">
        <v>0</v>
      </c>
      <c r="AX45" s="39">
        <v>0.875</v>
      </c>
      <c r="AY45" s="39">
        <v>0</v>
      </c>
      <c r="AZ45" s="39">
        <v>0</v>
      </c>
      <c r="BA45" s="39">
        <v>0</v>
      </c>
      <c r="BB45" s="39">
        <v>0</v>
      </c>
      <c r="BC45" s="39">
        <v>0.91800000000000004</v>
      </c>
      <c r="BD45" s="39">
        <v>2.5999999999999999E-2</v>
      </c>
      <c r="BE45" s="39">
        <v>0</v>
      </c>
      <c r="BF45" s="39">
        <v>0</v>
      </c>
      <c r="BG45" s="39">
        <v>1.117</v>
      </c>
      <c r="BH45" s="39">
        <v>0</v>
      </c>
      <c r="BI45" s="39">
        <v>0.27400000000000002</v>
      </c>
      <c r="BJ45" s="39">
        <v>0.90100000000000002</v>
      </c>
      <c r="BK45" s="39">
        <v>0.99</v>
      </c>
    </row>
    <row r="46" spans="1:63" x14ac:dyDescent="0.2">
      <c r="A46" s="30">
        <f t="shared" si="12"/>
        <v>2016</v>
      </c>
      <c r="D46" s="30">
        <f t="shared" si="13"/>
        <v>12</v>
      </c>
      <c r="E46" s="30">
        <f t="shared" si="4"/>
        <v>50</v>
      </c>
      <c r="F46" s="30">
        <f t="shared" si="5"/>
        <v>50</v>
      </c>
      <c r="G46" s="30">
        <f t="shared" si="6"/>
        <v>35</v>
      </c>
      <c r="H46" s="30">
        <f t="shared" si="7"/>
        <v>0</v>
      </c>
      <c r="I46" s="30">
        <f t="shared" si="8"/>
        <v>0</v>
      </c>
      <c r="J46" s="30">
        <f t="shared" si="9"/>
        <v>0</v>
      </c>
      <c r="K46" s="30">
        <f t="shared" si="10"/>
        <v>0</v>
      </c>
      <c r="L46" s="30">
        <f t="shared" si="11"/>
        <v>7</v>
      </c>
      <c r="M46" s="38">
        <v>42552</v>
      </c>
      <c r="N46" s="39">
        <v>19.847000000000001</v>
      </c>
      <c r="O46" s="39">
        <v>11.69</v>
      </c>
      <c r="P46" s="39">
        <v>9.66</v>
      </c>
      <c r="Q46" s="39">
        <v>29.677</v>
      </c>
      <c r="R46" s="39">
        <v>9.6560000000000006</v>
      </c>
      <c r="S46" s="39">
        <v>29.452999999999999</v>
      </c>
      <c r="T46" s="39">
        <v>17.481000000000002</v>
      </c>
      <c r="U46" s="39">
        <v>13.289</v>
      </c>
      <c r="V46" s="39">
        <v>27.699000000000002</v>
      </c>
      <c r="W46" s="39">
        <v>8.9039999999999999</v>
      </c>
      <c r="X46" s="39">
        <v>29.933</v>
      </c>
      <c r="Y46" s="39">
        <v>5.6120000000000001</v>
      </c>
      <c r="Z46" s="39">
        <v>9.8339999999999996</v>
      </c>
      <c r="AA46" s="39">
        <v>31.265999999999998</v>
      </c>
      <c r="AB46" s="39">
        <v>16.622</v>
      </c>
      <c r="AC46" s="39">
        <v>11.627000000000001</v>
      </c>
      <c r="AD46" s="39">
        <v>9.0280000000000005</v>
      </c>
      <c r="AE46" s="39">
        <v>23.530999999999999</v>
      </c>
      <c r="AF46" s="39">
        <v>21.782</v>
      </c>
      <c r="AG46" s="39">
        <v>10.555</v>
      </c>
      <c r="AH46" s="39">
        <v>15.103</v>
      </c>
      <c r="AI46" s="39">
        <v>15.977</v>
      </c>
      <c r="AJ46" s="39">
        <v>41.481999999999999</v>
      </c>
      <c r="AK46" s="39">
        <v>5.88</v>
      </c>
      <c r="AL46" s="39">
        <v>20.169</v>
      </c>
      <c r="AM46" s="39">
        <v>15.058</v>
      </c>
      <c r="AN46" s="39">
        <v>30.387</v>
      </c>
      <c r="AO46" s="39">
        <v>3.1960000000000002</v>
      </c>
      <c r="AP46" s="39">
        <v>30.167000000000002</v>
      </c>
      <c r="AQ46" s="39">
        <v>6.31</v>
      </c>
      <c r="AR46" s="39">
        <v>24.835000000000001</v>
      </c>
      <c r="AS46" s="39">
        <v>5.9989999999999997</v>
      </c>
      <c r="AT46" s="39">
        <v>16.811</v>
      </c>
      <c r="AU46" s="39">
        <v>16.375</v>
      </c>
      <c r="AV46" s="39">
        <v>10.208</v>
      </c>
      <c r="AW46" s="39">
        <v>24.286000000000001</v>
      </c>
      <c r="AX46" s="39">
        <v>28.937999999999999</v>
      </c>
      <c r="AY46" s="39">
        <v>7.7290000000000001</v>
      </c>
      <c r="AZ46" s="39">
        <v>13.026</v>
      </c>
      <c r="BA46" s="39">
        <v>17.128</v>
      </c>
      <c r="BB46" s="39">
        <v>37.838000000000001</v>
      </c>
      <c r="BC46" s="39">
        <v>5.4710000000000001</v>
      </c>
      <c r="BD46" s="39">
        <v>16.088000000000001</v>
      </c>
      <c r="BE46" s="39">
        <v>16.395</v>
      </c>
      <c r="BF46" s="39">
        <v>7.9459999999999997</v>
      </c>
      <c r="BG46" s="39">
        <v>31.449000000000002</v>
      </c>
      <c r="BH46" s="39">
        <v>9.609</v>
      </c>
      <c r="BI46" s="39">
        <v>20.603000000000002</v>
      </c>
      <c r="BJ46" s="39">
        <v>35.68</v>
      </c>
      <c r="BK46" s="39">
        <v>5.5060000000000002</v>
      </c>
    </row>
    <row r="47" spans="1:63" x14ac:dyDescent="0.2">
      <c r="A47" s="30">
        <f t="shared" si="12"/>
        <v>2016</v>
      </c>
      <c r="D47" s="30">
        <f t="shared" si="13"/>
        <v>0</v>
      </c>
      <c r="E47" s="30">
        <f t="shared" si="4"/>
        <v>49</v>
      </c>
      <c r="F47" s="30">
        <f t="shared" si="5"/>
        <v>46</v>
      </c>
      <c r="G47" s="30">
        <f t="shared" si="6"/>
        <v>4</v>
      </c>
      <c r="H47" s="30">
        <f t="shared" si="7"/>
        <v>0</v>
      </c>
      <c r="I47" s="30">
        <f t="shared" si="8"/>
        <v>0</v>
      </c>
      <c r="J47" s="30">
        <f t="shared" si="9"/>
        <v>0</v>
      </c>
      <c r="K47" s="30">
        <f t="shared" si="10"/>
        <v>0</v>
      </c>
      <c r="L47" s="30">
        <f t="shared" si="11"/>
        <v>8</v>
      </c>
      <c r="M47" s="38">
        <v>42583</v>
      </c>
      <c r="N47" s="39">
        <v>5.6109999999999998</v>
      </c>
      <c r="O47" s="39">
        <v>2.69</v>
      </c>
      <c r="P47" s="39">
        <v>2.056</v>
      </c>
      <c r="Q47" s="39">
        <v>4.9669999999999996</v>
      </c>
      <c r="R47" s="39">
        <v>10.768000000000001</v>
      </c>
      <c r="S47" s="39">
        <v>1.321</v>
      </c>
      <c r="T47" s="39">
        <v>4.6920000000000002</v>
      </c>
      <c r="U47" s="39">
        <v>4.6239999999999997</v>
      </c>
      <c r="V47" s="39">
        <v>8.9670000000000005</v>
      </c>
      <c r="W47" s="39">
        <v>1.8080000000000001</v>
      </c>
      <c r="X47" s="39">
        <v>0</v>
      </c>
      <c r="Y47" s="39">
        <v>12.406000000000001</v>
      </c>
      <c r="Z47" s="39">
        <v>2.0880000000000001</v>
      </c>
      <c r="AA47" s="39">
        <v>0.83099999999999996</v>
      </c>
      <c r="AB47" s="39">
        <v>0.55500000000000005</v>
      </c>
      <c r="AC47" s="39">
        <v>2.7679999999999998</v>
      </c>
      <c r="AD47" s="39">
        <v>3.851</v>
      </c>
      <c r="AE47" s="39">
        <v>1.105</v>
      </c>
      <c r="AF47" s="39">
        <v>4.9260000000000002</v>
      </c>
      <c r="AG47" s="39">
        <v>2.1019999999999999</v>
      </c>
      <c r="AH47" s="39">
        <v>8.8819999999999997</v>
      </c>
      <c r="AI47" s="39">
        <v>6.2809999999999997</v>
      </c>
      <c r="AJ47" s="39">
        <v>4.3449999999999998</v>
      </c>
      <c r="AK47" s="39">
        <v>3.673</v>
      </c>
      <c r="AL47" s="39">
        <v>4.5</v>
      </c>
      <c r="AM47" s="39">
        <v>2.1549999999999998</v>
      </c>
      <c r="AN47" s="39">
        <v>1.264</v>
      </c>
      <c r="AO47" s="39">
        <v>1.131</v>
      </c>
      <c r="AP47" s="39">
        <v>7.3579999999999997</v>
      </c>
      <c r="AQ47" s="39">
        <v>0.25700000000000001</v>
      </c>
      <c r="AR47" s="39">
        <v>2.4300000000000002</v>
      </c>
      <c r="AS47" s="39">
        <v>2.944</v>
      </c>
      <c r="AT47" s="39">
        <v>4.633</v>
      </c>
      <c r="AU47" s="39">
        <v>19.23</v>
      </c>
      <c r="AV47" s="39">
        <v>4.1559999999999997</v>
      </c>
      <c r="AW47" s="39">
        <v>2.6480000000000001</v>
      </c>
      <c r="AX47" s="39">
        <v>1.254</v>
      </c>
      <c r="AY47" s="39">
        <v>4.6890000000000001</v>
      </c>
      <c r="AZ47" s="39">
        <v>6.117</v>
      </c>
      <c r="BA47" s="39">
        <v>1.8120000000000001</v>
      </c>
      <c r="BB47" s="39">
        <v>9.9760000000000009</v>
      </c>
      <c r="BC47" s="39">
        <v>2.5299999999999998</v>
      </c>
      <c r="BD47" s="39">
        <v>1.9019999999999999</v>
      </c>
      <c r="BE47" s="39">
        <v>2.8159999999999998</v>
      </c>
      <c r="BF47" s="39">
        <v>2.8660000000000001</v>
      </c>
      <c r="BG47" s="39">
        <v>2.6509999999999998</v>
      </c>
      <c r="BH47" s="39">
        <v>11.593999999999999</v>
      </c>
      <c r="BI47" s="39">
        <v>4.3170000000000002</v>
      </c>
      <c r="BJ47" s="39">
        <v>2.6070000000000002</v>
      </c>
      <c r="BK47" s="39">
        <v>5.8090000000000002</v>
      </c>
    </row>
    <row r="48" spans="1:63" x14ac:dyDescent="0.2">
      <c r="A48" s="30">
        <f t="shared" si="12"/>
        <v>2016</v>
      </c>
      <c r="D48" s="30">
        <f t="shared" si="13"/>
        <v>1</v>
      </c>
      <c r="E48" s="30">
        <f t="shared" si="4"/>
        <v>46</v>
      </c>
      <c r="F48" s="30">
        <f t="shared" si="5"/>
        <v>44</v>
      </c>
      <c r="G48" s="30">
        <f t="shared" si="6"/>
        <v>8</v>
      </c>
      <c r="H48" s="30">
        <f t="shared" si="7"/>
        <v>0</v>
      </c>
      <c r="I48" s="30">
        <f t="shared" si="8"/>
        <v>0</v>
      </c>
      <c r="J48" s="30">
        <f t="shared" si="9"/>
        <v>0</v>
      </c>
      <c r="K48" s="30">
        <f t="shared" si="10"/>
        <v>0</v>
      </c>
      <c r="L48" s="30">
        <f t="shared" si="11"/>
        <v>9</v>
      </c>
      <c r="M48" s="38">
        <v>42614</v>
      </c>
      <c r="N48" s="39">
        <v>1.843</v>
      </c>
      <c r="O48" s="39">
        <v>5.0570000000000004</v>
      </c>
      <c r="P48" s="39">
        <v>4.5599999999999996</v>
      </c>
      <c r="Q48" s="39">
        <v>3.2080000000000002</v>
      </c>
      <c r="R48" s="39">
        <v>1.7729999999999999</v>
      </c>
      <c r="S48" s="39">
        <v>5.2549999999999999</v>
      </c>
      <c r="T48" s="39">
        <v>4.88</v>
      </c>
      <c r="U48" s="39">
        <v>19.417000000000002</v>
      </c>
      <c r="V48" s="39">
        <v>9.7000000000000003E-2</v>
      </c>
      <c r="W48" s="39">
        <v>5.8220000000000001</v>
      </c>
      <c r="X48" s="39">
        <v>4.2439999999999998</v>
      </c>
      <c r="Y48" s="39">
        <v>3.202</v>
      </c>
      <c r="Z48" s="39">
        <v>0.28399999999999997</v>
      </c>
      <c r="AA48" s="39">
        <v>2.6469999999999998</v>
      </c>
      <c r="AB48" s="39">
        <v>0</v>
      </c>
      <c r="AC48" s="39">
        <v>14.648</v>
      </c>
      <c r="AD48" s="39">
        <v>6.024</v>
      </c>
      <c r="AE48" s="39">
        <v>3.7429999999999999</v>
      </c>
      <c r="AF48" s="39">
        <v>5.0670000000000002</v>
      </c>
      <c r="AG48" s="39">
        <v>4.58</v>
      </c>
      <c r="AH48" s="39">
        <v>13.428000000000001</v>
      </c>
      <c r="AI48" s="39">
        <v>2.548</v>
      </c>
      <c r="AJ48" s="39">
        <v>0</v>
      </c>
      <c r="AK48" s="39">
        <v>13.566000000000001</v>
      </c>
      <c r="AL48" s="39">
        <v>5.444</v>
      </c>
      <c r="AM48" s="39">
        <v>5.5149999999999997</v>
      </c>
      <c r="AN48" s="39">
        <v>11.551</v>
      </c>
      <c r="AO48" s="39">
        <v>0</v>
      </c>
      <c r="AP48" s="39">
        <v>0</v>
      </c>
      <c r="AQ48" s="39">
        <v>13.867000000000001</v>
      </c>
      <c r="AR48" s="39">
        <v>9.8089999999999993</v>
      </c>
      <c r="AS48" s="39">
        <v>4.008</v>
      </c>
      <c r="AT48" s="39">
        <v>3.294</v>
      </c>
      <c r="AU48" s="39">
        <v>6.7130000000000001</v>
      </c>
      <c r="AV48" s="39">
        <v>3.5819999999999999</v>
      </c>
      <c r="AW48" s="39">
        <v>2.88</v>
      </c>
      <c r="AX48" s="39">
        <v>2.2879999999999998</v>
      </c>
      <c r="AY48" s="39">
        <v>6.56</v>
      </c>
      <c r="AZ48" s="39">
        <v>2.3420000000000001</v>
      </c>
      <c r="BA48" s="39">
        <v>4.3849999999999998</v>
      </c>
      <c r="BB48" s="39">
        <v>7.2249999999999996</v>
      </c>
      <c r="BC48" s="39">
        <v>4.6849999999999996</v>
      </c>
      <c r="BD48" s="39">
        <v>2.9430000000000001</v>
      </c>
      <c r="BE48" s="39">
        <v>3.7719999999999998</v>
      </c>
      <c r="BF48" s="39">
        <v>2.0659999999999998</v>
      </c>
      <c r="BG48" s="39">
        <v>1.1830000000000001</v>
      </c>
      <c r="BH48" s="39">
        <v>4.22</v>
      </c>
      <c r="BI48" s="39">
        <v>29.384</v>
      </c>
      <c r="BJ48" s="39">
        <v>11.836</v>
      </c>
      <c r="BK48" s="39">
        <v>4.1470000000000002</v>
      </c>
    </row>
    <row r="49" spans="1:63" x14ac:dyDescent="0.2">
      <c r="A49" s="30">
        <f t="shared" si="12"/>
        <v>2016</v>
      </c>
      <c r="D49" s="30">
        <f t="shared" si="13"/>
        <v>0</v>
      </c>
      <c r="E49" s="30">
        <f t="shared" si="4"/>
        <v>32</v>
      </c>
      <c r="F49" s="30">
        <f t="shared" si="5"/>
        <v>19</v>
      </c>
      <c r="G49" s="30">
        <f t="shared" si="6"/>
        <v>4</v>
      </c>
      <c r="H49" s="30">
        <f t="shared" si="7"/>
        <v>0</v>
      </c>
      <c r="I49" s="30">
        <f t="shared" si="8"/>
        <v>0</v>
      </c>
      <c r="J49" s="30">
        <f t="shared" si="9"/>
        <v>0</v>
      </c>
      <c r="K49" s="30">
        <f t="shared" si="10"/>
        <v>0</v>
      </c>
      <c r="L49" s="30">
        <f t="shared" si="11"/>
        <v>10</v>
      </c>
      <c r="M49" s="38">
        <v>42644</v>
      </c>
      <c r="N49" s="39">
        <v>3.1030000000000002</v>
      </c>
      <c r="O49" s="39">
        <v>0</v>
      </c>
      <c r="P49" s="39">
        <v>2.2330000000000001</v>
      </c>
      <c r="Q49" s="39">
        <v>0</v>
      </c>
      <c r="R49" s="39">
        <v>1.1599999999999999</v>
      </c>
      <c r="S49" s="39">
        <v>0.33700000000000002</v>
      </c>
      <c r="T49" s="39">
        <v>1.4910000000000001</v>
      </c>
      <c r="U49" s="39">
        <v>15.609</v>
      </c>
      <c r="V49" s="39">
        <v>0</v>
      </c>
      <c r="W49" s="39">
        <v>1.53</v>
      </c>
      <c r="X49" s="39">
        <v>0</v>
      </c>
      <c r="Y49" s="39">
        <v>0</v>
      </c>
      <c r="Z49" s="39">
        <v>2.74</v>
      </c>
      <c r="AA49" s="39">
        <v>0</v>
      </c>
      <c r="AB49" s="39">
        <v>0</v>
      </c>
      <c r="AC49" s="39">
        <v>4.0129999999999999</v>
      </c>
      <c r="AD49" s="39">
        <v>14.521000000000001</v>
      </c>
      <c r="AE49" s="39">
        <v>1.248</v>
      </c>
      <c r="AF49" s="39">
        <v>6.08</v>
      </c>
      <c r="AG49" s="39">
        <v>0.80700000000000005</v>
      </c>
      <c r="AH49" s="39">
        <v>2.8170000000000002</v>
      </c>
      <c r="AI49" s="39">
        <v>0</v>
      </c>
      <c r="AJ49" s="39">
        <v>1.369</v>
      </c>
      <c r="AK49" s="39">
        <v>0.90400000000000003</v>
      </c>
      <c r="AL49" s="39">
        <v>0.98899999999999999</v>
      </c>
      <c r="AM49" s="39">
        <v>0.67100000000000004</v>
      </c>
      <c r="AN49" s="39">
        <v>12.022</v>
      </c>
      <c r="AO49" s="39">
        <v>0</v>
      </c>
      <c r="AP49" s="39">
        <v>0</v>
      </c>
      <c r="AQ49" s="39">
        <v>0.95399999999999996</v>
      </c>
      <c r="AR49" s="39">
        <v>1.3140000000000001</v>
      </c>
      <c r="AS49" s="39">
        <v>0</v>
      </c>
      <c r="AT49" s="39">
        <v>7.4770000000000003</v>
      </c>
      <c r="AU49" s="39">
        <v>0.75900000000000001</v>
      </c>
      <c r="AV49" s="39">
        <v>0</v>
      </c>
      <c r="AW49" s="39">
        <v>0.98199999999999998</v>
      </c>
      <c r="AX49" s="39">
        <v>0</v>
      </c>
      <c r="AY49" s="39">
        <v>1.1259999999999999</v>
      </c>
      <c r="AZ49" s="39">
        <v>0.38200000000000001</v>
      </c>
      <c r="BA49" s="39">
        <v>0</v>
      </c>
      <c r="BB49" s="39">
        <v>0</v>
      </c>
      <c r="BC49" s="39">
        <v>0.74399999999999999</v>
      </c>
      <c r="BD49" s="39">
        <v>0</v>
      </c>
      <c r="BE49" s="39">
        <v>8.8710000000000004</v>
      </c>
      <c r="BF49" s="39">
        <v>10.032999999999999</v>
      </c>
      <c r="BG49" s="39">
        <v>0.85799999999999998</v>
      </c>
      <c r="BH49" s="39">
        <v>6.4000000000000001E-2</v>
      </c>
      <c r="BI49" s="39">
        <v>0</v>
      </c>
      <c r="BJ49" s="39">
        <v>0</v>
      </c>
      <c r="BK49" s="39">
        <v>0.84</v>
      </c>
    </row>
    <row r="50" spans="1:63" x14ac:dyDescent="0.2">
      <c r="A50" s="30">
        <f t="shared" si="12"/>
        <v>2016</v>
      </c>
      <c r="D50" s="30">
        <f t="shared" si="13"/>
        <v>0</v>
      </c>
      <c r="E50" s="30">
        <f t="shared" si="4"/>
        <v>0</v>
      </c>
      <c r="F50" s="30">
        <f t="shared" si="5"/>
        <v>0</v>
      </c>
      <c r="G50" s="30">
        <f t="shared" si="6"/>
        <v>0</v>
      </c>
      <c r="H50" s="30">
        <f t="shared" si="7"/>
        <v>0</v>
      </c>
      <c r="I50" s="30">
        <f t="shared" si="8"/>
        <v>0</v>
      </c>
      <c r="J50" s="30">
        <f t="shared" si="9"/>
        <v>0</v>
      </c>
      <c r="K50" s="30">
        <f t="shared" si="10"/>
        <v>0</v>
      </c>
      <c r="L50" s="30">
        <f t="shared" si="11"/>
        <v>11</v>
      </c>
      <c r="M50" s="38">
        <v>42675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</row>
    <row r="51" spans="1:63" x14ac:dyDescent="0.2">
      <c r="A51" s="30">
        <f t="shared" si="12"/>
        <v>2016</v>
      </c>
      <c r="D51" s="30">
        <f t="shared" si="13"/>
        <v>1</v>
      </c>
      <c r="E51" s="30">
        <f t="shared" si="4"/>
        <v>33</v>
      </c>
      <c r="F51" s="30">
        <f t="shared" si="5"/>
        <v>25</v>
      </c>
      <c r="G51" s="30">
        <f t="shared" si="6"/>
        <v>6</v>
      </c>
      <c r="H51" s="30">
        <f t="shared" si="7"/>
        <v>0</v>
      </c>
      <c r="I51" s="30">
        <f t="shared" si="8"/>
        <v>0</v>
      </c>
      <c r="J51" s="30">
        <f t="shared" si="9"/>
        <v>0</v>
      </c>
      <c r="K51" s="30">
        <f t="shared" si="10"/>
        <v>0</v>
      </c>
      <c r="L51" s="30">
        <f t="shared" si="11"/>
        <v>12</v>
      </c>
      <c r="M51" s="38">
        <v>42705</v>
      </c>
      <c r="N51" s="39">
        <v>4.0069999999999997</v>
      </c>
      <c r="O51" s="39">
        <v>0.26200000000000001</v>
      </c>
      <c r="P51" s="39">
        <v>0</v>
      </c>
      <c r="Q51" s="39">
        <v>8.2620000000000005</v>
      </c>
      <c r="R51" s="39">
        <v>0</v>
      </c>
      <c r="S51" s="39">
        <v>0</v>
      </c>
      <c r="T51" s="39">
        <v>25.486000000000001</v>
      </c>
      <c r="U51" s="39">
        <v>0</v>
      </c>
      <c r="V51" s="39">
        <v>14.257999999999999</v>
      </c>
      <c r="W51" s="39">
        <v>0</v>
      </c>
      <c r="X51" s="39">
        <v>3.9319999999999999</v>
      </c>
      <c r="Y51" s="39">
        <v>1.107</v>
      </c>
      <c r="Z51" s="39">
        <v>1.133</v>
      </c>
      <c r="AA51" s="39">
        <v>1.8740000000000001</v>
      </c>
      <c r="AB51" s="39">
        <v>1.399</v>
      </c>
      <c r="AC51" s="39">
        <v>0</v>
      </c>
      <c r="AD51" s="39">
        <v>5.5E-2</v>
      </c>
      <c r="AE51" s="39">
        <v>2.5510000000000002</v>
      </c>
      <c r="AF51" s="39">
        <v>2.2679999999999998</v>
      </c>
      <c r="AG51" s="39">
        <v>0.74</v>
      </c>
      <c r="AH51" s="39">
        <v>0.183</v>
      </c>
      <c r="AI51" s="39">
        <v>1.7589999999999999</v>
      </c>
      <c r="AJ51" s="39">
        <v>0</v>
      </c>
      <c r="AK51" s="39">
        <v>6.7140000000000004</v>
      </c>
      <c r="AL51" s="39">
        <v>0.67300000000000004</v>
      </c>
      <c r="AM51" s="39">
        <v>0</v>
      </c>
      <c r="AN51" s="39">
        <v>15.326000000000001</v>
      </c>
      <c r="AO51" s="39">
        <v>0</v>
      </c>
      <c r="AP51" s="39">
        <v>1.6779999999999999</v>
      </c>
      <c r="AQ51" s="39">
        <v>1.0309999999999999</v>
      </c>
      <c r="AR51" s="39">
        <v>0</v>
      </c>
      <c r="AS51" s="39">
        <v>12.156000000000001</v>
      </c>
      <c r="AT51" s="39">
        <v>0</v>
      </c>
      <c r="AU51" s="39">
        <v>9.5950000000000006</v>
      </c>
      <c r="AV51" s="39">
        <v>2.198</v>
      </c>
      <c r="AW51" s="39">
        <v>0</v>
      </c>
      <c r="AX51" s="39">
        <v>1.256</v>
      </c>
      <c r="AY51" s="39">
        <v>0.61899999999999999</v>
      </c>
      <c r="AZ51" s="39">
        <v>5.0250000000000004</v>
      </c>
      <c r="BA51" s="39">
        <v>0</v>
      </c>
      <c r="BB51" s="39">
        <v>0.64200000000000002</v>
      </c>
      <c r="BC51" s="39">
        <v>0</v>
      </c>
      <c r="BD51" s="39">
        <v>12.42</v>
      </c>
      <c r="BE51" s="39">
        <v>0</v>
      </c>
      <c r="BF51" s="39">
        <v>5.6689999999999996</v>
      </c>
      <c r="BG51" s="39">
        <v>0</v>
      </c>
      <c r="BH51" s="39">
        <v>3.5999999999999997E-2</v>
      </c>
      <c r="BI51" s="39">
        <v>2.661</v>
      </c>
      <c r="BJ51" s="39">
        <v>0</v>
      </c>
      <c r="BK51" s="39">
        <v>10.462999999999999</v>
      </c>
    </row>
    <row r="52" spans="1:63" x14ac:dyDescent="0.2">
      <c r="A52" s="30">
        <f t="shared" si="12"/>
        <v>2017</v>
      </c>
      <c r="D52" s="30">
        <f t="shared" si="13"/>
        <v>0</v>
      </c>
      <c r="E52" s="30">
        <f t="shared" si="4"/>
        <v>27</v>
      </c>
      <c r="F52" s="30">
        <f t="shared" si="5"/>
        <v>16</v>
      </c>
      <c r="G52" s="30">
        <f t="shared" si="6"/>
        <v>2</v>
      </c>
      <c r="H52" s="30">
        <f t="shared" si="7"/>
        <v>0</v>
      </c>
      <c r="I52" s="30">
        <f t="shared" si="8"/>
        <v>0</v>
      </c>
      <c r="J52" s="30">
        <f t="shared" si="9"/>
        <v>0</v>
      </c>
      <c r="K52" s="30">
        <f t="shared" si="10"/>
        <v>0</v>
      </c>
      <c r="L52" s="30">
        <f t="shared" si="11"/>
        <v>1</v>
      </c>
      <c r="M52" s="38">
        <v>42736</v>
      </c>
      <c r="N52" s="39">
        <v>0</v>
      </c>
      <c r="O52" s="39">
        <v>5.0129999999999999</v>
      </c>
      <c r="P52" s="39">
        <v>9.2999999999999999E-2</v>
      </c>
      <c r="Q52" s="39">
        <v>0</v>
      </c>
      <c r="R52" s="39">
        <v>0.81399999999999995</v>
      </c>
      <c r="S52" s="39">
        <v>2.2349999999999999</v>
      </c>
      <c r="T52" s="39">
        <v>0</v>
      </c>
      <c r="U52" s="39">
        <v>3.1930000000000001</v>
      </c>
      <c r="V52" s="39">
        <v>0</v>
      </c>
      <c r="W52" s="39">
        <v>5.9749999999999996</v>
      </c>
      <c r="X52" s="39">
        <v>0</v>
      </c>
      <c r="Y52" s="39">
        <v>0</v>
      </c>
      <c r="Z52" s="39">
        <v>5.56</v>
      </c>
      <c r="AA52" s="39">
        <v>0</v>
      </c>
      <c r="AB52" s="39">
        <v>0</v>
      </c>
      <c r="AC52" s="39">
        <v>14.637</v>
      </c>
      <c r="AD52" s="39">
        <v>1.879</v>
      </c>
      <c r="AE52" s="39">
        <v>0</v>
      </c>
      <c r="AF52" s="39">
        <v>0.54100000000000004</v>
      </c>
      <c r="AG52" s="39">
        <v>0</v>
      </c>
      <c r="AH52" s="39">
        <v>0.05</v>
      </c>
      <c r="AI52" s="39">
        <v>0</v>
      </c>
      <c r="AJ52" s="39">
        <v>0</v>
      </c>
      <c r="AK52" s="39">
        <v>0.84199999999999997</v>
      </c>
      <c r="AL52" s="39">
        <v>0</v>
      </c>
      <c r="AM52" s="39">
        <v>6.867</v>
      </c>
      <c r="AN52" s="39">
        <v>0</v>
      </c>
      <c r="AO52" s="39">
        <v>21.039000000000001</v>
      </c>
      <c r="AP52" s="39">
        <v>0</v>
      </c>
      <c r="AQ52" s="39">
        <v>2.7280000000000002</v>
      </c>
      <c r="AR52" s="39">
        <v>3.1859999999999999</v>
      </c>
      <c r="AS52" s="39">
        <v>0</v>
      </c>
      <c r="AT52" s="39">
        <v>0</v>
      </c>
      <c r="AU52" s="39">
        <v>9.2040000000000006</v>
      </c>
      <c r="AV52" s="39">
        <v>0</v>
      </c>
      <c r="AW52" s="39">
        <v>0.35399999999999998</v>
      </c>
      <c r="AX52" s="39">
        <v>0</v>
      </c>
      <c r="AY52" s="39">
        <v>2.4820000000000002</v>
      </c>
      <c r="AZ52" s="39">
        <v>0</v>
      </c>
      <c r="BA52" s="39">
        <v>0.46800000000000003</v>
      </c>
      <c r="BB52" s="39">
        <v>0.26900000000000002</v>
      </c>
      <c r="BC52" s="39">
        <v>1.732</v>
      </c>
      <c r="BD52" s="39">
        <v>0</v>
      </c>
      <c r="BE52" s="39">
        <v>2.3450000000000002</v>
      </c>
      <c r="BF52" s="39">
        <v>9.4E-2</v>
      </c>
      <c r="BG52" s="39">
        <v>0.622</v>
      </c>
      <c r="BH52" s="39">
        <v>0.59899999999999998</v>
      </c>
      <c r="BI52" s="39">
        <v>0</v>
      </c>
      <c r="BJ52" s="39">
        <v>1.86</v>
      </c>
      <c r="BK52" s="39">
        <v>0</v>
      </c>
    </row>
    <row r="53" spans="1:63" x14ac:dyDescent="0.2">
      <c r="A53" s="30">
        <f t="shared" si="12"/>
        <v>2017</v>
      </c>
      <c r="D53" s="30">
        <f t="shared" si="13"/>
        <v>0</v>
      </c>
      <c r="E53" s="30">
        <f t="shared" si="4"/>
        <v>5</v>
      </c>
      <c r="F53" s="30">
        <f t="shared" si="5"/>
        <v>3</v>
      </c>
      <c r="G53" s="30">
        <f t="shared" si="6"/>
        <v>0</v>
      </c>
      <c r="H53" s="30">
        <f t="shared" si="7"/>
        <v>0</v>
      </c>
      <c r="I53" s="30">
        <f t="shared" si="8"/>
        <v>0</v>
      </c>
      <c r="J53" s="30">
        <f t="shared" si="9"/>
        <v>0</v>
      </c>
      <c r="K53" s="30">
        <f t="shared" si="10"/>
        <v>0</v>
      </c>
      <c r="L53" s="30">
        <f t="shared" si="11"/>
        <v>2</v>
      </c>
      <c r="M53" s="38">
        <v>42767</v>
      </c>
      <c r="N53" s="39">
        <v>0.125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5.5709999999999997</v>
      </c>
      <c r="U53" s="39">
        <v>0</v>
      </c>
      <c r="V53" s="39">
        <v>0</v>
      </c>
      <c r="W53" s="39">
        <v>2.5499999999999998</v>
      </c>
      <c r="X53" s="39">
        <v>0</v>
      </c>
      <c r="Y53" s="39">
        <v>0</v>
      </c>
      <c r="Z53" s="39">
        <v>0</v>
      </c>
      <c r="AA53" s="39">
        <v>0</v>
      </c>
      <c r="AB53" s="39">
        <v>0.77500000000000002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1.875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</row>
    <row r="54" spans="1:63" x14ac:dyDescent="0.2">
      <c r="A54" s="30">
        <f t="shared" si="12"/>
        <v>2017</v>
      </c>
      <c r="D54" s="30">
        <f t="shared" si="13"/>
        <v>0</v>
      </c>
      <c r="E54" s="30">
        <f t="shared" si="4"/>
        <v>1</v>
      </c>
      <c r="F54" s="30">
        <f t="shared" si="5"/>
        <v>0</v>
      </c>
      <c r="G54" s="30">
        <f t="shared" si="6"/>
        <v>0</v>
      </c>
      <c r="H54" s="30">
        <f t="shared" si="7"/>
        <v>0</v>
      </c>
      <c r="I54" s="30">
        <f t="shared" si="8"/>
        <v>0</v>
      </c>
      <c r="J54" s="30">
        <f t="shared" si="9"/>
        <v>0</v>
      </c>
      <c r="K54" s="30">
        <f t="shared" si="10"/>
        <v>0</v>
      </c>
      <c r="L54" s="30">
        <f t="shared" si="11"/>
        <v>3</v>
      </c>
      <c r="M54" s="38">
        <v>42795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0.193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</row>
    <row r="55" spans="1:63" x14ac:dyDescent="0.2">
      <c r="A55" s="30">
        <f t="shared" si="12"/>
        <v>2017</v>
      </c>
      <c r="D55" s="30">
        <f t="shared" si="13"/>
        <v>0</v>
      </c>
      <c r="E55" s="30">
        <f t="shared" si="4"/>
        <v>0</v>
      </c>
      <c r="F55" s="30">
        <f t="shared" si="5"/>
        <v>0</v>
      </c>
      <c r="G55" s="30">
        <f t="shared" si="6"/>
        <v>0</v>
      </c>
      <c r="H55" s="30">
        <f t="shared" si="7"/>
        <v>0</v>
      </c>
      <c r="I55" s="30">
        <f t="shared" si="8"/>
        <v>0</v>
      </c>
      <c r="J55" s="30">
        <f t="shared" si="9"/>
        <v>0</v>
      </c>
      <c r="K55" s="30">
        <f t="shared" si="10"/>
        <v>0</v>
      </c>
      <c r="L55" s="30">
        <f t="shared" si="11"/>
        <v>4</v>
      </c>
      <c r="M55" s="38">
        <v>42826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</row>
    <row r="56" spans="1:63" x14ac:dyDescent="0.2">
      <c r="A56" s="30">
        <f t="shared" si="12"/>
        <v>2017</v>
      </c>
      <c r="D56" s="30">
        <f t="shared" si="13"/>
        <v>0</v>
      </c>
      <c r="E56" s="30">
        <f t="shared" si="4"/>
        <v>5</v>
      </c>
      <c r="F56" s="30">
        <f t="shared" si="5"/>
        <v>2</v>
      </c>
      <c r="G56" s="30">
        <f t="shared" si="6"/>
        <v>0</v>
      </c>
      <c r="H56" s="30">
        <f t="shared" si="7"/>
        <v>0</v>
      </c>
      <c r="I56" s="30">
        <f t="shared" si="8"/>
        <v>0</v>
      </c>
      <c r="J56" s="30">
        <f t="shared" si="9"/>
        <v>0</v>
      </c>
      <c r="K56" s="30">
        <f t="shared" si="10"/>
        <v>0</v>
      </c>
      <c r="L56" s="30">
        <f t="shared" si="11"/>
        <v>5</v>
      </c>
      <c r="M56" s="38">
        <v>42856</v>
      </c>
      <c r="N56" s="39">
        <v>0</v>
      </c>
      <c r="O56" s="39">
        <v>0.54900000000000004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0.20599999999999999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0.20599999999999999</v>
      </c>
      <c r="AG56" s="39">
        <v>0</v>
      </c>
      <c r="AH56" s="39">
        <v>1.208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1.6020000000000001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</row>
    <row r="57" spans="1:63" x14ac:dyDescent="0.2">
      <c r="A57" s="30">
        <f t="shared" si="12"/>
        <v>2017</v>
      </c>
      <c r="D57" s="30">
        <f t="shared" si="13"/>
        <v>0</v>
      </c>
      <c r="E57" s="30">
        <f t="shared" si="4"/>
        <v>26</v>
      </c>
      <c r="F57" s="30">
        <f t="shared" si="5"/>
        <v>7</v>
      </c>
      <c r="G57" s="30">
        <f t="shared" si="6"/>
        <v>0</v>
      </c>
      <c r="H57" s="30">
        <f t="shared" si="7"/>
        <v>0</v>
      </c>
      <c r="I57" s="30">
        <f t="shared" si="8"/>
        <v>0</v>
      </c>
      <c r="J57" s="30">
        <f t="shared" si="9"/>
        <v>0</v>
      </c>
      <c r="K57" s="30">
        <f t="shared" si="10"/>
        <v>0</v>
      </c>
      <c r="L57" s="30">
        <f t="shared" si="11"/>
        <v>6</v>
      </c>
      <c r="M57" s="38">
        <v>42887</v>
      </c>
      <c r="N57" s="39">
        <v>0</v>
      </c>
      <c r="O57" s="39">
        <v>1.3160000000000001</v>
      </c>
      <c r="P57" s="39">
        <v>0.16700000000000001</v>
      </c>
      <c r="Q57" s="39">
        <v>0</v>
      </c>
      <c r="R57" s="39">
        <v>0</v>
      </c>
      <c r="S57" s="39">
        <v>0</v>
      </c>
      <c r="T57" s="39">
        <v>2.7E-2</v>
      </c>
      <c r="U57" s="39">
        <v>0</v>
      </c>
      <c r="V57" s="39">
        <v>0</v>
      </c>
      <c r="W57" s="39">
        <v>0.58299999999999996</v>
      </c>
      <c r="X57" s="39">
        <v>0</v>
      </c>
      <c r="Y57" s="39">
        <v>4.95</v>
      </c>
      <c r="Z57" s="39">
        <v>1.2E-2</v>
      </c>
      <c r="AA57" s="39">
        <v>0.255</v>
      </c>
      <c r="AB57" s="39">
        <v>0.30599999999999999</v>
      </c>
      <c r="AC57" s="39">
        <v>0</v>
      </c>
      <c r="AD57" s="39">
        <v>0.318</v>
      </c>
      <c r="AE57" s="39">
        <v>0.25700000000000001</v>
      </c>
      <c r="AF57" s="39">
        <v>0.70299999999999996</v>
      </c>
      <c r="AG57" s="39">
        <v>4.9000000000000002E-2</v>
      </c>
      <c r="AH57" s="39">
        <v>0</v>
      </c>
      <c r="AI57" s="39">
        <v>0</v>
      </c>
      <c r="AJ57" s="39">
        <v>0</v>
      </c>
      <c r="AK57" s="39">
        <v>0.28999999999999998</v>
      </c>
      <c r="AL57" s="39">
        <v>1.742</v>
      </c>
      <c r="AM57" s="39">
        <v>0.67900000000000005</v>
      </c>
      <c r="AN57" s="39">
        <v>0</v>
      </c>
      <c r="AO57" s="39">
        <v>0</v>
      </c>
      <c r="AP57" s="39">
        <v>0</v>
      </c>
      <c r="AQ57" s="39">
        <v>1.1459999999999999</v>
      </c>
      <c r="AR57" s="39">
        <v>0</v>
      </c>
      <c r="AS57" s="39">
        <v>0</v>
      </c>
      <c r="AT57" s="39">
        <v>0.23799999999999999</v>
      </c>
      <c r="AU57" s="39">
        <v>3.411</v>
      </c>
      <c r="AV57" s="39">
        <v>1.012</v>
      </c>
      <c r="AW57" s="39">
        <v>0</v>
      </c>
      <c r="AX57" s="39">
        <v>0</v>
      </c>
      <c r="AY57" s="39">
        <v>4.0199999999999996</v>
      </c>
      <c r="AZ57" s="39">
        <v>0</v>
      </c>
      <c r="BA57" s="39">
        <v>0</v>
      </c>
      <c r="BB57" s="39">
        <v>0</v>
      </c>
      <c r="BC57" s="39">
        <v>0.14899999999999999</v>
      </c>
      <c r="BD57" s="39">
        <v>0</v>
      </c>
      <c r="BE57" s="39">
        <v>0.215</v>
      </c>
      <c r="BF57" s="39">
        <v>0.192</v>
      </c>
      <c r="BG57" s="39">
        <v>0</v>
      </c>
      <c r="BH57" s="39">
        <v>0</v>
      </c>
      <c r="BI57" s="39">
        <v>0.72499999999999998</v>
      </c>
      <c r="BJ57" s="39">
        <v>8.1000000000000003E-2</v>
      </c>
      <c r="BK57" s="39">
        <v>0.23599999999999999</v>
      </c>
    </row>
    <row r="58" spans="1:63" x14ac:dyDescent="0.2">
      <c r="A58" s="30">
        <f t="shared" si="12"/>
        <v>2017</v>
      </c>
      <c r="D58" s="30">
        <f t="shared" si="13"/>
        <v>14</v>
      </c>
      <c r="E58" s="30">
        <f t="shared" si="4"/>
        <v>50</v>
      </c>
      <c r="F58" s="30">
        <f t="shared" si="5"/>
        <v>50</v>
      </c>
      <c r="G58" s="30">
        <f t="shared" si="6"/>
        <v>33</v>
      </c>
      <c r="H58" s="30">
        <f t="shared" si="7"/>
        <v>0</v>
      </c>
      <c r="I58" s="30">
        <f t="shared" si="8"/>
        <v>0</v>
      </c>
      <c r="J58" s="30">
        <f t="shared" si="9"/>
        <v>0</v>
      </c>
      <c r="K58" s="30">
        <f t="shared" si="10"/>
        <v>0</v>
      </c>
      <c r="L58" s="30">
        <f t="shared" si="11"/>
        <v>7</v>
      </c>
      <c r="M58" s="38">
        <v>42917</v>
      </c>
      <c r="N58" s="39">
        <v>28.530999999999999</v>
      </c>
      <c r="O58" s="39">
        <v>5.5869999999999997</v>
      </c>
      <c r="P58" s="39">
        <v>25.58</v>
      </c>
      <c r="Q58" s="39">
        <v>9.3059999999999992</v>
      </c>
      <c r="R58" s="39">
        <v>9.7769999999999992</v>
      </c>
      <c r="S58" s="39">
        <v>17.283000000000001</v>
      </c>
      <c r="T58" s="39">
        <v>37.244999999999997</v>
      </c>
      <c r="U58" s="39">
        <v>6.1660000000000004</v>
      </c>
      <c r="V58" s="39">
        <v>5.3849999999999998</v>
      </c>
      <c r="W58" s="39">
        <v>30.021000000000001</v>
      </c>
      <c r="X58" s="39">
        <v>29.198</v>
      </c>
      <c r="Y58" s="39">
        <v>5.9809999999999999</v>
      </c>
      <c r="Z58" s="39">
        <v>26.585999999999999</v>
      </c>
      <c r="AA58" s="39">
        <v>8.6579999999999995</v>
      </c>
      <c r="AB58" s="39">
        <v>4.3940000000000001</v>
      </c>
      <c r="AC58" s="39">
        <v>32.463999999999999</v>
      </c>
      <c r="AD58" s="39">
        <v>8.8439999999999994</v>
      </c>
      <c r="AE58" s="39">
        <v>21.039000000000001</v>
      </c>
      <c r="AF58" s="39">
        <v>15.122999999999999</v>
      </c>
      <c r="AG58" s="39">
        <v>18.411999999999999</v>
      </c>
      <c r="AH58" s="39">
        <v>33.747999999999998</v>
      </c>
      <c r="AI58" s="39">
        <v>6.7619999999999996</v>
      </c>
      <c r="AJ58" s="39">
        <v>10.867000000000001</v>
      </c>
      <c r="AK58" s="39">
        <v>18.440999999999999</v>
      </c>
      <c r="AL58" s="39">
        <v>23.143000000000001</v>
      </c>
      <c r="AM58" s="39">
        <v>6.3849999999999998</v>
      </c>
      <c r="AN58" s="39">
        <v>19.149000000000001</v>
      </c>
      <c r="AO58" s="39">
        <v>13.185</v>
      </c>
      <c r="AP58" s="39">
        <v>23.37</v>
      </c>
      <c r="AQ58" s="39">
        <v>10.064</v>
      </c>
      <c r="AR58" s="39">
        <v>15.231999999999999</v>
      </c>
      <c r="AS58" s="39">
        <v>13.545</v>
      </c>
      <c r="AT58" s="39">
        <v>8.875</v>
      </c>
      <c r="AU58" s="39">
        <v>28.033000000000001</v>
      </c>
      <c r="AV58" s="39">
        <v>15.78</v>
      </c>
      <c r="AW58" s="39">
        <v>12.897</v>
      </c>
      <c r="AX58" s="39">
        <v>9.3420000000000005</v>
      </c>
      <c r="AY58" s="39">
        <v>26.73</v>
      </c>
      <c r="AZ58" s="39">
        <v>15.234</v>
      </c>
      <c r="BA58" s="39">
        <v>15.504</v>
      </c>
      <c r="BB58" s="39">
        <v>10.212</v>
      </c>
      <c r="BC58" s="39">
        <v>16.356999999999999</v>
      </c>
      <c r="BD58" s="39">
        <v>7.1050000000000004</v>
      </c>
      <c r="BE58" s="39">
        <v>26.539000000000001</v>
      </c>
      <c r="BF58" s="39">
        <v>29.994</v>
      </c>
      <c r="BG58" s="39">
        <v>9.3719999999999999</v>
      </c>
      <c r="BH58" s="39">
        <v>27.591000000000001</v>
      </c>
      <c r="BI58" s="39">
        <v>5.3170000000000002</v>
      </c>
      <c r="BJ58" s="39">
        <v>3.9460000000000002</v>
      </c>
      <c r="BK58" s="39">
        <v>40.271000000000001</v>
      </c>
    </row>
    <row r="59" spans="1:63" x14ac:dyDescent="0.2">
      <c r="A59" s="30">
        <f t="shared" si="12"/>
        <v>2017</v>
      </c>
      <c r="D59" s="30">
        <f t="shared" si="13"/>
        <v>0</v>
      </c>
      <c r="E59" s="30">
        <f t="shared" si="4"/>
        <v>49</v>
      </c>
      <c r="F59" s="30">
        <f t="shared" si="5"/>
        <v>46</v>
      </c>
      <c r="G59" s="30">
        <f t="shared" si="6"/>
        <v>2</v>
      </c>
      <c r="H59" s="30">
        <f t="shared" si="7"/>
        <v>0</v>
      </c>
      <c r="I59" s="30">
        <f t="shared" si="8"/>
        <v>0</v>
      </c>
      <c r="J59" s="30">
        <f t="shared" si="9"/>
        <v>0</v>
      </c>
      <c r="K59" s="30">
        <f t="shared" si="10"/>
        <v>0</v>
      </c>
      <c r="L59" s="30">
        <f t="shared" si="11"/>
        <v>8</v>
      </c>
      <c r="M59" s="38">
        <v>42948</v>
      </c>
      <c r="N59" s="39">
        <v>2.488</v>
      </c>
      <c r="O59" s="39">
        <v>3.81</v>
      </c>
      <c r="P59" s="39">
        <v>2.9470000000000001</v>
      </c>
      <c r="Q59" s="39">
        <v>3.4660000000000002</v>
      </c>
      <c r="R59" s="39">
        <v>2.9590000000000001</v>
      </c>
      <c r="S59" s="39">
        <v>3.1360000000000001</v>
      </c>
      <c r="T59" s="39">
        <v>3.8210000000000002</v>
      </c>
      <c r="U59" s="39">
        <v>1.81</v>
      </c>
      <c r="V59" s="39">
        <v>7.5709999999999997</v>
      </c>
      <c r="W59" s="39">
        <v>0.129</v>
      </c>
      <c r="X59" s="39">
        <v>4.0389999999999997</v>
      </c>
      <c r="Y59" s="39">
        <v>2.6019999999999999</v>
      </c>
      <c r="Z59" s="39">
        <v>3.7040000000000002</v>
      </c>
      <c r="AA59" s="39">
        <v>0.83799999999999997</v>
      </c>
      <c r="AB59" s="39">
        <v>1.8959999999999999</v>
      </c>
      <c r="AC59" s="39">
        <v>1.4339999999999999</v>
      </c>
      <c r="AD59" s="39">
        <v>3.1589999999999998</v>
      </c>
      <c r="AE59" s="39">
        <v>8.0000000000000002E-3</v>
      </c>
      <c r="AF59" s="39">
        <v>6.31</v>
      </c>
      <c r="AG59" s="39">
        <v>1.212</v>
      </c>
      <c r="AH59" s="39">
        <v>24.323</v>
      </c>
      <c r="AI59" s="39">
        <v>1.8160000000000001</v>
      </c>
      <c r="AJ59" s="39">
        <v>3.0760000000000001</v>
      </c>
      <c r="AK59" s="39">
        <v>2.9449999999999998</v>
      </c>
      <c r="AL59" s="39">
        <v>2.2959999999999998</v>
      </c>
      <c r="AM59" s="39">
        <v>2.855</v>
      </c>
      <c r="AN59" s="39">
        <v>1.2649999999999999</v>
      </c>
      <c r="AO59" s="39">
        <v>5.7770000000000001</v>
      </c>
      <c r="AP59" s="39">
        <v>1.24</v>
      </c>
      <c r="AQ59" s="39">
        <v>9.2690000000000001</v>
      </c>
      <c r="AR59" s="39">
        <v>4.141</v>
      </c>
      <c r="AS59" s="39">
        <v>1.6779999999999999</v>
      </c>
      <c r="AT59" s="39">
        <v>7.13</v>
      </c>
      <c r="AU59" s="39">
        <v>5.1429999999999998</v>
      </c>
      <c r="AV59" s="39">
        <v>5.8159999999999998</v>
      </c>
      <c r="AW59" s="39">
        <v>2.2040000000000002</v>
      </c>
      <c r="AX59" s="39">
        <v>1.06</v>
      </c>
      <c r="AY59" s="39">
        <v>7.9980000000000002</v>
      </c>
      <c r="AZ59" s="39">
        <v>3.9580000000000002</v>
      </c>
      <c r="BA59" s="39">
        <v>3.681</v>
      </c>
      <c r="BB59" s="39">
        <v>3.4980000000000002</v>
      </c>
      <c r="BC59" s="39">
        <v>2.1779999999999999</v>
      </c>
      <c r="BD59" s="39">
        <v>2.2410000000000001</v>
      </c>
      <c r="BE59" s="39">
        <v>3.96</v>
      </c>
      <c r="BF59" s="39">
        <v>0</v>
      </c>
      <c r="BG59" s="39">
        <v>5.0810000000000004</v>
      </c>
      <c r="BH59" s="39">
        <v>21.51</v>
      </c>
      <c r="BI59" s="39">
        <v>2.016</v>
      </c>
      <c r="BJ59" s="39">
        <v>2.202</v>
      </c>
      <c r="BK59" s="39">
        <v>4.093</v>
      </c>
    </row>
    <row r="60" spans="1:63" x14ac:dyDescent="0.2">
      <c r="A60" s="30">
        <f t="shared" si="12"/>
        <v>2017</v>
      </c>
      <c r="D60" s="30">
        <f t="shared" si="13"/>
        <v>1</v>
      </c>
      <c r="E60" s="30">
        <f t="shared" si="4"/>
        <v>48</v>
      </c>
      <c r="F60" s="30">
        <f t="shared" si="5"/>
        <v>42</v>
      </c>
      <c r="G60" s="30">
        <f t="shared" si="6"/>
        <v>6</v>
      </c>
      <c r="H60" s="30">
        <f t="shared" si="7"/>
        <v>0</v>
      </c>
      <c r="I60" s="30">
        <f t="shared" si="8"/>
        <v>0</v>
      </c>
      <c r="J60" s="30">
        <f t="shared" si="9"/>
        <v>0</v>
      </c>
      <c r="K60" s="30">
        <f t="shared" si="10"/>
        <v>0</v>
      </c>
      <c r="L60" s="30">
        <f t="shared" si="11"/>
        <v>9</v>
      </c>
      <c r="M60" s="38">
        <v>42979</v>
      </c>
      <c r="N60" s="39">
        <v>5.7640000000000002</v>
      </c>
      <c r="O60" s="39">
        <v>0.26600000000000001</v>
      </c>
      <c r="P60" s="39">
        <v>1.625</v>
      </c>
      <c r="Q60" s="39">
        <v>3.63</v>
      </c>
      <c r="R60" s="39">
        <v>0.122</v>
      </c>
      <c r="S60" s="39">
        <v>6.4</v>
      </c>
      <c r="T60" s="39">
        <v>0.55600000000000005</v>
      </c>
      <c r="U60" s="39">
        <v>16.012</v>
      </c>
      <c r="V60" s="39">
        <v>6.8890000000000002</v>
      </c>
      <c r="W60" s="39">
        <v>1.3939999999999999</v>
      </c>
      <c r="X60" s="39">
        <v>6.2270000000000003</v>
      </c>
      <c r="Y60" s="39">
        <v>3.0219999999999998</v>
      </c>
      <c r="Z60" s="39">
        <v>2.1219999999999999</v>
      </c>
      <c r="AA60" s="39">
        <v>8.6590000000000007</v>
      </c>
      <c r="AB60" s="39">
        <v>1.075</v>
      </c>
      <c r="AC60" s="39">
        <v>3.8719999999999999</v>
      </c>
      <c r="AD60" s="39">
        <v>3.5870000000000002</v>
      </c>
      <c r="AE60" s="39">
        <v>15.949</v>
      </c>
      <c r="AF60" s="39">
        <v>4.3049999999999997</v>
      </c>
      <c r="AG60" s="39">
        <v>3.9049999999999998</v>
      </c>
      <c r="AH60" s="39">
        <v>2.8479999999999999</v>
      </c>
      <c r="AI60" s="39">
        <v>8.5969999999999995</v>
      </c>
      <c r="AJ60" s="39">
        <v>4.4329999999999998</v>
      </c>
      <c r="AK60" s="39">
        <v>3.754</v>
      </c>
      <c r="AL60" s="39">
        <v>6.2679999999999998</v>
      </c>
      <c r="AM60" s="39">
        <v>0.21</v>
      </c>
      <c r="AN60" s="39">
        <v>0</v>
      </c>
      <c r="AO60" s="39">
        <v>8.3480000000000008</v>
      </c>
      <c r="AP60" s="39">
        <v>6.4290000000000003</v>
      </c>
      <c r="AQ60" s="39">
        <v>4.0880000000000001</v>
      </c>
      <c r="AR60" s="39">
        <v>0.997</v>
      </c>
      <c r="AS60" s="39">
        <v>3.1629999999999998</v>
      </c>
      <c r="AT60" s="39">
        <v>2.4369999999999998</v>
      </c>
      <c r="AU60" s="39">
        <v>17.356000000000002</v>
      </c>
      <c r="AV60" s="39">
        <v>3.0739999999999998</v>
      </c>
      <c r="AW60" s="39">
        <v>2.4060000000000001</v>
      </c>
      <c r="AX60" s="39">
        <v>3.8239999999999998</v>
      </c>
      <c r="AY60" s="39">
        <v>13.823</v>
      </c>
      <c r="AZ60" s="39">
        <v>2.8740000000000001</v>
      </c>
      <c r="BA60" s="39">
        <v>9.3190000000000008</v>
      </c>
      <c r="BB60" s="39">
        <v>0</v>
      </c>
      <c r="BC60" s="39">
        <v>6.0069999999999997</v>
      </c>
      <c r="BD60" s="39">
        <v>3.738</v>
      </c>
      <c r="BE60" s="39">
        <v>8.4239999999999995</v>
      </c>
      <c r="BF60" s="39">
        <v>1.5820000000000001</v>
      </c>
      <c r="BG60" s="39">
        <v>8.9600000000000009</v>
      </c>
      <c r="BH60" s="39">
        <v>1.718</v>
      </c>
      <c r="BI60" s="39">
        <v>34.585999999999999</v>
      </c>
      <c r="BJ60" s="39">
        <v>13.518000000000001</v>
      </c>
      <c r="BK60" s="39">
        <v>0.73599999999999999</v>
      </c>
    </row>
    <row r="61" spans="1:63" x14ac:dyDescent="0.2">
      <c r="A61" s="30">
        <f t="shared" si="12"/>
        <v>2017</v>
      </c>
      <c r="D61" s="30">
        <f t="shared" si="13"/>
        <v>0</v>
      </c>
      <c r="E61" s="30">
        <f t="shared" si="4"/>
        <v>35</v>
      </c>
      <c r="F61" s="30">
        <f t="shared" si="5"/>
        <v>13</v>
      </c>
      <c r="G61" s="30">
        <f t="shared" si="6"/>
        <v>2</v>
      </c>
      <c r="H61" s="30">
        <f t="shared" si="7"/>
        <v>0</v>
      </c>
      <c r="I61" s="30">
        <f t="shared" si="8"/>
        <v>0</v>
      </c>
      <c r="J61" s="30">
        <f t="shared" si="9"/>
        <v>0</v>
      </c>
      <c r="K61" s="30">
        <f t="shared" si="10"/>
        <v>0</v>
      </c>
      <c r="L61" s="30">
        <f t="shared" si="11"/>
        <v>10</v>
      </c>
      <c r="M61" s="38">
        <v>43009</v>
      </c>
      <c r="N61" s="39">
        <v>2.6040000000000001</v>
      </c>
      <c r="O61" s="39">
        <v>0</v>
      </c>
      <c r="P61" s="39">
        <v>0.61199999999999999</v>
      </c>
      <c r="Q61" s="39">
        <v>6.0999999999999999E-2</v>
      </c>
      <c r="R61" s="39">
        <v>8.5999999999999993E-2</v>
      </c>
      <c r="S61" s="39">
        <v>9.0570000000000004</v>
      </c>
      <c r="T61" s="39">
        <v>0</v>
      </c>
      <c r="U61" s="39">
        <v>11.106999999999999</v>
      </c>
      <c r="V61" s="39">
        <v>0</v>
      </c>
      <c r="W61" s="39">
        <v>9.7289999999999992</v>
      </c>
      <c r="X61" s="39">
        <v>0.81699999999999995</v>
      </c>
      <c r="Y61" s="39">
        <v>8.1000000000000003E-2</v>
      </c>
      <c r="Z61" s="39">
        <v>0</v>
      </c>
      <c r="AA61" s="39">
        <v>0</v>
      </c>
      <c r="AB61" s="39">
        <v>0</v>
      </c>
      <c r="AC61" s="39">
        <v>0.72899999999999998</v>
      </c>
      <c r="AD61" s="39">
        <v>16.061</v>
      </c>
      <c r="AE61" s="39">
        <v>0</v>
      </c>
      <c r="AF61" s="39">
        <v>5.2690000000000001</v>
      </c>
      <c r="AG61" s="39">
        <v>0</v>
      </c>
      <c r="AH61" s="39">
        <v>0.30099999999999999</v>
      </c>
      <c r="AI61" s="39">
        <v>0.13600000000000001</v>
      </c>
      <c r="AJ61" s="39">
        <v>0</v>
      </c>
      <c r="AK61" s="39">
        <v>4.0330000000000004</v>
      </c>
      <c r="AL61" s="39">
        <v>0</v>
      </c>
      <c r="AM61" s="39">
        <v>0.76300000000000001</v>
      </c>
      <c r="AN61" s="39">
        <v>9.2810000000000006</v>
      </c>
      <c r="AO61" s="39">
        <v>0</v>
      </c>
      <c r="AP61" s="39">
        <v>0</v>
      </c>
      <c r="AQ61" s="39">
        <v>0.53</v>
      </c>
      <c r="AR61" s="39">
        <v>0</v>
      </c>
      <c r="AS61" s="39">
        <v>1.353</v>
      </c>
      <c r="AT61" s="39">
        <v>0.36299999999999999</v>
      </c>
      <c r="AU61" s="39">
        <v>0.20300000000000001</v>
      </c>
      <c r="AV61" s="39">
        <v>1.6830000000000001</v>
      </c>
      <c r="AW61" s="39">
        <v>0</v>
      </c>
      <c r="AX61" s="39">
        <v>0</v>
      </c>
      <c r="AY61" s="39">
        <v>0.59499999999999997</v>
      </c>
      <c r="AZ61" s="39">
        <v>0.64300000000000002</v>
      </c>
      <c r="BA61" s="39">
        <v>0.11700000000000001</v>
      </c>
      <c r="BB61" s="39">
        <v>0.41</v>
      </c>
      <c r="BC61" s="39">
        <v>2.7E-2</v>
      </c>
      <c r="BD61" s="39">
        <v>0.44500000000000001</v>
      </c>
      <c r="BE61" s="39">
        <v>2.665</v>
      </c>
      <c r="BF61" s="39">
        <v>5.3719999999999999</v>
      </c>
      <c r="BG61" s="39">
        <v>0.41099999999999998</v>
      </c>
      <c r="BH61" s="39">
        <v>2.27</v>
      </c>
      <c r="BI61" s="39">
        <v>0.46700000000000003</v>
      </c>
      <c r="BJ61" s="39">
        <v>1.4E-2</v>
      </c>
      <c r="BK61" s="39">
        <v>0.88500000000000001</v>
      </c>
    </row>
    <row r="62" spans="1:63" x14ac:dyDescent="0.2">
      <c r="A62" s="30">
        <f t="shared" si="12"/>
        <v>2017</v>
      </c>
      <c r="D62" s="30">
        <f t="shared" si="13"/>
        <v>0</v>
      </c>
      <c r="E62" s="30">
        <f t="shared" si="4"/>
        <v>1</v>
      </c>
      <c r="F62" s="30">
        <f t="shared" si="5"/>
        <v>1</v>
      </c>
      <c r="G62" s="30">
        <f t="shared" si="6"/>
        <v>0</v>
      </c>
      <c r="H62" s="30">
        <f t="shared" si="7"/>
        <v>0</v>
      </c>
      <c r="I62" s="30">
        <f t="shared" si="8"/>
        <v>0</v>
      </c>
      <c r="J62" s="30">
        <f t="shared" si="9"/>
        <v>0</v>
      </c>
      <c r="K62" s="30">
        <f t="shared" si="10"/>
        <v>0</v>
      </c>
      <c r="L62" s="30">
        <f t="shared" si="11"/>
        <v>11</v>
      </c>
      <c r="M62" s="38">
        <v>43040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1.0309999999999999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</row>
    <row r="63" spans="1:63" x14ac:dyDescent="0.2">
      <c r="A63" s="30">
        <f t="shared" si="12"/>
        <v>2017</v>
      </c>
      <c r="D63" s="30">
        <f t="shared" si="13"/>
        <v>1</v>
      </c>
      <c r="E63" s="30">
        <f t="shared" si="4"/>
        <v>38</v>
      </c>
      <c r="F63" s="30">
        <f t="shared" si="5"/>
        <v>31</v>
      </c>
      <c r="G63" s="30">
        <f t="shared" si="6"/>
        <v>3</v>
      </c>
      <c r="H63" s="30">
        <f t="shared" si="7"/>
        <v>0</v>
      </c>
      <c r="I63" s="30">
        <f t="shared" si="8"/>
        <v>0</v>
      </c>
      <c r="J63" s="30">
        <f t="shared" si="9"/>
        <v>0</v>
      </c>
      <c r="K63" s="30">
        <f t="shared" si="10"/>
        <v>0</v>
      </c>
      <c r="L63" s="30">
        <f t="shared" si="11"/>
        <v>12</v>
      </c>
      <c r="M63" s="38">
        <v>43070</v>
      </c>
      <c r="N63" s="39">
        <v>0.126</v>
      </c>
      <c r="O63" s="39">
        <v>1.554</v>
      </c>
      <c r="P63" s="39">
        <v>2.1150000000000002</v>
      </c>
      <c r="Q63" s="39">
        <v>0.125</v>
      </c>
      <c r="R63" s="39">
        <v>0.06</v>
      </c>
      <c r="S63" s="39">
        <v>1.8149999999999999</v>
      </c>
      <c r="T63" s="39">
        <v>1.468</v>
      </c>
      <c r="U63" s="39">
        <v>4.54</v>
      </c>
      <c r="V63" s="39">
        <v>2.2050000000000001</v>
      </c>
      <c r="W63" s="39">
        <v>1.196</v>
      </c>
      <c r="X63" s="39">
        <v>0</v>
      </c>
      <c r="Y63" s="39">
        <v>10.518000000000001</v>
      </c>
      <c r="Z63" s="39">
        <v>0.18</v>
      </c>
      <c r="AA63" s="39">
        <v>2.093</v>
      </c>
      <c r="AB63" s="39">
        <v>0</v>
      </c>
      <c r="AC63" s="39">
        <v>5.2709999999999999</v>
      </c>
      <c r="AD63" s="39">
        <v>0</v>
      </c>
      <c r="AE63" s="39">
        <v>13.138999999999999</v>
      </c>
      <c r="AF63" s="39">
        <v>0</v>
      </c>
      <c r="AG63" s="39">
        <v>31.350999999999999</v>
      </c>
      <c r="AH63" s="39">
        <v>2.327</v>
      </c>
      <c r="AI63" s="39">
        <v>0</v>
      </c>
      <c r="AJ63" s="39">
        <v>0</v>
      </c>
      <c r="AK63" s="39">
        <v>1.0609999999999999</v>
      </c>
      <c r="AL63" s="39">
        <v>4.1369999999999996</v>
      </c>
      <c r="AM63" s="39">
        <v>0</v>
      </c>
      <c r="AN63" s="39">
        <v>1.788</v>
      </c>
      <c r="AO63" s="39">
        <v>1.4950000000000001</v>
      </c>
      <c r="AP63" s="39">
        <v>1.204</v>
      </c>
      <c r="AQ63" s="39">
        <v>1.25</v>
      </c>
      <c r="AR63" s="39">
        <v>0.21199999999999999</v>
      </c>
      <c r="AS63" s="39">
        <v>1.3080000000000001</v>
      </c>
      <c r="AT63" s="39">
        <v>0</v>
      </c>
      <c r="AU63" s="39">
        <v>3.5750000000000002</v>
      </c>
      <c r="AV63" s="39">
        <v>4.2850000000000001</v>
      </c>
      <c r="AW63" s="39">
        <v>1.1559999999999999</v>
      </c>
      <c r="AX63" s="39">
        <v>0</v>
      </c>
      <c r="AY63" s="39">
        <v>1.3839999999999999</v>
      </c>
      <c r="AZ63" s="39">
        <v>1.617</v>
      </c>
      <c r="BA63" s="39">
        <v>1.347</v>
      </c>
      <c r="BB63" s="39">
        <v>0.624</v>
      </c>
      <c r="BC63" s="39">
        <v>2.2010000000000001</v>
      </c>
      <c r="BD63" s="39">
        <v>0</v>
      </c>
      <c r="BE63" s="39">
        <v>1.9810000000000001</v>
      </c>
      <c r="BF63" s="39">
        <v>5.3959999999999999</v>
      </c>
      <c r="BG63" s="39">
        <v>0</v>
      </c>
      <c r="BH63" s="39">
        <v>8.2000000000000003E-2</v>
      </c>
      <c r="BI63" s="39">
        <v>2.6739999999999999</v>
      </c>
      <c r="BJ63" s="39">
        <v>5.0839999999999996</v>
      </c>
      <c r="BK63" s="39">
        <v>0</v>
      </c>
    </row>
    <row r="64" spans="1:63" x14ac:dyDescent="0.2">
      <c r="A64" s="30">
        <f t="shared" si="12"/>
        <v>2018</v>
      </c>
      <c r="D64" s="30">
        <f t="shared" si="13"/>
        <v>0</v>
      </c>
      <c r="E64" s="30">
        <f t="shared" si="4"/>
        <v>13</v>
      </c>
      <c r="F64" s="30">
        <f t="shared" si="5"/>
        <v>4</v>
      </c>
      <c r="G64" s="30">
        <f t="shared" si="6"/>
        <v>0</v>
      </c>
      <c r="H64" s="30">
        <f t="shared" si="7"/>
        <v>0</v>
      </c>
      <c r="I64" s="30">
        <f t="shared" si="8"/>
        <v>0</v>
      </c>
      <c r="J64" s="30">
        <f t="shared" si="9"/>
        <v>0</v>
      </c>
      <c r="K64" s="30">
        <f t="shared" si="10"/>
        <v>0</v>
      </c>
      <c r="L64" s="30">
        <f t="shared" si="11"/>
        <v>1</v>
      </c>
      <c r="M64" s="38">
        <v>43101</v>
      </c>
      <c r="N64" s="39">
        <v>0</v>
      </c>
      <c r="O64" s="39">
        <v>0</v>
      </c>
      <c r="P64" s="39">
        <v>0</v>
      </c>
      <c r="Q64" s="39">
        <v>0.755</v>
      </c>
      <c r="R64" s="39">
        <v>0</v>
      </c>
      <c r="S64" s="39">
        <v>1.861</v>
      </c>
      <c r="T64" s="39">
        <v>0</v>
      </c>
      <c r="U64" s="39">
        <v>0.49299999999999999</v>
      </c>
      <c r="V64" s="39">
        <v>0</v>
      </c>
      <c r="W64" s="39">
        <v>0</v>
      </c>
      <c r="X64" s="39">
        <v>0</v>
      </c>
      <c r="Y64" s="39">
        <v>1.927</v>
      </c>
      <c r="Z64" s="39">
        <v>0</v>
      </c>
      <c r="AA64" s="39">
        <v>0</v>
      </c>
      <c r="AB64" s="39">
        <v>3.6819999999999999</v>
      </c>
      <c r="AC64" s="39">
        <v>0</v>
      </c>
      <c r="AD64" s="39">
        <v>0.48699999999999999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0.309</v>
      </c>
      <c r="AK64" s="39">
        <v>0</v>
      </c>
      <c r="AL64" s="39">
        <v>0</v>
      </c>
      <c r="AM64" s="39">
        <v>0</v>
      </c>
      <c r="AN64" s="39">
        <v>0</v>
      </c>
      <c r="AO64" s="39">
        <v>0.26700000000000002</v>
      </c>
      <c r="AP64" s="39">
        <v>0.35599999999999998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0.27600000000000002</v>
      </c>
      <c r="BB64" s="39">
        <v>0.71399999999999997</v>
      </c>
      <c r="BC64" s="39">
        <v>0</v>
      </c>
      <c r="BD64" s="39">
        <v>0.57899999999999996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2.121</v>
      </c>
    </row>
    <row r="65" spans="1:63" x14ac:dyDescent="0.2">
      <c r="A65" s="30">
        <f t="shared" si="12"/>
        <v>2018</v>
      </c>
      <c r="D65" s="30">
        <f t="shared" si="13"/>
        <v>0</v>
      </c>
      <c r="E65" s="30">
        <f t="shared" si="4"/>
        <v>14</v>
      </c>
      <c r="F65" s="30">
        <f t="shared" si="5"/>
        <v>3</v>
      </c>
      <c r="G65" s="30">
        <f t="shared" si="6"/>
        <v>0</v>
      </c>
      <c r="H65" s="30">
        <f t="shared" si="7"/>
        <v>0</v>
      </c>
      <c r="I65" s="30">
        <f t="shared" si="8"/>
        <v>0</v>
      </c>
      <c r="J65" s="30">
        <f t="shared" si="9"/>
        <v>0</v>
      </c>
      <c r="K65" s="30">
        <f t="shared" si="10"/>
        <v>0</v>
      </c>
      <c r="L65" s="30">
        <f t="shared" si="11"/>
        <v>2</v>
      </c>
      <c r="M65" s="38">
        <v>43132</v>
      </c>
      <c r="N65" s="39">
        <v>0</v>
      </c>
      <c r="O65" s="39">
        <v>0</v>
      </c>
      <c r="P65" s="39">
        <v>0</v>
      </c>
      <c r="Q65" s="39">
        <v>0</v>
      </c>
      <c r="R65" s="39">
        <v>1.1819999999999999</v>
      </c>
      <c r="S65" s="39">
        <v>0</v>
      </c>
      <c r="T65" s="39">
        <v>0</v>
      </c>
      <c r="U65" s="39">
        <v>0</v>
      </c>
      <c r="V65" s="39">
        <v>0.20200000000000001</v>
      </c>
      <c r="W65" s="39">
        <v>0</v>
      </c>
      <c r="X65" s="39">
        <v>0.60799999999999998</v>
      </c>
      <c r="Y65" s="39">
        <v>0</v>
      </c>
      <c r="Z65" s="39">
        <v>1.1399999999999999</v>
      </c>
      <c r="AA65" s="39">
        <v>0</v>
      </c>
      <c r="AB65" s="39">
        <v>0</v>
      </c>
      <c r="AC65" s="39">
        <v>0</v>
      </c>
      <c r="AD65" s="39">
        <v>0</v>
      </c>
      <c r="AE65" s="39">
        <v>9.5000000000000001E-2</v>
      </c>
      <c r="AF65" s="39">
        <v>0</v>
      </c>
      <c r="AG65" s="39">
        <v>0</v>
      </c>
      <c r="AH65" s="39">
        <v>7.1999999999999995E-2</v>
      </c>
      <c r="AI65" s="39">
        <v>0</v>
      </c>
      <c r="AJ65" s="39">
        <v>0.224</v>
      </c>
      <c r="AK65" s="39">
        <v>0</v>
      </c>
      <c r="AL65" s="39">
        <v>0</v>
      </c>
      <c r="AM65" s="39">
        <v>0.16700000000000001</v>
      </c>
      <c r="AN65" s="39">
        <v>0</v>
      </c>
      <c r="AO65" s="39">
        <v>0.19</v>
      </c>
      <c r="AP65" s="39">
        <v>2.375</v>
      </c>
      <c r="AQ65" s="39">
        <v>0</v>
      </c>
      <c r="AR65" s="39">
        <v>0</v>
      </c>
      <c r="AS65" s="39">
        <v>2.5000000000000001E-2</v>
      </c>
      <c r="AT65" s="39">
        <v>0.186</v>
      </c>
      <c r="AU65" s="39">
        <v>0</v>
      </c>
      <c r="AV65" s="39">
        <v>0</v>
      </c>
      <c r="AW65" s="39">
        <v>0</v>
      </c>
      <c r="AX65" s="39">
        <v>0.76200000000000001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0.124</v>
      </c>
      <c r="BH65" s="39">
        <v>0</v>
      </c>
      <c r="BI65" s="39">
        <v>0</v>
      </c>
      <c r="BJ65" s="39">
        <v>0</v>
      </c>
      <c r="BK65" s="39">
        <v>0</v>
      </c>
    </row>
    <row r="66" spans="1:63" x14ac:dyDescent="0.2">
      <c r="A66" s="30">
        <f t="shared" si="12"/>
        <v>2018</v>
      </c>
      <c r="D66" s="30">
        <f t="shared" si="13"/>
        <v>0</v>
      </c>
      <c r="E66" s="30">
        <f t="shared" si="4"/>
        <v>4</v>
      </c>
      <c r="F66" s="30">
        <f t="shared" si="5"/>
        <v>3</v>
      </c>
      <c r="G66" s="30">
        <f t="shared" si="6"/>
        <v>0</v>
      </c>
      <c r="H66" s="30">
        <f t="shared" si="7"/>
        <v>0</v>
      </c>
      <c r="I66" s="30">
        <f t="shared" si="8"/>
        <v>0</v>
      </c>
      <c r="J66" s="30">
        <f t="shared" si="9"/>
        <v>0</v>
      </c>
      <c r="K66" s="30">
        <f t="shared" si="10"/>
        <v>0</v>
      </c>
      <c r="L66" s="30">
        <f t="shared" si="11"/>
        <v>3</v>
      </c>
      <c r="M66" s="38">
        <v>43160</v>
      </c>
      <c r="N66" s="39">
        <v>0</v>
      </c>
      <c r="O66" s="39">
        <v>1.107</v>
      </c>
      <c r="P66" s="39">
        <v>0</v>
      </c>
      <c r="Q66" s="39">
        <v>1.004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1.1519999999999999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0</v>
      </c>
      <c r="BE66" s="39">
        <v>0</v>
      </c>
      <c r="BF66" s="39">
        <v>0.41799999999999998</v>
      </c>
      <c r="BG66" s="39">
        <v>0</v>
      </c>
      <c r="BH66" s="39">
        <v>0</v>
      </c>
      <c r="BI66" s="39">
        <v>0</v>
      </c>
      <c r="BJ66" s="39">
        <v>0</v>
      </c>
      <c r="BK66" s="39">
        <v>0</v>
      </c>
    </row>
    <row r="67" spans="1:63" x14ac:dyDescent="0.2">
      <c r="A67" s="30">
        <f t="shared" si="12"/>
        <v>2018</v>
      </c>
      <c r="D67" s="30">
        <f t="shared" si="13"/>
        <v>0</v>
      </c>
      <c r="E67" s="30">
        <f t="shared" si="4"/>
        <v>0</v>
      </c>
      <c r="F67" s="30">
        <f t="shared" si="5"/>
        <v>0</v>
      </c>
      <c r="G67" s="30">
        <f t="shared" si="6"/>
        <v>0</v>
      </c>
      <c r="H67" s="30">
        <f t="shared" si="7"/>
        <v>0</v>
      </c>
      <c r="I67" s="30">
        <f t="shared" si="8"/>
        <v>0</v>
      </c>
      <c r="J67" s="30">
        <f t="shared" si="9"/>
        <v>0</v>
      </c>
      <c r="K67" s="30">
        <f t="shared" si="10"/>
        <v>0</v>
      </c>
      <c r="L67" s="30">
        <f t="shared" si="11"/>
        <v>4</v>
      </c>
      <c r="M67" s="38">
        <v>43191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</row>
    <row r="68" spans="1:63" x14ac:dyDescent="0.2">
      <c r="A68" s="30">
        <f t="shared" si="12"/>
        <v>2018</v>
      </c>
      <c r="D68" s="30">
        <f t="shared" si="13"/>
        <v>0</v>
      </c>
      <c r="E68" s="30">
        <f t="shared" si="4"/>
        <v>22</v>
      </c>
      <c r="F68" s="30">
        <f t="shared" si="5"/>
        <v>14</v>
      </c>
      <c r="G68" s="30">
        <f t="shared" si="6"/>
        <v>0</v>
      </c>
      <c r="H68" s="30">
        <f t="shared" si="7"/>
        <v>0</v>
      </c>
      <c r="I68" s="30">
        <f t="shared" si="8"/>
        <v>0</v>
      </c>
      <c r="J68" s="30">
        <f t="shared" si="9"/>
        <v>0</v>
      </c>
      <c r="K68" s="30">
        <f t="shared" si="10"/>
        <v>0</v>
      </c>
      <c r="L68" s="30">
        <f t="shared" si="11"/>
        <v>5</v>
      </c>
      <c r="M68" s="38">
        <v>43221</v>
      </c>
      <c r="N68" s="39">
        <v>0</v>
      </c>
      <c r="O68" s="39">
        <v>1.1419999999999999</v>
      </c>
      <c r="P68" s="39">
        <v>0</v>
      </c>
      <c r="Q68" s="39">
        <v>0.69699999999999995</v>
      </c>
      <c r="R68" s="39">
        <v>0</v>
      </c>
      <c r="S68" s="39">
        <v>0.21299999999999999</v>
      </c>
      <c r="T68" s="39">
        <v>3.7469999999999999</v>
      </c>
      <c r="U68" s="39">
        <v>0</v>
      </c>
      <c r="V68" s="39">
        <v>0</v>
      </c>
      <c r="W68" s="39">
        <v>1.79</v>
      </c>
      <c r="X68" s="39">
        <v>0</v>
      </c>
      <c r="Y68" s="39">
        <v>1.19</v>
      </c>
      <c r="Z68" s="39">
        <v>0</v>
      </c>
      <c r="AA68" s="39">
        <v>1.8080000000000001</v>
      </c>
      <c r="AB68" s="39">
        <v>0</v>
      </c>
      <c r="AC68" s="39">
        <v>0</v>
      </c>
      <c r="AD68" s="39">
        <v>0</v>
      </c>
      <c r="AE68" s="39">
        <v>0</v>
      </c>
      <c r="AF68" s="39">
        <v>0.30099999999999999</v>
      </c>
      <c r="AG68" s="39">
        <v>0</v>
      </c>
      <c r="AH68" s="39">
        <v>0</v>
      </c>
      <c r="AI68" s="39">
        <v>1.1950000000000001</v>
      </c>
      <c r="AJ68" s="39">
        <v>1.9350000000000001</v>
      </c>
      <c r="AK68" s="39">
        <v>0</v>
      </c>
      <c r="AL68" s="39">
        <v>1.702</v>
      </c>
      <c r="AM68" s="39">
        <v>0</v>
      </c>
      <c r="AN68" s="39">
        <v>0.88300000000000001</v>
      </c>
      <c r="AO68" s="39">
        <v>0</v>
      </c>
      <c r="AP68" s="39">
        <v>0</v>
      </c>
      <c r="AQ68" s="39">
        <v>0</v>
      </c>
      <c r="AR68" s="39">
        <v>0</v>
      </c>
      <c r="AS68" s="39">
        <v>0.89900000000000002</v>
      </c>
      <c r="AT68" s="39">
        <v>1.298</v>
      </c>
      <c r="AU68" s="39">
        <v>0</v>
      </c>
      <c r="AV68" s="39">
        <v>0</v>
      </c>
      <c r="AW68" s="39">
        <v>1.242</v>
      </c>
      <c r="AX68" s="39">
        <v>1.6839999999999999</v>
      </c>
      <c r="AY68" s="39">
        <v>0</v>
      </c>
      <c r="AZ68" s="39">
        <v>0.5</v>
      </c>
      <c r="BA68" s="39">
        <v>0</v>
      </c>
      <c r="BB68" s="39">
        <v>0.66100000000000003</v>
      </c>
      <c r="BC68" s="39">
        <v>0</v>
      </c>
      <c r="BD68" s="39">
        <v>0</v>
      </c>
      <c r="BE68" s="39">
        <v>2.0169999999999999</v>
      </c>
      <c r="BF68" s="39">
        <v>1.617</v>
      </c>
      <c r="BG68" s="39">
        <v>0</v>
      </c>
      <c r="BH68" s="39">
        <v>0.25800000000000001</v>
      </c>
      <c r="BI68" s="39">
        <v>0</v>
      </c>
      <c r="BJ68" s="39">
        <v>0</v>
      </c>
      <c r="BK68" s="39">
        <v>1.45</v>
      </c>
    </row>
    <row r="69" spans="1:63" x14ac:dyDescent="0.2">
      <c r="A69" s="30">
        <f t="shared" si="12"/>
        <v>2018</v>
      </c>
      <c r="D69" s="30">
        <f t="shared" si="13"/>
        <v>0</v>
      </c>
      <c r="E69" s="30">
        <f t="shared" si="4"/>
        <v>36</v>
      </c>
      <c r="F69" s="30">
        <f t="shared" si="5"/>
        <v>20</v>
      </c>
      <c r="G69" s="30">
        <f t="shared" si="6"/>
        <v>0</v>
      </c>
      <c r="H69" s="30">
        <f t="shared" si="7"/>
        <v>0</v>
      </c>
      <c r="I69" s="30">
        <f t="shared" si="8"/>
        <v>0</v>
      </c>
      <c r="J69" s="30">
        <f t="shared" si="9"/>
        <v>0</v>
      </c>
      <c r="K69" s="30">
        <f t="shared" si="10"/>
        <v>0</v>
      </c>
      <c r="L69" s="30">
        <f t="shared" si="11"/>
        <v>6</v>
      </c>
      <c r="M69" s="38">
        <v>43252</v>
      </c>
      <c r="N69" s="39">
        <v>0</v>
      </c>
      <c r="O69" s="39">
        <v>6.5259999999999998</v>
      </c>
      <c r="P69" s="39">
        <v>4.4539999999999997</v>
      </c>
      <c r="Q69" s="39">
        <v>0</v>
      </c>
      <c r="R69" s="39">
        <v>0</v>
      </c>
      <c r="S69" s="39">
        <v>0.30599999999999999</v>
      </c>
      <c r="T69" s="39">
        <v>0.59299999999999997</v>
      </c>
      <c r="U69" s="39">
        <v>1.0669999999999999</v>
      </c>
      <c r="V69" s="39">
        <v>0.23300000000000001</v>
      </c>
      <c r="W69" s="39">
        <v>0.76100000000000001</v>
      </c>
      <c r="X69" s="39">
        <v>9.07</v>
      </c>
      <c r="Y69" s="39">
        <v>0.14399999999999999</v>
      </c>
      <c r="Z69" s="39">
        <v>1.917</v>
      </c>
      <c r="AA69" s="39">
        <v>0</v>
      </c>
      <c r="AB69" s="39">
        <v>0</v>
      </c>
      <c r="AC69" s="39">
        <v>1.7829999999999999</v>
      </c>
      <c r="AD69" s="39">
        <v>0.70899999999999996</v>
      </c>
      <c r="AE69" s="39">
        <v>0</v>
      </c>
      <c r="AF69" s="39">
        <v>4.4660000000000002</v>
      </c>
      <c r="AG69" s="39">
        <v>0</v>
      </c>
      <c r="AH69" s="39">
        <v>1.3260000000000001</v>
      </c>
      <c r="AI69" s="39">
        <v>0</v>
      </c>
      <c r="AJ69" s="39">
        <v>0.42</v>
      </c>
      <c r="AK69" s="39">
        <v>1.355</v>
      </c>
      <c r="AL69" s="39">
        <v>0.748</v>
      </c>
      <c r="AM69" s="39">
        <v>6.1879999999999997</v>
      </c>
      <c r="AN69" s="39">
        <v>3.024</v>
      </c>
      <c r="AO69" s="39">
        <v>0</v>
      </c>
      <c r="AP69" s="39">
        <v>0</v>
      </c>
      <c r="AQ69" s="39">
        <v>1.5449999999999999</v>
      </c>
      <c r="AR69" s="39">
        <v>1.39</v>
      </c>
      <c r="AS69" s="39">
        <v>0</v>
      </c>
      <c r="AT69" s="39">
        <v>0.16500000000000001</v>
      </c>
      <c r="AU69" s="39">
        <v>2.1019999999999999</v>
      </c>
      <c r="AV69" s="39">
        <v>0.79700000000000004</v>
      </c>
      <c r="AW69" s="39">
        <v>1.0620000000000001</v>
      </c>
      <c r="AX69" s="39">
        <v>0.81100000000000005</v>
      </c>
      <c r="AY69" s="39">
        <v>0.17499999999999999</v>
      </c>
      <c r="AZ69" s="39">
        <v>1.994</v>
      </c>
      <c r="BA69" s="39">
        <v>0</v>
      </c>
      <c r="BB69" s="39">
        <v>1.857</v>
      </c>
      <c r="BC69" s="39">
        <v>0</v>
      </c>
      <c r="BD69" s="39">
        <v>0</v>
      </c>
      <c r="BE69" s="39">
        <v>1.2689999999999999</v>
      </c>
      <c r="BF69" s="39">
        <v>0.76900000000000002</v>
      </c>
      <c r="BG69" s="39">
        <v>0.122</v>
      </c>
      <c r="BH69" s="39">
        <v>1.4330000000000001</v>
      </c>
      <c r="BI69" s="39">
        <v>0.51700000000000002</v>
      </c>
      <c r="BJ69" s="39">
        <v>0.35899999999999999</v>
      </c>
      <c r="BK69" s="39">
        <v>1.7410000000000001</v>
      </c>
    </row>
    <row r="70" spans="1:63" x14ac:dyDescent="0.2">
      <c r="A70" s="30">
        <f t="shared" si="12"/>
        <v>2018</v>
      </c>
      <c r="D70" s="30">
        <f t="shared" si="13"/>
        <v>1</v>
      </c>
      <c r="E70" s="30">
        <f t="shared" si="4"/>
        <v>50</v>
      </c>
      <c r="F70" s="30">
        <f t="shared" si="5"/>
        <v>50</v>
      </c>
      <c r="G70" s="30">
        <f t="shared" si="6"/>
        <v>12</v>
      </c>
      <c r="H70" s="30">
        <f t="shared" si="7"/>
        <v>0</v>
      </c>
      <c r="I70" s="30">
        <f t="shared" si="8"/>
        <v>0</v>
      </c>
      <c r="J70" s="30">
        <f t="shared" si="9"/>
        <v>0</v>
      </c>
      <c r="K70" s="30">
        <f t="shared" si="10"/>
        <v>0</v>
      </c>
      <c r="L70" s="30">
        <f t="shared" si="11"/>
        <v>7</v>
      </c>
      <c r="M70" s="38">
        <v>43282</v>
      </c>
      <c r="N70" s="39">
        <v>4.9169999999999998</v>
      </c>
      <c r="O70" s="39">
        <v>5.37</v>
      </c>
      <c r="P70" s="39">
        <v>12.391</v>
      </c>
      <c r="Q70" s="39">
        <v>3.157</v>
      </c>
      <c r="R70" s="39">
        <v>25.914999999999999</v>
      </c>
      <c r="S70" s="39">
        <v>1.972</v>
      </c>
      <c r="T70" s="39">
        <v>15.378</v>
      </c>
      <c r="U70" s="39">
        <v>2.0550000000000002</v>
      </c>
      <c r="V70" s="39">
        <v>19.655000000000001</v>
      </c>
      <c r="W70" s="39">
        <v>3.5310000000000001</v>
      </c>
      <c r="X70" s="39">
        <v>10.891999999999999</v>
      </c>
      <c r="Y70" s="39">
        <v>4.1790000000000003</v>
      </c>
      <c r="Z70" s="39">
        <v>9.8740000000000006</v>
      </c>
      <c r="AA70" s="39">
        <v>1.762</v>
      </c>
      <c r="AB70" s="39">
        <v>2.0499999999999998</v>
      </c>
      <c r="AC70" s="39">
        <v>14.31</v>
      </c>
      <c r="AD70" s="39">
        <v>2.6469999999999998</v>
      </c>
      <c r="AE70" s="39">
        <v>6.2610000000000001</v>
      </c>
      <c r="AF70" s="39">
        <v>5.2</v>
      </c>
      <c r="AG70" s="39">
        <v>19.850000000000001</v>
      </c>
      <c r="AH70" s="39">
        <v>5.0839999999999996</v>
      </c>
      <c r="AI70" s="39">
        <v>7.3550000000000004</v>
      </c>
      <c r="AJ70" s="39">
        <v>13.207000000000001</v>
      </c>
      <c r="AK70" s="39">
        <v>3.089</v>
      </c>
      <c r="AL70" s="39">
        <v>19.838000000000001</v>
      </c>
      <c r="AM70" s="39">
        <v>2.456</v>
      </c>
      <c r="AN70" s="39">
        <v>3.0270000000000001</v>
      </c>
      <c r="AO70" s="39">
        <v>10.237</v>
      </c>
      <c r="AP70" s="39">
        <v>6.76</v>
      </c>
      <c r="AQ70" s="39">
        <v>2.952</v>
      </c>
      <c r="AR70" s="39">
        <v>3.669</v>
      </c>
      <c r="AS70" s="39">
        <v>3.0590000000000002</v>
      </c>
      <c r="AT70" s="39">
        <v>3.4540000000000002</v>
      </c>
      <c r="AU70" s="39">
        <v>16.812000000000001</v>
      </c>
      <c r="AV70" s="39">
        <v>4.2270000000000003</v>
      </c>
      <c r="AW70" s="39">
        <v>7.64</v>
      </c>
      <c r="AX70" s="39">
        <v>4.1429999999999998</v>
      </c>
      <c r="AY70" s="39">
        <v>7.6429999999999998</v>
      </c>
      <c r="AZ70" s="39">
        <v>4.18</v>
      </c>
      <c r="BA70" s="39">
        <v>14.994</v>
      </c>
      <c r="BB70" s="39">
        <v>5.6580000000000004</v>
      </c>
      <c r="BC70" s="39">
        <v>3.9830000000000001</v>
      </c>
      <c r="BD70" s="39">
        <v>8.5399999999999991</v>
      </c>
      <c r="BE70" s="39">
        <v>1.599</v>
      </c>
      <c r="BF70" s="39">
        <v>5.6280000000000001</v>
      </c>
      <c r="BG70" s="39">
        <v>4.6630000000000003</v>
      </c>
      <c r="BH70" s="39">
        <v>3.09</v>
      </c>
      <c r="BI70" s="39">
        <v>5.5739999999999998</v>
      </c>
      <c r="BJ70" s="39">
        <v>6.556</v>
      </c>
      <c r="BK70" s="39">
        <v>3.5419999999999998</v>
      </c>
    </row>
    <row r="71" spans="1:63" x14ac:dyDescent="0.2">
      <c r="A71" s="30">
        <f t="shared" si="12"/>
        <v>2018</v>
      </c>
      <c r="D71" s="30">
        <f t="shared" si="13"/>
        <v>3</v>
      </c>
      <c r="E71" s="30">
        <f t="shared" si="4"/>
        <v>49</v>
      </c>
      <c r="F71" s="30">
        <f t="shared" si="5"/>
        <v>49</v>
      </c>
      <c r="G71" s="30">
        <f t="shared" si="6"/>
        <v>7</v>
      </c>
      <c r="H71" s="30">
        <f t="shared" si="7"/>
        <v>0</v>
      </c>
      <c r="I71" s="30">
        <f t="shared" si="8"/>
        <v>0</v>
      </c>
      <c r="J71" s="30">
        <f t="shared" si="9"/>
        <v>0</v>
      </c>
      <c r="K71" s="30">
        <f t="shared" si="10"/>
        <v>0</v>
      </c>
      <c r="L71" s="30">
        <f t="shared" si="11"/>
        <v>8</v>
      </c>
      <c r="M71" s="38">
        <v>43313</v>
      </c>
      <c r="N71" s="39">
        <v>2.94</v>
      </c>
      <c r="O71" s="39">
        <v>6.6360000000000001</v>
      </c>
      <c r="P71" s="39">
        <v>1.3859999999999999</v>
      </c>
      <c r="Q71" s="39">
        <v>10.611000000000001</v>
      </c>
      <c r="R71" s="39">
        <v>6.9690000000000003</v>
      </c>
      <c r="S71" s="39">
        <v>0</v>
      </c>
      <c r="T71" s="39">
        <v>2.61</v>
      </c>
      <c r="U71" s="39">
        <v>2.4300000000000002</v>
      </c>
      <c r="V71" s="39">
        <v>1.222</v>
      </c>
      <c r="W71" s="39">
        <v>8.375</v>
      </c>
      <c r="X71" s="39">
        <v>16.091000000000001</v>
      </c>
      <c r="Y71" s="39">
        <v>2.2000000000000002</v>
      </c>
      <c r="Z71" s="39">
        <v>4.1619999999999999</v>
      </c>
      <c r="AA71" s="39">
        <v>3.996</v>
      </c>
      <c r="AB71" s="39">
        <v>3.218</v>
      </c>
      <c r="AC71" s="39">
        <v>2.1840000000000002</v>
      </c>
      <c r="AD71" s="39">
        <v>6.0469999999999997</v>
      </c>
      <c r="AE71" s="39">
        <v>3.8820000000000001</v>
      </c>
      <c r="AF71" s="39">
        <v>3.3620000000000001</v>
      </c>
      <c r="AG71" s="39">
        <v>1.7210000000000001</v>
      </c>
      <c r="AH71" s="39">
        <v>33.119999999999997</v>
      </c>
      <c r="AI71" s="39">
        <v>1.125</v>
      </c>
      <c r="AJ71" s="39">
        <v>2.238</v>
      </c>
      <c r="AK71" s="39">
        <v>5.4980000000000002</v>
      </c>
      <c r="AL71" s="39">
        <v>2.6240000000000001</v>
      </c>
      <c r="AM71" s="39">
        <v>3.2839999999999998</v>
      </c>
      <c r="AN71" s="39">
        <v>3.0630000000000002</v>
      </c>
      <c r="AO71" s="39">
        <v>7.625</v>
      </c>
      <c r="AP71" s="39">
        <v>12.497</v>
      </c>
      <c r="AQ71" s="39">
        <v>3.6739999999999999</v>
      </c>
      <c r="AR71" s="39">
        <v>1.7509999999999999</v>
      </c>
      <c r="AS71" s="39">
        <v>5.625</v>
      </c>
      <c r="AT71" s="39">
        <v>1.889</v>
      </c>
      <c r="AU71" s="39">
        <v>29.207999999999998</v>
      </c>
      <c r="AV71" s="39">
        <v>4.7480000000000002</v>
      </c>
      <c r="AW71" s="39">
        <v>1.9530000000000001</v>
      </c>
      <c r="AX71" s="39">
        <v>5.2539999999999996</v>
      </c>
      <c r="AY71" s="39">
        <v>2.5299999999999998</v>
      </c>
      <c r="AZ71" s="39">
        <v>4.016</v>
      </c>
      <c r="BA71" s="39">
        <v>4.5170000000000003</v>
      </c>
      <c r="BB71" s="39">
        <v>4.84</v>
      </c>
      <c r="BC71" s="39">
        <v>3.26</v>
      </c>
      <c r="BD71" s="39">
        <v>2.9540000000000002</v>
      </c>
      <c r="BE71" s="39">
        <v>10.797000000000001</v>
      </c>
      <c r="BF71" s="39">
        <v>3.3119999999999998</v>
      </c>
      <c r="BG71" s="39">
        <v>5.3440000000000003</v>
      </c>
      <c r="BH71" s="39">
        <v>25.834</v>
      </c>
      <c r="BI71" s="39">
        <v>4.4740000000000002</v>
      </c>
      <c r="BJ71" s="39">
        <v>4.01</v>
      </c>
      <c r="BK71" s="39">
        <v>5.93</v>
      </c>
    </row>
    <row r="72" spans="1:63" x14ac:dyDescent="0.2">
      <c r="A72" s="30">
        <f t="shared" si="12"/>
        <v>2018</v>
      </c>
      <c r="D72" s="30">
        <f t="shared" si="13"/>
        <v>1</v>
      </c>
      <c r="E72" s="30">
        <f t="shared" si="4"/>
        <v>45</v>
      </c>
      <c r="F72" s="30">
        <f t="shared" si="5"/>
        <v>35</v>
      </c>
      <c r="G72" s="30">
        <f t="shared" si="6"/>
        <v>11</v>
      </c>
      <c r="H72" s="30">
        <f t="shared" si="7"/>
        <v>0</v>
      </c>
      <c r="I72" s="30">
        <f t="shared" si="8"/>
        <v>0</v>
      </c>
      <c r="J72" s="30">
        <f t="shared" si="9"/>
        <v>0</v>
      </c>
      <c r="K72" s="30">
        <f t="shared" si="10"/>
        <v>0</v>
      </c>
      <c r="L72" s="30">
        <f t="shared" si="11"/>
        <v>9</v>
      </c>
      <c r="M72" s="38">
        <v>43344</v>
      </c>
      <c r="N72" s="39">
        <v>6.46</v>
      </c>
      <c r="O72" s="39">
        <v>0.86099999999999999</v>
      </c>
      <c r="P72" s="39">
        <v>0.05</v>
      </c>
      <c r="Q72" s="39">
        <v>16.622</v>
      </c>
      <c r="R72" s="39">
        <v>6.5449999999999999</v>
      </c>
      <c r="S72" s="39">
        <v>0.35699999999999998</v>
      </c>
      <c r="T72" s="39">
        <v>2.512</v>
      </c>
      <c r="U72" s="39">
        <v>30.225000000000001</v>
      </c>
      <c r="V72" s="39">
        <v>1.5349999999999999</v>
      </c>
      <c r="W72" s="39">
        <v>3.2679999999999998</v>
      </c>
      <c r="X72" s="39">
        <v>0</v>
      </c>
      <c r="Y72" s="39">
        <v>13.927</v>
      </c>
      <c r="Z72" s="39">
        <v>8.2040000000000006</v>
      </c>
      <c r="AA72" s="39">
        <v>2.2709999999999999</v>
      </c>
      <c r="AB72" s="39">
        <v>13.281000000000001</v>
      </c>
      <c r="AC72" s="39">
        <v>0</v>
      </c>
      <c r="AD72" s="39">
        <v>8.3339999999999996</v>
      </c>
      <c r="AE72" s="39">
        <v>0.252</v>
      </c>
      <c r="AF72" s="39">
        <v>0.747</v>
      </c>
      <c r="AG72" s="39">
        <v>12.955</v>
      </c>
      <c r="AH72" s="39">
        <v>4.0339999999999998</v>
      </c>
      <c r="AI72" s="39">
        <v>2.2280000000000002</v>
      </c>
      <c r="AJ72" s="39">
        <v>0</v>
      </c>
      <c r="AK72" s="39">
        <v>10.221</v>
      </c>
      <c r="AL72" s="39">
        <v>2.38</v>
      </c>
      <c r="AM72" s="39">
        <v>3.7930000000000001</v>
      </c>
      <c r="AN72" s="39">
        <v>6.492</v>
      </c>
      <c r="AO72" s="39">
        <v>5.5E-2</v>
      </c>
      <c r="AP72" s="39">
        <v>0.23799999999999999</v>
      </c>
      <c r="AQ72" s="39">
        <v>3.847</v>
      </c>
      <c r="AR72" s="39">
        <v>1.6719999999999999</v>
      </c>
      <c r="AS72" s="39">
        <v>14.769</v>
      </c>
      <c r="AT72" s="39">
        <v>2.0870000000000002</v>
      </c>
      <c r="AU72" s="39">
        <v>5.1289999999999996</v>
      </c>
      <c r="AV72" s="39">
        <v>3.827</v>
      </c>
      <c r="AW72" s="39">
        <v>1.4339999999999999</v>
      </c>
      <c r="AX72" s="39">
        <v>0.98799999999999999</v>
      </c>
      <c r="AY72" s="39">
        <v>9.8670000000000009</v>
      </c>
      <c r="AZ72" s="39">
        <v>8.8130000000000006</v>
      </c>
      <c r="BA72" s="39">
        <v>0</v>
      </c>
      <c r="BB72" s="39">
        <v>11.282</v>
      </c>
      <c r="BC72" s="39">
        <v>2.4540000000000002</v>
      </c>
      <c r="BD72" s="39">
        <v>0.33400000000000002</v>
      </c>
      <c r="BE72" s="39">
        <v>6.3819999999999997</v>
      </c>
      <c r="BF72" s="39">
        <v>16.8</v>
      </c>
      <c r="BG72" s="39">
        <v>0</v>
      </c>
      <c r="BH72" s="39">
        <v>5.4379999999999997</v>
      </c>
      <c r="BI72" s="39">
        <v>10.105</v>
      </c>
      <c r="BJ72" s="39">
        <v>13.85</v>
      </c>
      <c r="BK72" s="39">
        <v>0.182</v>
      </c>
    </row>
    <row r="73" spans="1:63" x14ac:dyDescent="0.2">
      <c r="A73" s="30">
        <f t="shared" si="12"/>
        <v>2018</v>
      </c>
      <c r="D73" s="30">
        <f t="shared" si="13"/>
        <v>0</v>
      </c>
      <c r="E73" s="30">
        <f t="shared" si="4"/>
        <v>25</v>
      </c>
      <c r="F73" s="30">
        <f t="shared" si="5"/>
        <v>12</v>
      </c>
      <c r="G73" s="30">
        <f t="shared" si="6"/>
        <v>1</v>
      </c>
      <c r="H73" s="30">
        <f t="shared" si="7"/>
        <v>0</v>
      </c>
      <c r="I73" s="30">
        <f t="shared" si="8"/>
        <v>0</v>
      </c>
      <c r="J73" s="30">
        <f t="shared" si="9"/>
        <v>0</v>
      </c>
      <c r="K73" s="30">
        <f t="shared" si="10"/>
        <v>0</v>
      </c>
      <c r="L73" s="30">
        <f t="shared" si="11"/>
        <v>10</v>
      </c>
      <c r="M73" s="38">
        <v>43374</v>
      </c>
      <c r="N73" s="39">
        <v>0.188</v>
      </c>
      <c r="O73" s="39">
        <v>0</v>
      </c>
      <c r="P73" s="39">
        <v>1.1879999999999999</v>
      </c>
      <c r="Q73" s="39">
        <v>0</v>
      </c>
      <c r="R73" s="39">
        <v>0</v>
      </c>
      <c r="S73" s="39">
        <v>0.65400000000000003</v>
      </c>
      <c r="T73" s="39">
        <v>0</v>
      </c>
      <c r="U73" s="39">
        <v>6.0250000000000004</v>
      </c>
      <c r="V73" s="39">
        <v>0.154</v>
      </c>
      <c r="W73" s="39">
        <v>0</v>
      </c>
      <c r="X73" s="39">
        <v>2.621</v>
      </c>
      <c r="Y73" s="39">
        <v>0</v>
      </c>
      <c r="Z73" s="39">
        <v>0</v>
      </c>
      <c r="AA73" s="39">
        <v>0.51400000000000001</v>
      </c>
      <c r="AB73" s="39">
        <v>0</v>
      </c>
      <c r="AC73" s="39">
        <v>0.30499999999999999</v>
      </c>
      <c r="AD73" s="39">
        <v>10.06</v>
      </c>
      <c r="AE73" s="39">
        <v>0</v>
      </c>
      <c r="AF73" s="39">
        <v>0</v>
      </c>
      <c r="AG73" s="39">
        <v>1.3180000000000001</v>
      </c>
      <c r="AH73" s="39">
        <v>0</v>
      </c>
      <c r="AI73" s="39">
        <v>0</v>
      </c>
      <c r="AJ73" s="39">
        <v>8.3000000000000004E-2</v>
      </c>
      <c r="AK73" s="39">
        <v>1.5960000000000001</v>
      </c>
      <c r="AL73" s="39">
        <v>0</v>
      </c>
      <c r="AM73" s="39">
        <v>1.8320000000000001</v>
      </c>
      <c r="AN73" s="39">
        <v>8.516</v>
      </c>
      <c r="AO73" s="39">
        <v>0</v>
      </c>
      <c r="AP73" s="39">
        <v>0</v>
      </c>
      <c r="AQ73" s="39">
        <v>0</v>
      </c>
      <c r="AR73" s="39">
        <v>0.83599999999999997</v>
      </c>
      <c r="AS73" s="39">
        <v>0</v>
      </c>
      <c r="AT73" s="39">
        <v>0</v>
      </c>
      <c r="AU73" s="39">
        <v>1.357</v>
      </c>
      <c r="AV73" s="39">
        <v>0</v>
      </c>
      <c r="AW73" s="39">
        <v>0.746</v>
      </c>
      <c r="AX73" s="39">
        <v>0</v>
      </c>
      <c r="AY73" s="39">
        <v>1.776</v>
      </c>
      <c r="AZ73" s="39">
        <v>0</v>
      </c>
      <c r="BA73" s="39">
        <v>0.46600000000000003</v>
      </c>
      <c r="BB73" s="39">
        <v>0.187</v>
      </c>
      <c r="BC73" s="39">
        <v>0</v>
      </c>
      <c r="BD73" s="39">
        <v>3.7999999999999999E-2</v>
      </c>
      <c r="BE73" s="39">
        <v>0</v>
      </c>
      <c r="BF73" s="39">
        <v>6.3319999999999999</v>
      </c>
      <c r="BG73" s="39">
        <v>0</v>
      </c>
      <c r="BH73" s="39">
        <v>0</v>
      </c>
      <c r="BI73" s="39">
        <v>0.34200000000000003</v>
      </c>
      <c r="BJ73" s="39">
        <v>0.19900000000000001</v>
      </c>
      <c r="BK73" s="39">
        <v>1.012</v>
      </c>
    </row>
    <row r="74" spans="1:63" x14ac:dyDescent="0.2">
      <c r="A74" s="30">
        <f t="shared" si="12"/>
        <v>2018</v>
      </c>
      <c r="D74" s="30">
        <f t="shared" si="13"/>
        <v>0</v>
      </c>
      <c r="E74" s="30">
        <f t="shared" si="4"/>
        <v>11</v>
      </c>
      <c r="F74" s="30">
        <f t="shared" si="5"/>
        <v>0</v>
      </c>
      <c r="G74" s="30">
        <f t="shared" si="6"/>
        <v>0</v>
      </c>
      <c r="H74" s="30">
        <f t="shared" si="7"/>
        <v>0</v>
      </c>
      <c r="I74" s="30">
        <f t="shared" si="8"/>
        <v>0</v>
      </c>
      <c r="J74" s="30">
        <f t="shared" si="9"/>
        <v>0</v>
      </c>
      <c r="K74" s="30">
        <f t="shared" si="10"/>
        <v>0</v>
      </c>
      <c r="L74" s="30">
        <f t="shared" si="11"/>
        <v>11</v>
      </c>
      <c r="M74" s="38">
        <v>43405</v>
      </c>
      <c r="N74" s="39">
        <v>0</v>
      </c>
      <c r="O74" s="39">
        <v>0.40500000000000003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9.5000000000000001E-2</v>
      </c>
      <c r="AE74" s="39">
        <v>0</v>
      </c>
      <c r="AF74" s="39">
        <v>0</v>
      </c>
      <c r="AG74" s="39">
        <v>0</v>
      </c>
      <c r="AH74" s="39">
        <v>0</v>
      </c>
      <c r="AI74" s="39">
        <v>0.95799999999999996</v>
      </c>
      <c r="AJ74" s="39">
        <v>0</v>
      </c>
      <c r="AK74" s="39">
        <v>0</v>
      </c>
      <c r="AL74" s="39">
        <v>0</v>
      </c>
      <c r="AM74" s="39">
        <v>0.19500000000000001</v>
      </c>
      <c r="AN74" s="39">
        <v>0</v>
      </c>
      <c r="AO74" s="39">
        <v>0</v>
      </c>
      <c r="AP74" s="39">
        <v>0.56699999999999995</v>
      </c>
      <c r="AQ74" s="39">
        <v>0</v>
      </c>
      <c r="AR74" s="39">
        <v>0</v>
      </c>
      <c r="AS74" s="39">
        <v>0.25800000000000001</v>
      </c>
      <c r="AT74" s="39">
        <v>0</v>
      </c>
      <c r="AU74" s="39">
        <v>0.104</v>
      </c>
      <c r="AV74" s="39">
        <v>0</v>
      </c>
      <c r="AW74" s="39">
        <v>0</v>
      </c>
      <c r="AX74" s="39">
        <v>0.56299999999999994</v>
      </c>
      <c r="AY74" s="39">
        <v>0</v>
      </c>
      <c r="AZ74" s="39">
        <v>0</v>
      </c>
      <c r="BA74" s="39">
        <v>0</v>
      </c>
      <c r="BB74" s="39">
        <v>0</v>
      </c>
      <c r="BC74" s="39">
        <v>0</v>
      </c>
      <c r="BD74" s="39">
        <v>0</v>
      </c>
      <c r="BE74" s="39">
        <v>0.14499999999999999</v>
      </c>
      <c r="BF74" s="39">
        <v>0</v>
      </c>
      <c r="BG74" s="39">
        <v>0.2</v>
      </c>
      <c r="BH74" s="39">
        <v>0</v>
      </c>
      <c r="BI74" s="39">
        <v>0</v>
      </c>
      <c r="BJ74" s="39">
        <v>0</v>
      </c>
      <c r="BK74" s="39">
        <v>4.5999999999999999E-2</v>
      </c>
    </row>
    <row r="75" spans="1:63" x14ac:dyDescent="0.2">
      <c r="A75" s="30">
        <f t="shared" si="12"/>
        <v>2018</v>
      </c>
      <c r="D75" s="30">
        <f t="shared" si="13"/>
        <v>0</v>
      </c>
      <c r="E75" s="30">
        <f t="shared" si="4"/>
        <v>25</v>
      </c>
      <c r="F75" s="30">
        <f t="shared" si="5"/>
        <v>17</v>
      </c>
      <c r="G75" s="30">
        <f t="shared" si="6"/>
        <v>1</v>
      </c>
      <c r="H75" s="30">
        <f t="shared" si="7"/>
        <v>0</v>
      </c>
      <c r="I75" s="30">
        <f t="shared" si="8"/>
        <v>0</v>
      </c>
      <c r="J75" s="30">
        <f t="shared" si="9"/>
        <v>0</v>
      </c>
      <c r="K75" s="30">
        <f t="shared" si="10"/>
        <v>0</v>
      </c>
      <c r="L75" s="30">
        <f t="shared" si="11"/>
        <v>12</v>
      </c>
      <c r="M75" s="38">
        <v>43435</v>
      </c>
      <c r="N75" s="39">
        <v>0</v>
      </c>
      <c r="O75" s="39">
        <v>0</v>
      </c>
      <c r="P75" s="39">
        <v>0</v>
      </c>
      <c r="Q75" s="39">
        <v>2.3980000000000001</v>
      </c>
      <c r="R75" s="39">
        <v>1.5680000000000001</v>
      </c>
      <c r="S75" s="39">
        <v>0</v>
      </c>
      <c r="T75" s="39">
        <v>0</v>
      </c>
      <c r="U75" s="39">
        <v>0.92900000000000005</v>
      </c>
      <c r="V75" s="39">
        <v>0.496</v>
      </c>
      <c r="W75" s="39">
        <v>0</v>
      </c>
      <c r="X75" s="39">
        <v>4.5129999999999999</v>
      </c>
      <c r="Y75" s="39">
        <v>0</v>
      </c>
      <c r="Z75" s="39">
        <v>2.8210000000000002</v>
      </c>
      <c r="AA75" s="39">
        <v>0</v>
      </c>
      <c r="AB75" s="39">
        <v>0</v>
      </c>
      <c r="AC75" s="39">
        <v>2.1379999999999999</v>
      </c>
      <c r="AD75" s="39">
        <v>0</v>
      </c>
      <c r="AE75" s="39">
        <v>3.887</v>
      </c>
      <c r="AF75" s="39">
        <v>0</v>
      </c>
      <c r="AG75" s="39">
        <v>0</v>
      </c>
      <c r="AH75" s="39">
        <v>6.0650000000000004</v>
      </c>
      <c r="AI75" s="39">
        <v>0</v>
      </c>
      <c r="AJ75" s="39">
        <v>1.4690000000000001</v>
      </c>
      <c r="AK75" s="39">
        <v>0.32400000000000001</v>
      </c>
      <c r="AL75" s="39">
        <v>3.08</v>
      </c>
      <c r="AM75" s="39">
        <v>0</v>
      </c>
      <c r="AN75" s="39">
        <v>2.464</v>
      </c>
      <c r="AO75" s="39">
        <v>0.77900000000000003</v>
      </c>
      <c r="AP75" s="39">
        <v>0.48499999999999999</v>
      </c>
      <c r="AQ75" s="39">
        <v>1.6539999999999999</v>
      </c>
      <c r="AR75" s="39">
        <v>0</v>
      </c>
      <c r="AS75" s="39">
        <v>2.0110000000000001</v>
      </c>
      <c r="AT75" s="39">
        <v>0</v>
      </c>
      <c r="AU75" s="39">
        <v>3.202</v>
      </c>
      <c r="AV75" s="39">
        <v>0.48799999999999999</v>
      </c>
      <c r="AW75" s="39">
        <v>0</v>
      </c>
      <c r="AX75" s="39">
        <v>0</v>
      </c>
      <c r="AY75" s="39">
        <v>3.21</v>
      </c>
      <c r="AZ75" s="39">
        <v>0</v>
      </c>
      <c r="BA75" s="39">
        <v>15.497999999999999</v>
      </c>
      <c r="BB75" s="39">
        <v>0.71199999999999997</v>
      </c>
      <c r="BC75" s="39">
        <v>0</v>
      </c>
      <c r="BD75" s="39">
        <v>0</v>
      </c>
      <c r="BE75" s="39">
        <v>0</v>
      </c>
      <c r="BF75" s="39">
        <v>0</v>
      </c>
      <c r="BG75" s="39">
        <v>0</v>
      </c>
      <c r="BH75" s="39">
        <v>1.732</v>
      </c>
      <c r="BI75" s="39">
        <v>4.8000000000000001E-2</v>
      </c>
      <c r="BJ75" s="39">
        <v>2.7410000000000001</v>
      </c>
      <c r="BK75" s="39">
        <v>0</v>
      </c>
    </row>
    <row r="76" spans="1:63" x14ac:dyDescent="0.2">
      <c r="A76" s="30">
        <f t="shared" si="12"/>
        <v>2019</v>
      </c>
      <c r="D76" s="30">
        <f t="shared" si="13"/>
        <v>0</v>
      </c>
      <c r="E76" s="30">
        <f t="shared" si="4"/>
        <v>20</v>
      </c>
      <c r="F76" s="30">
        <f t="shared" si="5"/>
        <v>13</v>
      </c>
      <c r="G76" s="30">
        <f t="shared" si="6"/>
        <v>0</v>
      </c>
      <c r="H76" s="30">
        <f t="shared" si="7"/>
        <v>0</v>
      </c>
      <c r="I76" s="30">
        <f t="shared" si="8"/>
        <v>0</v>
      </c>
      <c r="J76" s="30">
        <f t="shared" si="9"/>
        <v>0</v>
      </c>
      <c r="K76" s="30">
        <f t="shared" si="10"/>
        <v>0</v>
      </c>
      <c r="L76" s="30">
        <f t="shared" si="11"/>
        <v>1</v>
      </c>
      <c r="M76" s="38">
        <v>43466</v>
      </c>
      <c r="N76" s="39">
        <v>6.3E-2</v>
      </c>
      <c r="O76" s="39">
        <v>1.7370000000000001</v>
      </c>
      <c r="P76" s="39">
        <v>0</v>
      </c>
      <c r="Q76" s="39">
        <v>0.151</v>
      </c>
      <c r="R76" s="39">
        <v>5.8999999999999997E-2</v>
      </c>
      <c r="S76" s="39">
        <v>0</v>
      </c>
      <c r="T76" s="39">
        <v>1.357</v>
      </c>
      <c r="U76" s="39">
        <v>0</v>
      </c>
      <c r="V76" s="39">
        <v>1.38</v>
      </c>
      <c r="W76" s="39">
        <v>0</v>
      </c>
      <c r="X76" s="39">
        <v>0</v>
      </c>
      <c r="Y76" s="39">
        <v>0</v>
      </c>
      <c r="Z76" s="39">
        <v>1.865</v>
      </c>
      <c r="AA76" s="39">
        <v>0</v>
      </c>
      <c r="AB76" s="39">
        <v>0</v>
      </c>
      <c r="AC76" s="39">
        <v>0.872</v>
      </c>
      <c r="AD76" s="39">
        <v>7.6929999999999996</v>
      </c>
      <c r="AE76" s="39">
        <v>0</v>
      </c>
      <c r="AF76" s="39">
        <v>0.96899999999999997</v>
      </c>
      <c r="AG76" s="39">
        <v>0</v>
      </c>
      <c r="AH76" s="39">
        <v>0</v>
      </c>
      <c r="AI76" s="39">
        <v>0</v>
      </c>
      <c r="AJ76" s="39">
        <v>1.238</v>
      </c>
      <c r="AK76" s="39">
        <v>0</v>
      </c>
      <c r="AL76" s="39">
        <v>0</v>
      </c>
      <c r="AM76" s="39">
        <v>0</v>
      </c>
      <c r="AN76" s="39">
        <v>0</v>
      </c>
      <c r="AO76" s="39">
        <v>1.3480000000000001</v>
      </c>
      <c r="AP76" s="39">
        <v>0</v>
      </c>
      <c r="AQ76" s="39">
        <v>0</v>
      </c>
      <c r="AR76" s="39">
        <v>1.57</v>
      </c>
      <c r="AS76" s="39">
        <v>0</v>
      </c>
      <c r="AT76" s="39">
        <v>0</v>
      </c>
      <c r="AU76" s="39">
        <v>1.0940000000000001</v>
      </c>
      <c r="AV76" s="39">
        <v>0</v>
      </c>
      <c r="AW76" s="39">
        <v>0.56899999999999995</v>
      </c>
      <c r="AX76" s="39">
        <v>0</v>
      </c>
      <c r="AY76" s="39">
        <v>1.0820000000000001</v>
      </c>
      <c r="AZ76" s="39">
        <v>0</v>
      </c>
      <c r="BA76" s="39">
        <v>0</v>
      </c>
      <c r="BB76" s="39">
        <v>9.5190000000000001</v>
      </c>
      <c r="BC76" s="39">
        <v>0</v>
      </c>
      <c r="BD76" s="39">
        <v>0</v>
      </c>
      <c r="BE76" s="39">
        <v>0</v>
      </c>
      <c r="BF76" s="39">
        <v>1.641</v>
      </c>
      <c r="BG76" s="39">
        <v>0</v>
      </c>
      <c r="BH76" s="39">
        <v>0</v>
      </c>
      <c r="BI76" s="39">
        <v>0.53100000000000003</v>
      </c>
      <c r="BJ76" s="39">
        <v>0</v>
      </c>
      <c r="BK76" s="39">
        <v>7.5</v>
      </c>
    </row>
    <row r="77" spans="1:63" x14ac:dyDescent="0.2">
      <c r="A77" s="30">
        <f t="shared" si="12"/>
        <v>2019</v>
      </c>
      <c r="D77" s="30">
        <f t="shared" si="13"/>
        <v>0</v>
      </c>
      <c r="E77" s="30">
        <f t="shared" si="4"/>
        <v>20</v>
      </c>
      <c r="F77" s="30">
        <f t="shared" si="5"/>
        <v>6</v>
      </c>
      <c r="G77" s="30">
        <f t="shared" si="6"/>
        <v>0</v>
      </c>
      <c r="H77" s="30">
        <f t="shared" si="7"/>
        <v>0</v>
      </c>
      <c r="I77" s="30">
        <f t="shared" si="8"/>
        <v>0</v>
      </c>
      <c r="J77" s="30">
        <f t="shared" si="9"/>
        <v>0</v>
      </c>
      <c r="K77" s="30">
        <f t="shared" si="10"/>
        <v>0</v>
      </c>
      <c r="L77" s="30">
        <f t="shared" si="11"/>
        <v>2</v>
      </c>
      <c r="M77" s="38">
        <v>43497</v>
      </c>
      <c r="N77" s="39">
        <v>0</v>
      </c>
      <c r="O77" s="39">
        <v>0.45400000000000001</v>
      </c>
      <c r="P77" s="39">
        <v>0</v>
      </c>
      <c r="Q77" s="39">
        <v>0</v>
      </c>
      <c r="R77" s="39">
        <v>0</v>
      </c>
      <c r="S77" s="39">
        <v>0</v>
      </c>
      <c r="T77" s="39">
        <v>0.151</v>
      </c>
      <c r="U77" s="39">
        <v>0</v>
      </c>
      <c r="V77" s="39">
        <v>0.32700000000000001</v>
      </c>
      <c r="W77" s="39">
        <v>0</v>
      </c>
      <c r="X77" s="39">
        <v>0</v>
      </c>
      <c r="Y77" s="39">
        <v>0.52600000000000002</v>
      </c>
      <c r="Z77" s="39">
        <v>0</v>
      </c>
      <c r="AA77" s="39">
        <v>4.9580000000000002</v>
      </c>
      <c r="AB77" s="39">
        <v>0</v>
      </c>
      <c r="AC77" s="39">
        <v>0</v>
      </c>
      <c r="AD77" s="39">
        <v>8.7999999999999995E-2</v>
      </c>
      <c r="AE77" s="39">
        <v>0</v>
      </c>
      <c r="AF77" s="39">
        <v>4.5999999999999999E-2</v>
      </c>
      <c r="AG77" s="39">
        <v>0.65500000000000003</v>
      </c>
      <c r="AH77" s="39">
        <v>0</v>
      </c>
      <c r="AI77" s="39">
        <v>3.597</v>
      </c>
      <c r="AJ77" s="39">
        <v>0.89500000000000002</v>
      </c>
      <c r="AK77" s="39">
        <v>0</v>
      </c>
      <c r="AL77" s="39">
        <v>5.1999999999999998E-2</v>
      </c>
      <c r="AM77" s="39">
        <v>0</v>
      </c>
      <c r="AN77" s="39">
        <v>0</v>
      </c>
      <c r="AO77" s="39">
        <v>0.60399999999999998</v>
      </c>
      <c r="AP77" s="39">
        <v>1.0489999999999999</v>
      </c>
      <c r="AQ77" s="39">
        <v>0</v>
      </c>
      <c r="AR77" s="39">
        <v>2.38</v>
      </c>
      <c r="AS77" s="39">
        <v>0</v>
      </c>
      <c r="AT77" s="39">
        <v>0</v>
      </c>
      <c r="AU77" s="39">
        <v>0</v>
      </c>
      <c r="AV77" s="39">
        <v>1.06</v>
      </c>
      <c r="AW77" s="39">
        <v>0</v>
      </c>
      <c r="AX77" s="39">
        <v>0.92200000000000004</v>
      </c>
      <c r="AY77" s="39">
        <v>0</v>
      </c>
      <c r="AZ77" s="39">
        <v>0</v>
      </c>
      <c r="BA77" s="39">
        <v>0.37</v>
      </c>
      <c r="BB77" s="39">
        <v>0</v>
      </c>
      <c r="BC77" s="39">
        <v>0.57599999999999996</v>
      </c>
      <c r="BD77" s="39">
        <v>0</v>
      </c>
      <c r="BE77" s="39">
        <v>2.1429999999999998</v>
      </c>
      <c r="BF77" s="39">
        <v>0</v>
      </c>
      <c r="BG77" s="39">
        <v>0</v>
      </c>
      <c r="BH77" s="39">
        <v>0</v>
      </c>
      <c r="BI77" s="39">
        <v>0</v>
      </c>
      <c r="BJ77" s="39">
        <v>0.17100000000000001</v>
      </c>
      <c r="BK77" s="39">
        <v>0</v>
      </c>
    </row>
    <row r="78" spans="1:63" x14ac:dyDescent="0.2">
      <c r="A78" s="30">
        <f t="shared" si="12"/>
        <v>2019</v>
      </c>
      <c r="D78" s="30">
        <f t="shared" si="13"/>
        <v>0</v>
      </c>
      <c r="E78" s="30">
        <f t="shared" si="4"/>
        <v>10</v>
      </c>
      <c r="F78" s="30">
        <f t="shared" si="5"/>
        <v>4</v>
      </c>
      <c r="G78" s="30">
        <f t="shared" si="6"/>
        <v>0</v>
      </c>
      <c r="H78" s="30">
        <f t="shared" si="7"/>
        <v>0</v>
      </c>
      <c r="I78" s="30">
        <f t="shared" si="8"/>
        <v>0</v>
      </c>
      <c r="J78" s="30">
        <f t="shared" si="9"/>
        <v>0</v>
      </c>
      <c r="K78" s="30">
        <f t="shared" si="10"/>
        <v>0</v>
      </c>
      <c r="L78" s="30">
        <f t="shared" si="11"/>
        <v>3</v>
      </c>
      <c r="M78" s="38">
        <v>43525</v>
      </c>
      <c r="N78" s="39">
        <v>0</v>
      </c>
      <c r="O78" s="39">
        <v>0</v>
      </c>
      <c r="P78" s="39">
        <v>0</v>
      </c>
      <c r="Q78" s="39">
        <v>0.6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7.8E-2</v>
      </c>
      <c r="X78" s="39">
        <v>0</v>
      </c>
      <c r="Y78" s="39">
        <v>0</v>
      </c>
      <c r="Z78" s="39">
        <v>0</v>
      </c>
      <c r="AA78" s="39">
        <v>0.309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1.163</v>
      </c>
      <c r="AI78" s="39">
        <v>0</v>
      </c>
      <c r="AJ78" s="39">
        <v>0</v>
      </c>
      <c r="AK78" s="39">
        <v>0</v>
      </c>
      <c r="AL78" s="39">
        <v>0</v>
      </c>
      <c r="AM78" s="39">
        <v>4.1319999999999997</v>
      </c>
      <c r="AN78" s="39">
        <v>0</v>
      </c>
      <c r="AO78" s="39">
        <v>0</v>
      </c>
      <c r="AP78" s="39">
        <v>0</v>
      </c>
      <c r="AQ78" s="39">
        <v>0.77700000000000002</v>
      </c>
      <c r="AR78" s="39">
        <v>0</v>
      </c>
      <c r="AS78" s="39">
        <v>0.13800000000000001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1.0680000000000001</v>
      </c>
      <c r="BB78" s="39">
        <v>0</v>
      </c>
      <c r="BC78" s="39">
        <v>0.45500000000000002</v>
      </c>
      <c r="BD78" s="39">
        <v>0</v>
      </c>
      <c r="BE78" s="39">
        <v>0</v>
      </c>
      <c r="BF78" s="39">
        <v>0</v>
      </c>
      <c r="BG78" s="39">
        <v>0</v>
      </c>
      <c r="BH78" s="39">
        <v>0</v>
      </c>
      <c r="BI78" s="39">
        <v>1.302</v>
      </c>
      <c r="BJ78" s="39">
        <v>0</v>
      </c>
      <c r="BK78" s="39">
        <v>0</v>
      </c>
    </row>
    <row r="79" spans="1:63" x14ac:dyDescent="0.2">
      <c r="A79" s="30">
        <f t="shared" si="12"/>
        <v>2019</v>
      </c>
      <c r="D79" s="30">
        <f t="shared" si="13"/>
        <v>0</v>
      </c>
      <c r="E79" s="30">
        <f t="shared" si="4"/>
        <v>6</v>
      </c>
      <c r="F79" s="30">
        <f t="shared" si="5"/>
        <v>2</v>
      </c>
      <c r="G79" s="30">
        <f t="shared" si="6"/>
        <v>0</v>
      </c>
      <c r="H79" s="30">
        <f t="shared" si="7"/>
        <v>0</v>
      </c>
      <c r="I79" s="30">
        <f t="shared" si="8"/>
        <v>0</v>
      </c>
      <c r="J79" s="30">
        <f t="shared" si="9"/>
        <v>0</v>
      </c>
      <c r="K79" s="30">
        <f t="shared" si="10"/>
        <v>0</v>
      </c>
      <c r="L79" s="30">
        <f t="shared" si="11"/>
        <v>4</v>
      </c>
      <c r="M79" s="38">
        <v>43556</v>
      </c>
      <c r="N79" s="39">
        <v>0</v>
      </c>
      <c r="O79" s="39">
        <v>0</v>
      </c>
      <c r="P79" s="39">
        <v>0</v>
      </c>
      <c r="Q79" s="39">
        <v>0.26600000000000001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0.185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0.154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1.2110000000000001</v>
      </c>
      <c r="AT79" s="39"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  <c r="BB79" s="39">
        <v>1.272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0.315</v>
      </c>
      <c r="BK79" s="39">
        <v>0</v>
      </c>
    </row>
    <row r="80" spans="1:63" x14ac:dyDescent="0.2">
      <c r="A80" s="30">
        <f t="shared" si="12"/>
        <v>2019</v>
      </c>
      <c r="D80" s="30">
        <f t="shared" si="13"/>
        <v>0</v>
      </c>
      <c r="E80" s="30">
        <f t="shared" si="4"/>
        <v>8</v>
      </c>
      <c r="F80" s="30">
        <f t="shared" si="5"/>
        <v>3</v>
      </c>
      <c r="G80" s="30">
        <f t="shared" si="6"/>
        <v>0</v>
      </c>
      <c r="H80" s="30">
        <f t="shared" si="7"/>
        <v>0</v>
      </c>
      <c r="I80" s="30">
        <f t="shared" si="8"/>
        <v>0</v>
      </c>
      <c r="J80" s="30">
        <f t="shared" si="9"/>
        <v>0</v>
      </c>
      <c r="K80" s="30">
        <f t="shared" si="10"/>
        <v>0</v>
      </c>
      <c r="L80" s="30">
        <f t="shared" si="11"/>
        <v>5</v>
      </c>
      <c r="M80" s="38">
        <v>43586</v>
      </c>
      <c r="N80" s="39">
        <v>1.0309999999999999</v>
      </c>
      <c r="O80" s="39">
        <v>0</v>
      </c>
      <c r="P80" s="39">
        <v>0</v>
      </c>
      <c r="Q80" s="39">
        <v>0</v>
      </c>
      <c r="R80" s="39">
        <v>0</v>
      </c>
      <c r="S80" s="39">
        <v>0.48399999999999999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1.246</v>
      </c>
      <c r="AB80" s="39">
        <v>0</v>
      </c>
      <c r="AC80" s="39">
        <v>0.97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0.82599999999999996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1.137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0.42099999999999999</v>
      </c>
      <c r="BH80" s="39">
        <v>0</v>
      </c>
      <c r="BI80" s="39">
        <v>6.0000000000000001E-3</v>
      </c>
      <c r="BJ80" s="39">
        <v>0</v>
      </c>
      <c r="BK80" s="39">
        <v>0</v>
      </c>
    </row>
    <row r="81" spans="1:63" x14ac:dyDescent="0.2">
      <c r="A81" s="30">
        <f t="shared" si="12"/>
        <v>2019</v>
      </c>
      <c r="D81" s="30">
        <f t="shared" si="13"/>
        <v>0</v>
      </c>
      <c r="E81" s="30">
        <f t="shared" si="4"/>
        <v>41</v>
      </c>
      <c r="F81" s="30">
        <f t="shared" si="5"/>
        <v>21</v>
      </c>
      <c r="G81" s="30">
        <f t="shared" si="6"/>
        <v>1</v>
      </c>
      <c r="H81" s="30">
        <f t="shared" si="7"/>
        <v>0</v>
      </c>
      <c r="I81" s="30">
        <f t="shared" si="8"/>
        <v>0</v>
      </c>
      <c r="J81" s="30">
        <f t="shared" si="9"/>
        <v>0</v>
      </c>
      <c r="K81" s="30">
        <f t="shared" si="10"/>
        <v>0</v>
      </c>
      <c r="L81" s="30">
        <f t="shared" si="11"/>
        <v>6</v>
      </c>
      <c r="M81" s="38">
        <v>43617</v>
      </c>
      <c r="N81" s="39">
        <v>0.70799999999999996</v>
      </c>
      <c r="O81" s="39">
        <v>3.2040000000000002</v>
      </c>
      <c r="P81" s="39">
        <v>1.206</v>
      </c>
      <c r="Q81" s="39">
        <v>0</v>
      </c>
      <c r="R81" s="39">
        <v>0.124</v>
      </c>
      <c r="S81" s="39">
        <v>1.1020000000000001</v>
      </c>
      <c r="T81" s="39">
        <v>0.24199999999999999</v>
      </c>
      <c r="U81" s="39">
        <v>0.76800000000000002</v>
      </c>
      <c r="V81" s="39">
        <v>1.222</v>
      </c>
      <c r="W81" s="39">
        <v>0</v>
      </c>
      <c r="X81" s="39">
        <v>3.76</v>
      </c>
      <c r="Y81" s="39">
        <v>1.4690000000000001</v>
      </c>
      <c r="Z81" s="39">
        <v>1.097</v>
      </c>
      <c r="AA81" s="39">
        <v>0.47299999999999998</v>
      </c>
      <c r="AB81" s="39">
        <v>0.72199999999999998</v>
      </c>
      <c r="AC81" s="39">
        <v>0.14000000000000001</v>
      </c>
      <c r="AD81" s="39">
        <v>5.1999999999999998E-2</v>
      </c>
      <c r="AE81" s="39">
        <v>1.3420000000000001</v>
      </c>
      <c r="AF81" s="39">
        <v>0.88400000000000001</v>
      </c>
      <c r="AG81" s="39">
        <v>0.29399999999999998</v>
      </c>
      <c r="AH81" s="39">
        <v>0</v>
      </c>
      <c r="AI81" s="39">
        <v>0.52100000000000002</v>
      </c>
      <c r="AJ81" s="39">
        <v>0.67400000000000004</v>
      </c>
      <c r="AK81" s="39">
        <v>0.28599999999999998</v>
      </c>
      <c r="AL81" s="39">
        <v>0.35599999999999998</v>
      </c>
      <c r="AM81" s="39">
        <v>11.742000000000001</v>
      </c>
      <c r="AN81" s="39">
        <v>5.367</v>
      </c>
      <c r="AO81" s="39">
        <v>0</v>
      </c>
      <c r="AP81" s="39">
        <v>0</v>
      </c>
      <c r="AQ81" s="39">
        <v>1.5</v>
      </c>
      <c r="AR81" s="39">
        <v>0.621</v>
      </c>
      <c r="AS81" s="39">
        <v>3.5209999999999999</v>
      </c>
      <c r="AT81" s="39">
        <v>2.6019999999999999</v>
      </c>
      <c r="AU81" s="39">
        <v>2.5840000000000001</v>
      </c>
      <c r="AV81" s="39">
        <v>0.17100000000000001</v>
      </c>
      <c r="AW81" s="39">
        <v>1.657</v>
      </c>
      <c r="AX81" s="39">
        <v>0.14699999999999999</v>
      </c>
      <c r="AY81" s="39">
        <v>0.35599999999999998</v>
      </c>
      <c r="AZ81" s="39">
        <v>0.48199999999999998</v>
      </c>
      <c r="BA81" s="39">
        <v>1.6990000000000001</v>
      </c>
      <c r="BB81" s="39">
        <v>1.746</v>
      </c>
      <c r="BC81" s="39">
        <v>0</v>
      </c>
      <c r="BD81" s="39">
        <v>4.5999999999999999E-2</v>
      </c>
      <c r="BE81" s="39">
        <v>2.27</v>
      </c>
      <c r="BF81" s="39">
        <v>2.2730000000000001</v>
      </c>
      <c r="BG81" s="39">
        <v>0</v>
      </c>
      <c r="BH81" s="39">
        <v>3.1</v>
      </c>
      <c r="BI81" s="39">
        <v>0</v>
      </c>
      <c r="BJ81" s="39">
        <v>1.8129999999999999</v>
      </c>
      <c r="BK81" s="39">
        <v>0</v>
      </c>
    </row>
    <row r="82" spans="1:63" x14ac:dyDescent="0.2">
      <c r="A82" s="30">
        <f t="shared" si="12"/>
        <v>2019</v>
      </c>
      <c r="D82" s="30">
        <f t="shared" si="13"/>
        <v>0</v>
      </c>
      <c r="E82" s="30">
        <f t="shared" si="4"/>
        <v>50</v>
      </c>
      <c r="F82" s="30">
        <f t="shared" si="5"/>
        <v>50</v>
      </c>
      <c r="G82" s="30">
        <f t="shared" si="6"/>
        <v>7</v>
      </c>
      <c r="H82" s="30">
        <f t="shared" si="7"/>
        <v>0</v>
      </c>
      <c r="I82" s="30">
        <f t="shared" si="8"/>
        <v>0</v>
      </c>
      <c r="J82" s="30">
        <f t="shared" si="9"/>
        <v>0</v>
      </c>
      <c r="K82" s="30">
        <f t="shared" si="10"/>
        <v>0</v>
      </c>
      <c r="L82" s="30">
        <f t="shared" si="11"/>
        <v>7</v>
      </c>
      <c r="M82" s="38">
        <v>43647</v>
      </c>
      <c r="N82" s="39">
        <v>7.4829999999999997</v>
      </c>
      <c r="O82" s="39">
        <v>1.3740000000000001</v>
      </c>
      <c r="P82" s="39">
        <v>9.7360000000000007</v>
      </c>
      <c r="Q82" s="39">
        <v>3.004</v>
      </c>
      <c r="R82" s="39">
        <v>3.1869999999999998</v>
      </c>
      <c r="S82" s="39">
        <v>12.023</v>
      </c>
      <c r="T82" s="39">
        <v>4.2880000000000003</v>
      </c>
      <c r="U82" s="39">
        <v>19.152000000000001</v>
      </c>
      <c r="V82" s="39">
        <v>2.5590000000000002</v>
      </c>
      <c r="W82" s="39">
        <v>6.68</v>
      </c>
      <c r="X82" s="39">
        <v>5.9889999999999999</v>
      </c>
      <c r="Y82" s="39">
        <v>4.2210000000000001</v>
      </c>
      <c r="Z82" s="39">
        <v>2.6909999999999998</v>
      </c>
      <c r="AA82" s="39">
        <v>9.9410000000000007</v>
      </c>
      <c r="AB82" s="39">
        <v>1.681</v>
      </c>
      <c r="AC82" s="39">
        <v>14.821999999999999</v>
      </c>
      <c r="AD82" s="39">
        <v>7.117</v>
      </c>
      <c r="AE82" s="39">
        <v>18.321000000000002</v>
      </c>
      <c r="AF82" s="39">
        <v>4.5609999999999999</v>
      </c>
      <c r="AG82" s="39">
        <v>4.8129999999999997</v>
      </c>
      <c r="AH82" s="39">
        <v>3.7650000000000001</v>
      </c>
      <c r="AI82" s="39">
        <v>6.9539999999999997</v>
      </c>
      <c r="AJ82" s="39">
        <v>7.4749999999999996</v>
      </c>
      <c r="AK82" s="39">
        <v>5.0389999999999997</v>
      </c>
      <c r="AL82" s="39">
        <v>3.6720000000000002</v>
      </c>
      <c r="AM82" s="39">
        <v>8.4280000000000008</v>
      </c>
      <c r="AN82" s="39">
        <v>6.516</v>
      </c>
      <c r="AO82" s="39">
        <v>5.673</v>
      </c>
      <c r="AP82" s="39">
        <v>1.155</v>
      </c>
      <c r="AQ82" s="39">
        <v>9.3740000000000006</v>
      </c>
      <c r="AR82" s="39">
        <v>22.434999999999999</v>
      </c>
      <c r="AS82" s="39">
        <v>2.423</v>
      </c>
      <c r="AT82" s="39">
        <v>2.8170000000000002</v>
      </c>
      <c r="AU82" s="39">
        <v>5.2690000000000001</v>
      </c>
      <c r="AV82" s="39">
        <v>5.17</v>
      </c>
      <c r="AW82" s="39">
        <v>4.7370000000000001</v>
      </c>
      <c r="AX82" s="39">
        <v>4.9240000000000004</v>
      </c>
      <c r="AY82" s="39">
        <v>2.8330000000000002</v>
      </c>
      <c r="AZ82" s="39">
        <v>23.193999999999999</v>
      </c>
      <c r="BA82" s="39">
        <v>1.3420000000000001</v>
      </c>
      <c r="BB82" s="39">
        <v>4.8899999999999997</v>
      </c>
      <c r="BC82" s="39">
        <v>8.2460000000000004</v>
      </c>
      <c r="BD82" s="39">
        <v>7.2809999999999997</v>
      </c>
      <c r="BE82" s="39">
        <v>2.266</v>
      </c>
      <c r="BF82" s="39">
        <v>5.4530000000000003</v>
      </c>
      <c r="BG82" s="39">
        <v>4.3179999999999996</v>
      </c>
      <c r="BH82" s="39">
        <v>10.164999999999999</v>
      </c>
      <c r="BI82" s="39">
        <v>3.7759999999999998</v>
      </c>
      <c r="BJ82" s="39">
        <v>4.6390000000000002</v>
      </c>
      <c r="BK82" s="39">
        <v>4.4029999999999996</v>
      </c>
    </row>
    <row r="83" spans="1:63" x14ac:dyDescent="0.2">
      <c r="A83" s="30">
        <f t="shared" si="12"/>
        <v>2019</v>
      </c>
      <c r="D83" s="30">
        <f t="shared" si="13"/>
        <v>1</v>
      </c>
      <c r="E83" s="30">
        <f t="shared" si="4"/>
        <v>50</v>
      </c>
      <c r="F83" s="30">
        <f t="shared" si="5"/>
        <v>50</v>
      </c>
      <c r="G83" s="30">
        <f t="shared" si="6"/>
        <v>9</v>
      </c>
      <c r="H83" s="30">
        <f t="shared" si="7"/>
        <v>0</v>
      </c>
      <c r="I83" s="30">
        <f t="shared" si="8"/>
        <v>0</v>
      </c>
      <c r="J83" s="30">
        <f t="shared" si="9"/>
        <v>0</v>
      </c>
      <c r="K83" s="30">
        <f t="shared" si="10"/>
        <v>0</v>
      </c>
      <c r="L83" s="30">
        <f t="shared" si="11"/>
        <v>8</v>
      </c>
      <c r="M83" s="38">
        <v>43678</v>
      </c>
      <c r="N83" s="39">
        <v>3.5129999999999999</v>
      </c>
      <c r="O83" s="39">
        <v>4.3330000000000002</v>
      </c>
      <c r="P83" s="39">
        <v>2.0939999999999999</v>
      </c>
      <c r="Q83" s="39">
        <v>4.7549999999999999</v>
      </c>
      <c r="R83" s="39">
        <v>4.5190000000000001</v>
      </c>
      <c r="S83" s="39">
        <v>4.617</v>
      </c>
      <c r="T83" s="39">
        <v>6.242</v>
      </c>
      <c r="U83" s="39">
        <v>3.3</v>
      </c>
      <c r="V83" s="39">
        <v>6.5659999999999998</v>
      </c>
      <c r="W83" s="39">
        <v>2.77</v>
      </c>
      <c r="X83" s="39">
        <v>10.576000000000001</v>
      </c>
      <c r="Y83" s="39">
        <v>4.9390000000000001</v>
      </c>
      <c r="Z83" s="39">
        <v>5.7610000000000001</v>
      </c>
      <c r="AA83" s="39">
        <v>1.9490000000000001</v>
      </c>
      <c r="AB83" s="39">
        <v>7.8259999999999996</v>
      </c>
      <c r="AC83" s="39">
        <v>3.4860000000000002</v>
      </c>
      <c r="AD83" s="39">
        <v>6.9550000000000001</v>
      </c>
      <c r="AE83" s="39">
        <v>3.327</v>
      </c>
      <c r="AF83" s="39">
        <v>3.5590000000000002</v>
      </c>
      <c r="AG83" s="39">
        <v>4.9660000000000002</v>
      </c>
      <c r="AH83" s="39">
        <v>10.414</v>
      </c>
      <c r="AI83" s="39">
        <v>9.4260000000000002</v>
      </c>
      <c r="AJ83" s="39">
        <v>2.63</v>
      </c>
      <c r="AK83" s="39">
        <v>9.0419999999999998</v>
      </c>
      <c r="AL83" s="39">
        <v>8.1470000000000002</v>
      </c>
      <c r="AM83" s="39">
        <v>2.6030000000000002</v>
      </c>
      <c r="AN83" s="39">
        <v>9.9320000000000004</v>
      </c>
      <c r="AO83" s="39">
        <v>2.1160000000000001</v>
      </c>
      <c r="AP83" s="39">
        <v>11.079000000000001</v>
      </c>
      <c r="AQ83" s="39">
        <v>3.46</v>
      </c>
      <c r="AR83" s="39">
        <v>10.305999999999999</v>
      </c>
      <c r="AS83" s="39">
        <v>2.13</v>
      </c>
      <c r="AT83" s="39">
        <v>2.5209999999999999</v>
      </c>
      <c r="AU83" s="39">
        <v>36.692999999999998</v>
      </c>
      <c r="AV83" s="39">
        <v>1.6879999999999999</v>
      </c>
      <c r="AW83" s="39">
        <v>9.1189999999999998</v>
      </c>
      <c r="AX83" s="39">
        <v>1.498</v>
      </c>
      <c r="AY83" s="39">
        <v>9.6050000000000004</v>
      </c>
      <c r="AZ83" s="39">
        <v>4.01</v>
      </c>
      <c r="BA83" s="39">
        <v>5.0869999999999997</v>
      </c>
      <c r="BB83" s="39">
        <v>3.9580000000000002</v>
      </c>
      <c r="BC83" s="39">
        <v>5.4649999999999999</v>
      </c>
      <c r="BD83" s="39">
        <v>10.768000000000001</v>
      </c>
      <c r="BE83" s="39">
        <v>3.956</v>
      </c>
      <c r="BF83" s="39">
        <v>12.441000000000001</v>
      </c>
      <c r="BG83" s="39">
        <v>3.7370000000000001</v>
      </c>
      <c r="BH83" s="39">
        <v>11.553000000000001</v>
      </c>
      <c r="BI83" s="39">
        <v>10.266999999999999</v>
      </c>
      <c r="BJ83" s="39">
        <v>6.8449999999999998</v>
      </c>
      <c r="BK83" s="39">
        <v>3.0750000000000002</v>
      </c>
    </row>
    <row r="84" spans="1:63" x14ac:dyDescent="0.2">
      <c r="A84" s="30">
        <f t="shared" si="12"/>
        <v>2019</v>
      </c>
      <c r="D84" s="30">
        <f t="shared" si="13"/>
        <v>1</v>
      </c>
      <c r="E84" s="30">
        <f t="shared" si="4"/>
        <v>49</v>
      </c>
      <c r="F84" s="30">
        <f t="shared" si="5"/>
        <v>42</v>
      </c>
      <c r="G84" s="30">
        <f t="shared" si="6"/>
        <v>7</v>
      </c>
      <c r="H84" s="30">
        <f t="shared" si="7"/>
        <v>0</v>
      </c>
      <c r="I84" s="30">
        <f t="shared" si="8"/>
        <v>0</v>
      </c>
      <c r="J84" s="30">
        <f t="shared" si="9"/>
        <v>0</v>
      </c>
      <c r="K84" s="30">
        <f t="shared" si="10"/>
        <v>0</v>
      </c>
      <c r="L84" s="30">
        <f t="shared" si="11"/>
        <v>9</v>
      </c>
      <c r="M84" s="38">
        <v>43709</v>
      </c>
      <c r="N84" s="39">
        <v>7.1669999999999998</v>
      </c>
      <c r="O84" s="39">
        <v>0.89200000000000002</v>
      </c>
      <c r="P84" s="39">
        <v>5.3810000000000002</v>
      </c>
      <c r="Q84" s="39">
        <v>1.6180000000000001</v>
      </c>
      <c r="R84" s="39">
        <v>10.041</v>
      </c>
      <c r="S84" s="39">
        <v>4.1000000000000002E-2</v>
      </c>
      <c r="T84" s="39">
        <v>8.8999999999999996E-2</v>
      </c>
      <c r="U84" s="39">
        <v>23.263000000000002</v>
      </c>
      <c r="V84" s="39">
        <v>3.706</v>
      </c>
      <c r="W84" s="39">
        <v>4.1829999999999998</v>
      </c>
      <c r="X84" s="39">
        <v>4.42</v>
      </c>
      <c r="Y84" s="39">
        <v>8.8719999999999999</v>
      </c>
      <c r="Z84" s="39">
        <v>2.984</v>
      </c>
      <c r="AA84" s="39">
        <v>5.47</v>
      </c>
      <c r="AB84" s="39">
        <v>10.736000000000001</v>
      </c>
      <c r="AC84" s="39">
        <v>2.5169999999999999</v>
      </c>
      <c r="AD84" s="39">
        <v>6.6109999999999998</v>
      </c>
      <c r="AE84" s="39">
        <v>3.2250000000000001</v>
      </c>
      <c r="AF84" s="39">
        <v>8.3010000000000002</v>
      </c>
      <c r="AG84" s="39">
        <v>3.569</v>
      </c>
      <c r="AH84" s="39">
        <v>1.6859999999999999</v>
      </c>
      <c r="AI84" s="39">
        <v>5.6219999999999999</v>
      </c>
      <c r="AJ84" s="39">
        <v>3.0000000000000001E-3</v>
      </c>
      <c r="AK84" s="39">
        <v>11.843</v>
      </c>
      <c r="AL84" s="39">
        <v>4.25</v>
      </c>
      <c r="AM84" s="39">
        <v>1.8480000000000001</v>
      </c>
      <c r="AN84" s="39">
        <v>2.1339999999999999</v>
      </c>
      <c r="AO84" s="39">
        <v>6.165</v>
      </c>
      <c r="AP84" s="39">
        <v>0.24299999999999999</v>
      </c>
      <c r="AQ84" s="39">
        <v>11.944000000000001</v>
      </c>
      <c r="AR84" s="39">
        <v>2.2309999999999999</v>
      </c>
      <c r="AS84" s="39">
        <v>5.9089999999999998</v>
      </c>
      <c r="AT84" s="39">
        <v>17.632000000000001</v>
      </c>
      <c r="AU84" s="39">
        <v>0</v>
      </c>
      <c r="AV84" s="39">
        <v>2.12</v>
      </c>
      <c r="AW84" s="39">
        <v>6.5640000000000001</v>
      </c>
      <c r="AX84" s="39">
        <v>4.234</v>
      </c>
      <c r="AY84" s="39">
        <v>3.49</v>
      </c>
      <c r="AZ84" s="39">
        <v>0.56399999999999995</v>
      </c>
      <c r="BA84" s="39">
        <v>8.73</v>
      </c>
      <c r="BB84" s="39">
        <v>2.222</v>
      </c>
      <c r="BC84" s="39">
        <v>4.6390000000000002</v>
      </c>
      <c r="BD84" s="39">
        <v>4.3330000000000002</v>
      </c>
      <c r="BE84" s="39">
        <v>3.6760000000000002</v>
      </c>
      <c r="BF84" s="39">
        <v>4.585</v>
      </c>
      <c r="BG84" s="39">
        <v>2.9820000000000002</v>
      </c>
      <c r="BH84" s="39">
        <v>0.8</v>
      </c>
      <c r="BI84" s="39">
        <v>30.234999999999999</v>
      </c>
      <c r="BJ84" s="39">
        <v>2.7280000000000002</v>
      </c>
      <c r="BK84" s="39">
        <v>9.4480000000000004</v>
      </c>
    </row>
    <row r="85" spans="1:63" x14ac:dyDescent="0.2">
      <c r="A85" s="30">
        <f t="shared" si="12"/>
        <v>2019</v>
      </c>
      <c r="D85" s="30">
        <f t="shared" si="13"/>
        <v>0</v>
      </c>
      <c r="E85" s="30">
        <f t="shared" si="4"/>
        <v>28</v>
      </c>
      <c r="F85" s="30">
        <f t="shared" si="5"/>
        <v>14</v>
      </c>
      <c r="G85" s="30">
        <f t="shared" si="6"/>
        <v>2</v>
      </c>
      <c r="H85" s="30">
        <f t="shared" si="7"/>
        <v>0</v>
      </c>
      <c r="I85" s="30">
        <f t="shared" si="8"/>
        <v>0</v>
      </c>
      <c r="J85" s="30">
        <f t="shared" si="9"/>
        <v>0</v>
      </c>
      <c r="K85" s="30">
        <f t="shared" si="10"/>
        <v>0</v>
      </c>
      <c r="L85" s="30">
        <f t="shared" si="11"/>
        <v>10</v>
      </c>
      <c r="M85" s="38">
        <v>43739</v>
      </c>
      <c r="N85" s="39">
        <v>1.226</v>
      </c>
      <c r="O85" s="39">
        <v>0</v>
      </c>
      <c r="P85" s="39">
        <v>0.16300000000000001</v>
      </c>
      <c r="Q85" s="39">
        <v>0</v>
      </c>
      <c r="R85" s="39">
        <v>1.5720000000000001</v>
      </c>
      <c r="S85" s="39">
        <v>0</v>
      </c>
      <c r="T85" s="39">
        <v>0</v>
      </c>
      <c r="U85" s="39">
        <v>14.151999999999999</v>
      </c>
      <c r="V85" s="39">
        <v>0</v>
      </c>
      <c r="W85" s="39">
        <v>1.1990000000000001</v>
      </c>
      <c r="X85" s="39">
        <v>0.376</v>
      </c>
      <c r="Y85" s="39">
        <v>0.997</v>
      </c>
      <c r="Z85" s="39">
        <v>0</v>
      </c>
      <c r="AA85" s="39">
        <v>0.95299999999999996</v>
      </c>
      <c r="AB85" s="39">
        <v>0</v>
      </c>
      <c r="AC85" s="39">
        <v>0</v>
      </c>
      <c r="AD85" s="39">
        <v>3.4980000000000002</v>
      </c>
      <c r="AE85" s="39">
        <v>0.19700000000000001</v>
      </c>
      <c r="AF85" s="39">
        <v>0</v>
      </c>
      <c r="AG85" s="39">
        <v>0.93500000000000005</v>
      </c>
      <c r="AH85" s="39">
        <v>0</v>
      </c>
      <c r="AI85" s="39">
        <v>0.72099999999999997</v>
      </c>
      <c r="AJ85" s="39">
        <v>0.21199999999999999</v>
      </c>
      <c r="AK85" s="39">
        <v>0</v>
      </c>
      <c r="AL85" s="39">
        <v>0.64</v>
      </c>
      <c r="AM85" s="39">
        <v>0</v>
      </c>
      <c r="AN85" s="39">
        <v>3.3839999999999999</v>
      </c>
      <c r="AO85" s="39">
        <v>1.819</v>
      </c>
      <c r="AP85" s="39">
        <v>0</v>
      </c>
      <c r="AQ85" s="39">
        <v>1.4610000000000001</v>
      </c>
      <c r="AR85" s="39">
        <v>0</v>
      </c>
      <c r="AS85" s="39">
        <v>0</v>
      </c>
      <c r="AT85" s="39">
        <v>0</v>
      </c>
      <c r="AU85" s="39">
        <v>1.3640000000000001</v>
      </c>
      <c r="AV85" s="39">
        <v>2.0710000000000002</v>
      </c>
      <c r="AW85" s="39">
        <v>0</v>
      </c>
      <c r="AX85" s="39">
        <v>1.61</v>
      </c>
      <c r="AY85" s="39">
        <v>0</v>
      </c>
      <c r="AZ85" s="39">
        <v>0.47599999999999998</v>
      </c>
      <c r="BA85" s="39">
        <v>0</v>
      </c>
      <c r="BB85" s="39">
        <v>0.505</v>
      </c>
      <c r="BC85" s="39">
        <v>0.10199999999999999</v>
      </c>
      <c r="BD85" s="39">
        <v>0</v>
      </c>
      <c r="BE85" s="39">
        <v>0.49199999999999999</v>
      </c>
      <c r="BF85" s="39">
        <v>11.862</v>
      </c>
      <c r="BG85" s="39">
        <v>1.948</v>
      </c>
      <c r="BH85" s="39">
        <v>0.40400000000000003</v>
      </c>
      <c r="BI85" s="39">
        <v>0</v>
      </c>
      <c r="BJ85" s="39">
        <v>1.026</v>
      </c>
      <c r="BK85" s="39">
        <v>0</v>
      </c>
    </row>
    <row r="86" spans="1:63" x14ac:dyDescent="0.2">
      <c r="A86" s="30">
        <f t="shared" si="12"/>
        <v>2019</v>
      </c>
      <c r="D86" s="30">
        <f t="shared" si="13"/>
        <v>0</v>
      </c>
      <c r="E86" s="30">
        <f t="shared" si="4"/>
        <v>8</v>
      </c>
      <c r="F86" s="30">
        <f t="shared" si="5"/>
        <v>0</v>
      </c>
      <c r="G86" s="30">
        <f t="shared" si="6"/>
        <v>0</v>
      </c>
      <c r="H86" s="30">
        <f t="shared" si="7"/>
        <v>0</v>
      </c>
      <c r="I86" s="30">
        <f t="shared" si="8"/>
        <v>0</v>
      </c>
      <c r="J86" s="30">
        <f t="shared" si="9"/>
        <v>0</v>
      </c>
      <c r="K86" s="30">
        <f t="shared" si="10"/>
        <v>0</v>
      </c>
      <c r="L86" s="30">
        <f t="shared" si="11"/>
        <v>11</v>
      </c>
      <c r="M86" s="38">
        <v>43770</v>
      </c>
      <c r="N86" s="39">
        <v>0</v>
      </c>
      <c r="O86" s="39">
        <v>0.47199999999999998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0.182</v>
      </c>
      <c r="AF86" s="39">
        <v>0.92300000000000004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0</v>
      </c>
      <c r="AN86" s="39">
        <v>0</v>
      </c>
      <c r="AO86" s="39">
        <v>0</v>
      </c>
      <c r="AP86" s="39">
        <v>0</v>
      </c>
      <c r="AQ86" s="39">
        <v>0</v>
      </c>
      <c r="AR86" s="39">
        <v>0</v>
      </c>
      <c r="AS86" s="39">
        <v>0.63500000000000001</v>
      </c>
      <c r="AT86" s="39">
        <v>0</v>
      </c>
      <c r="AU86" s="39">
        <v>0</v>
      </c>
      <c r="AV86" s="39">
        <v>0.59899999999999998</v>
      </c>
      <c r="AW86" s="39">
        <v>0</v>
      </c>
      <c r="AX86" s="39">
        <v>0</v>
      </c>
      <c r="AY86" s="39">
        <v>0.23300000000000001</v>
      </c>
      <c r="AZ86" s="39">
        <v>0</v>
      </c>
      <c r="BA86" s="39">
        <v>0</v>
      </c>
      <c r="BB86" s="39">
        <v>0</v>
      </c>
      <c r="BC86" s="39">
        <v>0</v>
      </c>
      <c r="BD86" s="39">
        <v>0.36</v>
      </c>
      <c r="BE86" s="39">
        <v>0</v>
      </c>
      <c r="BF86" s="39">
        <v>0</v>
      </c>
      <c r="BG86" s="39">
        <v>7.0999999999999994E-2</v>
      </c>
      <c r="BH86" s="39">
        <v>0</v>
      </c>
      <c r="BI86" s="39">
        <v>0</v>
      </c>
      <c r="BJ86" s="39">
        <v>0</v>
      </c>
      <c r="BK86" s="39">
        <v>0</v>
      </c>
    </row>
    <row r="87" spans="1:63" x14ac:dyDescent="0.2">
      <c r="A87" s="30">
        <f t="shared" si="12"/>
        <v>2019</v>
      </c>
      <c r="D87" s="30">
        <f t="shared" si="13"/>
        <v>0</v>
      </c>
      <c r="E87" s="30">
        <f t="shared" si="4"/>
        <v>17</v>
      </c>
      <c r="F87" s="30">
        <f t="shared" si="5"/>
        <v>6</v>
      </c>
      <c r="G87" s="30">
        <f t="shared" si="6"/>
        <v>0</v>
      </c>
      <c r="H87" s="30">
        <f t="shared" si="7"/>
        <v>0</v>
      </c>
      <c r="I87" s="30">
        <f t="shared" si="8"/>
        <v>0</v>
      </c>
      <c r="J87" s="30">
        <f t="shared" si="9"/>
        <v>0</v>
      </c>
      <c r="K87" s="30">
        <f t="shared" si="10"/>
        <v>0</v>
      </c>
      <c r="L87" s="30">
        <f t="shared" si="11"/>
        <v>12</v>
      </c>
      <c r="M87" s="38">
        <v>43800</v>
      </c>
      <c r="N87" s="39">
        <v>0.39600000000000002</v>
      </c>
      <c r="O87" s="39">
        <v>0</v>
      </c>
      <c r="P87" s="39">
        <v>0</v>
      </c>
      <c r="Q87" s="39">
        <v>0</v>
      </c>
      <c r="R87" s="39">
        <v>0</v>
      </c>
      <c r="S87" s="39">
        <v>0.11600000000000001</v>
      </c>
      <c r="T87" s="39">
        <v>0</v>
      </c>
      <c r="U87" s="39">
        <v>2.5999999999999999E-2</v>
      </c>
      <c r="V87" s="39">
        <v>0.65900000000000003</v>
      </c>
      <c r="W87" s="39">
        <v>0</v>
      </c>
      <c r="X87" s="39">
        <v>0</v>
      </c>
      <c r="Y87" s="39">
        <v>0.26400000000000001</v>
      </c>
      <c r="Z87" s="39">
        <v>0</v>
      </c>
      <c r="AA87" s="39">
        <v>0.28399999999999997</v>
      </c>
      <c r="AB87" s="39">
        <v>0</v>
      </c>
      <c r="AC87" s="39">
        <v>1.6990000000000001</v>
      </c>
      <c r="AD87" s="39">
        <v>0</v>
      </c>
      <c r="AE87" s="39">
        <v>0</v>
      </c>
      <c r="AF87" s="39">
        <v>0</v>
      </c>
      <c r="AG87" s="39">
        <v>5.0000000000000001E-3</v>
      </c>
      <c r="AH87" s="39">
        <v>0</v>
      </c>
      <c r="AI87" s="39">
        <v>0</v>
      </c>
      <c r="AJ87" s="39">
        <v>6.4950000000000001</v>
      </c>
      <c r="AK87" s="39">
        <v>0</v>
      </c>
      <c r="AL87" s="39">
        <v>1.0609999999999999</v>
      </c>
      <c r="AM87" s="39">
        <v>0</v>
      </c>
      <c r="AN87" s="39">
        <v>0</v>
      </c>
      <c r="AO87" s="39">
        <v>0</v>
      </c>
      <c r="AP87" s="39">
        <v>0</v>
      </c>
      <c r="AQ87" s="39">
        <v>0</v>
      </c>
      <c r="AR87" s="39">
        <v>0</v>
      </c>
      <c r="AS87" s="39">
        <v>0</v>
      </c>
      <c r="AT87" s="39">
        <v>0.02</v>
      </c>
      <c r="AU87" s="39">
        <v>0</v>
      </c>
      <c r="AV87" s="39">
        <v>0</v>
      </c>
      <c r="AW87" s="39">
        <v>0</v>
      </c>
      <c r="AX87" s="39">
        <v>0</v>
      </c>
      <c r="AY87" s="39">
        <v>0.98</v>
      </c>
      <c r="AZ87" s="39">
        <v>0.27700000000000002</v>
      </c>
      <c r="BA87" s="39">
        <v>0</v>
      </c>
      <c r="BB87" s="39">
        <v>2.1230000000000002</v>
      </c>
      <c r="BC87" s="39">
        <v>0</v>
      </c>
      <c r="BD87" s="39">
        <v>5.3079999999999998</v>
      </c>
      <c r="BE87" s="39">
        <v>0</v>
      </c>
      <c r="BF87" s="39">
        <v>1.0589999999999999</v>
      </c>
      <c r="BG87" s="39">
        <v>0</v>
      </c>
      <c r="BH87" s="39">
        <v>4.0000000000000001E-3</v>
      </c>
      <c r="BI87" s="39">
        <v>0</v>
      </c>
      <c r="BJ87" s="39">
        <v>0</v>
      </c>
      <c r="BK87" s="39">
        <v>0</v>
      </c>
    </row>
    <row r="88" spans="1:63" x14ac:dyDescent="0.2">
      <c r="A88" s="30">
        <f t="shared" si="12"/>
        <v>2020</v>
      </c>
      <c r="D88" s="30">
        <f t="shared" si="13"/>
        <v>1</v>
      </c>
      <c r="E88" s="30">
        <f t="shared" si="4"/>
        <v>31</v>
      </c>
      <c r="F88" s="30">
        <f t="shared" si="5"/>
        <v>24</v>
      </c>
      <c r="G88" s="30">
        <f t="shared" si="6"/>
        <v>3</v>
      </c>
      <c r="H88" s="30">
        <f t="shared" si="7"/>
        <v>0</v>
      </c>
      <c r="I88" s="30">
        <f t="shared" si="8"/>
        <v>0</v>
      </c>
      <c r="J88" s="30">
        <f t="shared" si="9"/>
        <v>0</v>
      </c>
      <c r="K88" s="30">
        <f t="shared" si="10"/>
        <v>0</v>
      </c>
      <c r="L88" s="30">
        <f t="shared" si="11"/>
        <v>1</v>
      </c>
      <c r="M88" s="38">
        <v>43831</v>
      </c>
      <c r="N88" s="39">
        <v>4.0039999999999996</v>
      </c>
      <c r="O88" s="39">
        <v>0</v>
      </c>
      <c r="P88" s="39">
        <v>1.3560000000000001</v>
      </c>
      <c r="Q88" s="39">
        <v>1.29</v>
      </c>
      <c r="R88" s="39">
        <v>0</v>
      </c>
      <c r="S88" s="39">
        <v>5.8659999999999997</v>
      </c>
      <c r="T88" s="39">
        <v>7.1260000000000003</v>
      </c>
      <c r="U88" s="39">
        <v>0</v>
      </c>
      <c r="V88" s="39">
        <v>0.75900000000000001</v>
      </c>
      <c r="W88" s="39">
        <v>0</v>
      </c>
      <c r="X88" s="39">
        <v>0</v>
      </c>
      <c r="Y88" s="39">
        <v>0.57799999999999996</v>
      </c>
      <c r="Z88" s="39">
        <v>0.65900000000000003</v>
      </c>
      <c r="AA88" s="39">
        <v>2.0209999999999999</v>
      </c>
      <c r="AB88" s="39">
        <v>0.16400000000000001</v>
      </c>
      <c r="AC88" s="39">
        <v>7.23</v>
      </c>
      <c r="AD88" s="39">
        <v>0</v>
      </c>
      <c r="AE88" s="39">
        <v>7.2220000000000004</v>
      </c>
      <c r="AF88" s="39">
        <v>7.6959999999999997</v>
      </c>
      <c r="AG88" s="39">
        <v>0</v>
      </c>
      <c r="AH88" s="39">
        <v>1.5269999999999999</v>
      </c>
      <c r="AI88" s="39">
        <v>21.521999999999998</v>
      </c>
      <c r="AJ88" s="39">
        <v>12.021000000000001</v>
      </c>
      <c r="AK88" s="39">
        <v>0</v>
      </c>
      <c r="AL88" s="39">
        <v>0</v>
      </c>
      <c r="AM88" s="39">
        <v>8.1470000000000002</v>
      </c>
      <c r="AN88" s="39">
        <v>0</v>
      </c>
      <c r="AO88" s="39">
        <v>41.106000000000002</v>
      </c>
      <c r="AP88" s="39">
        <v>1.768</v>
      </c>
      <c r="AQ88" s="39">
        <v>0</v>
      </c>
      <c r="AR88" s="39">
        <v>1.847</v>
      </c>
      <c r="AS88" s="39">
        <v>0.96799999999999997</v>
      </c>
      <c r="AT88" s="39">
        <v>3.355</v>
      </c>
      <c r="AU88" s="39">
        <v>0</v>
      </c>
      <c r="AV88" s="39">
        <v>4.548</v>
      </c>
      <c r="AW88" s="39">
        <v>0</v>
      </c>
      <c r="AX88" s="39">
        <v>6.5960000000000001</v>
      </c>
      <c r="AY88" s="39">
        <v>0</v>
      </c>
      <c r="AZ88" s="39">
        <v>0</v>
      </c>
      <c r="BA88" s="39">
        <v>7.1150000000000002</v>
      </c>
      <c r="BB88" s="39">
        <v>3.8740000000000001</v>
      </c>
      <c r="BC88" s="39">
        <v>0</v>
      </c>
      <c r="BD88" s="39">
        <v>1.4650000000000001</v>
      </c>
      <c r="BE88" s="39">
        <v>0</v>
      </c>
      <c r="BF88" s="39">
        <v>0</v>
      </c>
      <c r="BG88" s="39">
        <v>4.548</v>
      </c>
      <c r="BH88" s="39">
        <v>8.5999999999999993E-2</v>
      </c>
      <c r="BI88" s="39">
        <v>4.78</v>
      </c>
      <c r="BJ88" s="39">
        <v>0.23599999999999999</v>
      </c>
      <c r="BK88" s="39">
        <v>0</v>
      </c>
    </row>
    <row r="89" spans="1:63" x14ac:dyDescent="0.2">
      <c r="A89" s="30">
        <f t="shared" si="12"/>
        <v>2020</v>
      </c>
      <c r="D89" s="30">
        <f t="shared" si="13"/>
        <v>0</v>
      </c>
      <c r="E89" s="30">
        <f t="shared" si="4"/>
        <v>19</v>
      </c>
      <c r="F89" s="30">
        <f t="shared" si="5"/>
        <v>9</v>
      </c>
      <c r="G89" s="30">
        <f t="shared" si="6"/>
        <v>1</v>
      </c>
      <c r="H89" s="30">
        <f t="shared" si="7"/>
        <v>0</v>
      </c>
      <c r="I89" s="30">
        <f t="shared" si="8"/>
        <v>0</v>
      </c>
      <c r="J89" s="30">
        <f t="shared" si="9"/>
        <v>0</v>
      </c>
      <c r="K89" s="30">
        <f t="shared" si="10"/>
        <v>0</v>
      </c>
      <c r="L89" s="30">
        <f t="shared" si="11"/>
        <v>2</v>
      </c>
      <c r="M89" s="38">
        <v>43862</v>
      </c>
      <c r="N89" s="39">
        <v>0.19400000000000001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1.2949999999999999</v>
      </c>
      <c r="U89" s="39">
        <v>0</v>
      </c>
      <c r="V89" s="39">
        <v>2.6240000000000001</v>
      </c>
      <c r="W89" s="39">
        <v>0</v>
      </c>
      <c r="X89" s="39">
        <v>0.26200000000000001</v>
      </c>
      <c r="Y89" s="39">
        <v>0</v>
      </c>
      <c r="Z89" s="39">
        <v>0</v>
      </c>
      <c r="AA89" s="39">
        <v>5.5E-2</v>
      </c>
      <c r="AB89" s="39">
        <v>0.151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0.11899999999999999</v>
      </c>
      <c r="AJ89" s="39">
        <v>0</v>
      </c>
      <c r="AK89" s="39">
        <v>3.5720000000000001</v>
      </c>
      <c r="AL89" s="39">
        <v>0</v>
      </c>
      <c r="AM89" s="39">
        <v>0</v>
      </c>
      <c r="AN89" s="39">
        <v>0</v>
      </c>
      <c r="AO89" s="39">
        <v>2.113</v>
      </c>
      <c r="AP89" s="39">
        <v>2.7450000000000001</v>
      </c>
      <c r="AQ89" s="39">
        <v>0</v>
      </c>
      <c r="AR89" s="39">
        <v>0</v>
      </c>
      <c r="AS89" s="39">
        <v>0</v>
      </c>
      <c r="AT89" s="39">
        <v>0</v>
      </c>
      <c r="AU89" s="39">
        <v>1.411</v>
      </c>
      <c r="AV89" s="39">
        <v>5.1319999999999997</v>
      </c>
      <c r="AW89" s="39">
        <v>0</v>
      </c>
      <c r="AX89" s="39">
        <v>0</v>
      </c>
      <c r="AY89" s="39">
        <v>3.4180000000000001</v>
      </c>
      <c r="AZ89" s="39">
        <v>0</v>
      </c>
      <c r="BA89" s="39">
        <v>0</v>
      </c>
      <c r="BB89" s="39">
        <v>0</v>
      </c>
      <c r="BC89" s="39">
        <v>0.3</v>
      </c>
      <c r="BD89" s="39">
        <v>0</v>
      </c>
      <c r="BE89" s="39">
        <v>0.48199999999999998</v>
      </c>
      <c r="BF89" s="39">
        <v>0</v>
      </c>
      <c r="BG89" s="39">
        <v>10.289</v>
      </c>
      <c r="BH89" s="39">
        <v>0.52600000000000002</v>
      </c>
      <c r="BI89" s="39">
        <v>0.30199999999999999</v>
      </c>
      <c r="BJ89" s="39">
        <v>0</v>
      </c>
      <c r="BK89" s="39">
        <v>0.26100000000000001</v>
      </c>
    </row>
    <row r="90" spans="1:63" x14ac:dyDescent="0.2">
      <c r="A90" s="30">
        <f t="shared" si="12"/>
        <v>2020</v>
      </c>
      <c r="D90" s="30">
        <f t="shared" si="13"/>
        <v>0</v>
      </c>
      <c r="E90" s="30">
        <f t="shared" si="4"/>
        <v>6</v>
      </c>
      <c r="F90" s="30">
        <f t="shared" si="5"/>
        <v>1</v>
      </c>
      <c r="G90" s="30">
        <f t="shared" si="6"/>
        <v>0</v>
      </c>
      <c r="H90" s="30">
        <f t="shared" si="7"/>
        <v>0</v>
      </c>
      <c r="I90" s="30">
        <f t="shared" si="8"/>
        <v>0</v>
      </c>
      <c r="J90" s="30">
        <f t="shared" si="9"/>
        <v>0</v>
      </c>
      <c r="K90" s="30">
        <f t="shared" si="10"/>
        <v>0</v>
      </c>
      <c r="L90" s="30">
        <f t="shared" si="11"/>
        <v>3</v>
      </c>
      <c r="M90" s="38">
        <v>43891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0.99199999999999999</v>
      </c>
      <c r="V90" s="39">
        <v>0</v>
      </c>
      <c r="W90" s="39">
        <v>0</v>
      </c>
      <c r="X90" s="39">
        <v>0</v>
      </c>
      <c r="Y90" s="39">
        <v>0</v>
      </c>
      <c r="Z90" s="39">
        <v>1.02</v>
      </c>
      <c r="AA90" s="39">
        <v>0.312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0.70699999999999996</v>
      </c>
      <c r="BC90" s="39">
        <v>0</v>
      </c>
      <c r="BD90" s="39">
        <v>0.38200000000000001</v>
      </c>
      <c r="BE90" s="39">
        <v>0</v>
      </c>
      <c r="BF90" s="39">
        <v>0</v>
      </c>
      <c r="BG90" s="39">
        <v>0.28699999999999998</v>
      </c>
      <c r="BH90" s="39">
        <v>0</v>
      </c>
      <c r="BI90" s="39">
        <v>0</v>
      </c>
      <c r="BJ90" s="39">
        <v>0</v>
      </c>
      <c r="BK90" s="39">
        <v>0</v>
      </c>
    </row>
    <row r="91" spans="1:63" x14ac:dyDescent="0.2">
      <c r="A91" s="30">
        <f t="shared" si="12"/>
        <v>2020</v>
      </c>
      <c r="D91" s="30">
        <f t="shared" si="13"/>
        <v>0</v>
      </c>
      <c r="E91" s="30">
        <f t="shared" si="4"/>
        <v>3</v>
      </c>
      <c r="F91" s="30">
        <f t="shared" si="5"/>
        <v>2</v>
      </c>
      <c r="G91" s="30">
        <f t="shared" si="6"/>
        <v>0</v>
      </c>
      <c r="H91" s="30">
        <f t="shared" si="7"/>
        <v>0</v>
      </c>
      <c r="I91" s="30">
        <f t="shared" si="8"/>
        <v>0</v>
      </c>
      <c r="J91" s="30">
        <f t="shared" si="9"/>
        <v>0</v>
      </c>
      <c r="K91" s="30">
        <f t="shared" si="10"/>
        <v>0</v>
      </c>
      <c r="L91" s="30">
        <f t="shared" si="11"/>
        <v>4</v>
      </c>
      <c r="M91" s="38">
        <v>43922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0.26600000000000001</v>
      </c>
      <c r="AR91" s="39">
        <v>0</v>
      </c>
      <c r="AS91" s="39">
        <v>3.649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  <c r="BB91" s="39">
        <v>3.7040000000000002</v>
      </c>
      <c r="BC91" s="39">
        <v>0</v>
      </c>
      <c r="BD91" s="39">
        <v>0</v>
      </c>
      <c r="BE91" s="39">
        <v>0</v>
      </c>
      <c r="BF91" s="39">
        <v>0</v>
      </c>
      <c r="BG91" s="39">
        <v>0</v>
      </c>
      <c r="BH91" s="39">
        <v>0</v>
      </c>
      <c r="BI91" s="39">
        <v>0</v>
      </c>
      <c r="BJ91" s="39">
        <v>0</v>
      </c>
      <c r="BK91" s="39">
        <v>0</v>
      </c>
    </row>
    <row r="92" spans="1:63" x14ac:dyDescent="0.2">
      <c r="A92" s="30">
        <f t="shared" si="12"/>
        <v>2020</v>
      </c>
      <c r="D92" s="30">
        <f t="shared" si="13"/>
        <v>0</v>
      </c>
      <c r="E92" s="30">
        <f t="shared" ref="E92:E155" si="14">COUNTIF($N92:$BK92,"&gt;0")</f>
        <v>8</v>
      </c>
      <c r="F92" s="30">
        <f t="shared" ref="F92:F155" si="15">COUNTIF($N92:$BK92,"&gt;1")</f>
        <v>1</v>
      </c>
      <c r="G92" s="30">
        <f t="shared" ref="G92:G155" si="16">COUNTIF($N92:$BK92,"&gt;10")</f>
        <v>0</v>
      </c>
      <c r="H92" s="30">
        <f t="shared" ref="H92:H155" si="17">COUNTIF($N92:$BK92,"&gt;50")</f>
        <v>0</v>
      </c>
      <c r="I92" s="30">
        <f t="shared" ref="I92:I155" si="18">COUNTIF($N92:$BK92,"&gt;100")</f>
        <v>0</v>
      </c>
      <c r="J92" s="30">
        <f t="shared" ref="J92:J155" si="19">COUNTIF($N92:$BK92,"&gt;500")</f>
        <v>0</v>
      </c>
      <c r="K92" s="30">
        <f t="shared" ref="K92:K155" si="20">COUNTIF($N92:$BK92,"&gt;1000")</f>
        <v>0</v>
      </c>
      <c r="L92" s="30">
        <f t="shared" ref="L92:L155" si="21">MONTH(M92)</f>
        <v>5</v>
      </c>
      <c r="M92" s="38">
        <v>43952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0.30499999999999999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0.254</v>
      </c>
      <c r="AD92" s="39">
        <v>0</v>
      </c>
      <c r="AE92" s="39">
        <v>0</v>
      </c>
      <c r="AF92" s="39">
        <v>0</v>
      </c>
      <c r="AG92" s="39">
        <v>0</v>
      </c>
      <c r="AH92" s="39">
        <v>0.71899999999999997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0.58499999999999996</v>
      </c>
      <c r="AT92" s="39">
        <v>0.89600000000000002</v>
      </c>
      <c r="AU92" s="39">
        <v>0</v>
      </c>
      <c r="AV92" s="39">
        <v>0</v>
      </c>
      <c r="AW92" s="39">
        <v>0</v>
      </c>
      <c r="AX92" s="39">
        <v>0</v>
      </c>
      <c r="AY92" s="39">
        <v>0.106</v>
      </c>
      <c r="AZ92" s="39">
        <v>0</v>
      </c>
      <c r="BA92" s="39">
        <v>0</v>
      </c>
      <c r="BB92" s="39">
        <v>0</v>
      </c>
      <c r="BC92" s="39">
        <v>1.5660000000000001</v>
      </c>
      <c r="BD92" s="39">
        <v>0</v>
      </c>
      <c r="BE92" s="39">
        <v>0</v>
      </c>
      <c r="BF92" s="39">
        <v>0</v>
      </c>
      <c r="BG92" s="39">
        <v>0</v>
      </c>
      <c r="BH92" s="39">
        <v>5.1999999999999998E-2</v>
      </c>
      <c r="BI92" s="39">
        <v>0</v>
      </c>
      <c r="BJ92" s="39">
        <v>0</v>
      </c>
      <c r="BK92" s="39">
        <v>0</v>
      </c>
    </row>
    <row r="93" spans="1:63" x14ac:dyDescent="0.2">
      <c r="A93" s="30">
        <f t="shared" ref="A93:A156" si="22">YEAR(M93)</f>
        <v>2020</v>
      </c>
      <c r="D93" s="30">
        <f t="shared" ref="D93:D156" si="23">COUNTIF(N93:BK93,"&gt;25")</f>
        <v>0</v>
      </c>
      <c r="E93" s="30">
        <f t="shared" si="14"/>
        <v>29</v>
      </c>
      <c r="F93" s="30">
        <f t="shared" si="15"/>
        <v>5</v>
      </c>
      <c r="G93" s="30">
        <f t="shared" si="16"/>
        <v>0</v>
      </c>
      <c r="H93" s="30">
        <f t="shared" si="17"/>
        <v>0</v>
      </c>
      <c r="I93" s="30">
        <f t="shared" si="18"/>
        <v>0</v>
      </c>
      <c r="J93" s="30">
        <f t="shared" si="19"/>
        <v>0</v>
      </c>
      <c r="K93" s="30">
        <f t="shared" si="20"/>
        <v>0</v>
      </c>
      <c r="L93" s="30">
        <f t="shared" si="21"/>
        <v>6</v>
      </c>
      <c r="M93" s="38">
        <v>43983</v>
      </c>
      <c r="N93" s="39">
        <v>0</v>
      </c>
      <c r="O93" s="39">
        <v>0.39</v>
      </c>
      <c r="P93" s="39">
        <v>0.72199999999999998</v>
      </c>
      <c r="Q93" s="39">
        <v>0</v>
      </c>
      <c r="R93" s="39">
        <v>0</v>
      </c>
      <c r="S93" s="39">
        <v>0</v>
      </c>
      <c r="T93" s="39">
        <v>1.2809999999999999</v>
      </c>
      <c r="U93" s="39">
        <v>0</v>
      </c>
      <c r="V93" s="39">
        <v>0.66</v>
      </c>
      <c r="W93" s="39">
        <v>0</v>
      </c>
      <c r="X93" s="39">
        <v>0.621</v>
      </c>
      <c r="Y93" s="39">
        <v>0</v>
      </c>
      <c r="Z93" s="39">
        <v>0</v>
      </c>
      <c r="AA93" s="39">
        <v>5.1999999999999998E-2</v>
      </c>
      <c r="AB93" s="39">
        <v>0.52400000000000002</v>
      </c>
      <c r="AC93" s="39">
        <v>0.35899999999999999</v>
      </c>
      <c r="AD93" s="39">
        <v>0</v>
      </c>
      <c r="AE93" s="39">
        <v>0.49399999999999999</v>
      </c>
      <c r="AF93" s="39">
        <v>0.30199999999999999</v>
      </c>
      <c r="AG93" s="39">
        <v>0</v>
      </c>
      <c r="AH93" s="39">
        <v>6.4000000000000001E-2</v>
      </c>
      <c r="AI93" s="39">
        <v>0.182</v>
      </c>
      <c r="AJ93" s="39">
        <v>0</v>
      </c>
      <c r="AK93" s="39">
        <v>1.3340000000000001</v>
      </c>
      <c r="AL93" s="39">
        <v>0.15</v>
      </c>
      <c r="AM93" s="39">
        <v>1.1120000000000001</v>
      </c>
      <c r="AN93" s="39">
        <v>0.48399999999999999</v>
      </c>
      <c r="AO93" s="39">
        <v>0.151</v>
      </c>
      <c r="AP93" s="39">
        <v>0.182</v>
      </c>
      <c r="AQ93" s="39">
        <v>0</v>
      </c>
      <c r="AR93" s="39">
        <v>0</v>
      </c>
      <c r="AS93" s="39">
        <v>9.4E-2</v>
      </c>
      <c r="AT93" s="39">
        <v>0.314</v>
      </c>
      <c r="AU93" s="39">
        <v>1.2270000000000001</v>
      </c>
      <c r="AV93" s="39">
        <v>1.036</v>
      </c>
      <c r="AW93" s="39">
        <v>0</v>
      </c>
      <c r="AX93" s="39">
        <v>0</v>
      </c>
      <c r="AY93" s="39">
        <v>8.2000000000000003E-2</v>
      </c>
      <c r="AZ93" s="39">
        <v>0</v>
      </c>
      <c r="BA93" s="39">
        <v>0.376</v>
      </c>
      <c r="BB93" s="39">
        <v>2.9000000000000001E-2</v>
      </c>
      <c r="BC93" s="39">
        <v>0.64200000000000002</v>
      </c>
      <c r="BD93" s="39">
        <v>0</v>
      </c>
      <c r="BE93" s="39">
        <v>0.59599999999999997</v>
      </c>
      <c r="BF93" s="39">
        <v>0</v>
      </c>
      <c r="BG93" s="39">
        <v>5.5E-2</v>
      </c>
      <c r="BH93" s="39">
        <v>4.2999999999999997E-2</v>
      </c>
      <c r="BI93" s="39">
        <v>0</v>
      </c>
      <c r="BJ93" s="39">
        <v>0</v>
      </c>
      <c r="BK93" s="39">
        <v>0</v>
      </c>
    </row>
    <row r="94" spans="1:63" x14ac:dyDescent="0.2">
      <c r="A94" s="30">
        <f t="shared" si="22"/>
        <v>2020</v>
      </c>
      <c r="D94" s="30">
        <f t="shared" si="23"/>
        <v>18</v>
      </c>
      <c r="E94" s="30">
        <f t="shared" si="14"/>
        <v>50</v>
      </c>
      <c r="F94" s="30">
        <f t="shared" si="15"/>
        <v>50</v>
      </c>
      <c r="G94" s="30">
        <f t="shared" si="16"/>
        <v>34</v>
      </c>
      <c r="H94" s="30">
        <f t="shared" si="17"/>
        <v>2</v>
      </c>
      <c r="I94" s="30">
        <f t="shared" si="18"/>
        <v>0</v>
      </c>
      <c r="J94" s="30">
        <f t="shared" si="19"/>
        <v>0</v>
      </c>
      <c r="K94" s="30">
        <f t="shared" si="20"/>
        <v>0</v>
      </c>
      <c r="L94" s="30">
        <f t="shared" si="21"/>
        <v>7</v>
      </c>
      <c r="M94" s="38">
        <v>44013</v>
      </c>
      <c r="N94" s="39">
        <v>34.637</v>
      </c>
      <c r="O94" s="39">
        <v>8.8919999999999995</v>
      </c>
      <c r="P94" s="39">
        <v>35.665999999999997</v>
      </c>
      <c r="Q94" s="39">
        <v>7.7910000000000004</v>
      </c>
      <c r="R94" s="39">
        <v>4.1760000000000002</v>
      </c>
      <c r="S94" s="39">
        <v>41.768999999999998</v>
      </c>
      <c r="T94" s="39">
        <v>50.57</v>
      </c>
      <c r="U94" s="39">
        <v>2.544</v>
      </c>
      <c r="V94" s="39">
        <v>24.315000000000001</v>
      </c>
      <c r="W94" s="39">
        <v>14.683999999999999</v>
      </c>
      <c r="X94" s="39">
        <v>50.463000000000001</v>
      </c>
      <c r="Y94" s="39">
        <v>2.754</v>
      </c>
      <c r="Z94" s="39">
        <v>37.148000000000003</v>
      </c>
      <c r="AA94" s="39">
        <v>4.8289999999999997</v>
      </c>
      <c r="AB94" s="39">
        <v>24.905999999999999</v>
      </c>
      <c r="AC94" s="39">
        <v>11.231</v>
      </c>
      <c r="AD94" s="39">
        <v>13.35</v>
      </c>
      <c r="AE94" s="39">
        <v>18.79</v>
      </c>
      <c r="AF94" s="39">
        <v>48.656999999999996</v>
      </c>
      <c r="AG94" s="39">
        <v>2.0019999999999998</v>
      </c>
      <c r="AH94" s="39">
        <v>31.523</v>
      </c>
      <c r="AI94" s="39">
        <v>7.6369999999999996</v>
      </c>
      <c r="AJ94" s="39">
        <v>37.180999999999997</v>
      </c>
      <c r="AK94" s="39">
        <v>3.956</v>
      </c>
      <c r="AL94" s="39">
        <v>7.367</v>
      </c>
      <c r="AM94" s="39">
        <v>32.823999999999998</v>
      </c>
      <c r="AN94" s="39">
        <v>19.454000000000001</v>
      </c>
      <c r="AO94" s="39">
        <v>16.494</v>
      </c>
      <c r="AP94" s="39">
        <v>3.2749999999999999</v>
      </c>
      <c r="AQ94" s="39">
        <v>42.978000000000002</v>
      </c>
      <c r="AR94" s="39">
        <v>6.0170000000000003</v>
      </c>
      <c r="AS94" s="39">
        <v>35.537999999999997</v>
      </c>
      <c r="AT94" s="39">
        <v>28.239000000000001</v>
      </c>
      <c r="AU94" s="39">
        <v>7.5419999999999998</v>
      </c>
      <c r="AV94" s="39">
        <v>19.417999999999999</v>
      </c>
      <c r="AW94" s="39">
        <v>16.358000000000001</v>
      </c>
      <c r="AX94" s="39">
        <v>22.82</v>
      </c>
      <c r="AY94" s="39">
        <v>14.875999999999999</v>
      </c>
      <c r="AZ94" s="39">
        <v>10.441000000000001</v>
      </c>
      <c r="BA94" s="39">
        <v>26.620999999999999</v>
      </c>
      <c r="BB94" s="39">
        <v>14.843999999999999</v>
      </c>
      <c r="BC94" s="39">
        <v>22.372</v>
      </c>
      <c r="BD94" s="39">
        <v>30.617999999999999</v>
      </c>
      <c r="BE94" s="39">
        <v>6.73</v>
      </c>
      <c r="BF94" s="39">
        <v>26.466000000000001</v>
      </c>
      <c r="BG94" s="39">
        <v>12.064</v>
      </c>
      <c r="BH94" s="39">
        <v>8.0009999999999994</v>
      </c>
      <c r="BI94" s="39">
        <v>30.276</v>
      </c>
      <c r="BJ94" s="39">
        <v>32.582000000000001</v>
      </c>
      <c r="BK94" s="39">
        <v>8.0419999999999998</v>
      </c>
    </row>
    <row r="95" spans="1:63" x14ac:dyDescent="0.2">
      <c r="A95" s="30">
        <f t="shared" si="22"/>
        <v>2020</v>
      </c>
      <c r="D95" s="30">
        <f t="shared" si="23"/>
        <v>0</v>
      </c>
      <c r="E95" s="30">
        <f t="shared" si="14"/>
        <v>50</v>
      </c>
      <c r="F95" s="30">
        <f t="shared" si="15"/>
        <v>46</v>
      </c>
      <c r="G95" s="30">
        <f t="shared" si="16"/>
        <v>5</v>
      </c>
      <c r="H95" s="30">
        <f t="shared" si="17"/>
        <v>0</v>
      </c>
      <c r="I95" s="30">
        <f t="shared" si="18"/>
        <v>0</v>
      </c>
      <c r="J95" s="30">
        <f t="shared" si="19"/>
        <v>0</v>
      </c>
      <c r="K95" s="30">
        <f t="shared" si="20"/>
        <v>0</v>
      </c>
      <c r="L95" s="30">
        <f t="shared" si="21"/>
        <v>8</v>
      </c>
      <c r="M95" s="38">
        <v>44044</v>
      </c>
      <c r="N95" s="39">
        <v>1.764</v>
      </c>
      <c r="O95" s="39">
        <v>3.6459999999999999</v>
      </c>
      <c r="P95" s="39">
        <v>4.2709999999999999</v>
      </c>
      <c r="Q95" s="39">
        <v>2.0379999999999998</v>
      </c>
      <c r="R95" s="39">
        <v>0.82399999999999995</v>
      </c>
      <c r="S95" s="39">
        <v>5.4850000000000003</v>
      </c>
      <c r="T95" s="39">
        <v>7.3220000000000001</v>
      </c>
      <c r="U95" s="39">
        <v>1.5369999999999999</v>
      </c>
      <c r="V95" s="39">
        <v>3.9390000000000001</v>
      </c>
      <c r="W95" s="39">
        <v>4.1459999999999999</v>
      </c>
      <c r="X95" s="39">
        <v>0.75800000000000001</v>
      </c>
      <c r="Y95" s="39">
        <v>18.088999999999999</v>
      </c>
      <c r="Z95" s="39">
        <v>13.813000000000001</v>
      </c>
      <c r="AA95" s="39">
        <v>0.61699999999999999</v>
      </c>
      <c r="AB95" s="39">
        <v>1.534</v>
      </c>
      <c r="AC95" s="39">
        <v>6.1829999999999998</v>
      </c>
      <c r="AD95" s="39">
        <v>5.3239999999999998</v>
      </c>
      <c r="AE95" s="39">
        <v>0.19</v>
      </c>
      <c r="AF95" s="39">
        <v>2.3530000000000002</v>
      </c>
      <c r="AG95" s="39">
        <v>5.282</v>
      </c>
      <c r="AH95" s="39">
        <v>13.351000000000001</v>
      </c>
      <c r="AI95" s="39">
        <v>5.8449999999999998</v>
      </c>
      <c r="AJ95" s="39">
        <v>2.0259999999999998</v>
      </c>
      <c r="AK95" s="39">
        <v>5.2279999999999998</v>
      </c>
      <c r="AL95" s="39">
        <v>5.0759999999999996</v>
      </c>
      <c r="AM95" s="39">
        <v>2.2130000000000001</v>
      </c>
      <c r="AN95" s="39">
        <v>4.8099999999999996</v>
      </c>
      <c r="AO95" s="39">
        <v>1.4810000000000001</v>
      </c>
      <c r="AP95" s="39">
        <v>2.2789999999999999</v>
      </c>
      <c r="AQ95" s="39">
        <v>4.367</v>
      </c>
      <c r="AR95" s="39">
        <v>2.4780000000000002</v>
      </c>
      <c r="AS95" s="39">
        <v>8.4309999999999992</v>
      </c>
      <c r="AT95" s="39">
        <v>4.1779999999999999</v>
      </c>
      <c r="AU95" s="39">
        <v>13.241</v>
      </c>
      <c r="AV95" s="39">
        <v>2.419</v>
      </c>
      <c r="AW95" s="39">
        <v>3.9239999999999999</v>
      </c>
      <c r="AX95" s="39">
        <v>4.7779999999999996</v>
      </c>
      <c r="AY95" s="39">
        <v>2.2080000000000002</v>
      </c>
      <c r="AZ95" s="39">
        <v>6.883</v>
      </c>
      <c r="BA95" s="39">
        <v>1.8480000000000001</v>
      </c>
      <c r="BB95" s="39">
        <v>2.9420000000000002</v>
      </c>
      <c r="BC95" s="39">
        <v>3.3679999999999999</v>
      </c>
      <c r="BD95" s="39">
        <v>3.282</v>
      </c>
      <c r="BE95" s="39">
        <v>1.9430000000000001</v>
      </c>
      <c r="BF95" s="39">
        <v>3.262</v>
      </c>
      <c r="BG95" s="39">
        <v>3.653</v>
      </c>
      <c r="BH95" s="39">
        <v>15.968</v>
      </c>
      <c r="BI95" s="39">
        <v>2.5219999999999998</v>
      </c>
      <c r="BJ95" s="39">
        <v>1.044</v>
      </c>
      <c r="BK95" s="39">
        <v>3.0529999999999999</v>
      </c>
    </row>
    <row r="96" spans="1:63" x14ac:dyDescent="0.2">
      <c r="A96" s="30">
        <f t="shared" si="22"/>
        <v>2020</v>
      </c>
      <c r="D96" s="30">
        <f t="shared" si="23"/>
        <v>2</v>
      </c>
      <c r="E96" s="30">
        <f t="shared" si="14"/>
        <v>48</v>
      </c>
      <c r="F96" s="30">
        <f t="shared" si="15"/>
        <v>36</v>
      </c>
      <c r="G96" s="30">
        <f t="shared" si="16"/>
        <v>6</v>
      </c>
      <c r="H96" s="30">
        <f t="shared" si="17"/>
        <v>0</v>
      </c>
      <c r="I96" s="30">
        <f t="shared" si="18"/>
        <v>0</v>
      </c>
      <c r="J96" s="30">
        <f t="shared" si="19"/>
        <v>0</v>
      </c>
      <c r="K96" s="30">
        <f t="shared" si="20"/>
        <v>0</v>
      </c>
      <c r="L96" s="30">
        <f t="shared" si="21"/>
        <v>9</v>
      </c>
      <c r="M96" s="38">
        <v>44075</v>
      </c>
      <c r="N96" s="39">
        <v>2.9540000000000002</v>
      </c>
      <c r="O96" s="39">
        <v>3.2280000000000002</v>
      </c>
      <c r="P96" s="39">
        <v>1.02</v>
      </c>
      <c r="Q96" s="39">
        <v>2.694</v>
      </c>
      <c r="R96" s="39">
        <v>4.4989999999999997</v>
      </c>
      <c r="S96" s="39">
        <v>0.72899999999999998</v>
      </c>
      <c r="T96" s="39">
        <v>6.2880000000000003</v>
      </c>
      <c r="U96" s="39">
        <v>16.478000000000002</v>
      </c>
      <c r="V96" s="39">
        <v>3.4140000000000001</v>
      </c>
      <c r="W96" s="39">
        <v>5.0449999999999999</v>
      </c>
      <c r="X96" s="39">
        <v>0.63200000000000001</v>
      </c>
      <c r="Y96" s="39">
        <v>3.786</v>
      </c>
      <c r="Z96" s="39">
        <v>11.138</v>
      </c>
      <c r="AA96" s="39">
        <v>0</v>
      </c>
      <c r="AB96" s="39">
        <v>1.4379999999999999</v>
      </c>
      <c r="AC96" s="39">
        <v>3.5249999999999999</v>
      </c>
      <c r="AD96" s="39">
        <v>0.60499999999999998</v>
      </c>
      <c r="AE96" s="39">
        <v>4.1349999999999998</v>
      </c>
      <c r="AF96" s="39">
        <v>0.71299999999999997</v>
      </c>
      <c r="AG96" s="39">
        <v>4.1900000000000004</v>
      </c>
      <c r="AH96" s="39">
        <v>8.3729999999999993</v>
      </c>
      <c r="AI96" s="39">
        <v>0.20899999999999999</v>
      </c>
      <c r="AJ96" s="39">
        <v>0</v>
      </c>
      <c r="AK96" s="39">
        <v>9.4459999999999997</v>
      </c>
      <c r="AL96" s="39">
        <v>30.097999999999999</v>
      </c>
      <c r="AM96" s="39">
        <v>0.95</v>
      </c>
      <c r="AN96" s="39">
        <v>5.133</v>
      </c>
      <c r="AO96" s="39">
        <v>0.32200000000000001</v>
      </c>
      <c r="AP96" s="39">
        <v>2.117</v>
      </c>
      <c r="AQ96" s="39">
        <v>1.7689999999999999</v>
      </c>
      <c r="AR96" s="39">
        <v>0.92400000000000004</v>
      </c>
      <c r="AS96" s="39">
        <v>2.7240000000000002</v>
      </c>
      <c r="AT96" s="39">
        <v>4.2060000000000004</v>
      </c>
      <c r="AU96" s="39">
        <v>2.3919999999999999</v>
      </c>
      <c r="AV96" s="39">
        <v>2.161</v>
      </c>
      <c r="AW96" s="39">
        <v>1.1000000000000001</v>
      </c>
      <c r="AX96" s="39">
        <v>3.1080000000000001</v>
      </c>
      <c r="AY96" s="39">
        <v>2.1739999999999999</v>
      </c>
      <c r="AZ96" s="39">
        <v>0.23100000000000001</v>
      </c>
      <c r="BA96" s="39">
        <v>0.57699999999999996</v>
      </c>
      <c r="BB96" s="39">
        <v>14.476000000000001</v>
      </c>
      <c r="BC96" s="39">
        <v>2.4670000000000001</v>
      </c>
      <c r="BD96" s="39">
        <v>2.5099999999999998</v>
      </c>
      <c r="BE96" s="39">
        <v>4.0679999999999996</v>
      </c>
      <c r="BF96" s="39">
        <v>0.10199999999999999</v>
      </c>
      <c r="BG96" s="39">
        <v>3.3090000000000002</v>
      </c>
      <c r="BH96" s="39">
        <v>3.5739999999999998</v>
      </c>
      <c r="BI96" s="39">
        <v>26.03</v>
      </c>
      <c r="BJ96" s="39">
        <v>21.972000000000001</v>
      </c>
      <c r="BK96" s="39">
        <v>0.33100000000000002</v>
      </c>
    </row>
    <row r="97" spans="1:63" x14ac:dyDescent="0.2">
      <c r="A97" s="30">
        <f t="shared" si="22"/>
        <v>2020</v>
      </c>
      <c r="D97" s="30">
        <f t="shared" si="23"/>
        <v>0</v>
      </c>
      <c r="E97" s="30">
        <f t="shared" si="14"/>
        <v>30</v>
      </c>
      <c r="F97" s="30">
        <f t="shared" si="15"/>
        <v>14</v>
      </c>
      <c r="G97" s="30">
        <f t="shared" si="16"/>
        <v>1</v>
      </c>
      <c r="H97" s="30">
        <f t="shared" si="17"/>
        <v>0</v>
      </c>
      <c r="I97" s="30">
        <f t="shared" si="18"/>
        <v>0</v>
      </c>
      <c r="J97" s="30">
        <f t="shared" si="19"/>
        <v>0</v>
      </c>
      <c r="K97" s="30">
        <f t="shared" si="20"/>
        <v>0</v>
      </c>
      <c r="L97" s="30">
        <f t="shared" si="21"/>
        <v>10</v>
      </c>
      <c r="M97" s="38">
        <v>44105</v>
      </c>
      <c r="N97" s="39">
        <v>1.0309999999999999</v>
      </c>
      <c r="O97" s="39">
        <v>2.7E-2</v>
      </c>
      <c r="P97" s="39">
        <v>0</v>
      </c>
      <c r="Q97" s="39">
        <v>0.14499999999999999</v>
      </c>
      <c r="R97" s="39">
        <v>6.4240000000000004</v>
      </c>
      <c r="S97" s="39">
        <v>0</v>
      </c>
      <c r="T97" s="39">
        <v>0</v>
      </c>
      <c r="U97" s="39">
        <v>23.449000000000002</v>
      </c>
      <c r="V97" s="39">
        <v>0.69399999999999995</v>
      </c>
      <c r="W97" s="39">
        <v>0</v>
      </c>
      <c r="X97" s="39">
        <v>0</v>
      </c>
      <c r="Y97" s="39">
        <v>0.44600000000000001</v>
      </c>
      <c r="Z97" s="39">
        <v>0.16900000000000001</v>
      </c>
      <c r="AA97" s="39">
        <v>0</v>
      </c>
      <c r="AB97" s="39">
        <v>2.3769999999999998</v>
      </c>
      <c r="AC97" s="39">
        <v>0</v>
      </c>
      <c r="AD97" s="39">
        <v>5.2549999999999999</v>
      </c>
      <c r="AE97" s="39">
        <v>0</v>
      </c>
      <c r="AF97" s="39">
        <v>0.42299999999999999</v>
      </c>
      <c r="AG97" s="39">
        <v>2.2320000000000002</v>
      </c>
      <c r="AH97" s="39">
        <v>0</v>
      </c>
      <c r="AI97" s="39">
        <v>0</v>
      </c>
      <c r="AJ97" s="39">
        <v>1.4219999999999999</v>
      </c>
      <c r="AK97" s="39">
        <v>0</v>
      </c>
      <c r="AL97" s="39">
        <v>0.92300000000000004</v>
      </c>
      <c r="AM97" s="39">
        <v>0</v>
      </c>
      <c r="AN97" s="39">
        <v>7.0039999999999996</v>
      </c>
      <c r="AO97" s="39">
        <v>1.272</v>
      </c>
      <c r="AP97" s="39">
        <v>0.63</v>
      </c>
      <c r="AQ97" s="39">
        <v>1.3080000000000001</v>
      </c>
      <c r="AR97" s="39">
        <v>1.3660000000000001</v>
      </c>
      <c r="AS97" s="39">
        <v>0</v>
      </c>
      <c r="AT97" s="39">
        <v>2.4420000000000002</v>
      </c>
      <c r="AU97" s="39">
        <v>0</v>
      </c>
      <c r="AV97" s="39">
        <v>5.7000000000000002E-2</v>
      </c>
      <c r="AW97" s="39">
        <v>0.53900000000000003</v>
      </c>
      <c r="AX97" s="39">
        <v>0</v>
      </c>
      <c r="AY97" s="39">
        <v>0.439</v>
      </c>
      <c r="AZ97" s="39">
        <v>0.92700000000000005</v>
      </c>
      <c r="BA97" s="39">
        <v>0</v>
      </c>
      <c r="BB97" s="39">
        <v>0</v>
      </c>
      <c r="BC97" s="39">
        <v>0</v>
      </c>
      <c r="BD97" s="39">
        <v>0</v>
      </c>
      <c r="BE97" s="39">
        <v>9.1880000000000006</v>
      </c>
      <c r="BF97" s="39">
        <v>8.1140000000000008</v>
      </c>
      <c r="BG97" s="39">
        <v>6.2E-2</v>
      </c>
      <c r="BH97" s="39">
        <v>0.37</v>
      </c>
      <c r="BI97" s="39">
        <v>0.315</v>
      </c>
      <c r="BJ97" s="39">
        <v>0</v>
      </c>
      <c r="BK97" s="39">
        <v>0.23</v>
      </c>
    </row>
    <row r="98" spans="1:63" x14ac:dyDescent="0.2">
      <c r="A98" s="30">
        <f t="shared" si="22"/>
        <v>2020</v>
      </c>
      <c r="D98" s="30">
        <f t="shared" si="23"/>
        <v>0</v>
      </c>
      <c r="E98" s="30">
        <f t="shared" si="14"/>
        <v>13</v>
      </c>
      <c r="F98" s="30">
        <f t="shared" si="15"/>
        <v>3</v>
      </c>
      <c r="G98" s="30">
        <f t="shared" si="16"/>
        <v>0</v>
      </c>
      <c r="H98" s="30">
        <f t="shared" si="17"/>
        <v>0</v>
      </c>
      <c r="I98" s="30">
        <f t="shared" si="18"/>
        <v>0</v>
      </c>
      <c r="J98" s="30">
        <f t="shared" si="19"/>
        <v>0</v>
      </c>
      <c r="K98" s="30">
        <f t="shared" si="20"/>
        <v>0</v>
      </c>
      <c r="L98" s="30">
        <f t="shared" si="21"/>
        <v>11</v>
      </c>
      <c r="M98" s="38">
        <v>44136</v>
      </c>
      <c r="N98" s="39">
        <v>0</v>
      </c>
      <c r="O98" s="39">
        <v>0.49199999999999999</v>
      </c>
      <c r="P98" s="39">
        <v>0</v>
      </c>
      <c r="Q98" s="39">
        <v>0</v>
      </c>
      <c r="R98" s="39">
        <v>0</v>
      </c>
      <c r="S98" s="39">
        <v>0.27800000000000002</v>
      </c>
      <c r="T98" s="39">
        <v>0</v>
      </c>
      <c r="U98" s="39">
        <v>0</v>
      </c>
      <c r="V98" s="39">
        <v>0.308</v>
      </c>
      <c r="W98" s="39">
        <v>0</v>
      </c>
      <c r="X98" s="39">
        <v>0</v>
      </c>
      <c r="Y98" s="39">
        <v>0</v>
      </c>
      <c r="Z98" s="39">
        <v>0.25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1.51</v>
      </c>
      <c r="AG98" s="39">
        <v>0</v>
      </c>
      <c r="AH98" s="39">
        <v>0</v>
      </c>
      <c r="AI98" s="39">
        <v>0</v>
      </c>
      <c r="AJ98" s="39">
        <v>0</v>
      </c>
      <c r="AK98" s="39">
        <v>1.3640000000000001</v>
      </c>
      <c r="AL98" s="39">
        <v>0</v>
      </c>
      <c r="AM98" s="39">
        <v>0</v>
      </c>
      <c r="AN98" s="39">
        <v>0</v>
      </c>
      <c r="AO98" s="39">
        <v>5.8000000000000003E-2</v>
      </c>
      <c r="AP98" s="39">
        <v>0</v>
      </c>
      <c r="AQ98" s="39">
        <v>0</v>
      </c>
      <c r="AR98" s="39">
        <v>0.49</v>
      </c>
      <c r="AS98" s="39">
        <v>0</v>
      </c>
      <c r="AT98" s="39">
        <v>0.84699999999999998</v>
      </c>
      <c r="AU98" s="39">
        <v>0</v>
      </c>
      <c r="AV98" s="39">
        <v>0</v>
      </c>
      <c r="AW98" s="39">
        <v>2.0049999999999999</v>
      </c>
      <c r="AX98" s="39">
        <v>0</v>
      </c>
      <c r="AY98" s="39">
        <v>0</v>
      </c>
      <c r="AZ98" s="39">
        <v>0</v>
      </c>
      <c r="BA98" s="39">
        <v>0</v>
      </c>
      <c r="BB98" s="39">
        <v>0.76800000000000002</v>
      </c>
      <c r="BC98" s="39">
        <v>0</v>
      </c>
      <c r="BD98" s="39">
        <v>0</v>
      </c>
      <c r="BE98" s="39">
        <v>0.25600000000000001</v>
      </c>
      <c r="BF98" s="39">
        <v>0</v>
      </c>
      <c r="BG98" s="39">
        <v>0</v>
      </c>
      <c r="BH98" s="39">
        <v>0.372</v>
      </c>
      <c r="BI98" s="39">
        <v>0</v>
      </c>
      <c r="BJ98" s="39">
        <v>0</v>
      </c>
      <c r="BK98" s="39">
        <v>0</v>
      </c>
    </row>
    <row r="99" spans="1:63" x14ac:dyDescent="0.2">
      <c r="A99" s="30">
        <f t="shared" si="22"/>
        <v>2020</v>
      </c>
      <c r="D99" s="30">
        <f t="shared" si="23"/>
        <v>0</v>
      </c>
      <c r="E99" s="30">
        <f t="shared" si="14"/>
        <v>39</v>
      </c>
      <c r="F99" s="30">
        <f t="shared" si="15"/>
        <v>24</v>
      </c>
      <c r="G99" s="30">
        <f t="shared" si="16"/>
        <v>4</v>
      </c>
      <c r="H99" s="30">
        <f t="shared" si="17"/>
        <v>0</v>
      </c>
      <c r="I99" s="30">
        <f t="shared" si="18"/>
        <v>0</v>
      </c>
      <c r="J99" s="30">
        <f t="shared" si="19"/>
        <v>0</v>
      </c>
      <c r="K99" s="30">
        <f t="shared" si="20"/>
        <v>0</v>
      </c>
      <c r="L99" s="30">
        <f t="shared" si="21"/>
        <v>12</v>
      </c>
      <c r="M99" s="38">
        <v>44166</v>
      </c>
      <c r="N99" s="39">
        <v>0</v>
      </c>
      <c r="O99" s="39">
        <v>1.849</v>
      </c>
      <c r="P99" s="39">
        <v>0.52300000000000002</v>
      </c>
      <c r="Q99" s="39">
        <v>0</v>
      </c>
      <c r="R99" s="39">
        <v>2.9630000000000001</v>
      </c>
      <c r="S99" s="39">
        <v>0.91200000000000003</v>
      </c>
      <c r="T99" s="39">
        <v>0.49</v>
      </c>
      <c r="U99" s="39">
        <v>1.718</v>
      </c>
      <c r="V99" s="39">
        <v>13.327</v>
      </c>
      <c r="W99" s="39">
        <v>0</v>
      </c>
      <c r="X99" s="39">
        <v>2.7440000000000002</v>
      </c>
      <c r="Y99" s="39">
        <v>0.25900000000000001</v>
      </c>
      <c r="Z99" s="39">
        <v>13.084</v>
      </c>
      <c r="AA99" s="39">
        <v>0</v>
      </c>
      <c r="AB99" s="39">
        <v>1.958</v>
      </c>
      <c r="AC99" s="39">
        <v>0.752</v>
      </c>
      <c r="AD99" s="39">
        <v>4.7530000000000001</v>
      </c>
      <c r="AE99" s="39">
        <v>0</v>
      </c>
      <c r="AF99" s="39">
        <v>0.33500000000000002</v>
      </c>
      <c r="AG99" s="39">
        <v>2.2570000000000001</v>
      </c>
      <c r="AH99" s="39">
        <v>0.44500000000000001</v>
      </c>
      <c r="AI99" s="39">
        <v>1.0169999999999999</v>
      </c>
      <c r="AJ99" s="39">
        <v>13.269</v>
      </c>
      <c r="AK99" s="39">
        <v>0</v>
      </c>
      <c r="AL99" s="39">
        <v>2.4990000000000001</v>
      </c>
      <c r="AM99" s="39">
        <v>0</v>
      </c>
      <c r="AN99" s="39">
        <v>1.379</v>
      </c>
      <c r="AO99" s="39">
        <v>0.59499999999999997</v>
      </c>
      <c r="AP99" s="39">
        <v>0</v>
      </c>
      <c r="AQ99" s="39">
        <v>5.1920000000000002</v>
      </c>
      <c r="AR99" s="39">
        <v>0.35599999999999998</v>
      </c>
      <c r="AS99" s="39">
        <v>4.1470000000000002</v>
      </c>
      <c r="AT99" s="39">
        <v>4.3040000000000003</v>
      </c>
      <c r="AU99" s="39">
        <v>1.105</v>
      </c>
      <c r="AV99" s="39">
        <v>1.0029999999999999</v>
      </c>
      <c r="AW99" s="39">
        <v>2.4700000000000002</v>
      </c>
      <c r="AX99" s="39">
        <v>0.82099999999999995</v>
      </c>
      <c r="AY99" s="39">
        <v>2.3450000000000002</v>
      </c>
      <c r="AZ99" s="39">
        <v>6.0359999999999996</v>
      </c>
      <c r="BA99" s="39">
        <v>4.2999999999999997E-2</v>
      </c>
      <c r="BB99" s="39">
        <v>0.78100000000000003</v>
      </c>
      <c r="BC99" s="39">
        <v>0.54500000000000004</v>
      </c>
      <c r="BD99" s="39">
        <v>0</v>
      </c>
      <c r="BE99" s="39">
        <v>0.82599999999999996</v>
      </c>
      <c r="BF99" s="39">
        <v>0</v>
      </c>
      <c r="BG99" s="39">
        <v>2.4849999999999999</v>
      </c>
      <c r="BH99" s="39">
        <v>7.85</v>
      </c>
      <c r="BI99" s="39">
        <v>0</v>
      </c>
      <c r="BJ99" s="39">
        <v>13.032999999999999</v>
      </c>
      <c r="BK99" s="39">
        <v>0.57599999999999996</v>
      </c>
    </row>
    <row r="100" spans="1:63" x14ac:dyDescent="0.2">
      <c r="A100" s="30">
        <f t="shared" si="22"/>
        <v>2021</v>
      </c>
      <c r="D100" s="30">
        <f t="shared" si="23"/>
        <v>1</v>
      </c>
      <c r="E100" s="30">
        <f t="shared" si="14"/>
        <v>36</v>
      </c>
      <c r="F100" s="30">
        <f t="shared" si="15"/>
        <v>26</v>
      </c>
      <c r="G100" s="30">
        <f t="shared" si="16"/>
        <v>6</v>
      </c>
      <c r="H100" s="30">
        <f t="shared" si="17"/>
        <v>0</v>
      </c>
      <c r="I100" s="30">
        <f t="shared" si="18"/>
        <v>0</v>
      </c>
      <c r="J100" s="30">
        <f t="shared" si="19"/>
        <v>0</v>
      </c>
      <c r="K100" s="30">
        <f t="shared" si="20"/>
        <v>0</v>
      </c>
      <c r="L100" s="30">
        <f t="shared" si="21"/>
        <v>1</v>
      </c>
      <c r="M100" s="38">
        <v>44197</v>
      </c>
      <c r="N100" s="39">
        <v>0</v>
      </c>
      <c r="O100" s="39">
        <v>10.535</v>
      </c>
      <c r="P100" s="39">
        <v>6.9770000000000003</v>
      </c>
      <c r="Q100" s="39">
        <v>0</v>
      </c>
      <c r="R100" s="39">
        <v>0.76500000000000001</v>
      </c>
      <c r="S100" s="39">
        <v>13.891</v>
      </c>
      <c r="T100" s="39">
        <v>0.45300000000000001</v>
      </c>
      <c r="U100" s="39">
        <v>0</v>
      </c>
      <c r="V100" s="39">
        <v>0</v>
      </c>
      <c r="W100" s="39">
        <v>0.47199999999999998</v>
      </c>
      <c r="X100" s="39">
        <v>0.27800000000000002</v>
      </c>
      <c r="Y100" s="39">
        <v>1.6319999999999999</v>
      </c>
      <c r="Z100" s="39">
        <v>0.55700000000000005</v>
      </c>
      <c r="AA100" s="39">
        <v>0</v>
      </c>
      <c r="AB100" s="39">
        <v>3.1179999999999999</v>
      </c>
      <c r="AC100" s="39">
        <v>2.855</v>
      </c>
      <c r="AD100" s="39">
        <v>3.5430000000000001</v>
      </c>
      <c r="AE100" s="39">
        <v>1.5289999999999999</v>
      </c>
      <c r="AF100" s="39">
        <v>20.047999999999998</v>
      </c>
      <c r="AG100" s="39">
        <v>1.093</v>
      </c>
      <c r="AH100" s="39">
        <v>12.023999999999999</v>
      </c>
      <c r="AI100" s="39">
        <v>0</v>
      </c>
      <c r="AJ100" s="39">
        <v>0</v>
      </c>
      <c r="AK100" s="39">
        <v>8.0860000000000003</v>
      </c>
      <c r="AL100" s="39">
        <v>0</v>
      </c>
      <c r="AM100" s="39">
        <v>12.628</v>
      </c>
      <c r="AN100" s="39">
        <v>0</v>
      </c>
      <c r="AO100" s="39">
        <v>27.044</v>
      </c>
      <c r="AP100" s="39">
        <v>2.101</v>
      </c>
      <c r="AQ100" s="39">
        <v>0.63100000000000001</v>
      </c>
      <c r="AR100" s="39">
        <v>1.262</v>
      </c>
      <c r="AS100" s="39">
        <v>6.0000000000000001E-3</v>
      </c>
      <c r="AT100" s="39">
        <v>0.81799999999999995</v>
      </c>
      <c r="AU100" s="39">
        <v>1.5469999999999999</v>
      </c>
      <c r="AV100" s="39">
        <v>1.4770000000000001</v>
      </c>
      <c r="AW100" s="39">
        <v>0.40200000000000002</v>
      </c>
      <c r="AX100" s="39">
        <v>6.6180000000000003</v>
      </c>
      <c r="AY100" s="39">
        <v>0</v>
      </c>
      <c r="AZ100" s="39">
        <v>0</v>
      </c>
      <c r="BA100" s="39">
        <v>3.1880000000000002</v>
      </c>
      <c r="BB100" s="39">
        <v>0</v>
      </c>
      <c r="BC100" s="39">
        <v>3.6789999999999998</v>
      </c>
      <c r="BD100" s="39">
        <v>3.0000000000000001E-3</v>
      </c>
      <c r="BE100" s="39">
        <v>9.3650000000000002</v>
      </c>
      <c r="BF100" s="39">
        <v>1.6020000000000001</v>
      </c>
      <c r="BG100" s="39">
        <v>4.3949999999999996</v>
      </c>
      <c r="BH100" s="39">
        <v>0</v>
      </c>
      <c r="BI100" s="39">
        <v>3.1869999999999998</v>
      </c>
      <c r="BJ100" s="39">
        <v>4.4029999999999996</v>
      </c>
      <c r="BK100" s="39">
        <v>0</v>
      </c>
    </row>
    <row r="101" spans="1:63" x14ac:dyDescent="0.2">
      <c r="A101" s="30">
        <f t="shared" si="22"/>
        <v>2021</v>
      </c>
      <c r="D101" s="30">
        <f t="shared" si="23"/>
        <v>0</v>
      </c>
      <c r="E101" s="30">
        <f t="shared" si="14"/>
        <v>19</v>
      </c>
      <c r="F101" s="30">
        <f t="shared" si="15"/>
        <v>5</v>
      </c>
      <c r="G101" s="30">
        <f t="shared" si="16"/>
        <v>0</v>
      </c>
      <c r="H101" s="30">
        <f t="shared" si="17"/>
        <v>0</v>
      </c>
      <c r="I101" s="30">
        <f t="shared" si="18"/>
        <v>0</v>
      </c>
      <c r="J101" s="30">
        <f t="shared" si="19"/>
        <v>0</v>
      </c>
      <c r="K101" s="30">
        <f t="shared" si="20"/>
        <v>0</v>
      </c>
      <c r="L101" s="30">
        <f t="shared" si="21"/>
        <v>2</v>
      </c>
      <c r="M101" s="38">
        <v>44228</v>
      </c>
      <c r="N101" s="39">
        <v>0</v>
      </c>
      <c r="O101" s="39">
        <v>1.2030000000000001</v>
      </c>
      <c r="P101" s="39">
        <v>3.2000000000000001E-2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0.2</v>
      </c>
      <c r="W101" s="39">
        <v>0</v>
      </c>
      <c r="X101" s="39">
        <v>0.34300000000000003</v>
      </c>
      <c r="Y101" s="39">
        <v>0</v>
      </c>
      <c r="Z101" s="39">
        <v>0.24199999999999999</v>
      </c>
      <c r="AA101" s="39">
        <v>0</v>
      </c>
      <c r="AB101" s="39">
        <v>0</v>
      </c>
      <c r="AC101" s="39">
        <v>0</v>
      </c>
      <c r="AD101" s="39">
        <v>0</v>
      </c>
      <c r="AE101" s="39">
        <v>0.64</v>
      </c>
      <c r="AF101" s="39">
        <v>4.6340000000000003</v>
      </c>
      <c r="AG101" s="39">
        <v>0</v>
      </c>
      <c r="AH101" s="39">
        <v>9.7189999999999994</v>
      </c>
      <c r="AI101" s="39">
        <v>0</v>
      </c>
      <c r="AJ101" s="39">
        <v>0</v>
      </c>
      <c r="AK101" s="39">
        <v>0.372</v>
      </c>
      <c r="AL101" s="39">
        <v>0</v>
      </c>
      <c r="AM101" s="39">
        <v>0</v>
      </c>
      <c r="AN101" s="39">
        <v>0.45500000000000002</v>
      </c>
      <c r="AO101" s="39">
        <v>0</v>
      </c>
      <c r="AP101" s="39">
        <v>0</v>
      </c>
      <c r="AQ101" s="39">
        <v>0</v>
      </c>
      <c r="AR101" s="39">
        <v>1.3879999999999999</v>
      </c>
      <c r="AS101" s="39">
        <v>0</v>
      </c>
      <c r="AT101" s="39">
        <v>0</v>
      </c>
      <c r="AU101" s="39">
        <v>0.56799999999999995</v>
      </c>
      <c r="AV101" s="39">
        <v>2.2629999999999999</v>
      </c>
      <c r="AW101" s="39">
        <v>0</v>
      </c>
      <c r="AX101" s="39">
        <v>0.76400000000000001</v>
      </c>
      <c r="AY101" s="39">
        <v>0</v>
      </c>
      <c r="AZ101" s="39">
        <v>0</v>
      </c>
      <c r="BA101" s="39">
        <v>0.98599999999999999</v>
      </c>
      <c r="BB101" s="39">
        <v>0</v>
      </c>
      <c r="BC101" s="39">
        <v>0</v>
      </c>
      <c r="BD101" s="39">
        <v>0.20499999999999999</v>
      </c>
      <c r="BE101" s="39">
        <v>0</v>
      </c>
      <c r="BF101" s="39">
        <v>0.41799999999999998</v>
      </c>
      <c r="BG101" s="39">
        <v>0.24</v>
      </c>
      <c r="BH101" s="39">
        <v>0</v>
      </c>
      <c r="BI101" s="39">
        <v>0</v>
      </c>
      <c r="BJ101" s="39">
        <v>0</v>
      </c>
      <c r="BK101" s="39">
        <v>0.35599999999999998</v>
      </c>
    </row>
    <row r="102" spans="1:63" x14ac:dyDescent="0.2">
      <c r="A102" s="30">
        <f t="shared" si="22"/>
        <v>2021</v>
      </c>
      <c r="D102" s="30">
        <f t="shared" si="23"/>
        <v>0</v>
      </c>
      <c r="E102" s="30">
        <f t="shared" si="14"/>
        <v>17</v>
      </c>
      <c r="F102" s="30">
        <f t="shared" si="15"/>
        <v>9</v>
      </c>
      <c r="G102" s="30">
        <f t="shared" si="16"/>
        <v>0</v>
      </c>
      <c r="H102" s="30">
        <f t="shared" si="17"/>
        <v>0</v>
      </c>
      <c r="I102" s="30">
        <f t="shared" si="18"/>
        <v>0</v>
      </c>
      <c r="J102" s="30">
        <f t="shared" si="19"/>
        <v>0</v>
      </c>
      <c r="K102" s="30">
        <f t="shared" si="20"/>
        <v>0</v>
      </c>
      <c r="L102" s="30">
        <f t="shared" si="21"/>
        <v>3</v>
      </c>
      <c r="M102" s="38">
        <v>44256</v>
      </c>
      <c r="N102" s="39">
        <v>0</v>
      </c>
      <c r="O102" s="39">
        <v>0.79400000000000004</v>
      </c>
      <c r="P102" s="39">
        <v>0</v>
      </c>
      <c r="Q102" s="39">
        <v>4.3999999999999997E-2</v>
      </c>
      <c r="R102" s="39">
        <v>0</v>
      </c>
      <c r="S102" s="39">
        <v>4.3579999999999997</v>
      </c>
      <c r="T102" s="39">
        <v>0</v>
      </c>
      <c r="U102" s="39">
        <v>0</v>
      </c>
      <c r="V102" s="39">
        <v>0</v>
      </c>
      <c r="W102" s="39">
        <v>0</v>
      </c>
      <c r="X102" s="39">
        <v>0.439</v>
      </c>
      <c r="Y102" s="39">
        <v>0</v>
      </c>
      <c r="Z102" s="39">
        <v>1.3460000000000001</v>
      </c>
      <c r="AA102" s="39">
        <v>0</v>
      </c>
      <c r="AB102" s="39">
        <v>1.125</v>
      </c>
      <c r="AC102" s="39">
        <v>0</v>
      </c>
      <c r="AD102" s="39">
        <v>0.505</v>
      </c>
      <c r="AE102" s="39">
        <v>0</v>
      </c>
      <c r="AF102" s="39">
        <v>0</v>
      </c>
      <c r="AG102" s="39">
        <v>1.034</v>
      </c>
      <c r="AH102" s="39">
        <v>3.4660000000000002</v>
      </c>
      <c r="AI102" s="39">
        <v>0</v>
      </c>
      <c r="AJ102" s="39">
        <v>0</v>
      </c>
      <c r="AK102" s="39">
        <v>0</v>
      </c>
      <c r="AL102" s="39">
        <v>0</v>
      </c>
      <c r="AM102" s="39">
        <v>0</v>
      </c>
      <c r="AN102" s="39">
        <v>0</v>
      </c>
      <c r="AO102" s="39">
        <v>1.2989999999999999</v>
      </c>
      <c r="AP102" s="39">
        <v>0</v>
      </c>
      <c r="AQ102" s="39">
        <v>0</v>
      </c>
      <c r="AR102" s="39">
        <v>0</v>
      </c>
      <c r="AS102" s="39">
        <v>0.73399999999999999</v>
      </c>
      <c r="AT102" s="39">
        <v>3.181</v>
      </c>
      <c r="AU102" s="39">
        <v>0</v>
      </c>
      <c r="AV102" s="39">
        <v>0</v>
      </c>
      <c r="AW102" s="39">
        <v>2.98</v>
      </c>
      <c r="AX102" s="39">
        <v>0.311</v>
      </c>
      <c r="AY102" s="39">
        <v>0</v>
      </c>
      <c r="AZ102" s="39">
        <v>0</v>
      </c>
      <c r="BA102" s="39">
        <v>0</v>
      </c>
      <c r="BB102" s="39">
        <v>3.9809999999999999</v>
      </c>
      <c r="BC102" s="39">
        <v>0</v>
      </c>
      <c r="BD102" s="39">
        <v>0</v>
      </c>
      <c r="BE102" s="39">
        <v>0</v>
      </c>
      <c r="BF102" s="39">
        <v>0.34200000000000003</v>
      </c>
      <c r="BG102" s="39">
        <v>0</v>
      </c>
      <c r="BH102" s="39">
        <v>0</v>
      </c>
      <c r="BI102" s="39">
        <v>0</v>
      </c>
      <c r="BJ102" s="39">
        <v>0</v>
      </c>
      <c r="BK102" s="39">
        <v>1.0999999999999999E-2</v>
      </c>
    </row>
    <row r="103" spans="1:63" x14ac:dyDescent="0.2">
      <c r="A103" s="30">
        <f t="shared" si="22"/>
        <v>2021</v>
      </c>
      <c r="D103" s="30">
        <f t="shared" si="23"/>
        <v>0</v>
      </c>
      <c r="E103" s="30">
        <f t="shared" si="14"/>
        <v>5</v>
      </c>
      <c r="F103" s="30">
        <f t="shared" si="15"/>
        <v>5</v>
      </c>
      <c r="G103" s="30">
        <f t="shared" si="16"/>
        <v>0</v>
      </c>
      <c r="H103" s="30">
        <f t="shared" si="17"/>
        <v>0</v>
      </c>
      <c r="I103" s="30">
        <f t="shared" si="18"/>
        <v>0</v>
      </c>
      <c r="J103" s="30">
        <f t="shared" si="19"/>
        <v>0</v>
      </c>
      <c r="K103" s="30">
        <f t="shared" si="20"/>
        <v>0</v>
      </c>
      <c r="L103" s="30">
        <f t="shared" si="21"/>
        <v>4</v>
      </c>
      <c r="M103" s="38">
        <v>44287</v>
      </c>
      <c r="N103" s="39">
        <v>0</v>
      </c>
      <c r="O103" s="39">
        <v>0</v>
      </c>
      <c r="P103" s="39">
        <v>0</v>
      </c>
      <c r="Q103" s="39">
        <v>9.2390000000000008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8.01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8.8970000000000002</v>
      </c>
      <c r="AN103" s="39">
        <v>0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8.69</v>
      </c>
      <c r="BK103" s="39">
        <v>3.496</v>
      </c>
    </row>
    <row r="104" spans="1:63" x14ac:dyDescent="0.2">
      <c r="A104" s="30">
        <f t="shared" si="22"/>
        <v>2021</v>
      </c>
      <c r="D104" s="30">
        <f t="shared" si="23"/>
        <v>0</v>
      </c>
      <c r="E104" s="30">
        <f t="shared" si="14"/>
        <v>8</v>
      </c>
      <c r="F104" s="30">
        <f t="shared" si="15"/>
        <v>0</v>
      </c>
      <c r="G104" s="30">
        <f t="shared" si="16"/>
        <v>0</v>
      </c>
      <c r="H104" s="30">
        <f t="shared" si="17"/>
        <v>0</v>
      </c>
      <c r="I104" s="30">
        <f t="shared" si="18"/>
        <v>0</v>
      </c>
      <c r="J104" s="30">
        <f t="shared" si="19"/>
        <v>0</v>
      </c>
      <c r="K104" s="30">
        <f t="shared" si="20"/>
        <v>0</v>
      </c>
      <c r="L104" s="30">
        <f t="shared" si="21"/>
        <v>5</v>
      </c>
      <c r="M104" s="38">
        <v>44317</v>
      </c>
      <c r="N104" s="39">
        <v>0</v>
      </c>
      <c r="O104" s="39">
        <v>0</v>
      </c>
      <c r="P104" s="39">
        <v>0.121</v>
      </c>
      <c r="Q104" s="39">
        <v>0</v>
      </c>
      <c r="R104" s="39">
        <v>0.22800000000000001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0.11600000000000001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0.42499999999999999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0.04</v>
      </c>
      <c r="AX104" s="39">
        <v>0</v>
      </c>
      <c r="AY104" s="39">
        <v>0</v>
      </c>
      <c r="AZ104" s="39">
        <v>0.21199999999999999</v>
      </c>
      <c r="BA104" s="39">
        <v>0</v>
      </c>
      <c r="BB104" s="39">
        <v>0</v>
      </c>
      <c r="BC104" s="39">
        <v>0.20799999999999999</v>
      </c>
      <c r="BD104" s="39">
        <v>0</v>
      </c>
      <c r="BE104" s="39">
        <v>0.30199999999999999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</row>
    <row r="105" spans="1:63" x14ac:dyDescent="0.2">
      <c r="A105" s="30">
        <f t="shared" si="22"/>
        <v>2021</v>
      </c>
      <c r="D105" s="30">
        <f t="shared" si="23"/>
        <v>0</v>
      </c>
      <c r="E105" s="30">
        <f t="shared" si="14"/>
        <v>26</v>
      </c>
      <c r="F105" s="30">
        <f t="shared" si="15"/>
        <v>5</v>
      </c>
      <c r="G105" s="30">
        <f t="shared" si="16"/>
        <v>0</v>
      </c>
      <c r="H105" s="30">
        <f t="shared" si="17"/>
        <v>0</v>
      </c>
      <c r="I105" s="30">
        <f t="shared" si="18"/>
        <v>0</v>
      </c>
      <c r="J105" s="30">
        <f t="shared" si="19"/>
        <v>0</v>
      </c>
      <c r="K105" s="30">
        <f t="shared" si="20"/>
        <v>0</v>
      </c>
      <c r="L105" s="30">
        <f t="shared" si="21"/>
        <v>6</v>
      </c>
      <c r="M105" s="38">
        <v>44348</v>
      </c>
      <c r="N105" s="39">
        <v>5.3999999999999999E-2</v>
      </c>
      <c r="O105" s="39">
        <v>0.92</v>
      </c>
      <c r="P105" s="39">
        <v>0.70599999999999996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0.376</v>
      </c>
      <c r="W105" s="39">
        <v>0.252</v>
      </c>
      <c r="X105" s="39">
        <v>2.637</v>
      </c>
      <c r="Y105" s="39">
        <v>0</v>
      </c>
      <c r="Z105" s="39">
        <v>0.28499999999999998</v>
      </c>
      <c r="AA105" s="39">
        <v>0.16500000000000001</v>
      </c>
      <c r="AB105" s="39">
        <v>0</v>
      </c>
      <c r="AC105" s="39">
        <v>0</v>
      </c>
      <c r="AD105" s="39">
        <v>0.33400000000000002</v>
      </c>
      <c r="AE105" s="39">
        <v>0</v>
      </c>
      <c r="AF105" s="39">
        <v>0</v>
      </c>
      <c r="AG105" s="39">
        <v>0.36299999999999999</v>
      </c>
      <c r="AH105" s="39">
        <v>0</v>
      </c>
      <c r="AI105" s="39">
        <v>0.20799999999999999</v>
      </c>
      <c r="AJ105" s="39">
        <v>1.9E-2</v>
      </c>
      <c r="AK105" s="39">
        <v>0</v>
      </c>
      <c r="AL105" s="39">
        <v>0</v>
      </c>
      <c r="AM105" s="39">
        <v>1.6779999999999999</v>
      </c>
      <c r="AN105" s="39">
        <v>0</v>
      </c>
      <c r="AO105" s="39">
        <v>0</v>
      </c>
      <c r="AP105" s="39">
        <v>0</v>
      </c>
      <c r="AQ105" s="39">
        <v>7.1999999999999995E-2</v>
      </c>
      <c r="AR105" s="39">
        <v>0</v>
      </c>
      <c r="AS105" s="39">
        <v>0.28199999999999997</v>
      </c>
      <c r="AT105" s="39">
        <v>0</v>
      </c>
      <c r="AU105" s="39">
        <v>1.732</v>
      </c>
      <c r="AV105" s="39">
        <v>0.47499999999999998</v>
      </c>
      <c r="AW105" s="39">
        <v>0</v>
      </c>
      <c r="AX105" s="39">
        <v>0.22500000000000001</v>
      </c>
      <c r="AY105" s="39">
        <v>0</v>
      </c>
      <c r="AZ105" s="39">
        <v>0</v>
      </c>
      <c r="BA105" s="39">
        <v>0.44800000000000001</v>
      </c>
      <c r="BB105" s="39">
        <v>0.48599999999999999</v>
      </c>
      <c r="BC105" s="39">
        <v>1.3320000000000001</v>
      </c>
      <c r="BD105" s="39">
        <v>0</v>
      </c>
      <c r="BE105" s="39">
        <v>0.155</v>
      </c>
      <c r="BF105" s="39">
        <v>0</v>
      </c>
      <c r="BG105" s="39">
        <v>0.16900000000000001</v>
      </c>
      <c r="BH105" s="39">
        <v>2.7E-2</v>
      </c>
      <c r="BI105" s="39">
        <v>1.659</v>
      </c>
      <c r="BJ105" s="39">
        <v>0.51500000000000001</v>
      </c>
      <c r="BK105" s="39">
        <v>0</v>
      </c>
    </row>
    <row r="106" spans="1:63" x14ac:dyDescent="0.2">
      <c r="A106" s="30">
        <f t="shared" si="22"/>
        <v>2021</v>
      </c>
      <c r="D106" s="30">
        <f t="shared" si="23"/>
        <v>9</v>
      </c>
      <c r="E106" s="30">
        <f t="shared" si="14"/>
        <v>50</v>
      </c>
      <c r="F106" s="30">
        <f t="shared" si="15"/>
        <v>50</v>
      </c>
      <c r="G106" s="30">
        <f t="shared" si="16"/>
        <v>40</v>
      </c>
      <c r="H106" s="30">
        <f t="shared" si="17"/>
        <v>1</v>
      </c>
      <c r="I106" s="30">
        <f t="shared" si="18"/>
        <v>0</v>
      </c>
      <c r="J106" s="30">
        <f t="shared" si="19"/>
        <v>0</v>
      </c>
      <c r="K106" s="30">
        <f t="shared" si="20"/>
        <v>0</v>
      </c>
      <c r="L106" s="30">
        <f t="shared" si="21"/>
        <v>7</v>
      </c>
      <c r="M106" s="38">
        <v>44378</v>
      </c>
      <c r="N106" s="39">
        <v>9.1720000000000006</v>
      </c>
      <c r="O106" s="39">
        <v>27.077000000000002</v>
      </c>
      <c r="P106" s="39">
        <v>23.702999999999999</v>
      </c>
      <c r="Q106" s="39">
        <v>10.634</v>
      </c>
      <c r="R106" s="39">
        <v>35.439</v>
      </c>
      <c r="S106" s="39">
        <v>5.681</v>
      </c>
      <c r="T106" s="39">
        <v>24.577999999999999</v>
      </c>
      <c r="U106" s="39">
        <v>8.9480000000000004</v>
      </c>
      <c r="V106" s="39">
        <v>4.2359999999999998</v>
      </c>
      <c r="W106" s="39">
        <v>37.707000000000001</v>
      </c>
      <c r="X106" s="39">
        <v>21.207000000000001</v>
      </c>
      <c r="Y106" s="39">
        <v>13.362</v>
      </c>
      <c r="Z106" s="39">
        <v>15.003</v>
      </c>
      <c r="AA106" s="39">
        <v>15.781000000000001</v>
      </c>
      <c r="AB106" s="39">
        <v>12.523999999999999</v>
      </c>
      <c r="AC106" s="39">
        <v>16.446000000000002</v>
      </c>
      <c r="AD106" s="39">
        <v>2.6869999999999998</v>
      </c>
      <c r="AE106" s="39">
        <v>41.427999999999997</v>
      </c>
      <c r="AF106" s="39">
        <v>51.936999999999998</v>
      </c>
      <c r="AG106" s="39">
        <v>1.669</v>
      </c>
      <c r="AH106" s="39">
        <v>35.024000000000001</v>
      </c>
      <c r="AI106" s="39">
        <v>5.6779999999999999</v>
      </c>
      <c r="AJ106" s="39">
        <v>11.089</v>
      </c>
      <c r="AK106" s="39">
        <v>23.402000000000001</v>
      </c>
      <c r="AL106" s="39">
        <v>15.145</v>
      </c>
      <c r="AM106" s="39">
        <v>17.748999999999999</v>
      </c>
      <c r="AN106" s="39">
        <v>13.851000000000001</v>
      </c>
      <c r="AO106" s="39">
        <v>17.808</v>
      </c>
      <c r="AP106" s="39">
        <v>16.652999999999999</v>
      </c>
      <c r="AQ106" s="39">
        <v>16.350999999999999</v>
      </c>
      <c r="AR106" s="39">
        <v>6.2619999999999996</v>
      </c>
      <c r="AS106" s="39">
        <v>29.661000000000001</v>
      </c>
      <c r="AT106" s="39">
        <v>8.6690000000000005</v>
      </c>
      <c r="AU106" s="39">
        <v>24.408999999999999</v>
      </c>
      <c r="AV106" s="39">
        <v>15.766999999999999</v>
      </c>
      <c r="AW106" s="39">
        <v>16.952000000000002</v>
      </c>
      <c r="AX106" s="39">
        <v>18.370999999999999</v>
      </c>
      <c r="AY106" s="39">
        <v>20.262</v>
      </c>
      <c r="AZ106" s="39">
        <v>15.032999999999999</v>
      </c>
      <c r="BA106" s="39">
        <v>18.859000000000002</v>
      </c>
      <c r="BB106" s="39">
        <v>17.756</v>
      </c>
      <c r="BC106" s="39">
        <v>13.868</v>
      </c>
      <c r="BD106" s="39">
        <v>9.2100000000000009</v>
      </c>
      <c r="BE106" s="39">
        <v>25.167000000000002</v>
      </c>
      <c r="BF106" s="39">
        <v>11.523</v>
      </c>
      <c r="BG106" s="39">
        <v>22.75</v>
      </c>
      <c r="BH106" s="39">
        <v>18.899999999999999</v>
      </c>
      <c r="BI106" s="39">
        <v>18.919</v>
      </c>
      <c r="BJ106" s="39">
        <v>26.834</v>
      </c>
      <c r="BK106" s="39">
        <v>10.210000000000001</v>
      </c>
    </row>
    <row r="107" spans="1:63" x14ac:dyDescent="0.2">
      <c r="A107" s="30">
        <f t="shared" si="22"/>
        <v>2021</v>
      </c>
      <c r="D107" s="30">
        <f t="shared" si="23"/>
        <v>1</v>
      </c>
      <c r="E107" s="30">
        <f t="shared" si="14"/>
        <v>50</v>
      </c>
      <c r="F107" s="30">
        <f t="shared" si="15"/>
        <v>47</v>
      </c>
      <c r="G107" s="30">
        <f t="shared" si="16"/>
        <v>3</v>
      </c>
      <c r="H107" s="30">
        <f t="shared" si="17"/>
        <v>0</v>
      </c>
      <c r="I107" s="30">
        <f t="shared" si="18"/>
        <v>0</v>
      </c>
      <c r="J107" s="30">
        <f t="shared" si="19"/>
        <v>0</v>
      </c>
      <c r="K107" s="30">
        <f t="shared" si="20"/>
        <v>0</v>
      </c>
      <c r="L107" s="30">
        <f t="shared" si="21"/>
        <v>8</v>
      </c>
      <c r="M107" s="38">
        <v>44409</v>
      </c>
      <c r="N107" s="39">
        <v>1.341</v>
      </c>
      <c r="O107" s="39">
        <v>6.9820000000000002</v>
      </c>
      <c r="P107" s="39">
        <v>2.0219999999999998</v>
      </c>
      <c r="Q107" s="39">
        <v>3.226</v>
      </c>
      <c r="R107" s="39">
        <v>4.476</v>
      </c>
      <c r="S107" s="39">
        <v>1.073</v>
      </c>
      <c r="T107" s="39">
        <v>3.9239999999999999</v>
      </c>
      <c r="U107" s="39">
        <v>3.512</v>
      </c>
      <c r="V107" s="39">
        <v>12.779</v>
      </c>
      <c r="W107" s="39">
        <v>0.90900000000000003</v>
      </c>
      <c r="X107" s="39">
        <v>0.51700000000000002</v>
      </c>
      <c r="Y107" s="39">
        <v>9.3659999999999997</v>
      </c>
      <c r="Z107" s="39">
        <v>4.8620000000000001</v>
      </c>
      <c r="AA107" s="39">
        <v>3.3130000000000002</v>
      </c>
      <c r="AB107" s="39">
        <v>3.2410000000000001</v>
      </c>
      <c r="AC107" s="39">
        <v>1.8180000000000001</v>
      </c>
      <c r="AD107" s="39">
        <v>2.1059999999999999</v>
      </c>
      <c r="AE107" s="39">
        <v>3.3119999999999998</v>
      </c>
      <c r="AF107" s="39">
        <v>7.7619999999999996</v>
      </c>
      <c r="AG107" s="39">
        <v>2.3879999999999999</v>
      </c>
      <c r="AH107" s="39">
        <v>37.015000000000001</v>
      </c>
      <c r="AI107" s="39">
        <v>1.9790000000000001</v>
      </c>
      <c r="AJ107" s="39">
        <v>1.6839999999999999</v>
      </c>
      <c r="AK107" s="39">
        <v>3.1720000000000002</v>
      </c>
      <c r="AL107" s="39">
        <v>6.6820000000000004</v>
      </c>
      <c r="AM107" s="39">
        <v>1.41</v>
      </c>
      <c r="AN107" s="39">
        <v>1.921</v>
      </c>
      <c r="AO107" s="39">
        <v>6.0839999999999996</v>
      </c>
      <c r="AP107" s="39">
        <v>5.8239999999999998</v>
      </c>
      <c r="AQ107" s="39">
        <v>4.1520000000000001</v>
      </c>
      <c r="AR107" s="39">
        <v>5.6559999999999997</v>
      </c>
      <c r="AS107" s="39">
        <v>1.143</v>
      </c>
      <c r="AT107" s="39">
        <v>5.6440000000000001</v>
      </c>
      <c r="AU107" s="39">
        <v>8.9179999999999993</v>
      </c>
      <c r="AV107" s="39">
        <v>2.7490000000000001</v>
      </c>
      <c r="AW107" s="39">
        <v>5.3680000000000003</v>
      </c>
      <c r="AX107" s="39">
        <v>8.1769999999999996</v>
      </c>
      <c r="AY107" s="39">
        <v>1.363</v>
      </c>
      <c r="AZ107" s="39">
        <v>3.8260000000000001</v>
      </c>
      <c r="BA107" s="39">
        <v>3.456</v>
      </c>
      <c r="BB107" s="39">
        <v>4.1609999999999996</v>
      </c>
      <c r="BC107" s="39">
        <v>3.1349999999999998</v>
      </c>
      <c r="BD107" s="39">
        <v>3.214</v>
      </c>
      <c r="BE107" s="39">
        <v>1.8660000000000001</v>
      </c>
      <c r="BF107" s="39">
        <v>5.5919999999999996</v>
      </c>
      <c r="BG107" s="39">
        <v>0.67500000000000004</v>
      </c>
      <c r="BH107" s="39">
        <v>12.66</v>
      </c>
      <c r="BI107" s="39">
        <v>1.7470000000000001</v>
      </c>
      <c r="BJ107" s="39">
        <v>3.44</v>
      </c>
      <c r="BK107" s="39">
        <v>4.3170000000000002</v>
      </c>
    </row>
    <row r="108" spans="1:63" x14ac:dyDescent="0.2">
      <c r="A108" s="30">
        <f t="shared" si="22"/>
        <v>2021</v>
      </c>
      <c r="D108" s="30">
        <f t="shared" si="23"/>
        <v>1</v>
      </c>
      <c r="E108" s="30">
        <f t="shared" si="14"/>
        <v>46</v>
      </c>
      <c r="F108" s="30">
        <f t="shared" si="15"/>
        <v>43</v>
      </c>
      <c r="G108" s="30">
        <f t="shared" si="16"/>
        <v>15</v>
      </c>
      <c r="H108" s="30">
        <f t="shared" si="17"/>
        <v>0</v>
      </c>
      <c r="I108" s="30">
        <f t="shared" si="18"/>
        <v>0</v>
      </c>
      <c r="J108" s="30">
        <f t="shared" si="19"/>
        <v>0</v>
      </c>
      <c r="K108" s="30">
        <f t="shared" si="20"/>
        <v>0</v>
      </c>
      <c r="L108" s="30">
        <f t="shared" si="21"/>
        <v>9</v>
      </c>
      <c r="M108" s="38">
        <v>44440</v>
      </c>
      <c r="N108" s="39">
        <v>11.289</v>
      </c>
      <c r="O108" s="39">
        <v>1.1040000000000001</v>
      </c>
      <c r="P108" s="39">
        <v>18.992000000000001</v>
      </c>
      <c r="Q108" s="39">
        <v>0</v>
      </c>
      <c r="R108" s="39">
        <v>5.3179999999999996</v>
      </c>
      <c r="S108" s="39">
        <v>4.2709999999999999</v>
      </c>
      <c r="T108" s="39">
        <v>4.5090000000000003</v>
      </c>
      <c r="U108" s="39">
        <v>24.806000000000001</v>
      </c>
      <c r="V108" s="39">
        <v>0.63300000000000001</v>
      </c>
      <c r="W108" s="39">
        <v>9.7230000000000008</v>
      </c>
      <c r="X108" s="39">
        <v>4.8789999999999996</v>
      </c>
      <c r="Y108" s="39">
        <v>4.9420000000000002</v>
      </c>
      <c r="Z108" s="39">
        <v>3.5430000000000001</v>
      </c>
      <c r="AA108" s="39">
        <v>4.1420000000000003</v>
      </c>
      <c r="AB108" s="39">
        <v>8.0079999999999991</v>
      </c>
      <c r="AC108" s="39">
        <v>1.847</v>
      </c>
      <c r="AD108" s="39">
        <v>10.077999999999999</v>
      </c>
      <c r="AE108" s="39">
        <v>1.236</v>
      </c>
      <c r="AF108" s="39">
        <v>1.52</v>
      </c>
      <c r="AG108" s="39">
        <v>18.658999999999999</v>
      </c>
      <c r="AH108" s="39">
        <v>5.3869999999999996</v>
      </c>
      <c r="AI108" s="39">
        <v>9.7360000000000007</v>
      </c>
      <c r="AJ108" s="39">
        <v>3.843</v>
      </c>
      <c r="AK108" s="39">
        <v>2.5790000000000002</v>
      </c>
      <c r="AL108" s="39">
        <v>2.081</v>
      </c>
      <c r="AM108" s="39">
        <v>21.24</v>
      </c>
      <c r="AN108" s="39">
        <v>7.73</v>
      </c>
      <c r="AO108" s="39">
        <v>0.91</v>
      </c>
      <c r="AP108" s="39">
        <v>1.42</v>
      </c>
      <c r="AQ108" s="39">
        <v>10.477</v>
      </c>
      <c r="AR108" s="39">
        <v>8.1310000000000002</v>
      </c>
      <c r="AS108" s="39">
        <v>2.5550000000000002</v>
      </c>
      <c r="AT108" s="39">
        <v>14.186999999999999</v>
      </c>
      <c r="AU108" s="39">
        <v>0</v>
      </c>
      <c r="AV108" s="39">
        <v>19.141999999999999</v>
      </c>
      <c r="AW108" s="39">
        <v>0</v>
      </c>
      <c r="AX108" s="39">
        <v>10.384</v>
      </c>
      <c r="AY108" s="39">
        <v>2.46</v>
      </c>
      <c r="AZ108" s="39">
        <v>14.004</v>
      </c>
      <c r="BA108" s="39">
        <v>0</v>
      </c>
      <c r="BB108" s="39">
        <v>2.0859999999999999</v>
      </c>
      <c r="BC108" s="39">
        <v>10.728999999999999</v>
      </c>
      <c r="BD108" s="39">
        <v>17.324000000000002</v>
      </c>
      <c r="BE108" s="39">
        <v>2.3490000000000002</v>
      </c>
      <c r="BF108" s="39">
        <v>2.2120000000000002</v>
      </c>
      <c r="BG108" s="39">
        <v>5.9420000000000002</v>
      </c>
      <c r="BH108" s="39">
        <v>0.437</v>
      </c>
      <c r="BI108" s="39">
        <v>30.710999999999999</v>
      </c>
      <c r="BJ108" s="39">
        <v>3.7240000000000002</v>
      </c>
      <c r="BK108" s="39">
        <v>13.677</v>
      </c>
    </row>
    <row r="109" spans="1:63" x14ac:dyDescent="0.2">
      <c r="A109" s="30">
        <f t="shared" si="22"/>
        <v>2021</v>
      </c>
      <c r="D109" s="30">
        <f t="shared" si="23"/>
        <v>0</v>
      </c>
      <c r="E109" s="30">
        <f t="shared" si="14"/>
        <v>40</v>
      </c>
      <c r="F109" s="30">
        <f t="shared" si="15"/>
        <v>16</v>
      </c>
      <c r="G109" s="30">
        <f t="shared" si="16"/>
        <v>3</v>
      </c>
      <c r="H109" s="30">
        <f t="shared" si="17"/>
        <v>0</v>
      </c>
      <c r="I109" s="30">
        <f t="shared" si="18"/>
        <v>0</v>
      </c>
      <c r="J109" s="30">
        <f t="shared" si="19"/>
        <v>0</v>
      </c>
      <c r="K109" s="30">
        <f t="shared" si="20"/>
        <v>0</v>
      </c>
      <c r="L109" s="30">
        <f t="shared" si="21"/>
        <v>10</v>
      </c>
      <c r="M109" s="38">
        <v>44470</v>
      </c>
      <c r="N109" s="39">
        <v>0.38100000000000001</v>
      </c>
      <c r="O109" s="39">
        <v>0.38600000000000001</v>
      </c>
      <c r="P109" s="39">
        <v>0.13100000000000001</v>
      </c>
      <c r="Q109" s="39">
        <v>0.55000000000000004</v>
      </c>
      <c r="R109" s="39">
        <v>0</v>
      </c>
      <c r="S109" s="39">
        <v>1.744</v>
      </c>
      <c r="T109" s="39">
        <v>3.4000000000000002E-2</v>
      </c>
      <c r="U109" s="39">
        <v>10.816000000000001</v>
      </c>
      <c r="V109" s="39">
        <v>6.9260000000000002</v>
      </c>
      <c r="W109" s="39">
        <v>0.13700000000000001</v>
      </c>
      <c r="X109" s="39">
        <v>0.61499999999999999</v>
      </c>
      <c r="Y109" s="39">
        <v>0</v>
      </c>
      <c r="Z109" s="39">
        <v>0.224</v>
      </c>
      <c r="AA109" s="39">
        <v>0.53100000000000003</v>
      </c>
      <c r="AB109" s="39">
        <v>2.3969999999999998</v>
      </c>
      <c r="AC109" s="39">
        <v>0</v>
      </c>
      <c r="AD109" s="39">
        <v>15.726000000000001</v>
      </c>
      <c r="AE109" s="39">
        <v>0.17799999999999999</v>
      </c>
      <c r="AF109" s="39">
        <v>0.878</v>
      </c>
      <c r="AG109" s="39">
        <v>0</v>
      </c>
      <c r="AH109" s="39">
        <v>0.373</v>
      </c>
      <c r="AI109" s="39">
        <v>0</v>
      </c>
      <c r="AJ109" s="39">
        <v>0.10299999999999999</v>
      </c>
      <c r="AK109" s="39">
        <v>1.181</v>
      </c>
      <c r="AL109" s="39">
        <v>0.24199999999999999</v>
      </c>
      <c r="AM109" s="39">
        <v>0.61</v>
      </c>
      <c r="AN109" s="39">
        <v>6.9359999999999999</v>
      </c>
      <c r="AO109" s="39">
        <v>2.6459999999999999</v>
      </c>
      <c r="AP109" s="39">
        <v>3.4529999999999998</v>
      </c>
      <c r="AQ109" s="39">
        <v>1.2E-2</v>
      </c>
      <c r="AR109" s="39">
        <v>2.4620000000000002</v>
      </c>
      <c r="AS109" s="39">
        <v>0</v>
      </c>
      <c r="AT109" s="39">
        <v>0.40200000000000002</v>
      </c>
      <c r="AU109" s="39">
        <v>2.3559999999999999</v>
      </c>
      <c r="AV109" s="39">
        <v>4.3600000000000003</v>
      </c>
      <c r="AW109" s="39">
        <v>0.39200000000000002</v>
      </c>
      <c r="AX109" s="39">
        <v>0</v>
      </c>
      <c r="AY109" s="39">
        <v>9.0999999999999998E-2</v>
      </c>
      <c r="AZ109" s="39">
        <v>0.85</v>
      </c>
      <c r="BA109" s="39">
        <v>0.65100000000000002</v>
      </c>
      <c r="BB109" s="39">
        <v>0.72</v>
      </c>
      <c r="BC109" s="39">
        <v>2.3820000000000001</v>
      </c>
      <c r="BD109" s="39">
        <v>0</v>
      </c>
      <c r="BE109" s="39">
        <v>0.443</v>
      </c>
      <c r="BF109" s="39">
        <v>18.963999999999999</v>
      </c>
      <c r="BG109" s="39">
        <v>0</v>
      </c>
      <c r="BH109" s="39">
        <v>0.49399999999999999</v>
      </c>
      <c r="BI109" s="39">
        <v>7.2</v>
      </c>
      <c r="BJ109" s="39">
        <v>2.964</v>
      </c>
      <c r="BK109" s="39">
        <v>0</v>
      </c>
    </row>
    <row r="110" spans="1:63" x14ac:dyDescent="0.2">
      <c r="A110" s="30">
        <f t="shared" si="22"/>
        <v>2021</v>
      </c>
      <c r="D110" s="30">
        <f t="shared" si="23"/>
        <v>0</v>
      </c>
      <c r="E110" s="30">
        <f t="shared" si="14"/>
        <v>8</v>
      </c>
      <c r="F110" s="30">
        <f t="shared" si="15"/>
        <v>2</v>
      </c>
      <c r="G110" s="30">
        <f t="shared" si="16"/>
        <v>0</v>
      </c>
      <c r="H110" s="30">
        <f t="shared" si="17"/>
        <v>0</v>
      </c>
      <c r="I110" s="30">
        <f t="shared" si="18"/>
        <v>0</v>
      </c>
      <c r="J110" s="30">
        <f t="shared" si="19"/>
        <v>0</v>
      </c>
      <c r="K110" s="30">
        <f t="shared" si="20"/>
        <v>0</v>
      </c>
      <c r="L110" s="30">
        <f t="shared" si="21"/>
        <v>11</v>
      </c>
      <c r="M110" s="38">
        <v>44501</v>
      </c>
      <c r="N110" s="39">
        <v>0</v>
      </c>
      <c r="O110" s="39">
        <v>0.81200000000000006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0.78100000000000003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>
        <v>0</v>
      </c>
      <c r="AQ110" s="39">
        <v>0.72499999999999998</v>
      </c>
      <c r="AR110" s="39">
        <v>3.32</v>
      </c>
      <c r="AS110" s="39">
        <v>0</v>
      </c>
      <c r="AT110" s="39">
        <v>1.079</v>
      </c>
      <c r="AU110" s="39">
        <v>0</v>
      </c>
      <c r="AV110" s="39">
        <v>0.57799999999999996</v>
      </c>
      <c r="AW110" s="39">
        <v>0</v>
      </c>
      <c r="AX110" s="39">
        <v>0</v>
      </c>
      <c r="AY110" s="39">
        <v>0</v>
      </c>
      <c r="AZ110" s="39">
        <v>0</v>
      </c>
      <c r="BA110" s="39">
        <v>0.252</v>
      </c>
      <c r="BB110" s="39">
        <v>0</v>
      </c>
      <c r="BC110" s="39">
        <v>0</v>
      </c>
      <c r="BD110" s="39">
        <v>0</v>
      </c>
      <c r="BE110" s="39">
        <v>0</v>
      </c>
      <c r="BF110" s="39">
        <v>0</v>
      </c>
      <c r="BG110" s="39">
        <v>0</v>
      </c>
      <c r="BH110" s="39">
        <v>0</v>
      </c>
      <c r="BI110" s="39">
        <v>0.193</v>
      </c>
      <c r="BJ110" s="39">
        <v>0</v>
      </c>
      <c r="BK110" s="39">
        <v>0</v>
      </c>
    </row>
    <row r="111" spans="1:63" x14ac:dyDescent="0.2">
      <c r="A111" s="30">
        <f t="shared" si="22"/>
        <v>2021</v>
      </c>
      <c r="D111" s="30">
        <f t="shared" si="23"/>
        <v>1</v>
      </c>
      <c r="E111" s="30">
        <f t="shared" si="14"/>
        <v>41</v>
      </c>
      <c r="F111" s="30">
        <f t="shared" si="15"/>
        <v>32</v>
      </c>
      <c r="G111" s="30">
        <f t="shared" si="16"/>
        <v>5</v>
      </c>
      <c r="H111" s="30">
        <f t="shared" si="17"/>
        <v>0</v>
      </c>
      <c r="I111" s="30">
        <f t="shared" si="18"/>
        <v>0</v>
      </c>
      <c r="J111" s="30">
        <f t="shared" si="19"/>
        <v>0</v>
      </c>
      <c r="K111" s="30">
        <f t="shared" si="20"/>
        <v>0</v>
      </c>
      <c r="L111" s="30">
        <f t="shared" si="21"/>
        <v>12</v>
      </c>
      <c r="M111" s="38">
        <v>44531</v>
      </c>
      <c r="N111" s="39">
        <v>1.365</v>
      </c>
      <c r="O111" s="39">
        <v>0.29599999999999999</v>
      </c>
      <c r="P111" s="39">
        <v>0.626</v>
      </c>
      <c r="Q111" s="39">
        <v>1.256</v>
      </c>
      <c r="R111" s="39">
        <v>0</v>
      </c>
      <c r="S111" s="39">
        <v>14.151999999999999</v>
      </c>
      <c r="T111" s="39">
        <v>1.661</v>
      </c>
      <c r="U111" s="39">
        <v>4.6189999999999998</v>
      </c>
      <c r="V111" s="39">
        <v>1.464</v>
      </c>
      <c r="W111" s="39">
        <v>4.6269999999999998</v>
      </c>
      <c r="X111" s="39">
        <v>0</v>
      </c>
      <c r="Y111" s="39">
        <v>8.36</v>
      </c>
      <c r="Z111" s="39">
        <v>0</v>
      </c>
      <c r="AA111" s="39">
        <v>9.1549999999999994</v>
      </c>
      <c r="AB111" s="39">
        <v>10.975</v>
      </c>
      <c r="AC111" s="39">
        <v>0.46400000000000002</v>
      </c>
      <c r="AD111" s="39">
        <v>32.756999999999998</v>
      </c>
      <c r="AE111" s="39">
        <v>0</v>
      </c>
      <c r="AF111" s="39">
        <v>1.3939999999999999</v>
      </c>
      <c r="AG111" s="39">
        <v>2.944</v>
      </c>
      <c r="AH111" s="39">
        <v>4.5890000000000004</v>
      </c>
      <c r="AI111" s="39">
        <v>0.10100000000000001</v>
      </c>
      <c r="AJ111" s="39">
        <v>2.0760000000000001</v>
      </c>
      <c r="AK111" s="39">
        <v>2.7010000000000001</v>
      </c>
      <c r="AL111" s="39">
        <v>1.67</v>
      </c>
      <c r="AM111" s="39">
        <v>2.4929999999999999</v>
      </c>
      <c r="AN111" s="39">
        <v>0</v>
      </c>
      <c r="AO111" s="39">
        <v>2.8029999999999999</v>
      </c>
      <c r="AP111" s="39">
        <v>0</v>
      </c>
      <c r="AQ111" s="39">
        <v>19.765000000000001</v>
      </c>
      <c r="AR111" s="39">
        <v>0.66400000000000003</v>
      </c>
      <c r="AS111" s="39">
        <v>3.714</v>
      </c>
      <c r="AT111" s="39">
        <v>0</v>
      </c>
      <c r="AU111" s="39">
        <v>6.5529999999999999</v>
      </c>
      <c r="AV111" s="39">
        <v>1.7270000000000001</v>
      </c>
      <c r="AW111" s="39">
        <v>1.9990000000000001</v>
      </c>
      <c r="AX111" s="39">
        <v>0.68799999999999994</v>
      </c>
      <c r="AY111" s="39">
        <v>3.3570000000000002</v>
      </c>
      <c r="AZ111" s="39">
        <v>0.32500000000000001</v>
      </c>
      <c r="BA111" s="39">
        <v>10.43</v>
      </c>
      <c r="BB111" s="39">
        <v>5.08</v>
      </c>
      <c r="BC111" s="39">
        <v>1.554</v>
      </c>
      <c r="BD111" s="39">
        <v>3.4119999999999999</v>
      </c>
      <c r="BE111" s="39">
        <v>0.45900000000000002</v>
      </c>
      <c r="BF111" s="39">
        <v>0</v>
      </c>
      <c r="BG111" s="39">
        <v>5.8959999999999999</v>
      </c>
      <c r="BH111" s="39">
        <v>0.20599999999999999</v>
      </c>
      <c r="BI111" s="39">
        <v>4.1459999999999999</v>
      </c>
      <c r="BJ111" s="39">
        <v>9.08</v>
      </c>
      <c r="BK111" s="39">
        <v>0</v>
      </c>
    </row>
    <row r="112" spans="1:63" x14ac:dyDescent="0.2">
      <c r="A112" s="30">
        <f t="shared" si="22"/>
        <v>2022</v>
      </c>
      <c r="D112" s="30">
        <f t="shared" si="23"/>
        <v>0</v>
      </c>
      <c r="E112" s="30">
        <f t="shared" si="14"/>
        <v>34</v>
      </c>
      <c r="F112" s="30">
        <f t="shared" si="15"/>
        <v>30</v>
      </c>
      <c r="G112" s="30">
        <f t="shared" si="16"/>
        <v>6</v>
      </c>
      <c r="H112" s="30">
        <f t="shared" si="17"/>
        <v>0</v>
      </c>
      <c r="I112" s="30">
        <f t="shared" si="18"/>
        <v>0</v>
      </c>
      <c r="J112" s="30">
        <f t="shared" si="19"/>
        <v>0</v>
      </c>
      <c r="K112" s="30">
        <f t="shared" si="20"/>
        <v>0</v>
      </c>
      <c r="L112" s="30">
        <f t="shared" si="21"/>
        <v>1</v>
      </c>
      <c r="M112" s="38">
        <v>44562</v>
      </c>
      <c r="N112" s="39">
        <v>3.319</v>
      </c>
      <c r="O112" s="39">
        <v>0</v>
      </c>
      <c r="P112" s="39">
        <v>4.1689999999999996</v>
      </c>
      <c r="Q112" s="39">
        <v>1.2</v>
      </c>
      <c r="R112" s="39">
        <v>4.38</v>
      </c>
      <c r="S112" s="39">
        <v>0</v>
      </c>
      <c r="T112" s="39">
        <v>0</v>
      </c>
      <c r="U112" s="39">
        <v>15.603</v>
      </c>
      <c r="V112" s="39">
        <v>1.595</v>
      </c>
      <c r="W112" s="39">
        <v>0.52700000000000002</v>
      </c>
      <c r="X112" s="39">
        <v>0</v>
      </c>
      <c r="Y112" s="39">
        <v>6.43</v>
      </c>
      <c r="Z112" s="39">
        <v>5.2530000000000001</v>
      </c>
      <c r="AA112" s="39">
        <v>0</v>
      </c>
      <c r="AB112" s="39">
        <v>11.657</v>
      </c>
      <c r="AC112" s="39">
        <v>0</v>
      </c>
      <c r="AD112" s="39">
        <v>1.149</v>
      </c>
      <c r="AE112" s="39">
        <v>5.18</v>
      </c>
      <c r="AF112" s="39">
        <v>21.341000000000001</v>
      </c>
      <c r="AG112" s="39">
        <v>0.55700000000000005</v>
      </c>
      <c r="AH112" s="39">
        <v>6.34</v>
      </c>
      <c r="AI112" s="39">
        <v>13.946</v>
      </c>
      <c r="AJ112" s="39">
        <v>0</v>
      </c>
      <c r="AK112" s="39">
        <v>11.715999999999999</v>
      </c>
      <c r="AL112" s="39">
        <v>0.33</v>
      </c>
      <c r="AM112" s="39">
        <v>9.8320000000000007</v>
      </c>
      <c r="AN112" s="39">
        <v>0</v>
      </c>
      <c r="AO112" s="39">
        <v>18.11</v>
      </c>
      <c r="AP112" s="39">
        <v>0</v>
      </c>
      <c r="AQ112" s="39">
        <v>5.883</v>
      </c>
      <c r="AR112" s="39">
        <v>2.0129999999999999</v>
      </c>
      <c r="AS112" s="39">
        <v>0</v>
      </c>
      <c r="AT112" s="39">
        <v>0</v>
      </c>
      <c r="AU112" s="39">
        <v>3.665</v>
      </c>
      <c r="AV112" s="39">
        <v>0</v>
      </c>
      <c r="AW112" s="39">
        <v>7.22</v>
      </c>
      <c r="AX112" s="39">
        <v>1.6990000000000001</v>
      </c>
      <c r="AY112" s="39">
        <v>1.962</v>
      </c>
      <c r="AZ112" s="39">
        <v>7.2229999999999999</v>
      </c>
      <c r="BA112" s="39">
        <v>0</v>
      </c>
      <c r="BB112" s="39">
        <v>1.2010000000000001</v>
      </c>
      <c r="BC112" s="39">
        <v>1.5089999999999999</v>
      </c>
      <c r="BD112" s="39">
        <v>2.3919999999999999</v>
      </c>
      <c r="BE112" s="39">
        <v>0.32600000000000001</v>
      </c>
      <c r="BF112" s="39">
        <v>4.6379999999999999</v>
      </c>
      <c r="BG112" s="39">
        <v>0</v>
      </c>
      <c r="BH112" s="39">
        <v>0</v>
      </c>
      <c r="BI112" s="39">
        <v>2.2829999999999999</v>
      </c>
      <c r="BJ112" s="39">
        <v>1.76</v>
      </c>
      <c r="BK112" s="39">
        <v>0</v>
      </c>
    </row>
    <row r="113" spans="1:63" x14ac:dyDescent="0.2">
      <c r="A113" s="30">
        <f t="shared" si="22"/>
        <v>2022</v>
      </c>
      <c r="D113" s="30">
        <f t="shared" si="23"/>
        <v>0</v>
      </c>
      <c r="E113" s="30">
        <f t="shared" si="14"/>
        <v>19</v>
      </c>
      <c r="F113" s="30">
        <f t="shared" si="15"/>
        <v>9</v>
      </c>
      <c r="G113" s="30">
        <f t="shared" si="16"/>
        <v>1</v>
      </c>
      <c r="H113" s="30">
        <f t="shared" si="17"/>
        <v>0</v>
      </c>
      <c r="I113" s="30">
        <f t="shared" si="18"/>
        <v>0</v>
      </c>
      <c r="J113" s="30">
        <f t="shared" si="19"/>
        <v>0</v>
      </c>
      <c r="K113" s="30">
        <f t="shared" si="20"/>
        <v>0</v>
      </c>
      <c r="L113" s="30">
        <f t="shared" si="21"/>
        <v>2</v>
      </c>
      <c r="M113" s="38">
        <v>44593</v>
      </c>
      <c r="N113" s="39">
        <v>0</v>
      </c>
      <c r="O113" s="39">
        <v>0</v>
      </c>
      <c r="P113" s="39">
        <v>0.53100000000000003</v>
      </c>
      <c r="Q113" s="39">
        <v>0</v>
      </c>
      <c r="R113" s="39">
        <v>3.28</v>
      </c>
      <c r="S113" s="39">
        <v>0</v>
      </c>
      <c r="T113" s="39">
        <v>0</v>
      </c>
      <c r="U113" s="39">
        <v>1.4999999999999999E-2</v>
      </c>
      <c r="V113" s="39">
        <v>5.67</v>
      </c>
      <c r="W113" s="39">
        <v>0</v>
      </c>
      <c r="X113" s="39">
        <v>3.4540000000000002</v>
      </c>
      <c r="Y113" s="39">
        <v>0</v>
      </c>
      <c r="Z113" s="39">
        <v>1.9630000000000001</v>
      </c>
      <c r="AA113" s="39">
        <v>0</v>
      </c>
      <c r="AB113" s="39">
        <v>0</v>
      </c>
      <c r="AC113" s="39">
        <v>0</v>
      </c>
      <c r="AD113" s="39">
        <v>0</v>
      </c>
      <c r="AE113" s="39">
        <v>1.6240000000000001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19.22</v>
      </c>
      <c r="AL113" s="39">
        <v>0</v>
      </c>
      <c r="AM113" s="39">
        <v>1.8480000000000001</v>
      </c>
      <c r="AN113" s="39">
        <v>0</v>
      </c>
      <c r="AO113" s="39">
        <v>2.83</v>
      </c>
      <c r="AP113" s="39">
        <v>0</v>
      </c>
      <c r="AQ113" s="39">
        <v>0</v>
      </c>
      <c r="AR113" s="39">
        <v>0</v>
      </c>
      <c r="AS113" s="39">
        <v>0.67500000000000004</v>
      </c>
      <c r="AT113" s="39">
        <v>0</v>
      </c>
      <c r="AU113" s="39">
        <v>0</v>
      </c>
      <c r="AV113" s="39">
        <v>1.401</v>
      </c>
      <c r="AW113" s="39">
        <v>0.93300000000000005</v>
      </c>
      <c r="AX113" s="39">
        <v>0.67900000000000005</v>
      </c>
      <c r="AY113" s="39">
        <v>0</v>
      </c>
      <c r="AZ113" s="39">
        <v>2.1999999999999999E-2</v>
      </c>
      <c r="BA113" s="39">
        <v>0</v>
      </c>
      <c r="BB113" s="39">
        <v>0</v>
      </c>
      <c r="BC113" s="39">
        <v>0.128</v>
      </c>
      <c r="BD113" s="39">
        <v>0.17100000000000001</v>
      </c>
      <c r="BE113" s="39">
        <v>0.13500000000000001</v>
      </c>
      <c r="BF113" s="39">
        <v>0</v>
      </c>
      <c r="BG113" s="39">
        <v>0</v>
      </c>
      <c r="BH113" s="39">
        <v>0</v>
      </c>
      <c r="BI113" s="39">
        <v>0</v>
      </c>
      <c r="BJ113" s="39">
        <v>0</v>
      </c>
      <c r="BK113" s="39">
        <v>0.96799999999999997</v>
      </c>
    </row>
    <row r="114" spans="1:63" x14ac:dyDescent="0.2">
      <c r="A114" s="30">
        <f t="shared" si="22"/>
        <v>2022</v>
      </c>
      <c r="D114" s="30">
        <f t="shared" si="23"/>
        <v>0</v>
      </c>
      <c r="E114" s="30">
        <f t="shared" si="14"/>
        <v>21</v>
      </c>
      <c r="F114" s="30">
        <f t="shared" si="15"/>
        <v>10</v>
      </c>
      <c r="G114" s="30">
        <f t="shared" si="16"/>
        <v>1</v>
      </c>
      <c r="H114" s="30">
        <f t="shared" si="17"/>
        <v>0</v>
      </c>
      <c r="I114" s="30">
        <f t="shared" si="18"/>
        <v>0</v>
      </c>
      <c r="J114" s="30">
        <f t="shared" si="19"/>
        <v>0</v>
      </c>
      <c r="K114" s="30">
        <f t="shared" si="20"/>
        <v>0</v>
      </c>
      <c r="L114" s="30">
        <f t="shared" si="21"/>
        <v>3</v>
      </c>
      <c r="M114" s="38">
        <v>44621</v>
      </c>
      <c r="N114" s="39">
        <v>0</v>
      </c>
      <c r="O114" s="39">
        <v>0</v>
      </c>
      <c r="P114" s="39">
        <v>2.573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1.2709999999999999</v>
      </c>
      <c r="W114" s="39">
        <v>0</v>
      </c>
      <c r="X114" s="39">
        <v>0.78</v>
      </c>
      <c r="Y114" s="39">
        <v>0</v>
      </c>
      <c r="Z114" s="39">
        <v>1.706</v>
      </c>
      <c r="AA114" s="39">
        <v>0</v>
      </c>
      <c r="AB114" s="39">
        <v>3.6999999999999998E-2</v>
      </c>
      <c r="AC114" s="39">
        <v>1.202</v>
      </c>
      <c r="AD114" s="39">
        <v>0</v>
      </c>
      <c r="AE114" s="39">
        <v>0</v>
      </c>
      <c r="AF114" s="39">
        <v>0.96799999999999997</v>
      </c>
      <c r="AG114" s="39">
        <v>0.25700000000000001</v>
      </c>
      <c r="AH114" s="39">
        <v>0</v>
      </c>
      <c r="AI114" s="39">
        <v>0.41699999999999998</v>
      </c>
      <c r="AJ114" s="39">
        <v>0</v>
      </c>
      <c r="AK114" s="39">
        <v>0</v>
      </c>
      <c r="AL114" s="39">
        <v>1.2150000000000001</v>
      </c>
      <c r="AM114" s="39">
        <v>0.104</v>
      </c>
      <c r="AN114" s="39">
        <v>0</v>
      </c>
      <c r="AO114" s="39">
        <v>0</v>
      </c>
      <c r="AP114" s="39">
        <v>0</v>
      </c>
      <c r="AQ114" s="39">
        <v>6.3479999999999999</v>
      </c>
      <c r="AR114" s="39">
        <v>0</v>
      </c>
      <c r="AS114" s="39">
        <v>1.3149999999999999</v>
      </c>
      <c r="AT114" s="39">
        <v>0</v>
      </c>
      <c r="AU114" s="39">
        <v>0.53800000000000003</v>
      </c>
      <c r="AV114" s="39">
        <v>0.20699999999999999</v>
      </c>
      <c r="AW114" s="39">
        <v>0</v>
      </c>
      <c r="AX114" s="39">
        <v>1.2989999999999999</v>
      </c>
      <c r="AY114" s="39">
        <v>0</v>
      </c>
      <c r="AZ114" s="39">
        <v>0.84699999999999998</v>
      </c>
      <c r="BA114" s="39">
        <v>0</v>
      </c>
      <c r="BB114" s="39">
        <v>11.74</v>
      </c>
      <c r="BC114" s="39">
        <v>0</v>
      </c>
      <c r="BD114" s="39">
        <v>0</v>
      </c>
      <c r="BE114" s="39">
        <v>0</v>
      </c>
      <c r="BF114" s="39">
        <v>0</v>
      </c>
      <c r="BG114" s="39">
        <v>0.82599999999999996</v>
      </c>
      <c r="BH114" s="39">
        <v>0</v>
      </c>
      <c r="BI114" s="39">
        <v>0.505</v>
      </c>
      <c r="BJ114" s="39">
        <v>1.5760000000000001</v>
      </c>
      <c r="BK114" s="39">
        <v>0</v>
      </c>
    </row>
    <row r="115" spans="1:63" x14ac:dyDescent="0.2">
      <c r="A115" s="30">
        <f t="shared" si="22"/>
        <v>2022</v>
      </c>
      <c r="D115" s="30">
        <f t="shared" si="23"/>
        <v>0</v>
      </c>
      <c r="E115" s="30">
        <f t="shared" si="14"/>
        <v>1</v>
      </c>
      <c r="F115" s="30">
        <f t="shared" si="15"/>
        <v>0</v>
      </c>
      <c r="G115" s="30">
        <f t="shared" si="16"/>
        <v>0</v>
      </c>
      <c r="H115" s="30">
        <f t="shared" si="17"/>
        <v>0</v>
      </c>
      <c r="I115" s="30">
        <f t="shared" si="18"/>
        <v>0</v>
      </c>
      <c r="J115" s="30">
        <f t="shared" si="19"/>
        <v>0</v>
      </c>
      <c r="K115" s="30">
        <f t="shared" si="20"/>
        <v>0</v>
      </c>
      <c r="L115" s="30">
        <f t="shared" si="21"/>
        <v>4</v>
      </c>
      <c r="M115" s="38">
        <v>44652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0.114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0</v>
      </c>
      <c r="BJ115" s="39">
        <v>0</v>
      </c>
      <c r="BK115" s="39">
        <v>0</v>
      </c>
    </row>
    <row r="116" spans="1:63" x14ac:dyDescent="0.2">
      <c r="A116" s="30">
        <f t="shared" si="22"/>
        <v>2022</v>
      </c>
      <c r="D116" s="30">
        <f t="shared" si="23"/>
        <v>0</v>
      </c>
      <c r="E116" s="30">
        <f t="shared" si="14"/>
        <v>4</v>
      </c>
      <c r="F116" s="30">
        <f t="shared" si="15"/>
        <v>1</v>
      </c>
      <c r="G116" s="30">
        <f t="shared" si="16"/>
        <v>0</v>
      </c>
      <c r="H116" s="30">
        <f t="shared" si="17"/>
        <v>0</v>
      </c>
      <c r="I116" s="30">
        <f t="shared" si="18"/>
        <v>0</v>
      </c>
      <c r="J116" s="30">
        <f t="shared" si="19"/>
        <v>0</v>
      </c>
      <c r="K116" s="30">
        <f t="shared" si="20"/>
        <v>0</v>
      </c>
      <c r="L116" s="30">
        <f t="shared" si="21"/>
        <v>5</v>
      </c>
      <c r="M116" s="38">
        <v>44682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0.28299999999999997</v>
      </c>
      <c r="AG116" s="39">
        <v>0</v>
      </c>
      <c r="AH116" s="39">
        <v>1.5629999999999999</v>
      </c>
      <c r="AI116" s="39">
        <v>0</v>
      </c>
      <c r="AJ116" s="39">
        <v>0</v>
      </c>
      <c r="AK116" s="39">
        <v>0</v>
      </c>
      <c r="AL116" s="39">
        <v>0</v>
      </c>
      <c r="AM116" s="39">
        <v>0.40200000000000002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0.41399999999999998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</row>
    <row r="117" spans="1:63" x14ac:dyDescent="0.2">
      <c r="A117" s="30">
        <f t="shared" si="22"/>
        <v>2022</v>
      </c>
      <c r="D117" s="30">
        <f t="shared" si="23"/>
        <v>0</v>
      </c>
      <c r="E117" s="30">
        <f t="shared" si="14"/>
        <v>50</v>
      </c>
      <c r="F117" s="30">
        <f t="shared" si="15"/>
        <v>32</v>
      </c>
      <c r="G117" s="30">
        <f t="shared" si="16"/>
        <v>0</v>
      </c>
      <c r="H117" s="30">
        <f t="shared" si="17"/>
        <v>0</v>
      </c>
      <c r="I117" s="30">
        <f t="shared" si="18"/>
        <v>0</v>
      </c>
      <c r="J117" s="30">
        <f t="shared" si="19"/>
        <v>0</v>
      </c>
      <c r="K117" s="30">
        <f t="shared" si="20"/>
        <v>0</v>
      </c>
      <c r="L117" s="30">
        <f t="shared" si="21"/>
        <v>6</v>
      </c>
      <c r="M117" s="38">
        <v>44713</v>
      </c>
      <c r="N117" s="39">
        <v>0.623</v>
      </c>
      <c r="O117" s="39">
        <v>0.81299999999999994</v>
      </c>
      <c r="P117" s="39">
        <v>1.774</v>
      </c>
      <c r="Q117" s="39">
        <v>1.2390000000000001</v>
      </c>
      <c r="R117" s="39">
        <v>1.982</v>
      </c>
      <c r="S117" s="39">
        <v>0.79</v>
      </c>
      <c r="T117" s="39">
        <v>0.96099999999999997</v>
      </c>
      <c r="U117" s="39">
        <v>1.6240000000000001</v>
      </c>
      <c r="V117" s="39">
        <v>1.079</v>
      </c>
      <c r="W117" s="39">
        <v>4.5469999999999997</v>
      </c>
      <c r="X117" s="39">
        <v>1.016</v>
      </c>
      <c r="Y117" s="39">
        <v>1.3129999999999999</v>
      </c>
      <c r="Z117" s="39">
        <v>0.36799999999999999</v>
      </c>
      <c r="AA117" s="39">
        <v>7.9039999999999999</v>
      </c>
      <c r="AB117" s="39">
        <v>1.925</v>
      </c>
      <c r="AC117" s="39">
        <v>0.32</v>
      </c>
      <c r="AD117" s="39">
        <v>1.857</v>
      </c>
      <c r="AE117" s="39">
        <v>1.1240000000000001</v>
      </c>
      <c r="AF117" s="39">
        <v>1.0249999999999999</v>
      </c>
      <c r="AG117" s="39">
        <v>1.71</v>
      </c>
      <c r="AH117" s="39">
        <v>1.214</v>
      </c>
      <c r="AI117" s="39">
        <v>0.67100000000000004</v>
      </c>
      <c r="AJ117" s="39">
        <v>8.7999999999999995E-2</v>
      </c>
      <c r="AK117" s="39">
        <v>3.968</v>
      </c>
      <c r="AL117" s="39">
        <v>2.6269999999999998</v>
      </c>
      <c r="AM117" s="39">
        <v>0.26300000000000001</v>
      </c>
      <c r="AN117" s="39">
        <v>1.7150000000000001</v>
      </c>
      <c r="AO117" s="39">
        <v>0.13</v>
      </c>
      <c r="AP117" s="39">
        <v>1.657</v>
      </c>
      <c r="AQ117" s="39">
        <v>1.6319999999999999</v>
      </c>
      <c r="AR117" s="39">
        <v>1.012</v>
      </c>
      <c r="AS117" s="39">
        <v>1.8260000000000001</v>
      </c>
      <c r="AT117" s="39">
        <v>3.5960000000000001</v>
      </c>
      <c r="AU117" s="39">
        <v>0.70799999999999996</v>
      </c>
      <c r="AV117" s="39">
        <v>0.13500000000000001</v>
      </c>
      <c r="AW117" s="39">
        <v>2.2000000000000002</v>
      </c>
      <c r="AX117" s="39">
        <v>2.3660000000000001</v>
      </c>
      <c r="AY117" s="39">
        <v>4.2999999999999997E-2</v>
      </c>
      <c r="AZ117" s="39">
        <v>3.3740000000000001</v>
      </c>
      <c r="BA117" s="39">
        <v>1.5229999999999999</v>
      </c>
      <c r="BB117" s="39">
        <v>1.875</v>
      </c>
      <c r="BC117" s="39">
        <v>2.71</v>
      </c>
      <c r="BD117" s="39">
        <v>4.7140000000000004</v>
      </c>
      <c r="BE117" s="39">
        <v>0.154</v>
      </c>
      <c r="BF117" s="39">
        <v>5.157</v>
      </c>
      <c r="BG117" s="39">
        <v>0.435</v>
      </c>
      <c r="BH117" s="39">
        <v>0.878</v>
      </c>
      <c r="BI117" s="39">
        <v>0.13700000000000001</v>
      </c>
      <c r="BJ117" s="39">
        <v>3.9220000000000002</v>
      </c>
      <c r="BK117" s="39">
        <v>0.85499999999999998</v>
      </c>
    </row>
    <row r="118" spans="1:63" x14ac:dyDescent="0.2">
      <c r="A118" s="30">
        <f t="shared" si="22"/>
        <v>2022</v>
      </c>
      <c r="D118" s="30">
        <f t="shared" si="23"/>
        <v>25</v>
      </c>
      <c r="E118" s="30">
        <f t="shared" si="14"/>
        <v>50</v>
      </c>
      <c r="F118" s="30">
        <f t="shared" si="15"/>
        <v>50</v>
      </c>
      <c r="G118" s="30">
        <f t="shared" si="16"/>
        <v>41</v>
      </c>
      <c r="H118" s="30">
        <f t="shared" si="17"/>
        <v>2</v>
      </c>
      <c r="I118" s="30">
        <f t="shared" si="18"/>
        <v>0</v>
      </c>
      <c r="J118" s="30">
        <f t="shared" si="19"/>
        <v>0</v>
      </c>
      <c r="K118" s="30">
        <f t="shared" si="20"/>
        <v>0</v>
      </c>
      <c r="L118" s="30">
        <f t="shared" si="21"/>
        <v>7</v>
      </c>
      <c r="M118" s="38">
        <v>44743</v>
      </c>
      <c r="N118" s="39">
        <v>34.698</v>
      </c>
      <c r="O118" s="39">
        <v>22.138999999999999</v>
      </c>
      <c r="P118" s="39">
        <v>13.760999999999999</v>
      </c>
      <c r="Q118" s="39">
        <v>25.158999999999999</v>
      </c>
      <c r="R118" s="39">
        <v>9.0380000000000003</v>
      </c>
      <c r="S118" s="39">
        <v>36.880000000000003</v>
      </c>
      <c r="T118" s="39">
        <v>16.956</v>
      </c>
      <c r="U118" s="39">
        <v>22.456</v>
      </c>
      <c r="V118" s="39">
        <v>32.89</v>
      </c>
      <c r="W118" s="39">
        <v>7.5839999999999996</v>
      </c>
      <c r="X118" s="39">
        <v>32.247999999999998</v>
      </c>
      <c r="Y118" s="39">
        <v>6.0289999999999999</v>
      </c>
      <c r="Z118" s="39">
        <v>15.648</v>
      </c>
      <c r="AA118" s="39">
        <v>22.422000000000001</v>
      </c>
      <c r="AB118" s="39">
        <v>26.684000000000001</v>
      </c>
      <c r="AC118" s="39">
        <v>42.42</v>
      </c>
      <c r="AD118" s="39">
        <v>32.982999999999997</v>
      </c>
      <c r="AE118" s="39">
        <v>6.2859999999999996</v>
      </c>
      <c r="AF118" s="39">
        <v>30.667999999999999</v>
      </c>
      <c r="AG118" s="39">
        <v>13.555999999999999</v>
      </c>
      <c r="AH118" s="39">
        <v>39.536000000000001</v>
      </c>
      <c r="AI118" s="39">
        <v>38.273000000000003</v>
      </c>
      <c r="AJ118" s="39">
        <v>36.954999999999998</v>
      </c>
      <c r="AK118" s="39">
        <v>27.588000000000001</v>
      </c>
      <c r="AL118" s="39">
        <v>3.5539999999999998</v>
      </c>
      <c r="AM118" s="39">
        <v>42.2</v>
      </c>
      <c r="AN118" s="39">
        <v>38.887</v>
      </c>
      <c r="AO118" s="39">
        <v>5.3070000000000004</v>
      </c>
      <c r="AP118" s="39">
        <v>18.436</v>
      </c>
      <c r="AQ118" s="39">
        <v>19.413</v>
      </c>
      <c r="AR118" s="39">
        <v>30.202000000000002</v>
      </c>
      <c r="AS118" s="39">
        <v>43.643000000000001</v>
      </c>
      <c r="AT118" s="39">
        <v>29.622</v>
      </c>
      <c r="AU118" s="39">
        <v>18.384</v>
      </c>
      <c r="AV118" s="39">
        <v>11.49</v>
      </c>
      <c r="AW118" s="39">
        <v>26.327999999999999</v>
      </c>
      <c r="AX118" s="39">
        <v>13.749000000000001</v>
      </c>
      <c r="AY118" s="39">
        <v>68.183000000000007</v>
      </c>
      <c r="AZ118" s="39">
        <v>65.551000000000002</v>
      </c>
      <c r="BA118" s="39">
        <v>4.0839999999999996</v>
      </c>
      <c r="BB118" s="39">
        <v>21.547000000000001</v>
      </c>
      <c r="BC118" s="39">
        <v>15.571</v>
      </c>
      <c r="BD118" s="39">
        <v>4.6159999999999997</v>
      </c>
      <c r="BE118" s="39">
        <v>34.56</v>
      </c>
      <c r="BF118" s="39">
        <v>11.36</v>
      </c>
      <c r="BG118" s="39">
        <v>27.622</v>
      </c>
      <c r="BH118" s="39">
        <v>9.3490000000000002</v>
      </c>
      <c r="BI118" s="39">
        <v>29.183</v>
      </c>
      <c r="BJ118" s="39">
        <v>11.804</v>
      </c>
      <c r="BK118" s="39">
        <v>26.530999999999999</v>
      </c>
    </row>
    <row r="119" spans="1:63" x14ac:dyDescent="0.2">
      <c r="A119" s="30">
        <f t="shared" si="22"/>
        <v>2022</v>
      </c>
      <c r="D119" s="30">
        <f t="shared" si="23"/>
        <v>0</v>
      </c>
      <c r="E119" s="30">
        <f t="shared" si="14"/>
        <v>48</v>
      </c>
      <c r="F119" s="30">
        <f t="shared" si="15"/>
        <v>46</v>
      </c>
      <c r="G119" s="30">
        <f t="shared" si="16"/>
        <v>4</v>
      </c>
      <c r="H119" s="30">
        <f t="shared" si="17"/>
        <v>0</v>
      </c>
      <c r="I119" s="30">
        <f t="shared" si="18"/>
        <v>0</v>
      </c>
      <c r="J119" s="30">
        <f t="shared" si="19"/>
        <v>0</v>
      </c>
      <c r="K119" s="30">
        <f t="shared" si="20"/>
        <v>0</v>
      </c>
      <c r="L119" s="30">
        <f t="shared" si="21"/>
        <v>8</v>
      </c>
      <c r="M119" s="38">
        <v>44774</v>
      </c>
      <c r="N119" s="39">
        <v>4.4509999999999996</v>
      </c>
      <c r="O119" s="39">
        <v>2.7010000000000001</v>
      </c>
      <c r="P119" s="39">
        <v>2.9340000000000002</v>
      </c>
      <c r="Q119" s="39">
        <v>6.2729999999999997</v>
      </c>
      <c r="R119" s="39">
        <v>2.7639999999999998</v>
      </c>
      <c r="S119" s="39">
        <v>1.337</v>
      </c>
      <c r="T119" s="39">
        <v>2.8690000000000002</v>
      </c>
      <c r="U119" s="39">
        <v>3.718</v>
      </c>
      <c r="V119" s="39">
        <v>2.778</v>
      </c>
      <c r="W119" s="39">
        <v>2.88</v>
      </c>
      <c r="X119" s="39">
        <v>2.2669999999999999</v>
      </c>
      <c r="Y119" s="39">
        <v>3.8239999999999998</v>
      </c>
      <c r="Z119" s="39">
        <v>5.9630000000000001</v>
      </c>
      <c r="AA119" s="39">
        <v>1.2210000000000001</v>
      </c>
      <c r="AB119" s="39">
        <v>1.996</v>
      </c>
      <c r="AC119" s="39">
        <v>9.1120000000000001</v>
      </c>
      <c r="AD119" s="39">
        <v>3.9420000000000002</v>
      </c>
      <c r="AE119" s="39">
        <v>0</v>
      </c>
      <c r="AF119" s="39">
        <v>3.532</v>
      </c>
      <c r="AG119" s="39">
        <v>5.0670000000000002</v>
      </c>
      <c r="AH119" s="39">
        <v>21.405999999999999</v>
      </c>
      <c r="AI119" s="39">
        <v>2.4620000000000002</v>
      </c>
      <c r="AJ119" s="39">
        <v>2.2509999999999999</v>
      </c>
      <c r="AK119" s="39">
        <v>5.7869999999999999</v>
      </c>
      <c r="AL119" s="39">
        <v>1.4079999999999999</v>
      </c>
      <c r="AM119" s="39">
        <v>10.521000000000001</v>
      </c>
      <c r="AN119" s="39">
        <v>3.46</v>
      </c>
      <c r="AO119" s="39">
        <v>1.609</v>
      </c>
      <c r="AP119" s="39">
        <v>5.516</v>
      </c>
      <c r="AQ119" s="39">
        <v>2.3820000000000001</v>
      </c>
      <c r="AR119" s="39">
        <v>0.91100000000000003</v>
      </c>
      <c r="AS119" s="39">
        <v>3.4260000000000002</v>
      </c>
      <c r="AT119" s="39">
        <v>1.5289999999999999</v>
      </c>
      <c r="AU119" s="39">
        <v>18.427</v>
      </c>
      <c r="AV119" s="39">
        <v>3.68</v>
      </c>
      <c r="AW119" s="39">
        <v>2.726</v>
      </c>
      <c r="AX119" s="39">
        <v>3.2970000000000002</v>
      </c>
      <c r="AY119" s="39">
        <v>1.3440000000000001</v>
      </c>
      <c r="AZ119" s="39">
        <v>6.77</v>
      </c>
      <c r="BA119" s="39">
        <v>0</v>
      </c>
      <c r="BB119" s="39">
        <v>1.919</v>
      </c>
      <c r="BC119" s="39">
        <v>7.1020000000000003</v>
      </c>
      <c r="BD119" s="39">
        <v>2.649</v>
      </c>
      <c r="BE119" s="39">
        <v>0.81100000000000005</v>
      </c>
      <c r="BF119" s="39">
        <v>3.3570000000000002</v>
      </c>
      <c r="BG119" s="39">
        <v>4.774</v>
      </c>
      <c r="BH119" s="39">
        <v>11.241</v>
      </c>
      <c r="BI119" s="39">
        <v>1.8859999999999999</v>
      </c>
      <c r="BJ119" s="39">
        <v>1.8109999999999999</v>
      </c>
      <c r="BK119" s="39">
        <v>1.4830000000000001</v>
      </c>
    </row>
    <row r="120" spans="1:63" x14ac:dyDescent="0.2">
      <c r="A120" s="30">
        <f t="shared" si="22"/>
        <v>2022</v>
      </c>
      <c r="D120" s="30">
        <f t="shared" si="23"/>
        <v>3</v>
      </c>
      <c r="E120" s="30">
        <f t="shared" si="14"/>
        <v>48</v>
      </c>
      <c r="F120" s="30">
        <f t="shared" si="15"/>
        <v>43</v>
      </c>
      <c r="G120" s="30">
        <f t="shared" si="16"/>
        <v>11</v>
      </c>
      <c r="H120" s="30">
        <f t="shared" si="17"/>
        <v>0</v>
      </c>
      <c r="I120" s="30">
        <f t="shared" si="18"/>
        <v>0</v>
      </c>
      <c r="J120" s="30">
        <f t="shared" si="19"/>
        <v>0</v>
      </c>
      <c r="K120" s="30">
        <f t="shared" si="20"/>
        <v>0</v>
      </c>
      <c r="L120" s="30">
        <f t="shared" si="21"/>
        <v>9</v>
      </c>
      <c r="M120" s="38">
        <v>44805</v>
      </c>
      <c r="N120" s="39">
        <v>1.212</v>
      </c>
      <c r="O120" s="39">
        <v>14.372</v>
      </c>
      <c r="P120" s="39">
        <v>0</v>
      </c>
      <c r="Q120" s="39">
        <v>30.196000000000002</v>
      </c>
      <c r="R120" s="39">
        <v>8.6980000000000004</v>
      </c>
      <c r="S120" s="39">
        <v>4.2690000000000001</v>
      </c>
      <c r="T120" s="39">
        <v>10.827</v>
      </c>
      <c r="U120" s="39">
        <v>12.025</v>
      </c>
      <c r="V120" s="39">
        <v>1.7130000000000001</v>
      </c>
      <c r="W120" s="39">
        <v>3.9489999999999998</v>
      </c>
      <c r="X120" s="39">
        <v>0.85299999999999998</v>
      </c>
      <c r="Y120" s="39">
        <v>6.585</v>
      </c>
      <c r="Z120" s="39">
        <v>4.2000000000000003E-2</v>
      </c>
      <c r="AA120" s="39">
        <v>29.31</v>
      </c>
      <c r="AB120" s="39">
        <v>4.6529999999999996</v>
      </c>
      <c r="AC120" s="39">
        <v>1.528</v>
      </c>
      <c r="AD120" s="39">
        <v>1.399</v>
      </c>
      <c r="AE120" s="39">
        <v>33.194000000000003</v>
      </c>
      <c r="AF120" s="39">
        <v>4.4669999999999996</v>
      </c>
      <c r="AG120" s="39">
        <v>7.7889999999999997</v>
      </c>
      <c r="AH120" s="39">
        <v>3.22</v>
      </c>
      <c r="AI120" s="39">
        <v>6.4729999999999999</v>
      </c>
      <c r="AJ120" s="39">
        <v>4.694</v>
      </c>
      <c r="AK120" s="39">
        <v>1.8029999999999999</v>
      </c>
      <c r="AL120" s="39">
        <v>9.9849999999999994</v>
      </c>
      <c r="AM120" s="39">
        <v>2.758</v>
      </c>
      <c r="AN120" s="39">
        <v>0.71599999999999997</v>
      </c>
      <c r="AO120" s="39">
        <v>7.6849999999999996</v>
      </c>
      <c r="AP120" s="39">
        <v>10.243</v>
      </c>
      <c r="AQ120" s="39">
        <v>1.607</v>
      </c>
      <c r="AR120" s="39">
        <v>19.934999999999999</v>
      </c>
      <c r="AS120" s="39">
        <v>1.9319999999999999</v>
      </c>
      <c r="AT120" s="39">
        <v>2.637</v>
      </c>
      <c r="AU120" s="39">
        <v>2.4</v>
      </c>
      <c r="AV120" s="39">
        <v>9.5370000000000008</v>
      </c>
      <c r="AW120" s="39">
        <v>5.8000000000000003E-2</v>
      </c>
      <c r="AX120" s="39">
        <v>5.0439999999999996</v>
      </c>
      <c r="AY120" s="39">
        <v>6.3609999999999998</v>
      </c>
      <c r="AZ120" s="39">
        <v>2.8340000000000001</v>
      </c>
      <c r="BA120" s="39">
        <v>4.4089999999999998</v>
      </c>
      <c r="BB120" s="39">
        <v>17.004000000000001</v>
      </c>
      <c r="BC120" s="39">
        <v>4.1360000000000001</v>
      </c>
      <c r="BD120" s="39">
        <v>3.0649999999999999</v>
      </c>
      <c r="BE120" s="39">
        <v>9.8490000000000002</v>
      </c>
      <c r="BF120" s="39">
        <v>5.0869999999999997</v>
      </c>
      <c r="BG120" s="39">
        <v>2.012</v>
      </c>
      <c r="BH120" s="39">
        <v>0.91700000000000004</v>
      </c>
      <c r="BI120" s="39">
        <v>24.771000000000001</v>
      </c>
      <c r="BJ120" s="39">
        <v>21.814</v>
      </c>
      <c r="BK120" s="39">
        <v>0</v>
      </c>
    </row>
    <row r="121" spans="1:63" x14ac:dyDescent="0.2">
      <c r="A121" s="30">
        <f t="shared" si="22"/>
        <v>2022</v>
      </c>
      <c r="D121" s="30">
        <f t="shared" si="23"/>
        <v>1</v>
      </c>
      <c r="E121" s="30">
        <f t="shared" si="14"/>
        <v>45</v>
      </c>
      <c r="F121" s="30">
        <f t="shared" si="15"/>
        <v>23</v>
      </c>
      <c r="G121" s="30">
        <f t="shared" si="16"/>
        <v>4</v>
      </c>
      <c r="H121" s="30">
        <f t="shared" si="17"/>
        <v>0</v>
      </c>
      <c r="I121" s="30">
        <f t="shared" si="18"/>
        <v>0</v>
      </c>
      <c r="J121" s="30">
        <f t="shared" si="19"/>
        <v>0</v>
      </c>
      <c r="K121" s="30">
        <f t="shared" si="20"/>
        <v>0</v>
      </c>
      <c r="L121" s="30">
        <f t="shared" si="21"/>
        <v>10</v>
      </c>
      <c r="M121" s="38">
        <v>44835</v>
      </c>
      <c r="N121" s="39">
        <v>0.38100000000000001</v>
      </c>
      <c r="O121" s="39">
        <v>6.8570000000000002</v>
      </c>
      <c r="P121" s="39">
        <v>0</v>
      </c>
      <c r="Q121" s="39">
        <v>5.3620000000000001</v>
      </c>
      <c r="R121" s="39">
        <v>1.0509999999999999</v>
      </c>
      <c r="S121" s="39">
        <v>0.33</v>
      </c>
      <c r="T121" s="39">
        <v>0.72099999999999997</v>
      </c>
      <c r="U121" s="39">
        <v>13.086</v>
      </c>
      <c r="V121" s="39">
        <v>0.36499999999999999</v>
      </c>
      <c r="W121" s="39">
        <v>7.3999999999999996E-2</v>
      </c>
      <c r="X121" s="39">
        <v>0</v>
      </c>
      <c r="Y121" s="39">
        <v>1.3979999999999999</v>
      </c>
      <c r="Z121" s="39">
        <v>1.7909999999999999</v>
      </c>
      <c r="AA121" s="39">
        <v>0</v>
      </c>
      <c r="AB121" s="39">
        <v>0.65800000000000003</v>
      </c>
      <c r="AC121" s="39">
        <v>2.09</v>
      </c>
      <c r="AD121" s="39">
        <v>20.294</v>
      </c>
      <c r="AE121" s="39">
        <v>0.21199999999999999</v>
      </c>
      <c r="AF121" s="39">
        <v>0.94399999999999995</v>
      </c>
      <c r="AG121" s="39">
        <v>0.64200000000000002</v>
      </c>
      <c r="AH121" s="39">
        <v>0.185</v>
      </c>
      <c r="AI121" s="39">
        <v>1.42</v>
      </c>
      <c r="AJ121" s="39">
        <v>0.157</v>
      </c>
      <c r="AK121" s="39">
        <v>1.2689999999999999</v>
      </c>
      <c r="AL121" s="39">
        <v>1.7050000000000001</v>
      </c>
      <c r="AM121" s="39">
        <v>0.38200000000000001</v>
      </c>
      <c r="AN121" s="39">
        <v>8.9480000000000004</v>
      </c>
      <c r="AO121" s="39">
        <v>2.722</v>
      </c>
      <c r="AP121" s="39">
        <v>1.57</v>
      </c>
      <c r="AQ121" s="39">
        <v>0.26800000000000002</v>
      </c>
      <c r="AR121" s="39">
        <v>1.0569999999999999</v>
      </c>
      <c r="AS121" s="39">
        <v>0.65700000000000003</v>
      </c>
      <c r="AT121" s="39">
        <v>4.7370000000000001</v>
      </c>
      <c r="AU121" s="39">
        <v>0.50900000000000001</v>
      </c>
      <c r="AV121" s="39">
        <v>10.682</v>
      </c>
      <c r="AW121" s="39">
        <v>0</v>
      </c>
      <c r="AX121" s="39">
        <v>1.6E-2</v>
      </c>
      <c r="AY121" s="39">
        <v>0.84099999999999997</v>
      </c>
      <c r="AZ121" s="39">
        <v>5.6859999999999999</v>
      </c>
      <c r="BA121" s="39">
        <v>0</v>
      </c>
      <c r="BB121" s="39">
        <v>2.2669999999999999</v>
      </c>
      <c r="BC121" s="39">
        <v>3.2410000000000001</v>
      </c>
      <c r="BD121" s="39">
        <v>1.0269999999999999</v>
      </c>
      <c r="BE121" s="39">
        <v>0.40600000000000003</v>
      </c>
      <c r="BF121" s="39">
        <v>33.131999999999998</v>
      </c>
      <c r="BG121" s="39">
        <v>0.57699999999999996</v>
      </c>
      <c r="BH121" s="39">
        <v>0.65400000000000003</v>
      </c>
      <c r="BI121" s="39">
        <v>0.91300000000000003</v>
      </c>
      <c r="BJ121" s="39">
        <v>4.1000000000000002E-2</v>
      </c>
      <c r="BK121" s="39">
        <v>3.0019999999999998</v>
      </c>
    </row>
    <row r="122" spans="1:63" x14ac:dyDescent="0.2">
      <c r="A122" s="30">
        <f t="shared" si="22"/>
        <v>2022</v>
      </c>
      <c r="D122" s="30">
        <f t="shared" si="23"/>
        <v>0</v>
      </c>
      <c r="E122" s="30">
        <f t="shared" si="14"/>
        <v>9</v>
      </c>
      <c r="F122" s="30">
        <f t="shared" si="15"/>
        <v>6</v>
      </c>
      <c r="G122" s="30">
        <f t="shared" si="16"/>
        <v>0</v>
      </c>
      <c r="H122" s="30">
        <f t="shared" si="17"/>
        <v>0</v>
      </c>
      <c r="I122" s="30">
        <f t="shared" si="18"/>
        <v>0</v>
      </c>
      <c r="J122" s="30">
        <f t="shared" si="19"/>
        <v>0</v>
      </c>
      <c r="K122" s="30">
        <f t="shared" si="20"/>
        <v>0</v>
      </c>
      <c r="L122" s="30">
        <f t="shared" si="21"/>
        <v>11</v>
      </c>
      <c r="M122" s="38">
        <v>44866</v>
      </c>
      <c r="N122" s="39">
        <v>0</v>
      </c>
      <c r="O122" s="39">
        <v>3.3210000000000002</v>
      </c>
      <c r="P122" s="39">
        <v>0</v>
      </c>
      <c r="Q122" s="39">
        <v>0</v>
      </c>
      <c r="R122" s="39">
        <v>1.0580000000000001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0.13100000000000001</v>
      </c>
      <c r="AI122" s="39">
        <v>0</v>
      </c>
      <c r="AJ122" s="39">
        <v>3.944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3.0179999999999998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  <c r="AW122" s="39">
        <v>0</v>
      </c>
      <c r="AX122" s="39">
        <v>0</v>
      </c>
      <c r="AY122" s="39">
        <v>0</v>
      </c>
      <c r="AZ122" s="39">
        <v>0</v>
      </c>
      <c r="BA122" s="39">
        <v>0</v>
      </c>
      <c r="BB122" s="39">
        <v>1.4259999999999999</v>
      </c>
      <c r="BC122" s="39">
        <v>0</v>
      </c>
      <c r="BD122" s="39">
        <v>0.46300000000000002</v>
      </c>
      <c r="BE122" s="39">
        <v>0</v>
      </c>
      <c r="BF122" s="39">
        <v>0</v>
      </c>
      <c r="BG122" s="39">
        <v>0</v>
      </c>
      <c r="BH122" s="39">
        <v>3.387</v>
      </c>
      <c r="BI122" s="39">
        <v>0</v>
      </c>
      <c r="BJ122" s="39">
        <v>0</v>
      </c>
      <c r="BK122" s="39">
        <v>5.1999999999999998E-2</v>
      </c>
    </row>
    <row r="123" spans="1:63" x14ac:dyDescent="0.2">
      <c r="A123" s="30">
        <f t="shared" si="22"/>
        <v>2022</v>
      </c>
      <c r="D123" s="30">
        <f t="shared" si="23"/>
        <v>2</v>
      </c>
      <c r="E123" s="30">
        <f t="shared" si="14"/>
        <v>36</v>
      </c>
      <c r="F123" s="30">
        <f t="shared" si="15"/>
        <v>27</v>
      </c>
      <c r="G123" s="30">
        <f t="shared" si="16"/>
        <v>5</v>
      </c>
      <c r="H123" s="30">
        <f t="shared" si="17"/>
        <v>1</v>
      </c>
      <c r="I123" s="30">
        <f t="shared" si="18"/>
        <v>0</v>
      </c>
      <c r="J123" s="30">
        <f t="shared" si="19"/>
        <v>0</v>
      </c>
      <c r="K123" s="30">
        <f t="shared" si="20"/>
        <v>0</v>
      </c>
      <c r="L123" s="30">
        <f t="shared" si="21"/>
        <v>12</v>
      </c>
      <c r="M123" s="38">
        <v>44896</v>
      </c>
      <c r="N123" s="39">
        <v>7.8E-2</v>
      </c>
      <c r="O123" s="39">
        <v>6.7910000000000004</v>
      </c>
      <c r="P123" s="39">
        <v>0</v>
      </c>
      <c r="Q123" s="39">
        <v>94.757999999999996</v>
      </c>
      <c r="R123" s="39">
        <v>1.27</v>
      </c>
      <c r="S123" s="39">
        <v>5.4560000000000004</v>
      </c>
      <c r="T123" s="39">
        <v>0.48899999999999999</v>
      </c>
      <c r="U123" s="39">
        <v>3.1949999999999998</v>
      </c>
      <c r="V123" s="39">
        <v>0</v>
      </c>
      <c r="W123" s="39">
        <v>9.7919999999999998</v>
      </c>
      <c r="X123" s="39">
        <v>6.6379999999999999</v>
      </c>
      <c r="Y123" s="39">
        <v>0</v>
      </c>
      <c r="Z123" s="39">
        <v>0.63200000000000001</v>
      </c>
      <c r="AA123" s="39">
        <v>12.736000000000001</v>
      </c>
      <c r="AB123" s="39">
        <v>0</v>
      </c>
      <c r="AC123" s="39">
        <v>8.9469999999999992</v>
      </c>
      <c r="AD123" s="39">
        <v>0</v>
      </c>
      <c r="AE123" s="39">
        <v>30.677</v>
      </c>
      <c r="AF123" s="39">
        <v>13.832000000000001</v>
      </c>
      <c r="AG123" s="39">
        <v>0.36099999999999999</v>
      </c>
      <c r="AH123" s="39">
        <v>13.397</v>
      </c>
      <c r="AI123" s="39">
        <v>0</v>
      </c>
      <c r="AJ123" s="39">
        <v>7.1120000000000001</v>
      </c>
      <c r="AK123" s="39">
        <v>0</v>
      </c>
      <c r="AL123" s="39">
        <v>0</v>
      </c>
      <c r="AM123" s="39">
        <v>3.3450000000000002</v>
      </c>
      <c r="AN123" s="39">
        <v>0.16400000000000001</v>
      </c>
      <c r="AO123" s="39">
        <v>2.9169999999999998</v>
      </c>
      <c r="AP123" s="39">
        <v>6.1340000000000003</v>
      </c>
      <c r="AQ123" s="39">
        <v>2.0369999999999999</v>
      </c>
      <c r="AR123" s="39">
        <v>9.1660000000000004</v>
      </c>
      <c r="AS123" s="39">
        <v>0</v>
      </c>
      <c r="AT123" s="39">
        <v>6.9109999999999996</v>
      </c>
      <c r="AU123" s="39">
        <v>0</v>
      </c>
      <c r="AV123" s="39">
        <v>0</v>
      </c>
      <c r="AW123" s="39">
        <v>0.64500000000000002</v>
      </c>
      <c r="AX123" s="39">
        <v>0</v>
      </c>
      <c r="AY123" s="39">
        <v>3.9729999999999999</v>
      </c>
      <c r="AZ123" s="39">
        <v>0</v>
      </c>
      <c r="BA123" s="39">
        <v>7.5469999999999997</v>
      </c>
      <c r="BB123" s="39">
        <v>2.3740000000000001</v>
      </c>
      <c r="BC123" s="39">
        <v>1.7929999999999999</v>
      </c>
      <c r="BD123" s="39">
        <v>3.8809999999999998</v>
      </c>
      <c r="BE123" s="39">
        <v>0.26200000000000001</v>
      </c>
      <c r="BF123" s="39">
        <v>5.5659999999999998</v>
      </c>
      <c r="BG123" s="39">
        <v>0</v>
      </c>
      <c r="BH123" s="39">
        <v>4.2359999999999998</v>
      </c>
      <c r="BI123" s="39">
        <v>0.33400000000000002</v>
      </c>
      <c r="BJ123" s="39">
        <v>1.3089999999999999</v>
      </c>
      <c r="BK123" s="39">
        <v>0.871</v>
      </c>
    </row>
    <row r="124" spans="1:63" x14ac:dyDescent="0.2">
      <c r="A124" s="30">
        <f t="shared" si="22"/>
        <v>2023</v>
      </c>
      <c r="D124" s="30">
        <f t="shared" si="23"/>
        <v>1</v>
      </c>
      <c r="E124" s="30">
        <f t="shared" si="14"/>
        <v>36</v>
      </c>
      <c r="F124" s="30">
        <f t="shared" si="15"/>
        <v>31</v>
      </c>
      <c r="G124" s="30">
        <f t="shared" si="16"/>
        <v>4</v>
      </c>
      <c r="H124" s="30">
        <f t="shared" si="17"/>
        <v>0</v>
      </c>
      <c r="I124" s="30">
        <f t="shared" si="18"/>
        <v>0</v>
      </c>
      <c r="J124" s="30">
        <f t="shared" si="19"/>
        <v>0</v>
      </c>
      <c r="K124" s="30">
        <f t="shared" si="20"/>
        <v>0</v>
      </c>
      <c r="L124" s="30">
        <f t="shared" si="21"/>
        <v>1</v>
      </c>
      <c r="M124" s="38">
        <v>44927</v>
      </c>
      <c r="N124" s="39">
        <v>3.3149999999999999</v>
      </c>
      <c r="O124" s="39">
        <v>2.5289999999999999</v>
      </c>
      <c r="P124" s="39">
        <v>0</v>
      </c>
      <c r="Q124" s="39">
        <v>7.8470000000000004</v>
      </c>
      <c r="R124" s="39">
        <v>0</v>
      </c>
      <c r="S124" s="39">
        <v>4.5119999999999996</v>
      </c>
      <c r="T124" s="39">
        <v>0</v>
      </c>
      <c r="U124" s="39">
        <v>7.1760000000000002</v>
      </c>
      <c r="V124" s="39">
        <v>8.4209999999999994</v>
      </c>
      <c r="W124" s="39">
        <v>0</v>
      </c>
      <c r="X124" s="39">
        <v>0</v>
      </c>
      <c r="Y124" s="39">
        <v>12.577</v>
      </c>
      <c r="Z124" s="39">
        <v>34.421999999999997</v>
      </c>
      <c r="AA124" s="39">
        <v>0</v>
      </c>
      <c r="AB124" s="39">
        <v>6.6769999999999996</v>
      </c>
      <c r="AC124" s="39">
        <v>0</v>
      </c>
      <c r="AD124" s="39">
        <v>4.8360000000000003</v>
      </c>
      <c r="AE124" s="39">
        <v>0</v>
      </c>
      <c r="AF124" s="39">
        <v>23.963000000000001</v>
      </c>
      <c r="AG124" s="39">
        <v>2.4689999999999999</v>
      </c>
      <c r="AH124" s="39">
        <v>18.524999999999999</v>
      </c>
      <c r="AI124" s="39">
        <v>0.313</v>
      </c>
      <c r="AJ124" s="39">
        <v>0</v>
      </c>
      <c r="AK124" s="39">
        <v>8.3070000000000004</v>
      </c>
      <c r="AL124" s="39">
        <v>6.335</v>
      </c>
      <c r="AM124" s="39">
        <v>0</v>
      </c>
      <c r="AN124" s="39">
        <v>0.32</v>
      </c>
      <c r="AO124" s="39">
        <v>8.8689999999999998</v>
      </c>
      <c r="AP124" s="39">
        <v>0.71899999999999997</v>
      </c>
      <c r="AQ124" s="39">
        <v>3.0249999999999999</v>
      </c>
      <c r="AR124" s="39">
        <v>0</v>
      </c>
      <c r="AS124" s="39">
        <v>7.5579999999999998</v>
      </c>
      <c r="AT124" s="39">
        <v>8.3409999999999993</v>
      </c>
      <c r="AU124" s="39">
        <v>0</v>
      </c>
      <c r="AV124" s="39">
        <v>0</v>
      </c>
      <c r="AW124" s="39">
        <v>8.7050000000000001</v>
      </c>
      <c r="AX124" s="39">
        <v>1.407</v>
      </c>
      <c r="AY124" s="39">
        <v>0</v>
      </c>
      <c r="AZ124" s="39">
        <v>5.3680000000000003</v>
      </c>
      <c r="BA124" s="39">
        <v>1.7070000000000001</v>
      </c>
      <c r="BB124" s="39">
        <v>1.149</v>
      </c>
      <c r="BC124" s="39">
        <v>2.0710000000000002</v>
      </c>
      <c r="BD124" s="39">
        <v>0.28000000000000003</v>
      </c>
      <c r="BE124" s="39">
        <v>1.212</v>
      </c>
      <c r="BF124" s="39">
        <v>7.242</v>
      </c>
      <c r="BG124" s="39">
        <v>1.0999999999999999E-2</v>
      </c>
      <c r="BH124" s="39">
        <v>4.8769999999999998</v>
      </c>
      <c r="BI124" s="39">
        <v>2.6259999999999999</v>
      </c>
      <c r="BJ124" s="39">
        <v>1.7789999999999999</v>
      </c>
      <c r="BK124" s="39">
        <v>3.802</v>
      </c>
    </row>
    <row r="125" spans="1:63" x14ac:dyDescent="0.2">
      <c r="A125" s="30">
        <f t="shared" si="22"/>
        <v>2023</v>
      </c>
      <c r="D125" s="30">
        <f t="shared" si="23"/>
        <v>0</v>
      </c>
      <c r="E125" s="30">
        <f t="shared" si="14"/>
        <v>19</v>
      </c>
      <c r="F125" s="30">
        <f t="shared" si="15"/>
        <v>13</v>
      </c>
      <c r="G125" s="30">
        <f t="shared" si="16"/>
        <v>0</v>
      </c>
      <c r="H125" s="30">
        <f t="shared" si="17"/>
        <v>0</v>
      </c>
      <c r="I125" s="30">
        <f t="shared" si="18"/>
        <v>0</v>
      </c>
      <c r="J125" s="30">
        <f t="shared" si="19"/>
        <v>0</v>
      </c>
      <c r="K125" s="30">
        <f t="shared" si="20"/>
        <v>0</v>
      </c>
      <c r="L125" s="30">
        <f t="shared" si="21"/>
        <v>2</v>
      </c>
      <c r="M125" s="38">
        <v>44958</v>
      </c>
      <c r="N125" s="39">
        <v>0</v>
      </c>
      <c r="O125" s="39">
        <v>0</v>
      </c>
      <c r="P125" s="39">
        <v>1.431</v>
      </c>
      <c r="Q125" s="39">
        <v>0</v>
      </c>
      <c r="R125" s="39">
        <v>0</v>
      </c>
      <c r="S125" s="39">
        <v>0</v>
      </c>
      <c r="T125" s="39">
        <v>0.84399999999999997</v>
      </c>
      <c r="U125" s="39">
        <v>0</v>
      </c>
      <c r="V125" s="39">
        <v>2.089</v>
      </c>
      <c r="W125" s="39">
        <v>0</v>
      </c>
      <c r="X125" s="39">
        <v>0</v>
      </c>
      <c r="Y125" s="39">
        <v>8.4000000000000005E-2</v>
      </c>
      <c r="Z125" s="39">
        <v>0</v>
      </c>
      <c r="AA125" s="39">
        <v>2.069</v>
      </c>
      <c r="AB125" s="39">
        <v>0</v>
      </c>
      <c r="AC125" s="39">
        <v>5.9909999999999997</v>
      </c>
      <c r="AD125" s="39">
        <v>0</v>
      </c>
      <c r="AE125" s="39">
        <v>3.153</v>
      </c>
      <c r="AF125" s="39">
        <v>0</v>
      </c>
      <c r="AG125" s="39">
        <v>0.754</v>
      </c>
      <c r="AH125" s="39">
        <v>1.1000000000000001</v>
      </c>
      <c r="AI125" s="39">
        <v>0</v>
      </c>
      <c r="AJ125" s="39">
        <v>0</v>
      </c>
      <c r="AK125" s="39">
        <v>4.3639999999999999</v>
      </c>
      <c r="AL125" s="39">
        <v>0</v>
      </c>
      <c r="AM125" s="39">
        <v>0</v>
      </c>
      <c r="AN125" s="39">
        <v>0</v>
      </c>
      <c r="AO125" s="39">
        <v>6.8029999999999999</v>
      </c>
      <c r="AP125" s="39">
        <v>0</v>
      </c>
      <c r="AQ125" s="39">
        <v>6.9139999999999997</v>
      </c>
      <c r="AR125" s="39">
        <v>0</v>
      </c>
      <c r="AS125" s="39">
        <v>8.1000000000000003E-2</v>
      </c>
      <c r="AT125" s="39">
        <v>1.28</v>
      </c>
      <c r="AU125" s="39">
        <v>0</v>
      </c>
      <c r="AV125" s="39">
        <v>3.0459999999999998</v>
      </c>
      <c r="AW125" s="39">
        <v>0</v>
      </c>
      <c r="AX125" s="39">
        <v>8.4250000000000007</v>
      </c>
      <c r="AY125" s="39">
        <v>0</v>
      </c>
      <c r="AZ125" s="39">
        <v>1.4999999999999999E-2</v>
      </c>
      <c r="BA125" s="39">
        <v>0</v>
      </c>
      <c r="BB125" s="39">
        <v>0</v>
      </c>
      <c r="BC125" s="39">
        <v>0</v>
      </c>
      <c r="BD125" s="39">
        <v>0</v>
      </c>
      <c r="BE125" s="39">
        <v>4.7370000000000001</v>
      </c>
      <c r="BF125" s="39">
        <v>0.13200000000000001</v>
      </c>
      <c r="BG125" s="39">
        <v>0</v>
      </c>
      <c r="BH125" s="39">
        <v>0</v>
      </c>
      <c r="BI125" s="39">
        <v>0</v>
      </c>
      <c r="BJ125" s="39">
        <v>0</v>
      </c>
      <c r="BK125" s="39">
        <v>0</v>
      </c>
    </row>
    <row r="126" spans="1:63" x14ac:dyDescent="0.2">
      <c r="A126" s="30">
        <f t="shared" si="22"/>
        <v>2023</v>
      </c>
      <c r="D126" s="30">
        <f t="shared" si="23"/>
        <v>0</v>
      </c>
      <c r="E126" s="30">
        <f t="shared" si="14"/>
        <v>23</v>
      </c>
      <c r="F126" s="30">
        <f t="shared" si="15"/>
        <v>13</v>
      </c>
      <c r="G126" s="30">
        <f t="shared" si="16"/>
        <v>0</v>
      </c>
      <c r="H126" s="30">
        <f t="shared" si="17"/>
        <v>0</v>
      </c>
      <c r="I126" s="30">
        <f t="shared" si="18"/>
        <v>0</v>
      </c>
      <c r="J126" s="30">
        <f t="shared" si="19"/>
        <v>0</v>
      </c>
      <c r="K126" s="30">
        <f t="shared" si="20"/>
        <v>0</v>
      </c>
      <c r="L126" s="30">
        <f t="shared" si="21"/>
        <v>3</v>
      </c>
      <c r="M126" s="38">
        <v>44986</v>
      </c>
      <c r="N126" s="39">
        <v>7.0000000000000001E-3</v>
      </c>
      <c r="O126" s="39">
        <v>0</v>
      </c>
      <c r="P126" s="39">
        <v>0</v>
      </c>
      <c r="Q126" s="39">
        <v>3.2000000000000001E-2</v>
      </c>
      <c r="R126" s="39">
        <v>0</v>
      </c>
      <c r="S126" s="39">
        <v>2.48</v>
      </c>
      <c r="T126" s="39">
        <v>2.3290000000000002</v>
      </c>
      <c r="U126" s="39">
        <v>0</v>
      </c>
      <c r="V126" s="39">
        <v>4.673</v>
      </c>
      <c r="W126" s="39">
        <v>0</v>
      </c>
      <c r="X126" s="39">
        <v>0</v>
      </c>
      <c r="Y126" s="39">
        <v>2.9009999999999998</v>
      </c>
      <c r="Z126" s="39">
        <v>2.6360000000000001</v>
      </c>
      <c r="AA126" s="39">
        <v>1.393</v>
      </c>
      <c r="AB126" s="39">
        <v>2.492</v>
      </c>
      <c r="AC126" s="39">
        <v>0</v>
      </c>
      <c r="AD126" s="39">
        <v>0</v>
      </c>
      <c r="AE126" s="39">
        <v>0</v>
      </c>
      <c r="AF126" s="39">
        <v>0</v>
      </c>
      <c r="AG126" s="39">
        <v>0.83699999999999997</v>
      </c>
      <c r="AH126" s="39">
        <v>0.66700000000000004</v>
      </c>
      <c r="AI126" s="39">
        <v>0</v>
      </c>
      <c r="AJ126" s="39">
        <v>0</v>
      </c>
      <c r="AK126" s="39">
        <v>0</v>
      </c>
      <c r="AL126" s="39">
        <v>0.91600000000000004</v>
      </c>
      <c r="AM126" s="39">
        <v>0</v>
      </c>
      <c r="AN126" s="39">
        <v>0.318</v>
      </c>
      <c r="AO126" s="39">
        <v>0</v>
      </c>
      <c r="AP126" s="39">
        <v>0</v>
      </c>
      <c r="AQ126" s="39">
        <v>0.70699999999999996</v>
      </c>
      <c r="AR126" s="39">
        <v>0</v>
      </c>
      <c r="AS126" s="39">
        <v>0</v>
      </c>
      <c r="AT126" s="39">
        <v>0.49299999999999999</v>
      </c>
      <c r="AU126" s="39">
        <v>0</v>
      </c>
      <c r="AV126" s="39">
        <v>0</v>
      </c>
      <c r="AW126" s="39">
        <v>4.9809999999999999</v>
      </c>
      <c r="AX126" s="39">
        <v>0.44500000000000001</v>
      </c>
      <c r="AY126" s="39">
        <v>0</v>
      </c>
      <c r="AZ126" s="39">
        <v>0</v>
      </c>
      <c r="BA126" s="39">
        <v>0.13200000000000001</v>
      </c>
      <c r="BB126" s="39">
        <v>3.59</v>
      </c>
      <c r="BC126" s="39">
        <v>0</v>
      </c>
      <c r="BD126" s="39">
        <v>1.452</v>
      </c>
      <c r="BE126" s="39">
        <v>0</v>
      </c>
      <c r="BF126" s="39">
        <v>2.7280000000000002</v>
      </c>
      <c r="BG126" s="39">
        <v>0</v>
      </c>
      <c r="BH126" s="39">
        <v>1.361</v>
      </c>
      <c r="BI126" s="39">
        <v>0</v>
      </c>
      <c r="BJ126" s="39">
        <v>4.9219999999999997</v>
      </c>
      <c r="BK126" s="39">
        <v>0</v>
      </c>
    </row>
    <row r="127" spans="1:63" x14ac:dyDescent="0.2">
      <c r="A127" s="30">
        <f t="shared" si="22"/>
        <v>2023</v>
      </c>
      <c r="D127" s="30">
        <f t="shared" si="23"/>
        <v>0</v>
      </c>
      <c r="E127" s="30">
        <f t="shared" si="14"/>
        <v>7</v>
      </c>
      <c r="F127" s="30">
        <f t="shared" si="15"/>
        <v>3</v>
      </c>
      <c r="G127" s="30">
        <f t="shared" si="16"/>
        <v>0</v>
      </c>
      <c r="H127" s="30">
        <f t="shared" si="17"/>
        <v>0</v>
      </c>
      <c r="I127" s="30">
        <f t="shared" si="18"/>
        <v>0</v>
      </c>
      <c r="J127" s="30">
        <f t="shared" si="19"/>
        <v>0</v>
      </c>
      <c r="K127" s="30">
        <f t="shared" si="20"/>
        <v>0</v>
      </c>
      <c r="L127" s="30">
        <f t="shared" si="21"/>
        <v>4</v>
      </c>
      <c r="M127" s="38">
        <v>45017</v>
      </c>
      <c r="N127" s="39">
        <v>0.29199999999999998</v>
      </c>
      <c r="O127" s="39">
        <v>0</v>
      </c>
      <c r="P127" s="39">
        <v>0</v>
      </c>
      <c r="Q127" s="39">
        <v>0.28100000000000003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3.4000000000000002E-2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1.9510000000000001</v>
      </c>
      <c r="AT127" s="39">
        <v>0</v>
      </c>
      <c r="AU127" s="39">
        <v>0</v>
      </c>
      <c r="AV127" s="39">
        <v>1.3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  <c r="BB127" s="39">
        <v>3.145</v>
      </c>
      <c r="BC127" s="39">
        <v>0</v>
      </c>
      <c r="BD127" s="39">
        <v>0</v>
      </c>
      <c r="BE127" s="39">
        <v>0</v>
      </c>
      <c r="BF127" s="39">
        <v>0</v>
      </c>
      <c r="BG127" s="39">
        <v>0</v>
      </c>
      <c r="BH127" s="39">
        <v>0</v>
      </c>
      <c r="BI127" s="39">
        <v>0</v>
      </c>
      <c r="BJ127" s="39">
        <v>0.109</v>
      </c>
      <c r="BK127" s="39">
        <v>0</v>
      </c>
    </row>
    <row r="128" spans="1:63" x14ac:dyDescent="0.2">
      <c r="A128" s="30">
        <f t="shared" si="22"/>
        <v>2023</v>
      </c>
      <c r="D128" s="30">
        <f t="shared" si="23"/>
        <v>0</v>
      </c>
      <c r="E128" s="30">
        <f t="shared" si="14"/>
        <v>3</v>
      </c>
      <c r="F128" s="30">
        <f t="shared" si="15"/>
        <v>0</v>
      </c>
      <c r="G128" s="30">
        <f t="shared" si="16"/>
        <v>0</v>
      </c>
      <c r="H128" s="30">
        <f t="shared" si="17"/>
        <v>0</v>
      </c>
      <c r="I128" s="30">
        <f t="shared" si="18"/>
        <v>0</v>
      </c>
      <c r="J128" s="30">
        <f t="shared" si="19"/>
        <v>0</v>
      </c>
      <c r="K128" s="30">
        <f t="shared" si="20"/>
        <v>0</v>
      </c>
      <c r="L128" s="30">
        <f t="shared" si="21"/>
        <v>5</v>
      </c>
      <c r="M128" s="38">
        <v>45047</v>
      </c>
      <c r="N128" s="39">
        <v>0</v>
      </c>
      <c r="O128" s="39">
        <v>0</v>
      </c>
      <c r="P128" s="39">
        <v>0.99199999999999999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0.90500000000000003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0.61599999999999999</v>
      </c>
      <c r="BK128" s="39">
        <v>0</v>
      </c>
    </row>
    <row r="129" spans="1:63" x14ac:dyDescent="0.2">
      <c r="A129" s="30">
        <f t="shared" si="22"/>
        <v>2023</v>
      </c>
      <c r="D129" s="30">
        <f t="shared" si="23"/>
        <v>0</v>
      </c>
      <c r="E129" s="30">
        <f t="shared" si="14"/>
        <v>29</v>
      </c>
      <c r="F129" s="30">
        <f t="shared" si="15"/>
        <v>5</v>
      </c>
      <c r="G129" s="30">
        <f t="shared" si="16"/>
        <v>0</v>
      </c>
      <c r="H129" s="30">
        <f t="shared" si="17"/>
        <v>0</v>
      </c>
      <c r="I129" s="30">
        <f t="shared" si="18"/>
        <v>0</v>
      </c>
      <c r="J129" s="30">
        <f t="shared" si="19"/>
        <v>0</v>
      </c>
      <c r="K129" s="30">
        <f t="shared" si="20"/>
        <v>0</v>
      </c>
      <c r="L129" s="30">
        <f t="shared" si="21"/>
        <v>6</v>
      </c>
      <c r="M129" s="38">
        <v>45078</v>
      </c>
      <c r="N129" s="39">
        <v>0.52500000000000002</v>
      </c>
      <c r="O129" s="39">
        <v>0.873</v>
      </c>
      <c r="P129" s="39">
        <v>0</v>
      </c>
      <c r="Q129" s="39">
        <v>0.96499999999999997</v>
      </c>
      <c r="R129" s="39">
        <v>0</v>
      </c>
      <c r="S129" s="39">
        <v>0.46800000000000003</v>
      </c>
      <c r="T129" s="39">
        <v>0.47499999999999998</v>
      </c>
      <c r="U129" s="39">
        <v>3.9E-2</v>
      </c>
      <c r="V129" s="39">
        <v>0</v>
      </c>
      <c r="W129" s="39">
        <v>0</v>
      </c>
      <c r="X129" s="39">
        <v>1.7949999999999999</v>
      </c>
      <c r="Y129" s="39">
        <v>0</v>
      </c>
      <c r="Z129" s="39">
        <v>0</v>
      </c>
      <c r="AA129" s="39">
        <v>0</v>
      </c>
      <c r="AB129" s="39">
        <v>0.156</v>
      </c>
      <c r="AC129" s="39">
        <v>0.27</v>
      </c>
      <c r="AD129" s="39">
        <v>0.46</v>
      </c>
      <c r="AE129" s="39">
        <v>0.17199999999999999</v>
      </c>
      <c r="AF129" s="39">
        <v>0.60699999999999998</v>
      </c>
      <c r="AG129" s="39">
        <v>0</v>
      </c>
      <c r="AH129" s="39">
        <v>2.3E-2</v>
      </c>
      <c r="AI129" s="39">
        <v>0</v>
      </c>
      <c r="AJ129" s="39">
        <v>0.88800000000000001</v>
      </c>
      <c r="AK129" s="39">
        <v>0.32800000000000001</v>
      </c>
      <c r="AL129" s="39">
        <v>0.66100000000000003</v>
      </c>
      <c r="AM129" s="39">
        <v>0.47399999999999998</v>
      </c>
      <c r="AN129" s="39">
        <v>0</v>
      </c>
      <c r="AO129" s="39">
        <v>0</v>
      </c>
      <c r="AP129" s="39">
        <v>0.28799999999999998</v>
      </c>
      <c r="AQ129" s="39">
        <v>0.63200000000000001</v>
      </c>
      <c r="AR129" s="39">
        <v>0</v>
      </c>
      <c r="AS129" s="39">
        <v>0</v>
      </c>
      <c r="AT129" s="39">
        <v>0</v>
      </c>
      <c r="AU129" s="39">
        <v>1.768</v>
      </c>
      <c r="AV129" s="39">
        <v>0.35</v>
      </c>
      <c r="AW129" s="39">
        <v>0</v>
      </c>
      <c r="AX129" s="39">
        <v>0.13900000000000001</v>
      </c>
      <c r="AY129" s="39">
        <v>0</v>
      </c>
      <c r="AZ129" s="39">
        <v>0</v>
      </c>
      <c r="BA129" s="39">
        <v>0.55400000000000005</v>
      </c>
      <c r="BB129" s="39">
        <v>1.238</v>
      </c>
      <c r="BC129" s="39">
        <v>2.923</v>
      </c>
      <c r="BD129" s="39">
        <v>0.30199999999999999</v>
      </c>
      <c r="BE129" s="39">
        <v>0</v>
      </c>
      <c r="BF129" s="39">
        <v>1.369</v>
      </c>
      <c r="BG129" s="39">
        <v>0</v>
      </c>
      <c r="BH129" s="39">
        <v>0</v>
      </c>
      <c r="BI129" s="39">
        <v>0.55100000000000005</v>
      </c>
      <c r="BJ129" s="39">
        <v>0.28899999999999998</v>
      </c>
      <c r="BK129" s="39">
        <v>0</v>
      </c>
    </row>
    <row r="130" spans="1:63" x14ac:dyDescent="0.2">
      <c r="A130" s="30">
        <f t="shared" si="22"/>
        <v>2023</v>
      </c>
      <c r="D130" s="30">
        <f t="shared" si="23"/>
        <v>22</v>
      </c>
      <c r="E130" s="30">
        <f t="shared" si="14"/>
        <v>50</v>
      </c>
      <c r="F130" s="30">
        <f t="shared" si="15"/>
        <v>50</v>
      </c>
      <c r="G130" s="30">
        <f t="shared" si="16"/>
        <v>38</v>
      </c>
      <c r="H130" s="30">
        <f t="shared" si="17"/>
        <v>2</v>
      </c>
      <c r="I130" s="30">
        <f t="shared" si="18"/>
        <v>0</v>
      </c>
      <c r="J130" s="30">
        <f t="shared" si="19"/>
        <v>0</v>
      </c>
      <c r="K130" s="30">
        <f t="shared" si="20"/>
        <v>0</v>
      </c>
      <c r="L130" s="30">
        <f t="shared" si="21"/>
        <v>7</v>
      </c>
      <c r="M130" s="38">
        <v>45108</v>
      </c>
      <c r="N130" s="39">
        <v>53.177999999999997</v>
      </c>
      <c r="O130" s="39">
        <v>15.78</v>
      </c>
      <c r="P130" s="39">
        <v>25.206</v>
      </c>
      <c r="Q130" s="39">
        <v>12.617000000000001</v>
      </c>
      <c r="R130" s="39">
        <v>5.7930000000000001</v>
      </c>
      <c r="S130" s="39">
        <v>46.308</v>
      </c>
      <c r="T130" s="39">
        <v>9.984</v>
      </c>
      <c r="U130" s="39">
        <v>44.121000000000002</v>
      </c>
      <c r="V130" s="39">
        <v>35.79</v>
      </c>
      <c r="W130" s="39">
        <v>6.84</v>
      </c>
      <c r="X130" s="39">
        <v>12.532999999999999</v>
      </c>
      <c r="Y130" s="39">
        <v>26.097999999999999</v>
      </c>
      <c r="Z130" s="39">
        <v>5.59</v>
      </c>
      <c r="AA130" s="39">
        <v>40.594999999999999</v>
      </c>
      <c r="AB130" s="39">
        <v>6.19</v>
      </c>
      <c r="AC130" s="39">
        <v>40.155999999999999</v>
      </c>
      <c r="AD130" s="39">
        <v>12.989000000000001</v>
      </c>
      <c r="AE130" s="39">
        <v>28.765999999999998</v>
      </c>
      <c r="AF130" s="39">
        <v>22.036999999999999</v>
      </c>
      <c r="AG130" s="39">
        <v>19.189</v>
      </c>
      <c r="AH130" s="39">
        <v>28.727</v>
      </c>
      <c r="AI130" s="39">
        <v>13.093999999999999</v>
      </c>
      <c r="AJ130" s="39">
        <v>52.845999999999997</v>
      </c>
      <c r="AK130" s="39">
        <v>2.718</v>
      </c>
      <c r="AL130" s="39">
        <v>15.839</v>
      </c>
      <c r="AM130" s="39">
        <v>21.939</v>
      </c>
      <c r="AN130" s="39">
        <v>30.204999999999998</v>
      </c>
      <c r="AO130" s="39">
        <v>10.212999999999999</v>
      </c>
      <c r="AP130" s="39">
        <v>18.564</v>
      </c>
      <c r="AQ130" s="39">
        <v>22.385000000000002</v>
      </c>
      <c r="AR130" s="39">
        <v>31.236999999999998</v>
      </c>
      <c r="AS130" s="39">
        <v>25.372</v>
      </c>
      <c r="AT130" s="39">
        <v>32.311999999999998</v>
      </c>
      <c r="AU130" s="39">
        <v>8.9920000000000009</v>
      </c>
      <c r="AV130" s="39">
        <v>14.113</v>
      </c>
      <c r="AW130" s="39">
        <v>25.382999999999999</v>
      </c>
      <c r="AX130" s="39">
        <v>28.163</v>
      </c>
      <c r="AY130" s="39">
        <v>20.013999999999999</v>
      </c>
      <c r="AZ130" s="39">
        <v>3.7240000000000002</v>
      </c>
      <c r="BA130" s="39">
        <v>44.716999999999999</v>
      </c>
      <c r="BB130" s="39">
        <v>37.164999999999999</v>
      </c>
      <c r="BC130" s="39">
        <v>6.9509999999999996</v>
      </c>
      <c r="BD130" s="39">
        <v>23.207999999999998</v>
      </c>
      <c r="BE130" s="39">
        <v>13.42</v>
      </c>
      <c r="BF130" s="39">
        <v>37.274999999999999</v>
      </c>
      <c r="BG130" s="39">
        <v>7.5439999999999996</v>
      </c>
      <c r="BH130" s="39">
        <v>35.268000000000001</v>
      </c>
      <c r="BI130" s="39">
        <v>6.2110000000000003</v>
      </c>
      <c r="BJ130" s="39">
        <v>36.744999999999997</v>
      </c>
      <c r="BK130" s="39">
        <v>6.758</v>
      </c>
    </row>
    <row r="131" spans="1:63" x14ac:dyDescent="0.2">
      <c r="A131" s="30">
        <f t="shared" si="22"/>
        <v>2023</v>
      </c>
      <c r="D131" s="30">
        <f t="shared" si="23"/>
        <v>1</v>
      </c>
      <c r="E131" s="30">
        <f t="shared" si="14"/>
        <v>49</v>
      </c>
      <c r="F131" s="30">
        <f t="shared" si="15"/>
        <v>45</v>
      </c>
      <c r="G131" s="30">
        <f t="shared" si="16"/>
        <v>7</v>
      </c>
      <c r="H131" s="30">
        <f t="shared" si="17"/>
        <v>0</v>
      </c>
      <c r="I131" s="30">
        <f t="shared" si="18"/>
        <v>0</v>
      </c>
      <c r="J131" s="30">
        <f t="shared" si="19"/>
        <v>0</v>
      </c>
      <c r="K131" s="30">
        <f t="shared" si="20"/>
        <v>0</v>
      </c>
      <c r="L131" s="30">
        <f t="shared" si="21"/>
        <v>8</v>
      </c>
      <c r="M131" s="38">
        <v>45139</v>
      </c>
      <c r="N131" s="39">
        <v>0.97799999999999998</v>
      </c>
      <c r="O131" s="39">
        <v>11.954000000000001</v>
      </c>
      <c r="P131" s="39">
        <v>2.3279999999999998</v>
      </c>
      <c r="Q131" s="39">
        <v>2.262</v>
      </c>
      <c r="R131" s="39">
        <v>3.4460000000000002</v>
      </c>
      <c r="S131" s="39">
        <v>4.1550000000000002</v>
      </c>
      <c r="T131" s="39">
        <v>1.169</v>
      </c>
      <c r="U131" s="39">
        <v>2.3980000000000001</v>
      </c>
      <c r="V131" s="39">
        <v>9.0020000000000007</v>
      </c>
      <c r="W131" s="39">
        <v>1.4890000000000001</v>
      </c>
      <c r="X131" s="39">
        <v>1.8440000000000001</v>
      </c>
      <c r="Y131" s="39">
        <v>3.1619999999999999</v>
      </c>
      <c r="Z131" s="39">
        <v>2.3860000000000001</v>
      </c>
      <c r="AA131" s="39">
        <v>2.141</v>
      </c>
      <c r="AB131" s="39">
        <v>3.6150000000000002</v>
      </c>
      <c r="AC131" s="39">
        <v>5.62</v>
      </c>
      <c r="AD131" s="39">
        <v>2.9750000000000001</v>
      </c>
      <c r="AE131" s="39">
        <v>3.698</v>
      </c>
      <c r="AF131" s="39">
        <v>5.673</v>
      </c>
      <c r="AG131" s="39">
        <v>1.492</v>
      </c>
      <c r="AH131" s="39">
        <v>14.278</v>
      </c>
      <c r="AI131" s="39">
        <v>5.141</v>
      </c>
      <c r="AJ131" s="39">
        <v>2.9940000000000002</v>
      </c>
      <c r="AK131" s="39">
        <v>7.819</v>
      </c>
      <c r="AL131" s="39">
        <v>4.2370000000000001</v>
      </c>
      <c r="AM131" s="39">
        <v>2.3839999999999999</v>
      </c>
      <c r="AN131" s="39">
        <v>5.3819999999999997</v>
      </c>
      <c r="AO131" s="39">
        <v>1.361</v>
      </c>
      <c r="AP131" s="39">
        <v>4.101</v>
      </c>
      <c r="AQ131" s="39">
        <v>3.2269999999999999</v>
      </c>
      <c r="AR131" s="39">
        <v>0.878</v>
      </c>
      <c r="AS131" s="39">
        <v>14.760999999999999</v>
      </c>
      <c r="AT131" s="39">
        <v>3.4780000000000002</v>
      </c>
      <c r="AU131" s="39">
        <v>10.596</v>
      </c>
      <c r="AV131" s="39">
        <v>0</v>
      </c>
      <c r="AW131" s="39">
        <v>10.981999999999999</v>
      </c>
      <c r="AX131" s="39">
        <v>2.044</v>
      </c>
      <c r="AY131" s="39">
        <v>3.5870000000000002</v>
      </c>
      <c r="AZ131" s="39">
        <v>1.2569999999999999</v>
      </c>
      <c r="BA131" s="39">
        <v>4.0890000000000004</v>
      </c>
      <c r="BB131" s="39">
        <v>1.3540000000000001</v>
      </c>
      <c r="BC131" s="39">
        <v>5.1509999999999998</v>
      </c>
      <c r="BD131" s="39">
        <v>0.32800000000000001</v>
      </c>
      <c r="BE131" s="39">
        <v>3.222</v>
      </c>
      <c r="BF131" s="39">
        <v>1.022</v>
      </c>
      <c r="BG131" s="39">
        <v>14.211</v>
      </c>
      <c r="BH131" s="39">
        <v>39.027999999999999</v>
      </c>
      <c r="BI131" s="39">
        <v>0.23799999999999999</v>
      </c>
      <c r="BJ131" s="39">
        <v>3.45</v>
      </c>
      <c r="BK131" s="39">
        <v>1.8879999999999999</v>
      </c>
    </row>
    <row r="132" spans="1:63" x14ac:dyDescent="0.2">
      <c r="A132" s="30">
        <f t="shared" si="22"/>
        <v>2023</v>
      </c>
      <c r="D132" s="30">
        <f t="shared" si="23"/>
        <v>3</v>
      </c>
      <c r="E132" s="30">
        <f t="shared" si="14"/>
        <v>49</v>
      </c>
      <c r="F132" s="30">
        <f t="shared" si="15"/>
        <v>46</v>
      </c>
      <c r="G132" s="30">
        <f t="shared" si="16"/>
        <v>19</v>
      </c>
      <c r="H132" s="30">
        <f t="shared" si="17"/>
        <v>0</v>
      </c>
      <c r="I132" s="30">
        <f t="shared" si="18"/>
        <v>0</v>
      </c>
      <c r="J132" s="30">
        <f t="shared" si="19"/>
        <v>0</v>
      </c>
      <c r="K132" s="30">
        <f t="shared" si="20"/>
        <v>0</v>
      </c>
      <c r="L132" s="30">
        <f t="shared" si="21"/>
        <v>9</v>
      </c>
      <c r="M132" s="38">
        <v>45170</v>
      </c>
      <c r="N132" s="39">
        <v>6.0309999999999997</v>
      </c>
      <c r="O132" s="39">
        <v>4.74</v>
      </c>
      <c r="P132" s="39">
        <v>3.1539999999999999</v>
      </c>
      <c r="Q132" s="39">
        <v>9.9459999999999997</v>
      </c>
      <c r="R132" s="39">
        <v>0.189</v>
      </c>
      <c r="S132" s="39">
        <v>17.096</v>
      </c>
      <c r="T132" s="39">
        <v>4.2830000000000004</v>
      </c>
      <c r="U132" s="39">
        <v>49.405000000000001</v>
      </c>
      <c r="V132" s="39">
        <v>4.6390000000000002</v>
      </c>
      <c r="W132" s="39">
        <v>10.907</v>
      </c>
      <c r="X132" s="39">
        <v>21.634</v>
      </c>
      <c r="Y132" s="39">
        <v>7.0999999999999994E-2</v>
      </c>
      <c r="Z132" s="39">
        <v>6.2080000000000002</v>
      </c>
      <c r="AA132" s="39">
        <v>9.4540000000000006</v>
      </c>
      <c r="AB132" s="39">
        <v>23.626999999999999</v>
      </c>
      <c r="AC132" s="39">
        <v>2.1349999999999998</v>
      </c>
      <c r="AD132" s="39">
        <v>5.1050000000000004</v>
      </c>
      <c r="AE132" s="39">
        <v>10.272</v>
      </c>
      <c r="AF132" s="39">
        <v>17.864000000000001</v>
      </c>
      <c r="AG132" s="39">
        <v>2.6230000000000002</v>
      </c>
      <c r="AH132" s="39">
        <v>1.1919999999999999</v>
      </c>
      <c r="AI132" s="39">
        <v>10.884</v>
      </c>
      <c r="AJ132" s="39">
        <v>2.6040000000000001</v>
      </c>
      <c r="AK132" s="39">
        <v>18.207999999999998</v>
      </c>
      <c r="AL132" s="39">
        <v>6.2939999999999996</v>
      </c>
      <c r="AM132" s="39">
        <v>4.0960000000000001</v>
      </c>
      <c r="AN132" s="39">
        <v>9.1010000000000009</v>
      </c>
      <c r="AO132" s="39">
        <v>2.5790000000000002</v>
      </c>
      <c r="AP132" s="39">
        <v>27.02</v>
      </c>
      <c r="AQ132" s="39">
        <v>2.3559999999999999</v>
      </c>
      <c r="AR132" s="39">
        <v>6.3780000000000001</v>
      </c>
      <c r="AS132" s="39">
        <v>17.472999999999999</v>
      </c>
      <c r="AT132" s="39">
        <v>0</v>
      </c>
      <c r="AU132" s="39">
        <v>27.279</v>
      </c>
      <c r="AV132" s="39">
        <v>4.0279999999999996</v>
      </c>
      <c r="AW132" s="39">
        <v>8.2010000000000005</v>
      </c>
      <c r="AX132" s="39">
        <v>14.887</v>
      </c>
      <c r="AY132" s="39">
        <v>6.6829999999999998</v>
      </c>
      <c r="AZ132" s="39">
        <v>0.375</v>
      </c>
      <c r="BA132" s="39">
        <v>21.783999999999999</v>
      </c>
      <c r="BB132" s="39">
        <v>4.3369999999999997</v>
      </c>
      <c r="BC132" s="39">
        <v>5.61</v>
      </c>
      <c r="BD132" s="39">
        <v>4.91</v>
      </c>
      <c r="BE132" s="39">
        <v>19.14</v>
      </c>
      <c r="BF132" s="39">
        <v>14.704000000000001</v>
      </c>
      <c r="BG132" s="39">
        <v>3.88</v>
      </c>
      <c r="BH132" s="39">
        <v>19.603999999999999</v>
      </c>
      <c r="BI132" s="39">
        <v>17.859000000000002</v>
      </c>
      <c r="BJ132" s="39">
        <v>7.8289999999999997</v>
      </c>
      <c r="BK132" s="39">
        <v>10.608000000000001</v>
      </c>
    </row>
    <row r="133" spans="1:63" x14ac:dyDescent="0.2">
      <c r="A133" s="30">
        <f t="shared" si="22"/>
        <v>2023</v>
      </c>
      <c r="D133" s="30">
        <f t="shared" si="23"/>
        <v>0</v>
      </c>
      <c r="E133" s="30">
        <f t="shared" si="14"/>
        <v>39</v>
      </c>
      <c r="F133" s="30">
        <f t="shared" si="15"/>
        <v>26</v>
      </c>
      <c r="G133" s="30">
        <f t="shared" si="16"/>
        <v>6</v>
      </c>
      <c r="H133" s="30">
        <f t="shared" si="17"/>
        <v>0</v>
      </c>
      <c r="I133" s="30">
        <f t="shared" si="18"/>
        <v>0</v>
      </c>
      <c r="J133" s="30">
        <f t="shared" si="19"/>
        <v>0</v>
      </c>
      <c r="K133" s="30">
        <f t="shared" si="20"/>
        <v>0</v>
      </c>
      <c r="L133" s="30">
        <f t="shared" si="21"/>
        <v>10</v>
      </c>
      <c r="M133" s="38">
        <v>45200</v>
      </c>
      <c r="N133" s="39">
        <v>0</v>
      </c>
      <c r="O133" s="39">
        <v>6.1769999999999996</v>
      </c>
      <c r="P133" s="39">
        <v>0.34399999999999997</v>
      </c>
      <c r="Q133" s="39">
        <v>5.6109999999999998</v>
      </c>
      <c r="R133" s="39">
        <v>2.6539999999999999</v>
      </c>
      <c r="S133" s="39">
        <v>0.51900000000000002</v>
      </c>
      <c r="T133" s="39">
        <v>7.7930000000000001</v>
      </c>
      <c r="U133" s="39">
        <v>8.0239999999999991</v>
      </c>
      <c r="V133" s="39">
        <v>9.9280000000000008</v>
      </c>
      <c r="W133" s="39">
        <v>0</v>
      </c>
      <c r="X133" s="39">
        <v>0.76</v>
      </c>
      <c r="Y133" s="39">
        <v>3.0179999999999998</v>
      </c>
      <c r="Z133" s="39">
        <v>0.65200000000000002</v>
      </c>
      <c r="AA133" s="39">
        <v>1.355</v>
      </c>
      <c r="AB133" s="39">
        <v>0</v>
      </c>
      <c r="AC133" s="39">
        <v>10.664999999999999</v>
      </c>
      <c r="AD133" s="39">
        <v>10.465999999999999</v>
      </c>
      <c r="AE133" s="39">
        <v>2.528</v>
      </c>
      <c r="AF133" s="39">
        <v>0</v>
      </c>
      <c r="AG133" s="39">
        <v>5.0549999999999997</v>
      </c>
      <c r="AH133" s="39">
        <v>6.7370000000000001</v>
      </c>
      <c r="AI133" s="39">
        <v>0.83199999999999996</v>
      </c>
      <c r="AJ133" s="39">
        <v>0.66200000000000003</v>
      </c>
      <c r="AK133" s="39">
        <v>0.19800000000000001</v>
      </c>
      <c r="AL133" s="39">
        <v>8.3000000000000004E-2</v>
      </c>
      <c r="AM133" s="39">
        <v>0.81699999999999995</v>
      </c>
      <c r="AN133" s="39">
        <v>19.962</v>
      </c>
      <c r="AO133" s="39">
        <v>0</v>
      </c>
      <c r="AP133" s="39">
        <v>1.0649999999999999</v>
      </c>
      <c r="AQ133" s="39">
        <v>2.3260000000000001</v>
      </c>
      <c r="AR133" s="39">
        <v>0</v>
      </c>
      <c r="AS133" s="39">
        <v>16.675999999999998</v>
      </c>
      <c r="AT133" s="39">
        <v>0</v>
      </c>
      <c r="AU133" s="39">
        <v>1.974</v>
      </c>
      <c r="AV133" s="39">
        <v>0</v>
      </c>
      <c r="AW133" s="39">
        <v>3.7389999999999999</v>
      </c>
      <c r="AX133" s="39">
        <v>0</v>
      </c>
      <c r="AY133" s="39">
        <v>0.42199999999999999</v>
      </c>
      <c r="AZ133" s="39">
        <v>1.0029999999999999</v>
      </c>
      <c r="BA133" s="39">
        <v>0.621</v>
      </c>
      <c r="BB133" s="39">
        <v>5.81</v>
      </c>
      <c r="BC133" s="39">
        <v>0</v>
      </c>
      <c r="BD133" s="39">
        <v>0.13900000000000001</v>
      </c>
      <c r="BE133" s="39">
        <v>3.1589999999999998</v>
      </c>
      <c r="BF133" s="39">
        <v>14.503</v>
      </c>
      <c r="BG133" s="39">
        <v>1.403</v>
      </c>
      <c r="BH133" s="39">
        <v>12.037000000000001</v>
      </c>
      <c r="BI133" s="39">
        <v>0.36</v>
      </c>
      <c r="BJ133" s="39">
        <v>1.9430000000000001</v>
      </c>
      <c r="BK133" s="39">
        <v>0</v>
      </c>
    </row>
    <row r="134" spans="1:63" x14ac:dyDescent="0.2">
      <c r="A134" s="30">
        <f t="shared" si="22"/>
        <v>2023</v>
      </c>
      <c r="D134" s="30">
        <f t="shared" si="23"/>
        <v>0</v>
      </c>
      <c r="E134" s="30">
        <f t="shared" si="14"/>
        <v>7</v>
      </c>
      <c r="F134" s="30">
        <f t="shared" si="15"/>
        <v>0</v>
      </c>
      <c r="G134" s="30">
        <f t="shared" si="16"/>
        <v>0</v>
      </c>
      <c r="H134" s="30">
        <f t="shared" si="17"/>
        <v>0</v>
      </c>
      <c r="I134" s="30">
        <f t="shared" si="18"/>
        <v>0</v>
      </c>
      <c r="J134" s="30">
        <f t="shared" si="19"/>
        <v>0</v>
      </c>
      <c r="K134" s="30">
        <f t="shared" si="20"/>
        <v>0</v>
      </c>
      <c r="L134" s="30">
        <f t="shared" si="21"/>
        <v>11</v>
      </c>
      <c r="M134" s="38">
        <v>45231</v>
      </c>
      <c r="N134" s="39">
        <v>0</v>
      </c>
      <c r="O134" s="39">
        <v>0.104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0.41899999999999998</v>
      </c>
      <c r="W134" s="39">
        <v>0</v>
      </c>
      <c r="X134" s="39">
        <v>0</v>
      </c>
      <c r="Y134" s="39">
        <v>0</v>
      </c>
      <c r="Z134" s="39">
        <v>1.4999999999999999E-2</v>
      </c>
      <c r="AA134" s="39">
        <v>0</v>
      </c>
      <c r="AB134" s="39">
        <v>0</v>
      </c>
      <c r="AC134" s="39">
        <v>0</v>
      </c>
      <c r="AD134" s="39">
        <v>0</v>
      </c>
      <c r="AE134" s="39">
        <v>0.749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0.60599999999999998</v>
      </c>
      <c r="AM134" s="39">
        <v>0</v>
      </c>
      <c r="AN134" s="39">
        <v>0</v>
      </c>
      <c r="AO134" s="39">
        <v>0</v>
      </c>
      <c r="AP134" s="39">
        <v>0</v>
      </c>
      <c r="AQ134" s="39">
        <v>0</v>
      </c>
      <c r="AR134" s="39">
        <v>0</v>
      </c>
      <c r="AS134" s="39">
        <v>0</v>
      </c>
      <c r="AT134" s="39">
        <v>0.85299999999999998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  <c r="BB134" s="39">
        <v>0</v>
      </c>
      <c r="BC134" s="39">
        <v>0</v>
      </c>
      <c r="BD134" s="39">
        <v>0</v>
      </c>
      <c r="BE134" s="39">
        <v>0</v>
      </c>
      <c r="BF134" s="39">
        <v>0</v>
      </c>
      <c r="BG134" s="39">
        <v>0</v>
      </c>
      <c r="BH134" s="39">
        <v>0</v>
      </c>
      <c r="BI134" s="39">
        <v>0.27900000000000003</v>
      </c>
      <c r="BJ134" s="39">
        <v>0</v>
      </c>
      <c r="BK134" s="39">
        <v>0</v>
      </c>
    </row>
    <row r="135" spans="1:63" x14ac:dyDescent="0.2">
      <c r="A135" s="30">
        <f t="shared" si="22"/>
        <v>2023</v>
      </c>
      <c r="D135" s="30">
        <f t="shared" si="23"/>
        <v>4</v>
      </c>
      <c r="E135" s="30">
        <f t="shared" si="14"/>
        <v>43</v>
      </c>
      <c r="F135" s="30">
        <f t="shared" si="15"/>
        <v>35</v>
      </c>
      <c r="G135" s="30">
        <f t="shared" si="16"/>
        <v>12</v>
      </c>
      <c r="H135" s="30">
        <f t="shared" si="17"/>
        <v>0</v>
      </c>
      <c r="I135" s="30">
        <f t="shared" si="18"/>
        <v>0</v>
      </c>
      <c r="J135" s="30">
        <f t="shared" si="19"/>
        <v>0</v>
      </c>
      <c r="K135" s="30">
        <f t="shared" si="20"/>
        <v>0</v>
      </c>
      <c r="L135" s="30">
        <f t="shared" si="21"/>
        <v>12</v>
      </c>
      <c r="M135" s="38">
        <v>45261</v>
      </c>
      <c r="N135" s="39">
        <v>0</v>
      </c>
      <c r="O135" s="39">
        <v>10.395</v>
      </c>
      <c r="P135" s="39">
        <v>1.17</v>
      </c>
      <c r="Q135" s="39">
        <v>3.5</v>
      </c>
      <c r="R135" s="39">
        <v>14.488</v>
      </c>
      <c r="S135" s="39">
        <v>1.2390000000000001</v>
      </c>
      <c r="T135" s="39">
        <v>25.012</v>
      </c>
      <c r="U135" s="39">
        <v>0</v>
      </c>
      <c r="V135" s="39">
        <v>2.137</v>
      </c>
      <c r="W135" s="39">
        <v>4.9649999999999999</v>
      </c>
      <c r="X135" s="39">
        <v>0.95199999999999996</v>
      </c>
      <c r="Y135" s="39">
        <v>1.7270000000000001</v>
      </c>
      <c r="Z135" s="39">
        <v>14.744</v>
      </c>
      <c r="AA135" s="39">
        <v>0</v>
      </c>
      <c r="AB135" s="39">
        <v>2.9710000000000001</v>
      </c>
      <c r="AC135" s="39">
        <v>0.75600000000000001</v>
      </c>
      <c r="AD135" s="39">
        <v>45.51</v>
      </c>
      <c r="AE135" s="39">
        <v>0</v>
      </c>
      <c r="AF135" s="39">
        <v>4.125</v>
      </c>
      <c r="AG135" s="39">
        <v>1.591</v>
      </c>
      <c r="AH135" s="39">
        <v>2.3860000000000001</v>
      </c>
      <c r="AI135" s="39">
        <v>5.41</v>
      </c>
      <c r="AJ135" s="39">
        <v>18.96</v>
      </c>
      <c r="AK135" s="39">
        <v>8.7999999999999995E-2</v>
      </c>
      <c r="AL135" s="39">
        <v>0.17399999999999999</v>
      </c>
      <c r="AM135" s="39">
        <v>7.7240000000000002</v>
      </c>
      <c r="AN135" s="39">
        <v>1.784</v>
      </c>
      <c r="AO135" s="39">
        <v>4.47</v>
      </c>
      <c r="AP135" s="39">
        <v>4.4580000000000002</v>
      </c>
      <c r="AQ135" s="39">
        <v>0.73599999999999999</v>
      </c>
      <c r="AR135" s="39">
        <v>6.5389999999999997</v>
      </c>
      <c r="AS135" s="39">
        <v>0.65600000000000003</v>
      </c>
      <c r="AT135" s="39">
        <v>4.2380000000000004</v>
      </c>
      <c r="AU135" s="39">
        <v>1.101</v>
      </c>
      <c r="AV135" s="39">
        <v>0</v>
      </c>
      <c r="AW135" s="39">
        <v>18.251999999999999</v>
      </c>
      <c r="AX135" s="39">
        <v>41.704999999999998</v>
      </c>
      <c r="AY135" s="39">
        <v>0</v>
      </c>
      <c r="AZ135" s="39">
        <v>0</v>
      </c>
      <c r="BA135" s="39">
        <v>30.375</v>
      </c>
      <c r="BB135" s="39">
        <v>1.66</v>
      </c>
      <c r="BC135" s="39">
        <v>10.975</v>
      </c>
      <c r="BD135" s="39">
        <v>12.113</v>
      </c>
      <c r="BE135" s="39">
        <v>5.1999999999999998E-2</v>
      </c>
      <c r="BF135" s="39">
        <v>2.06</v>
      </c>
      <c r="BG135" s="39">
        <v>2.5449999999999999</v>
      </c>
      <c r="BH135" s="39">
        <v>3.3</v>
      </c>
      <c r="BI135" s="39">
        <v>2.3330000000000002</v>
      </c>
      <c r="BJ135" s="39">
        <v>0.74199999999999999</v>
      </c>
      <c r="BK135" s="39">
        <v>17.477</v>
      </c>
    </row>
    <row r="136" spans="1:63" x14ac:dyDescent="0.2">
      <c r="A136" s="30">
        <f t="shared" si="22"/>
        <v>2024</v>
      </c>
      <c r="D136" s="30">
        <f t="shared" si="23"/>
        <v>0</v>
      </c>
      <c r="E136" s="30">
        <f t="shared" si="14"/>
        <v>33</v>
      </c>
      <c r="F136" s="30">
        <f t="shared" si="15"/>
        <v>17</v>
      </c>
      <c r="G136" s="30">
        <f t="shared" si="16"/>
        <v>0</v>
      </c>
      <c r="H136" s="30">
        <f t="shared" si="17"/>
        <v>0</v>
      </c>
      <c r="I136" s="30">
        <f t="shared" si="18"/>
        <v>0</v>
      </c>
      <c r="J136" s="30">
        <f t="shared" si="19"/>
        <v>0</v>
      </c>
      <c r="K136" s="30">
        <f t="shared" si="20"/>
        <v>0</v>
      </c>
      <c r="L136" s="30">
        <f t="shared" si="21"/>
        <v>1</v>
      </c>
      <c r="M136" s="38">
        <v>45292</v>
      </c>
      <c r="N136" s="39">
        <v>0</v>
      </c>
      <c r="O136" s="39">
        <v>0.66</v>
      </c>
      <c r="P136" s="39">
        <v>2.1360000000000001</v>
      </c>
      <c r="Q136" s="39">
        <v>0.125</v>
      </c>
      <c r="R136" s="39">
        <v>0.81</v>
      </c>
      <c r="S136" s="39">
        <v>0.30499999999999999</v>
      </c>
      <c r="T136" s="39">
        <v>0.98199999999999998</v>
      </c>
      <c r="U136" s="39">
        <v>0</v>
      </c>
      <c r="V136" s="39">
        <v>0.28599999999999998</v>
      </c>
      <c r="W136" s="39">
        <v>1.256</v>
      </c>
      <c r="X136" s="39">
        <v>0</v>
      </c>
      <c r="Y136" s="39">
        <v>8.6969999999999992</v>
      </c>
      <c r="Z136" s="39">
        <v>0</v>
      </c>
      <c r="AA136" s="39">
        <v>0.19500000000000001</v>
      </c>
      <c r="AB136" s="39">
        <v>0.65400000000000003</v>
      </c>
      <c r="AC136" s="39">
        <v>6.3070000000000004</v>
      </c>
      <c r="AD136" s="39">
        <v>0</v>
      </c>
      <c r="AE136" s="39">
        <v>9.343</v>
      </c>
      <c r="AF136" s="39">
        <v>0.246</v>
      </c>
      <c r="AG136" s="39">
        <v>1.3</v>
      </c>
      <c r="AH136" s="39">
        <v>1.7150000000000001</v>
      </c>
      <c r="AI136" s="39">
        <v>0.80200000000000005</v>
      </c>
      <c r="AJ136" s="39">
        <v>2.0329999999999999</v>
      </c>
      <c r="AK136" s="39">
        <v>0</v>
      </c>
      <c r="AL136" s="39">
        <v>0</v>
      </c>
      <c r="AM136" s="39">
        <v>1.5209999999999999</v>
      </c>
      <c r="AN136" s="39">
        <v>0.38900000000000001</v>
      </c>
      <c r="AO136" s="39">
        <v>2.2519999999999998</v>
      </c>
      <c r="AP136" s="39">
        <v>0</v>
      </c>
      <c r="AQ136" s="39">
        <v>2.95</v>
      </c>
      <c r="AR136" s="39">
        <v>0</v>
      </c>
      <c r="AS136" s="39">
        <v>7.9089999999999998</v>
      </c>
      <c r="AT136" s="39">
        <v>0.9</v>
      </c>
      <c r="AU136" s="39">
        <v>2.1419999999999999</v>
      </c>
      <c r="AV136" s="39">
        <v>2.8130000000000002</v>
      </c>
      <c r="AW136" s="39">
        <v>0</v>
      </c>
      <c r="AX136" s="39">
        <v>3.3090000000000002</v>
      </c>
      <c r="AY136" s="39">
        <v>0.89700000000000002</v>
      </c>
      <c r="AZ136" s="39">
        <v>3.383</v>
      </c>
      <c r="BA136" s="39">
        <v>0</v>
      </c>
      <c r="BB136" s="39">
        <v>0.17299999999999999</v>
      </c>
      <c r="BC136" s="39">
        <v>0</v>
      </c>
      <c r="BD136" s="39">
        <v>0</v>
      </c>
      <c r="BE136" s="39">
        <v>0</v>
      </c>
      <c r="BF136" s="39">
        <v>0</v>
      </c>
      <c r="BG136" s="39">
        <v>7.0999999999999994E-2</v>
      </c>
      <c r="BH136" s="39">
        <v>0</v>
      </c>
      <c r="BI136" s="39">
        <v>9.67</v>
      </c>
      <c r="BJ136" s="39">
        <v>0.255</v>
      </c>
      <c r="BK136" s="39">
        <v>0</v>
      </c>
    </row>
    <row r="137" spans="1:63" x14ac:dyDescent="0.2">
      <c r="A137" s="30">
        <f t="shared" si="22"/>
        <v>2024</v>
      </c>
      <c r="D137" s="30">
        <f t="shared" si="23"/>
        <v>0</v>
      </c>
      <c r="E137" s="30">
        <f t="shared" si="14"/>
        <v>21</v>
      </c>
      <c r="F137" s="30">
        <f t="shared" si="15"/>
        <v>11</v>
      </c>
      <c r="G137" s="30">
        <f t="shared" si="16"/>
        <v>0</v>
      </c>
      <c r="H137" s="30">
        <f t="shared" si="17"/>
        <v>0</v>
      </c>
      <c r="I137" s="30">
        <f t="shared" si="18"/>
        <v>0</v>
      </c>
      <c r="J137" s="30">
        <f t="shared" si="19"/>
        <v>0</v>
      </c>
      <c r="K137" s="30">
        <f t="shared" si="20"/>
        <v>0</v>
      </c>
      <c r="L137" s="30">
        <f t="shared" si="21"/>
        <v>2</v>
      </c>
      <c r="M137" s="38">
        <v>45323</v>
      </c>
      <c r="N137" s="39">
        <v>3.988</v>
      </c>
      <c r="O137" s="39">
        <v>0</v>
      </c>
      <c r="P137" s="39">
        <v>0</v>
      </c>
      <c r="Q137" s="39">
        <v>0.67</v>
      </c>
      <c r="R137" s="39">
        <v>0</v>
      </c>
      <c r="S137" s="39">
        <v>0</v>
      </c>
      <c r="T137" s="39">
        <v>0</v>
      </c>
      <c r="U137" s="39">
        <v>3.7650000000000001</v>
      </c>
      <c r="V137" s="39">
        <v>0</v>
      </c>
      <c r="W137" s="39">
        <v>0.113</v>
      </c>
      <c r="X137" s="39">
        <v>1.1060000000000001</v>
      </c>
      <c r="Y137" s="39">
        <v>0</v>
      </c>
      <c r="Z137" s="39">
        <v>0</v>
      </c>
      <c r="AA137" s="39">
        <v>0.11600000000000001</v>
      </c>
      <c r="AB137" s="39">
        <v>0</v>
      </c>
      <c r="AC137" s="39">
        <v>0.20799999999999999</v>
      </c>
      <c r="AD137" s="39">
        <v>0.49299999999999999</v>
      </c>
      <c r="AE137" s="39">
        <v>0</v>
      </c>
      <c r="AF137" s="39">
        <v>7.1020000000000003</v>
      </c>
      <c r="AG137" s="39">
        <v>0</v>
      </c>
      <c r="AH137" s="39">
        <v>1.5149999999999999</v>
      </c>
      <c r="AI137" s="39">
        <v>0</v>
      </c>
      <c r="AJ137" s="39">
        <v>0</v>
      </c>
      <c r="AK137" s="39">
        <v>1.4319999999999999</v>
      </c>
      <c r="AL137" s="39">
        <v>1.04</v>
      </c>
      <c r="AM137" s="39">
        <v>0</v>
      </c>
      <c r="AN137" s="39">
        <v>0</v>
      </c>
      <c r="AO137" s="39">
        <v>1.042</v>
      </c>
      <c r="AP137" s="39">
        <v>0.251</v>
      </c>
      <c r="AQ137" s="39">
        <v>0</v>
      </c>
      <c r="AR137" s="39">
        <v>0</v>
      </c>
      <c r="AS137" s="39">
        <v>4.0599999999999996</v>
      </c>
      <c r="AT137" s="39">
        <v>0</v>
      </c>
      <c r="AU137" s="39">
        <v>0.71399999999999997</v>
      </c>
      <c r="AV137" s="39">
        <v>0</v>
      </c>
      <c r="AW137" s="39">
        <v>3.5640000000000001</v>
      </c>
      <c r="AX137" s="39">
        <v>0.747</v>
      </c>
      <c r="AY137" s="39">
        <v>0</v>
      </c>
      <c r="AZ137" s="39">
        <v>0</v>
      </c>
      <c r="BA137" s="39">
        <v>0.04</v>
      </c>
      <c r="BB137" s="39">
        <v>1.8640000000000001</v>
      </c>
      <c r="BC137" s="39">
        <v>0</v>
      </c>
      <c r="BD137" s="39">
        <v>0</v>
      </c>
      <c r="BE137" s="39">
        <v>0.997</v>
      </c>
      <c r="BF137" s="39">
        <v>0</v>
      </c>
      <c r="BG137" s="39">
        <v>0</v>
      </c>
      <c r="BH137" s="39">
        <v>0</v>
      </c>
      <c r="BI137" s="39">
        <v>0</v>
      </c>
      <c r="BJ137" s="39">
        <v>0</v>
      </c>
      <c r="BK137" s="39">
        <v>0</v>
      </c>
    </row>
    <row r="138" spans="1:63" x14ac:dyDescent="0.2">
      <c r="A138" s="30">
        <f t="shared" si="22"/>
        <v>2024</v>
      </c>
      <c r="D138" s="30">
        <f t="shared" si="23"/>
        <v>0</v>
      </c>
      <c r="E138" s="30">
        <f t="shared" si="14"/>
        <v>31</v>
      </c>
      <c r="F138" s="30">
        <f t="shared" si="15"/>
        <v>23</v>
      </c>
      <c r="G138" s="30">
        <f t="shared" si="16"/>
        <v>2</v>
      </c>
      <c r="H138" s="30">
        <f t="shared" si="17"/>
        <v>0</v>
      </c>
      <c r="I138" s="30">
        <f t="shared" si="18"/>
        <v>0</v>
      </c>
      <c r="J138" s="30">
        <f t="shared" si="19"/>
        <v>0</v>
      </c>
      <c r="K138" s="30">
        <f t="shared" si="20"/>
        <v>0</v>
      </c>
      <c r="L138" s="30">
        <f t="shared" si="21"/>
        <v>3</v>
      </c>
      <c r="M138" s="38">
        <v>45352</v>
      </c>
      <c r="N138" s="39">
        <v>0</v>
      </c>
      <c r="O138" s="39">
        <v>3.0259999999999998</v>
      </c>
      <c r="P138" s="39">
        <v>0.84299999999999997</v>
      </c>
      <c r="Q138" s="39">
        <v>1.5860000000000001</v>
      </c>
      <c r="R138" s="39">
        <v>0</v>
      </c>
      <c r="S138" s="39">
        <v>3.1520000000000001</v>
      </c>
      <c r="T138" s="39">
        <v>1.633</v>
      </c>
      <c r="U138" s="39">
        <v>0.155</v>
      </c>
      <c r="V138" s="39">
        <v>0</v>
      </c>
      <c r="W138" s="39">
        <v>2.0590000000000002</v>
      </c>
      <c r="X138" s="39">
        <v>0</v>
      </c>
      <c r="Y138" s="39">
        <v>1.571</v>
      </c>
      <c r="Z138" s="39">
        <v>20.428000000000001</v>
      </c>
      <c r="AA138" s="39">
        <v>0</v>
      </c>
      <c r="AB138" s="39">
        <v>0</v>
      </c>
      <c r="AC138" s="39">
        <v>4.8499999999999996</v>
      </c>
      <c r="AD138" s="39">
        <v>2.21</v>
      </c>
      <c r="AE138" s="39">
        <v>0</v>
      </c>
      <c r="AF138" s="39">
        <v>0</v>
      </c>
      <c r="AG138" s="39">
        <v>0.26100000000000001</v>
      </c>
      <c r="AH138" s="39">
        <v>6.9939999999999998</v>
      </c>
      <c r="AI138" s="39">
        <v>0</v>
      </c>
      <c r="AJ138" s="39">
        <v>0</v>
      </c>
      <c r="AK138" s="39">
        <v>0</v>
      </c>
      <c r="AL138" s="39">
        <v>0.38500000000000001</v>
      </c>
      <c r="AM138" s="39">
        <v>1.212</v>
      </c>
      <c r="AN138" s="39">
        <v>0</v>
      </c>
      <c r="AO138" s="39">
        <v>8.1440000000000001</v>
      </c>
      <c r="AP138" s="39">
        <v>0</v>
      </c>
      <c r="AQ138" s="39">
        <v>1.5449999999999999</v>
      </c>
      <c r="AR138" s="39">
        <v>0</v>
      </c>
      <c r="AS138" s="39">
        <v>2.48</v>
      </c>
      <c r="AT138" s="39">
        <v>0.218</v>
      </c>
      <c r="AU138" s="39">
        <v>1.1850000000000001</v>
      </c>
      <c r="AV138" s="39">
        <v>0.23599999999999999</v>
      </c>
      <c r="AW138" s="39">
        <v>1.391</v>
      </c>
      <c r="AX138" s="39">
        <v>0</v>
      </c>
      <c r="AY138" s="39">
        <v>4.3739999999999997</v>
      </c>
      <c r="AZ138" s="39">
        <v>5.38</v>
      </c>
      <c r="BA138" s="39">
        <v>0</v>
      </c>
      <c r="BB138" s="39">
        <v>17.05</v>
      </c>
      <c r="BC138" s="39">
        <v>0.41099999999999998</v>
      </c>
      <c r="BD138" s="39">
        <v>0</v>
      </c>
      <c r="BE138" s="39">
        <v>6.0629999999999997</v>
      </c>
      <c r="BF138" s="39">
        <v>1.698</v>
      </c>
      <c r="BG138" s="39">
        <v>0</v>
      </c>
      <c r="BH138" s="39">
        <v>0</v>
      </c>
      <c r="BI138" s="39">
        <v>1.5649999999999999</v>
      </c>
      <c r="BJ138" s="39">
        <v>3.5030000000000001</v>
      </c>
      <c r="BK138" s="39">
        <v>0.84299999999999997</v>
      </c>
    </row>
    <row r="139" spans="1:63" x14ac:dyDescent="0.2">
      <c r="A139" s="30">
        <f t="shared" si="22"/>
        <v>2024</v>
      </c>
      <c r="D139" s="30">
        <f t="shared" si="23"/>
        <v>0</v>
      </c>
      <c r="E139" s="30">
        <f t="shared" si="14"/>
        <v>3</v>
      </c>
      <c r="F139" s="30">
        <f t="shared" si="15"/>
        <v>2</v>
      </c>
      <c r="G139" s="30">
        <f t="shared" si="16"/>
        <v>1</v>
      </c>
      <c r="H139" s="30">
        <f t="shared" si="17"/>
        <v>0</v>
      </c>
      <c r="I139" s="30">
        <f t="shared" si="18"/>
        <v>0</v>
      </c>
      <c r="J139" s="30">
        <f t="shared" si="19"/>
        <v>0</v>
      </c>
      <c r="K139" s="30">
        <f t="shared" si="20"/>
        <v>0</v>
      </c>
      <c r="L139" s="30">
        <f t="shared" si="21"/>
        <v>4</v>
      </c>
      <c r="M139" s="38">
        <v>45383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10.516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  <c r="BB139" s="39">
        <v>9.24</v>
      </c>
      <c r="BC139" s="39">
        <v>0</v>
      </c>
      <c r="BD139" s="39">
        <v>0</v>
      </c>
      <c r="BE139" s="39">
        <v>0</v>
      </c>
      <c r="BF139" s="39">
        <v>0</v>
      </c>
      <c r="BG139" s="39">
        <v>0</v>
      </c>
      <c r="BH139" s="39">
        <v>0</v>
      </c>
      <c r="BI139" s="39">
        <v>0</v>
      </c>
      <c r="BJ139" s="39">
        <v>0</v>
      </c>
      <c r="BK139" s="39">
        <v>0.61899999999999999</v>
      </c>
    </row>
    <row r="140" spans="1:63" x14ac:dyDescent="0.2">
      <c r="A140" s="30">
        <f t="shared" si="22"/>
        <v>2024</v>
      </c>
      <c r="D140" s="30">
        <f t="shared" si="23"/>
        <v>0</v>
      </c>
      <c r="E140" s="30">
        <f t="shared" si="14"/>
        <v>4</v>
      </c>
      <c r="F140" s="30">
        <f t="shared" si="15"/>
        <v>1</v>
      </c>
      <c r="G140" s="30">
        <f t="shared" si="16"/>
        <v>0</v>
      </c>
      <c r="H140" s="30">
        <f t="shared" si="17"/>
        <v>0</v>
      </c>
      <c r="I140" s="30">
        <f t="shared" si="18"/>
        <v>0</v>
      </c>
      <c r="J140" s="30">
        <f t="shared" si="19"/>
        <v>0</v>
      </c>
      <c r="K140" s="30">
        <f t="shared" si="20"/>
        <v>0</v>
      </c>
      <c r="L140" s="30">
        <f t="shared" si="21"/>
        <v>5</v>
      </c>
      <c r="M140" s="38">
        <v>45413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1.325</v>
      </c>
      <c r="AB140" s="39">
        <v>0</v>
      </c>
      <c r="AC140" s="39">
        <v>0</v>
      </c>
      <c r="AD140" s="39">
        <v>0</v>
      </c>
      <c r="AE140" s="39">
        <v>0</v>
      </c>
      <c r="AF140" s="39">
        <v>3.5000000000000003E-2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0.68600000000000005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3.3000000000000002E-2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</row>
    <row r="141" spans="1:63" x14ac:dyDescent="0.2">
      <c r="A141" s="30">
        <f t="shared" si="22"/>
        <v>2024</v>
      </c>
      <c r="D141" s="30">
        <f t="shared" si="23"/>
        <v>0</v>
      </c>
      <c r="E141" s="30">
        <f t="shared" si="14"/>
        <v>42</v>
      </c>
      <c r="F141" s="30">
        <f t="shared" si="15"/>
        <v>13</v>
      </c>
      <c r="G141" s="30">
        <f t="shared" si="16"/>
        <v>1</v>
      </c>
      <c r="H141" s="30">
        <f t="shared" si="17"/>
        <v>0</v>
      </c>
      <c r="I141" s="30">
        <f t="shared" si="18"/>
        <v>0</v>
      </c>
      <c r="J141" s="30">
        <f t="shared" si="19"/>
        <v>0</v>
      </c>
      <c r="K141" s="30">
        <f t="shared" si="20"/>
        <v>0</v>
      </c>
      <c r="L141" s="30">
        <f t="shared" si="21"/>
        <v>6</v>
      </c>
      <c r="M141" s="38">
        <v>45444</v>
      </c>
      <c r="N141" s="39">
        <v>0.85499999999999998</v>
      </c>
      <c r="O141" s="39">
        <v>2.8679999999999999</v>
      </c>
      <c r="P141" s="39">
        <v>0</v>
      </c>
      <c r="Q141" s="39">
        <v>1.2330000000000001</v>
      </c>
      <c r="R141" s="39">
        <v>0.93600000000000005</v>
      </c>
      <c r="S141" s="39">
        <v>0.73</v>
      </c>
      <c r="T141" s="39">
        <v>0.224</v>
      </c>
      <c r="U141" s="39">
        <v>0.34</v>
      </c>
      <c r="V141" s="39">
        <v>0.92800000000000005</v>
      </c>
      <c r="W141" s="39">
        <v>0.49399999999999999</v>
      </c>
      <c r="X141" s="39">
        <v>9.2739999999999991</v>
      </c>
      <c r="Y141" s="39">
        <v>0</v>
      </c>
      <c r="Z141" s="39">
        <v>7.4999999999999997E-2</v>
      </c>
      <c r="AA141" s="39">
        <v>0.73099999999999998</v>
      </c>
      <c r="AB141" s="39">
        <v>0.15</v>
      </c>
      <c r="AC141" s="39">
        <v>0.42199999999999999</v>
      </c>
      <c r="AD141" s="39">
        <v>0.51500000000000001</v>
      </c>
      <c r="AE141" s="39">
        <v>0.66900000000000004</v>
      </c>
      <c r="AF141" s="39">
        <v>0.21299999999999999</v>
      </c>
      <c r="AG141" s="39">
        <v>0.311</v>
      </c>
      <c r="AH141" s="39">
        <v>0</v>
      </c>
      <c r="AI141" s="39">
        <v>0.42199999999999999</v>
      </c>
      <c r="AJ141" s="39">
        <v>0.38500000000000001</v>
      </c>
      <c r="AK141" s="39">
        <v>0.56599999999999995</v>
      </c>
      <c r="AL141" s="39">
        <v>5.2999999999999999E-2</v>
      </c>
      <c r="AM141" s="39">
        <v>10.161</v>
      </c>
      <c r="AN141" s="39">
        <v>0.442</v>
      </c>
      <c r="AO141" s="39">
        <v>1.2909999999999999</v>
      </c>
      <c r="AP141" s="39">
        <v>1.2130000000000001</v>
      </c>
      <c r="AQ141" s="39">
        <v>0.27300000000000002</v>
      </c>
      <c r="AR141" s="39">
        <v>0.77900000000000003</v>
      </c>
      <c r="AS141" s="39">
        <v>0</v>
      </c>
      <c r="AT141" s="39">
        <v>4.1289999999999996</v>
      </c>
      <c r="AU141" s="39">
        <v>1.4079999999999999</v>
      </c>
      <c r="AV141" s="39">
        <v>0.88400000000000001</v>
      </c>
      <c r="AW141" s="39">
        <v>0.92100000000000004</v>
      </c>
      <c r="AX141" s="39">
        <v>4.2690000000000001</v>
      </c>
      <c r="AY141" s="39">
        <v>0</v>
      </c>
      <c r="AZ141" s="39">
        <v>1.087</v>
      </c>
      <c r="BA141" s="39">
        <v>7.4999999999999997E-2</v>
      </c>
      <c r="BB141" s="39">
        <v>0.62</v>
      </c>
      <c r="BC141" s="39">
        <v>2.5739999999999998</v>
      </c>
      <c r="BD141" s="39">
        <v>0</v>
      </c>
      <c r="BE141" s="39">
        <v>1.986</v>
      </c>
      <c r="BF141" s="39">
        <v>0.64900000000000002</v>
      </c>
      <c r="BG141" s="39">
        <v>0</v>
      </c>
      <c r="BH141" s="39">
        <v>0.35099999999999998</v>
      </c>
      <c r="BI141" s="39">
        <v>0.83299999999999996</v>
      </c>
      <c r="BJ141" s="39">
        <v>0</v>
      </c>
      <c r="BK141" s="39">
        <v>3.53</v>
      </c>
    </row>
    <row r="142" spans="1:63" x14ac:dyDescent="0.2">
      <c r="A142" s="30">
        <f t="shared" si="22"/>
        <v>2024</v>
      </c>
      <c r="D142" s="30">
        <f t="shared" si="23"/>
        <v>2</v>
      </c>
      <c r="E142" s="30">
        <f t="shared" si="14"/>
        <v>50</v>
      </c>
      <c r="F142" s="30">
        <f t="shared" si="15"/>
        <v>47</v>
      </c>
      <c r="G142" s="30">
        <f t="shared" si="16"/>
        <v>13</v>
      </c>
      <c r="H142" s="30">
        <f t="shared" si="17"/>
        <v>0</v>
      </c>
      <c r="I142" s="30">
        <f t="shared" si="18"/>
        <v>0</v>
      </c>
      <c r="J142" s="30">
        <f t="shared" si="19"/>
        <v>0</v>
      </c>
      <c r="K142" s="30">
        <f t="shared" si="20"/>
        <v>0</v>
      </c>
      <c r="L142" s="30">
        <f t="shared" si="21"/>
        <v>7</v>
      </c>
      <c r="M142" s="38">
        <v>45474</v>
      </c>
      <c r="N142" s="39">
        <v>16.109000000000002</v>
      </c>
      <c r="O142" s="39">
        <v>1.425</v>
      </c>
      <c r="P142" s="39">
        <v>20.081</v>
      </c>
      <c r="Q142" s="39">
        <v>0.433</v>
      </c>
      <c r="R142" s="39">
        <v>7.7930000000000001</v>
      </c>
      <c r="S142" s="39">
        <v>2.7189999999999999</v>
      </c>
      <c r="T142" s="39">
        <v>2.2450000000000001</v>
      </c>
      <c r="U142" s="39">
        <v>29.576000000000001</v>
      </c>
      <c r="V142" s="39">
        <v>9.8249999999999993</v>
      </c>
      <c r="W142" s="39">
        <v>2.0449999999999999</v>
      </c>
      <c r="X142" s="39">
        <v>0.495</v>
      </c>
      <c r="Y142" s="39">
        <v>33.39</v>
      </c>
      <c r="Z142" s="39">
        <v>8.7469999999999999</v>
      </c>
      <c r="AA142" s="39">
        <v>3.4590000000000001</v>
      </c>
      <c r="AB142" s="39">
        <v>12.749000000000001</v>
      </c>
      <c r="AC142" s="39">
        <v>1.17</v>
      </c>
      <c r="AD142" s="39">
        <v>3.548</v>
      </c>
      <c r="AE142" s="39">
        <v>5.1029999999999998</v>
      </c>
      <c r="AF142" s="39">
        <v>14.569000000000001</v>
      </c>
      <c r="AG142" s="39">
        <v>3.7120000000000002</v>
      </c>
      <c r="AH142" s="39">
        <v>12.304</v>
      </c>
      <c r="AI142" s="39">
        <v>2.4119999999999999</v>
      </c>
      <c r="AJ142" s="39">
        <v>1.706</v>
      </c>
      <c r="AK142" s="39">
        <v>22.457999999999998</v>
      </c>
      <c r="AL142" s="39">
        <v>2.3039999999999998</v>
      </c>
      <c r="AM142" s="39">
        <v>20.138999999999999</v>
      </c>
      <c r="AN142" s="39">
        <v>2.5379999999999998</v>
      </c>
      <c r="AO142" s="39">
        <v>11.596</v>
      </c>
      <c r="AP142" s="39">
        <v>8.4510000000000005</v>
      </c>
      <c r="AQ142" s="39">
        <v>2.6749999999999998</v>
      </c>
      <c r="AR142" s="39">
        <v>5.3040000000000003</v>
      </c>
      <c r="AS142" s="39">
        <v>7.7080000000000002</v>
      </c>
      <c r="AT142" s="39">
        <v>2.0779999999999998</v>
      </c>
      <c r="AU142" s="39">
        <v>4.1260000000000003</v>
      </c>
      <c r="AV142" s="39">
        <v>2.4279999999999999</v>
      </c>
      <c r="AW142" s="39">
        <v>3.4020000000000001</v>
      </c>
      <c r="AX142" s="39">
        <v>22.773</v>
      </c>
      <c r="AY142" s="39">
        <v>0.97299999999999998</v>
      </c>
      <c r="AZ142" s="39">
        <v>3.177</v>
      </c>
      <c r="BA142" s="39">
        <v>20.187999999999999</v>
      </c>
      <c r="BB142" s="39">
        <v>3.4830000000000001</v>
      </c>
      <c r="BC142" s="39">
        <v>9.4610000000000003</v>
      </c>
      <c r="BD142" s="39">
        <v>2.8260000000000001</v>
      </c>
      <c r="BE142" s="39">
        <v>15.992000000000001</v>
      </c>
      <c r="BF142" s="39">
        <v>3.5230000000000001</v>
      </c>
      <c r="BG142" s="39">
        <v>7.0750000000000002</v>
      </c>
      <c r="BH142" s="39">
        <v>5.391</v>
      </c>
      <c r="BI142" s="39">
        <v>5.6580000000000004</v>
      </c>
      <c r="BJ142" s="39">
        <v>5.6340000000000003</v>
      </c>
      <c r="BK142" s="39">
        <v>3.75</v>
      </c>
    </row>
    <row r="143" spans="1:63" x14ac:dyDescent="0.2">
      <c r="A143" s="30">
        <f t="shared" si="22"/>
        <v>2024</v>
      </c>
      <c r="D143" s="30">
        <f t="shared" si="23"/>
        <v>2</v>
      </c>
      <c r="E143" s="30">
        <f t="shared" si="14"/>
        <v>50</v>
      </c>
      <c r="F143" s="30">
        <f t="shared" si="15"/>
        <v>50</v>
      </c>
      <c r="G143" s="30">
        <f t="shared" si="16"/>
        <v>9</v>
      </c>
      <c r="H143" s="30">
        <f t="shared" si="17"/>
        <v>1</v>
      </c>
      <c r="I143" s="30">
        <f t="shared" si="18"/>
        <v>0</v>
      </c>
      <c r="J143" s="30">
        <f t="shared" si="19"/>
        <v>0</v>
      </c>
      <c r="K143" s="30">
        <f t="shared" si="20"/>
        <v>0</v>
      </c>
      <c r="L143" s="30">
        <f t="shared" si="21"/>
        <v>8</v>
      </c>
      <c r="M143" s="38">
        <v>45505</v>
      </c>
      <c r="N143" s="39">
        <v>4.9119999999999999</v>
      </c>
      <c r="O143" s="39">
        <v>4.2460000000000004</v>
      </c>
      <c r="P143" s="39">
        <v>8.3070000000000004</v>
      </c>
      <c r="Q143" s="39">
        <v>2.19</v>
      </c>
      <c r="R143" s="39">
        <v>26.233000000000001</v>
      </c>
      <c r="S143" s="39">
        <v>2.4359999999999999</v>
      </c>
      <c r="T143" s="39">
        <v>5.6749999999999998</v>
      </c>
      <c r="U143" s="39">
        <v>3.605</v>
      </c>
      <c r="V143" s="39">
        <v>6.7709999999999999</v>
      </c>
      <c r="W143" s="39">
        <v>6.1340000000000003</v>
      </c>
      <c r="X143" s="39">
        <v>12.618</v>
      </c>
      <c r="Y143" s="39">
        <v>3.3580000000000001</v>
      </c>
      <c r="Z143" s="39">
        <v>8.7349999999999994</v>
      </c>
      <c r="AA143" s="39">
        <v>1.718</v>
      </c>
      <c r="AB143" s="39">
        <v>3.9039999999999999</v>
      </c>
      <c r="AC143" s="39">
        <v>6.7759999999999998</v>
      </c>
      <c r="AD143" s="39">
        <v>4.6139999999999999</v>
      </c>
      <c r="AE143" s="39">
        <v>5.8109999999999999</v>
      </c>
      <c r="AF143" s="39">
        <v>50.558999999999997</v>
      </c>
      <c r="AG143" s="39">
        <v>2.3849999999999998</v>
      </c>
      <c r="AH143" s="39">
        <v>21.177</v>
      </c>
      <c r="AI143" s="39">
        <v>2.8170000000000002</v>
      </c>
      <c r="AJ143" s="39">
        <v>2.661</v>
      </c>
      <c r="AK143" s="39">
        <v>4.8120000000000003</v>
      </c>
      <c r="AL143" s="39">
        <v>6.5410000000000004</v>
      </c>
      <c r="AM143" s="39">
        <v>2.0459999999999998</v>
      </c>
      <c r="AN143" s="39">
        <v>3.0209999999999999</v>
      </c>
      <c r="AO143" s="39">
        <v>4.6520000000000001</v>
      </c>
      <c r="AP143" s="39">
        <v>3.8079999999999998</v>
      </c>
      <c r="AQ143" s="39">
        <v>4.1760000000000002</v>
      </c>
      <c r="AR143" s="39">
        <v>2.7530000000000001</v>
      </c>
      <c r="AS143" s="39">
        <v>6.8840000000000003</v>
      </c>
      <c r="AT143" s="39">
        <v>4.1719999999999997</v>
      </c>
      <c r="AU143" s="39">
        <v>20.771000000000001</v>
      </c>
      <c r="AV143" s="39">
        <v>18.905999999999999</v>
      </c>
      <c r="AW143" s="39">
        <v>1.2969999999999999</v>
      </c>
      <c r="AX143" s="39">
        <v>4.9509999999999996</v>
      </c>
      <c r="AY143" s="39">
        <v>10.353</v>
      </c>
      <c r="AZ143" s="39">
        <v>2.177</v>
      </c>
      <c r="BA143" s="39">
        <v>8.0630000000000006</v>
      </c>
      <c r="BB143" s="39">
        <v>4.6639999999999997</v>
      </c>
      <c r="BC143" s="39">
        <v>6.1139999999999999</v>
      </c>
      <c r="BD143" s="39">
        <v>3.6160000000000001</v>
      </c>
      <c r="BE143" s="39">
        <v>6.798</v>
      </c>
      <c r="BF143" s="39">
        <v>9.3059999999999992</v>
      </c>
      <c r="BG143" s="39">
        <v>1.518</v>
      </c>
      <c r="BH143" s="39">
        <v>14.811999999999999</v>
      </c>
      <c r="BI143" s="39">
        <v>8.093</v>
      </c>
      <c r="BJ143" s="39">
        <v>2.2989999999999999</v>
      </c>
      <c r="BK143" s="39">
        <v>16.823</v>
      </c>
    </row>
    <row r="144" spans="1:63" x14ac:dyDescent="0.2">
      <c r="A144" s="30">
        <f t="shared" si="22"/>
        <v>2024</v>
      </c>
      <c r="D144" s="30">
        <f t="shared" si="23"/>
        <v>2</v>
      </c>
      <c r="E144" s="30">
        <f t="shared" si="14"/>
        <v>50</v>
      </c>
      <c r="F144" s="30">
        <f t="shared" si="15"/>
        <v>42</v>
      </c>
      <c r="G144" s="30">
        <f t="shared" si="16"/>
        <v>9</v>
      </c>
      <c r="H144" s="30">
        <f t="shared" si="17"/>
        <v>0</v>
      </c>
      <c r="I144" s="30">
        <f t="shared" si="18"/>
        <v>0</v>
      </c>
      <c r="J144" s="30">
        <f t="shared" si="19"/>
        <v>0</v>
      </c>
      <c r="K144" s="30">
        <f t="shared" si="20"/>
        <v>0</v>
      </c>
      <c r="L144" s="30">
        <f t="shared" si="21"/>
        <v>9</v>
      </c>
      <c r="M144" s="38">
        <v>45536</v>
      </c>
      <c r="N144" s="39">
        <v>17.396999999999998</v>
      </c>
      <c r="O144" s="39">
        <v>1.28</v>
      </c>
      <c r="P144" s="39">
        <v>10.956</v>
      </c>
      <c r="Q144" s="39">
        <v>1.585</v>
      </c>
      <c r="R144" s="39">
        <v>9.7799999999999994</v>
      </c>
      <c r="S144" s="39">
        <v>0.66700000000000004</v>
      </c>
      <c r="T144" s="39">
        <v>2.7919999999999998</v>
      </c>
      <c r="U144" s="39">
        <v>31.456</v>
      </c>
      <c r="V144" s="39">
        <v>7.3810000000000002</v>
      </c>
      <c r="W144" s="39">
        <v>4.1280000000000001</v>
      </c>
      <c r="X144" s="39">
        <v>0.30399999999999999</v>
      </c>
      <c r="Y144" s="39">
        <v>5.2389999999999999</v>
      </c>
      <c r="Z144" s="39">
        <v>1.129</v>
      </c>
      <c r="AA144" s="39">
        <v>12.513</v>
      </c>
      <c r="AB144" s="39">
        <v>4.1550000000000002</v>
      </c>
      <c r="AC144" s="39">
        <v>4.048</v>
      </c>
      <c r="AD144" s="39">
        <v>9.5830000000000002</v>
      </c>
      <c r="AE144" s="39">
        <v>0.48</v>
      </c>
      <c r="AF144" s="39">
        <v>8.2040000000000006</v>
      </c>
      <c r="AG144" s="39">
        <v>0.48499999999999999</v>
      </c>
      <c r="AH144" s="39">
        <v>10.747999999999999</v>
      </c>
      <c r="AI144" s="39">
        <v>0.318</v>
      </c>
      <c r="AJ144" s="39">
        <v>1.462</v>
      </c>
      <c r="AK144" s="39">
        <v>7.67</v>
      </c>
      <c r="AL144" s="39">
        <v>7.3540000000000001</v>
      </c>
      <c r="AM144" s="39">
        <v>0.57599999999999996</v>
      </c>
      <c r="AN144" s="39">
        <v>5.907</v>
      </c>
      <c r="AO144" s="39">
        <v>3.3719999999999999</v>
      </c>
      <c r="AP144" s="39">
        <v>2.3050000000000002</v>
      </c>
      <c r="AQ144" s="39">
        <v>11.824999999999999</v>
      </c>
      <c r="AR144" s="39">
        <v>0.28799999999999998</v>
      </c>
      <c r="AS144" s="39">
        <v>9.5879999999999992</v>
      </c>
      <c r="AT144" s="39">
        <v>3.5710000000000002</v>
      </c>
      <c r="AU144" s="39">
        <v>5.5709999999999997</v>
      </c>
      <c r="AV144" s="39">
        <v>2.52</v>
      </c>
      <c r="AW144" s="39">
        <v>4.4429999999999996</v>
      </c>
      <c r="AX144" s="39">
        <v>12.368</v>
      </c>
      <c r="AY144" s="39">
        <v>5.5270000000000001</v>
      </c>
      <c r="AZ144" s="39">
        <v>1.36</v>
      </c>
      <c r="BA144" s="39">
        <v>16.672000000000001</v>
      </c>
      <c r="BB144" s="39">
        <v>6.1589999999999998</v>
      </c>
      <c r="BC144" s="39">
        <v>4.4249999999999998</v>
      </c>
      <c r="BD144" s="39">
        <v>8.0229999999999997</v>
      </c>
      <c r="BE144" s="39">
        <v>0.29899999999999999</v>
      </c>
      <c r="BF144" s="39">
        <v>5.4859999999999998</v>
      </c>
      <c r="BG144" s="39">
        <v>5.3940000000000001</v>
      </c>
      <c r="BH144" s="39">
        <v>5.3390000000000004</v>
      </c>
      <c r="BI144" s="39">
        <v>40.845999999999997</v>
      </c>
      <c r="BJ144" s="39">
        <v>7.17</v>
      </c>
      <c r="BK144" s="39">
        <v>2.016</v>
      </c>
    </row>
    <row r="145" spans="1:63" x14ac:dyDescent="0.2">
      <c r="A145" s="30">
        <f t="shared" si="22"/>
        <v>2024</v>
      </c>
      <c r="D145" s="30">
        <f t="shared" si="23"/>
        <v>0</v>
      </c>
      <c r="E145" s="30">
        <f t="shared" si="14"/>
        <v>35</v>
      </c>
      <c r="F145" s="30">
        <f t="shared" si="15"/>
        <v>19</v>
      </c>
      <c r="G145" s="30">
        <f t="shared" si="16"/>
        <v>2</v>
      </c>
      <c r="H145" s="30">
        <f t="shared" si="17"/>
        <v>0</v>
      </c>
      <c r="I145" s="30">
        <f t="shared" si="18"/>
        <v>0</v>
      </c>
      <c r="J145" s="30">
        <f t="shared" si="19"/>
        <v>0</v>
      </c>
      <c r="K145" s="30">
        <f t="shared" si="20"/>
        <v>0</v>
      </c>
      <c r="L145" s="30">
        <f t="shared" si="21"/>
        <v>10</v>
      </c>
      <c r="M145" s="38">
        <v>45566</v>
      </c>
      <c r="N145" s="39">
        <v>14.797000000000001</v>
      </c>
      <c r="O145" s="39">
        <v>0.112</v>
      </c>
      <c r="P145" s="39">
        <v>2.1760000000000002</v>
      </c>
      <c r="Q145" s="39">
        <v>0</v>
      </c>
      <c r="R145" s="39">
        <v>0</v>
      </c>
      <c r="S145" s="39">
        <v>0.47799999999999998</v>
      </c>
      <c r="T145" s="39">
        <v>0.48299999999999998</v>
      </c>
      <c r="U145" s="39">
        <v>14.58</v>
      </c>
      <c r="V145" s="39">
        <v>2.87</v>
      </c>
      <c r="W145" s="39">
        <v>0</v>
      </c>
      <c r="X145" s="39">
        <v>1.379</v>
      </c>
      <c r="Y145" s="39">
        <v>0.111</v>
      </c>
      <c r="Z145" s="39">
        <v>1.9690000000000001</v>
      </c>
      <c r="AA145" s="39">
        <v>0</v>
      </c>
      <c r="AB145" s="39">
        <v>0.60599999999999998</v>
      </c>
      <c r="AC145" s="39">
        <v>0</v>
      </c>
      <c r="AD145" s="39">
        <v>5.056</v>
      </c>
      <c r="AE145" s="39">
        <v>1.4379999999999999</v>
      </c>
      <c r="AF145" s="39">
        <v>0</v>
      </c>
      <c r="AG145" s="39">
        <v>7.7640000000000002</v>
      </c>
      <c r="AH145" s="39">
        <v>1.677</v>
      </c>
      <c r="AI145" s="39">
        <v>4.4999999999999998E-2</v>
      </c>
      <c r="AJ145" s="39">
        <v>0.129</v>
      </c>
      <c r="AK145" s="39">
        <v>1.516</v>
      </c>
      <c r="AL145" s="39">
        <v>2.097</v>
      </c>
      <c r="AM145" s="39">
        <v>0.68</v>
      </c>
      <c r="AN145" s="39">
        <v>6.1369999999999996</v>
      </c>
      <c r="AO145" s="39">
        <v>0.41799999999999998</v>
      </c>
      <c r="AP145" s="39">
        <v>1.9610000000000001</v>
      </c>
      <c r="AQ145" s="39">
        <v>0</v>
      </c>
      <c r="AR145" s="39">
        <v>0</v>
      </c>
      <c r="AS145" s="39">
        <v>0.215</v>
      </c>
      <c r="AT145" s="39">
        <v>0</v>
      </c>
      <c r="AU145" s="39">
        <v>6.4000000000000001E-2</v>
      </c>
      <c r="AV145" s="39">
        <v>0</v>
      </c>
      <c r="AW145" s="39">
        <v>0.49399999999999999</v>
      </c>
      <c r="AX145" s="39">
        <v>3.726</v>
      </c>
      <c r="AY145" s="39">
        <v>0</v>
      </c>
      <c r="AZ145" s="39">
        <v>0</v>
      </c>
      <c r="BA145" s="39">
        <v>6.234</v>
      </c>
      <c r="BB145" s="39">
        <v>1.282</v>
      </c>
      <c r="BC145" s="39">
        <v>0</v>
      </c>
      <c r="BD145" s="39">
        <v>0</v>
      </c>
      <c r="BE145" s="39">
        <v>0.27100000000000002</v>
      </c>
      <c r="BF145" s="39">
        <v>6.6719999999999997</v>
      </c>
      <c r="BG145" s="39">
        <v>2.8809999999999998</v>
      </c>
      <c r="BH145" s="39">
        <v>0.35299999999999998</v>
      </c>
      <c r="BI145" s="39">
        <v>0.72499999999999998</v>
      </c>
      <c r="BJ145" s="39">
        <v>0.39300000000000002</v>
      </c>
      <c r="BK145" s="39">
        <v>0</v>
      </c>
    </row>
    <row r="146" spans="1:63" x14ac:dyDescent="0.2">
      <c r="A146" s="30">
        <f t="shared" si="22"/>
        <v>2024</v>
      </c>
      <c r="D146" s="30">
        <f t="shared" si="23"/>
        <v>0</v>
      </c>
      <c r="E146" s="30">
        <f t="shared" si="14"/>
        <v>13</v>
      </c>
      <c r="F146" s="30">
        <f t="shared" si="15"/>
        <v>3</v>
      </c>
      <c r="G146" s="30">
        <f t="shared" si="16"/>
        <v>0</v>
      </c>
      <c r="H146" s="30">
        <f t="shared" si="17"/>
        <v>0</v>
      </c>
      <c r="I146" s="30">
        <f t="shared" si="18"/>
        <v>0</v>
      </c>
      <c r="J146" s="30">
        <f t="shared" si="19"/>
        <v>0</v>
      </c>
      <c r="K146" s="30">
        <f t="shared" si="20"/>
        <v>0</v>
      </c>
      <c r="L146" s="30">
        <f t="shared" si="21"/>
        <v>11</v>
      </c>
      <c r="M146" s="38">
        <v>45597</v>
      </c>
      <c r="N146" s="39">
        <v>0</v>
      </c>
      <c r="O146" s="39">
        <v>0</v>
      </c>
      <c r="P146" s="39">
        <v>0</v>
      </c>
      <c r="Q146" s="39">
        <v>2.7E-2</v>
      </c>
      <c r="R146" s="39">
        <v>0.442</v>
      </c>
      <c r="S146" s="39">
        <v>0</v>
      </c>
      <c r="T146" s="39">
        <v>0</v>
      </c>
      <c r="U146" s="39">
        <v>0</v>
      </c>
      <c r="V146" s="39">
        <v>0</v>
      </c>
      <c r="W146" s="39">
        <v>0.24</v>
      </c>
      <c r="X146" s="39">
        <v>0</v>
      </c>
      <c r="Y146" s="39">
        <v>0</v>
      </c>
      <c r="Z146" s="39">
        <v>0</v>
      </c>
      <c r="AA146" s="39">
        <v>0</v>
      </c>
      <c r="AB146" s="39">
        <v>1.514</v>
      </c>
      <c r="AC146" s="39">
        <v>0</v>
      </c>
      <c r="AD146" s="39">
        <v>0.92800000000000005</v>
      </c>
      <c r="AE146" s="39">
        <v>0</v>
      </c>
      <c r="AF146" s="39">
        <v>0</v>
      </c>
      <c r="AG146" s="39">
        <v>0.498</v>
      </c>
      <c r="AH146" s="39">
        <v>0</v>
      </c>
      <c r="AI146" s="39">
        <v>0.32400000000000001</v>
      </c>
      <c r="AJ146" s="39">
        <v>0</v>
      </c>
      <c r="AK146" s="39">
        <v>0</v>
      </c>
      <c r="AL146" s="39">
        <v>0</v>
      </c>
      <c r="AM146" s="39">
        <v>0</v>
      </c>
      <c r="AN146" s="39">
        <v>0.41099999999999998</v>
      </c>
      <c r="AO146" s="39">
        <v>0</v>
      </c>
      <c r="AP146" s="39">
        <v>0</v>
      </c>
      <c r="AQ146" s="39">
        <v>0</v>
      </c>
      <c r="AR146" s="39">
        <v>1.1100000000000001</v>
      </c>
      <c r="AS146" s="39">
        <v>0</v>
      </c>
      <c r="AT146" s="39">
        <v>0</v>
      </c>
      <c r="AU146" s="39">
        <v>0</v>
      </c>
      <c r="AV146" s="39">
        <v>0</v>
      </c>
      <c r="AW146" s="39">
        <v>0</v>
      </c>
      <c r="AX146" s="39">
        <v>0</v>
      </c>
      <c r="AY146" s="39">
        <v>0</v>
      </c>
      <c r="AZ146" s="39">
        <v>0</v>
      </c>
      <c r="BA146" s="39">
        <v>0</v>
      </c>
      <c r="BB146" s="39">
        <v>5.0430000000000001</v>
      </c>
      <c r="BC146" s="39">
        <v>0</v>
      </c>
      <c r="BD146" s="39">
        <v>0</v>
      </c>
      <c r="BE146" s="39">
        <v>0.94199999999999995</v>
      </c>
      <c r="BF146" s="39">
        <v>0</v>
      </c>
      <c r="BG146" s="39">
        <v>0</v>
      </c>
      <c r="BH146" s="39">
        <v>0.35199999999999998</v>
      </c>
      <c r="BI146" s="39">
        <v>0</v>
      </c>
      <c r="BJ146" s="39">
        <v>0.253</v>
      </c>
      <c r="BK146" s="39">
        <v>0</v>
      </c>
    </row>
    <row r="147" spans="1:63" x14ac:dyDescent="0.2">
      <c r="A147" s="30">
        <f t="shared" si="22"/>
        <v>2024</v>
      </c>
      <c r="D147" s="30">
        <f t="shared" si="23"/>
        <v>0</v>
      </c>
      <c r="E147" s="30">
        <f t="shared" si="14"/>
        <v>24</v>
      </c>
      <c r="F147" s="30">
        <f t="shared" si="15"/>
        <v>17</v>
      </c>
      <c r="G147" s="30">
        <f t="shared" si="16"/>
        <v>1</v>
      </c>
      <c r="H147" s="30">
        <f t="shared" si="17"/>
        <v>0</v>
      </c>
      <c r="I147" s="30">
        <f t="shared" si="18"/>
        <v>0</v>
      </c>
      <c r="J147" s="30">
        <f t="shared" si="19"/>
        <v>0</v>
      </c>
      <c r="K147" s="30">
        <f t="shared" si="20"/>
        <v>0</v>
      </c>
      <c r="L147" s="30">
        <f t="shared" si="21"/>
        <v>12</v>
      </c>
      <c r="M147" s="38">
        <v>45627</v>
      </c>
      <c r="N147" s="39">
        <v>3.7010000000000001</v>
      </c>
      <c r="O147" s="39">
        <v>0</v>
      </c>
      <c r="P147" s="39">
        <v>0</v>
      </c>
      <c r="Q147" s="39">
        <v>0</v>
      </c>
      <c r="R147" s="39">
        <v>2.3250000000000002</v>
      </c>
      <c r="S147" s="39">
        <v>0.95899999999999996</v>
      </c>
      <c r="T147" s="39">
        <v>0</v>
      </c>
      <c r="U147" s="39">
        <v>0.81</v>
      </c>
      <c r="V147" s="39">
        <v>3.1749999999999998</v>
      </c>
      <c r="W147" s="39">
        <v>0</v>
      </c>
      <c r="X147" s="39">
        <v>3.0209999999999999</v>
      </c>
      <c r="Y147" s="39">
        <v>0</v>
      </c>
      <c r="Z147" s="39">
        <v>0</v>
      </c>
      <c r="AA147" s="39">
        <v>0.77100000000000002</v>
      </c>
      <c r="AB147" s="39">
        <v>4.5229999999999997</v>
      </c>
      <c r="AC147" s="39">
        <v>0</v>
      </c>
      <c r="AD147" s="39">
        <v>0</v>
      </c>
      <c r="AE147" s="39">
        <v>1.835</v>
      </c>
      <c r="AF147" s="39">
        <v>1.6910000000000001</v>
      </c>
      <c r="AG147" s="39">
        <v>0</v>
      </c>
      <c r="AH147" s="39">
        <v>0</v>
      </c>
      <c r="AI147" s="39">
        <v>15.632</v>
      </c>
      <c r="AJ147" s="39">
        <v>0</v>
      </c>
      <c r="AK147" s="39">
        <v>9.8979999999999997</v>
      </c>
      <c r="AL147" s="39">
        <v>0</v>
      </c>
      <c r="AM147" s="39">
        <v>1.3</v>
      </c>
      <c r="AN147" s="39">
        <v>2.9860000000000002</v>
      </c>
      <c r="AO147" s="39">
        <v>0</v>
      </c>
      <c r="AP147" s="39">
        <v>0</v>
      </c>
      <c r="AQ147" s="39">
        <v>0</v>
      </c>
      <c r="AR147" s="39">
        <v>0.55400000000000005</v>
      </c>
      <c r="AS147" s="39">
        <v>0</v>
      </c>
      <c r="AT147" s="39">
        <v>0</v>
      </c>
      <c r="AU147" s="39">
        <v>5.4829999999999997</v>
      </c>
      <c r="AV147" s="39">
        <v>0</v>
      </c>
      <c r="AW147" s="39">
        <v>3.4000000000000002E-2</v>
      </c>
      <c r="AX147" s="39">
        <v>0.54200000000000004</v>
      </c>
      <c r="AY147" s="39">
        <v>0</v>
      </c>
      <c r="AZ147" s="39">
        <v>0</v>
      </c>
      <c r="BA147" s="39">
        <v>0.64300000000000002</v>
      </c>
      <c r="BB147" s="39">
        <v>0</v>
      </c>
      <c r="BC147" s="39">
        <v>3.4889999999999999</v>
      </c>
      <c r="BD147" s="39">
        <v>5.6340000000000003</v>
      </c>
      <c r="BE147" s="39">
        <v>0</v>
      </c>
      <c r="BF147" s="39">
        <v>0</v>
      </c>
      <c r="BG147" s="39">
        <v>1.294</v>
      </c>
      <c r="BH147" s="39">
        <v>3.1640000000000001</v>
      </c>
      <c r="BI147" s="39">
        <v>0</v>
      </c>
      <c r="BJ147" s="39">
        <v>0</v>
      </c>
      <c r="BK147" s="39">
        <v>4.6449999999999996</v>
      </c>
    </row>
    <row r="148" spans="1:63" x14ac:dyDescent="0.2">
      <c r="A148" s="30">
        <f t="shared" si="22"/>
        <v>2025</v>
      </c>
      <c r="D148" s="30">
        <f t="shared" si="23"/>
        <v>1</v>
      </c>
      <c r="E148" s="30">
        <f t="shared" si="14"/>
        <v>42</v>
      </c>
      <c r="F148" s="30">
        <f t="shared" si="15"/>
        <v>37</v>
      </c>
      <c r="G148" s="30">
        <f t="shared" si="16"/>
        <v>5</v>
      </c>
      <c r="H148" s="30">
        <f t="shared" si="17"/>
        <v>0</v>
      </c>
      <c r="I148" s="30">
        <f t="shared" si="18"/>
        <v>0</v>
      </c>
      <c r="J148" s="30">
        <f t="shared" si="19"/>
        <v>0</v>
      </c>
      <c r="K148" s="30">
        <f t="shared" si="20"/>
        <v>0</v>
      </c>
      <c r="L148" s="30">
        <f t="shared" si="21"/>
        <v>1</v>
      </c>
      <c r="M148" s="38">
        <v>45658</v>
      </c>
      <c r="N148" s="39">
        <v>18.783999999999999</v>
      </c>
      <c r="O148" s="39">
        <v>0</v>
      </c>
      <c r="P148" s="39">
        <v>6.67</v>
      </c>
      <c r="Q148" s="39">
        <v>0</v>
      </c>
      <c r="R148" s="39">
        <v>1.4770000000000001</v>
      </c>
      <c r="S148" s="39">
        <v>3.6</v>
      </c>
      <c r="T148" s="39">
        <v>8.1150000000000002</v>
      </c>
      <c r="U148" s="39">
        <v>0</v>
      </c>
      <c r="V148" s="39">
        <v>1.3360000000000001</v>
      </c>
      <c r="W148" s="39">
        <v>1.5309999999999999</v>
      </c>
      <c r="X148" s="39">
        <v>0</v>
      </c>
      <c r="Y148" s="39">
        <v>5.0369999999999999</v>
      </c>
      <c r="Z148" s="39">
        <v>5.61</v>
      </c>
      <c r="AA148" s="39">
        <v>3.0590000000000002</v>
      </c>
      <c r="AB148" s="39">
        <v>6.1630000000000003</v>
      </c>
      <c r="AC148" s="39">
        <v>3.3460000000000001</v>
      </c>
      <c r="AD148" s="39">
        <v>3.5910000000000002</v>
      </c>
      <c r="AE148" s="39">
        <v>3.1259999999999999</v>
      </c>
      <c r="AF148" s="39">
        <v>6.3380000000000001</v>
      </c>
      <c r="AG148" s="39">
        <v>13.327</v>
      </c>
      <c r="AH148" s="39">
        <v>1.61</v>
      </c>
      <c r="AI148" s="39">
        <v>5.2919999999999998</v>
      </c>
      <c r="AJ148" s="39">
        <v>5.4320000000000004</v>
      </c>
      <c r="AK148" s="39">
        <v>2.831</v>
      </c>
      <c r="AL148" s="39">
        <v>4.5179999999999998</v>
      </c>
      <c r="AM148" s="39">
        <v>0</v>
      </c>
      <c r="AN148" s="39">
        <v>4.2130000000000001</v>
      </c>
      <c r="AO148" s="39">
        <v>8.0830000000000002</v>
      </c>
      <c r="AP148" s="39">
        <v>0.252</v>
      </c>
      <c r="AQ148" s="39">
        <v>2.7389999999999999</v>
      </c>
      <c r="AR148" s="39">
        <v>4.5650000000000004</v>
      </c>
      <c r="AS148" s="39">
        <v>1.907</v>
      </c>
      <c r="AT148" s="39">
        <v>0</v>
      </c>
      <c r="AU148" s="39">
        <v>17.242000000000001</v>
      </c>
      <c r="AV148" s="39">
        <v>0.10299999999999999</v>
      </c>
      <c r="AW148" s="39">
        <v>2.5259999999999998</v>
      </c>
      <c r="AX148" s="39">
        <v>0.39200000000000002</v>
      </c>
      <c r="AY148" s="39">
        <v>2.1629999999999998</v>
      </c>
      <c r="AZ148" s="39">
        <v>0</v>
      </c>
      <c r="BA148" s="39">
        <v>18.001000000000001</v>
      </c>
      <c r="BB148" s="39">
        <v>25.472999999999999</v>
      </c>
      <c r="BC148" s="39">
        <v>0</v>
      </c>
      <c r="BD148" s="39">
        <v>3.1520000000000001</v>
      </c>
      <c r="BE148" s="39">
        <v>6.5629999999999997</v>
      </c>
      <c r="BF148" s="39">
        <v>4.6260000000000003</v>
      </c>
      <c r="BG148" s="39">
        <v>0.69099999999999995</v>
      </c>
      <c r="BH148" s="39">
        <v>2.3580000000000001</v>
      </c>
      <c r="BI148" s="39">
        <v>1.6439999999999999</v>
      </c>
      <c r="BJ148" s="39">
        <v>5.5E-2</v>
      </c>
      <c r="BK148" s="39">
        <v>3.5409999999999999</v>
      </c>
    </row>
    <row r="149" spans="1:63" x14ac:dyDescent="0.2">
      <c r="A149" s="30">
        <f t="shared" si="22"/>
        <v>2025</v>
      </c>
      <c r="D149" s="30">
        <f t="shared" si="23"/>
        <v>0</v>
      </c>
      <c r="E149" s="30">
        <f t="shared" si="14"/>
        <v>26</v>
      </c>
      <c r="F149" s="30">
        <f t="shared" si="15"/>
        <v>9</v>
      </c>
      <c r="G149" s="30">
        <f t="shared" si="16"/>
        <v>0</v>
      </c>
      <c r="H149" s="30">
        <f t="shared" si="17"/>
        <v>0</v>
      </c>
      <c r="I149" s="30">
        <f t="shared" si="18"/>
        <v>0</v>
      </c>
      <c r="J149" s="30">
        <f t="shared" si="19"/>
        <v>0</v>
      </c>
      <c r="K149" s="30">
        <f t="shared" si="20"/>
        <v>0</v>
      </c>
      <c r="L149" s="30">
        <f t="shared" si="21"/>
        <v>2</v>
      </c>
      <c r="M149" s="38">
        <v>45689</v>
      </c>
      <c r="N149" s="39">
        <v>1.5760000000000001</v>
      </c>
      <c r="O149" s="39">
        <v>0.76700000000000002</v>
      </c>
      <c r="P149" s="39">
        <v>0</v>
      </c>
      <c r="Q149" s="39">
        <v>0.40799999999999997</v>
      </c>
      <c r="R149" s="39">
        <v>0.53800000000000003</v>
      </c>
      <c r="S149" s="39">
        <v>0</v>
      </c>
      <c r="T149" s="39">
        <v>0.44700000000000001</v>
      </c>
      <c r="U149" s="39">
        <v>0.13600000000000001</v>
      </c>
      <c r="V149" s="39">
        <v>0</v>
      </c>
      <c r="W149" s="39">
        <v>0.32100000000000001</v>
      </c>
      <c r="X149" s="39">
        <v>0</v>
      </c>
      <c r="Y149" s="39">
        <v>0</v>
      </c>
      <c r="Z149" s="39">
        <v>0</v>
      </c>
      <c r="AA149" s="39">
        <v>0.17599999999999999</v>
      </c>
      <c r="AB149" s="39">
        <v>2.1669999999999998</v>
      </c>
      <c r="AC149" s="39">
        <v>0.83299999999999996</v>
      </c>
      <c r="AD149" s="39">
        <v>0.214</v>
      </c>
      <c r="AE149" s="39">
        <v>0.14799999999999999</v>
      </c>
      <c r="AF149" s="39">
        <v>1.264</v>
      </c>
      <c r="AG149" s="39">
        <v>0</v>
      </c>
      <c r="AH149" s="39">
        <v>0</v>
      </c>
      <c r="AI149" s="39">
        <v>0.746</v>
      </c>
      <c r="AJ149" s="39">
        <v>0</v>
      </c>
      <c r="AK149" s="39">
        <v>2.8109999999999999</v>
      </c>
      <c r="AL149" s="39">
        <v>0</v>
      </c>
      <c r="AM149" s="39">
        <v>2.4630000000000001</v>
      </c>
      <c r="AN149" s="39">
        <v>5.0460000000000003</v>
      </c>
      <c r="AO149" s="39">
        <v>4.8000000000000001E-2</v>
      </c>
      <c r="AP149" s="39">
        <v>3.944</v>
      </c>
      <c r="AQ149" s="39">
        <v>0</v>
      </c>
      <c r="AR149" s="39">
        <v>0</v>
      </c>
      <c r="AS149" s="39">
        <v>3.661</v>
      </c>
      <c r="AT149" s="39">
        <v>0</v>
      </c>
      <c r="AU149" s="39">
        <v>0</v>
      </c>
      <c r="AV149" s="39">
        <v>0.64500000000000002</v>
      </c>
      <c r="AW149" s="39">
        <v>0</v>
      </c>
      <c r="AX149" s="39">
        <v>0.24299999999999999</v>
      </c>
      <c r="AY149" s="39">
        <v>0</v>
      </c>
      <c r="AZ149" s="39">
        <v>0</v>
      </c>
      <c r="BA149" s="39">
        <v>0</v>
      </c>
      <c r="BB149" s="39">
        <v>0</v>
      </c>
      <c r="BC149" s="39">
        <v>1.897</v>
      </c>
      <c r="BD149" s="39">
        <v>0</v>
      </c>
      <c r="BE149" s="39">
        <v>0.96699999999999997</v>
      </c>
      <c r="BF149" s="39">
        <v>0</v>
      </c>
      <c r="BG149" s="39">
        <v>0</v>
      </c>
      <c r="BH149" s="39">
        <v>0</v>
      </c>
      <c r="BI149" s="39">
        <v>0.113</v>
      </c>
      <c r="BJ149" s="39">
        <v>0.157</v>
      </c>
      <c r="BK149" s="39">
        <v>0</v>
      </c>
    </row>
    <row r="150" spans="1:63" x14ac:dyDescent="0.2">
      <c r="A150" s="30">
        <f t="shared" si="22"/>
        <v>2025</v>
      </c>
      <c r="D150" s="30">
        <f t="shared" si="23"/>
        <v>1</v>
      </c>
      <c r="E150" s="30">
        <f t="shared" si="14"/>
        <v>20</v>
      </c>
      <c r="F150" s="30">
        <f t="shared" si="15"/>
        <v>14</v>
      </c>
      <c r="G150" s="30">
        <f t="shared" si="16"/>
        <v>2</v>
      </c>
      <c r="H150" s="30">
        <f t="shared" si="17"/>
        <v>0</v>
      </c>
      <c r="I150" s="30">
        <f t="shared" si="18"/>
        <v>0</v>
      </c>
      <c r="J150" s="30">
        <f t="shared" si="19"/>
        <v>0</v>
      </c>
      <c r="K150" s="30">
        <f t="shared" si="20"/>
        <v>0</v>
      </c>
      <c r="L150" s="30">
        <f t="shared" si="21"/>
        <v>3</v>
      </c>
      <c r="M150" s="38">
        <v>45717</v>
      </c>
      <c r="N150" s="39">
        <v>6.2E-2</v>
      </c>
      <c r="O150" s="39">
        <v>0</v>
      </c>
      <c r="P150" s="39">
        <v>0</v>
      </c>
      <c r="Q150" s="39">
        <v>0</v>
      </c>
      <c r="R150" s="39">
        <v>0</v>
      </c>
      <c r="S150" s="39">
        <v>2.9580000000000002</v>
      </c>
      <c r="T150" s="39">
        <v>0</v>
      </c>
      <c r="U150" s="39">
        <v>4.8979999999999997</v>
      </c>
      <c r="V150" s="39">
        <v>0</v>
      </c>
      <c r="W150" s="39">
        <v>0.95099999999999996</v>
      </c>
      <c r="X150" s="39">
        <v>2.5219999999999998</v>
      </c>
      <c r="Y150" s="39">
        <v>0</v>
      </c>
      <c r="Z150" s="39">
        <v>26.794</v>
      </c>
      <c r="AA150" s="39">
        <v>0</v>
      </c>
      <c r="AB150" s="39">
        <v>0</v>
      </c>
      <c r="AC150" s="39">
        <v>2.0910000000000002</v>
      </c>
      <c r="AD150" s="39">
        <v>0</v>
      </c>
      <c r="AE150" s="39">
        <v>4.9589999999999996</v>
      </c>
      <c r="AF150" s="39">
        <v>0</v>
      </c>
      <c r="AG150" s="39">
        <v>0.36799999999999999</v>
      </c>
      <c r="AH150" s="39">
        <v>0.25700000000000001</v>
      </c>
      <c r="AI150" s="39">
        <v>0</v>
      </c>
      <c r="AJ150" s="39">
        <v>0</v>
      </c>
      <c r="AK150" s="39">
        <v>5.1989999999999998</v>
      </c>
      <c r="AL150" s="39">
        <v>2.7120000000000002</v>
      </c>
      <c r="AM150" s="39">
        <v>0</v>
      </c>
      <c r="AN150" s="39">
        <v>0</v>
      </c>
      <c r="AO150" s="39">
        <v>0</v>
      </c>
      <c r="AP150" s="39">
        <v>0</v>
      </c>
      <c r="AQ150" s="39">
        <v>0</v>
      </c>
      <c r="AR150" s="39">
        <v>3.6999999999999998E-2</v>
      </c>
      <c r="AS150" s="39">
        <v>0</v>
      </c>
      <c r="AT150" s="39">
        <v>0</v>
      </c>
      <c r="AU150" s="39">
        <v>1.341</v>
      </c>
      <c r="AV150" s="39">
        <v>0</v>
      </c>
      <c r="AW150" s="39">
        <v>0</v>
      </c>
      <c r="AX150" s="39">
        <v>2.1309999999999998</v>
      </c>
      <c r="AY150" s="39">
        <v>1.43</v>
      </c>
      <c r="AZ150" s="39">
        <v>0</v>
      </c>
      <c r="BA150" s="39">
        <v>0</v>
      </c>
      <c r="BB150" s="39">
        <v>15.289</v>
      </c>
      <c r="BC150" s="39">
        <v>0</v>
      </c>
      <c r="BD150" s="39">
        <v>6.798</v>
      </c>
      <c r="BE150" s="39">
        <v>0</v>
      </c>
      <c r="BF150" s="39">
        <v>0</v>
      </c>
      <c r="BG150" s="39">
        <v>0</v>
      </c>
      <c r="BH150" s="39">
        <v>0</v>
      </c>
      <c r="BI150" s="39">
        <v>7.99</v>
      </c>
      <c r="BJ150" s="39">
        <v>0.14499999999999999</v>
      </c>
      <c r="BK150" s="39">
        <v>0</v>
      </c>
    </row>
    <row r="151" spans="1:63" x14ac:dyDescent="0.2">
      <c r="A151" s="30">
        <f t="shared" si="22"/>
        <v>2025</v>
      </c>
      <c r="D151" s="30">
        <f t="shared" si="23"/>
        <v>0</v>
      </c>
      <c r="E151" s="30">
        <f t="shared" si="14"/>
        <v>0</v>
      </c>
      <c r="F151" s="30">
        <f t="shared" si="15"/>
        <v>0</v>
      </c>
      <c r="G151" s="30">
        <f t="shared" si="16"/>
        <v>0</v>
      </c>
      <c r="H151" s="30">
        <f t="shared" si="17"/>
        <v>0</v>
      </c>
      <c r="I151" s="30">
        <f t="shared" si="18"/>
        <v>0</v>
      </c>
      <c r="J151" s="30">
        <f t="shared" si="19"/>
        <v>0</v>
      </c>
      <c r="K151" s="30">
        <f t="shared" si="20"/>
        <v>0</v>
      </c>
      <c r="L151" s="30">
        <f t="shared" si="21"/>
        <v>4</v>
      </c>
      <c r="M151" s="38">
        <v>45748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  <c r="BB151" s="39">
        <v>0</v>
      </c>
      <c r="BC151" s="39">
        <v>0</v>
      </c>
      <c r="BD151" s="39">
        <v>0</v>
      </c>
      <c r="BE151" s="39">
        <v>0</v>
      </c>
      <c r="BF151" s="39">
        <v>0</v>
      </c>
      <c r="BG151" s="39">
        <v>0</v>
      </c>
      <c r="BH151" s="39">
        <v>0</v>
      </c>
      <c r="BI151" s="39">
        <v>0</v>
      </c>
      <c r="BJ151" s="39">
        <v>0</v>
      </c>
      <c r="BK151" s="39">
        <v>0</v>
      </c>
    </row>
    <row r="152" spans="1:63" x14ac:dyDescent="0.2">
      <c r="A152" s="30">
        <f t="shared" si="22"/>
        <v>2025</v>
      </c>
      <c r="D152" s="30">
        <f t="shared" si="23"/>
        <v>0</v>
      </c>
      <c r="E152" s="30">
        <f t="shared" si="14"/>
        <v>34</v>
      </c>
      <c r="F152" s="30">
        <f t="shared" si="15"/>
        <v>14</v>
      </c>
      <c r="G152" s="30">
        <f t="shared" si="16"/>
        <v>1</v>
      </c>
      <c r="H152" s="30">
        <f t="shared" si="17"/>
        <v>0</v>
      </c>
      <c r="I152" s="30">
        <f t="shared" si="18"/>
        <v>0</v>
      </c>
      <c r="J152" s="30">
        <f t="shared" si="19"/>
        <v>0</v>
      </c>
      <c r="K152" s="30">
        <f t="shared" si="20"/>
        <v>0</v>
      </c>
      <c r="L152" s="30">
        <f t="shared" si="21"/>
        <v>5</v>
      </c>
      <c r="M152" s="38">
        <v>45778</v>
      </c>
      <c r="N152" s="39">
        <v>2.0049999999999999</v>
      </c>
      <c r="O152" s="39">
        <v>0</v>
      </c>
      <c r="P152" s="39">
        <v>0</v>
      </c>
      <c r="Q152" s="39">
        <v>4.2789999999999999</v>
      </c>
      <c r="R152" s="39">
        <v>0.51200000000000001</v>
      </c>
      <c r="S152" s="39">
        <v>1.4710000000000001</v>
      </c>
      <c r="T152" s="39">
        <v>1.6619999999999999</v>
      </c>
      <c r="U152" s="39">
        <v>0</v>
      </c>
      <c r="V152" s="39">
        <v>0.628</v>
      </c>
      <c r="W152" s="39">
        <v>0.66900000000000004</v>
      </c>
      <c r="X152" s="39">
        <v>0</v>
      </c>
      <c r="Y152" s="39">
        <v>8.3119999999999994</v>
      </c>
      <c r="Z152" s="39">
        <v>0</v>
      </c>
      <c r="AA152" s="39">
        <v>2.9980000000000002</v>
      </c>
      <c r="AB152" s="39">
        <v>0</v>
      </c>
      <c r="AC152" s="39">
        <v>0.373</v>
      </c>
      <c r="AD152" s="39">
        <v>5.5759999999999996</v>
      </c>
      <c r="AE152" s="39">
        <v>0</v>
      </c>
      <c r="AF152" s="39">
        <v>3.1339999999999999</v>
      </c>
      <c r="AG152" s="39">
        <v>0</v>
      </c>
      <c r="AH152" s="39">
        <v>0.57899999999999996</v>
      </c>
      <c r="AI152" s="39">
        <v>0.63600000000000001</v>
      </c>
      <c r="AJ152" s="39">
        <v>0</v>
      </c>
      <c r="AK152" s="39">
        <v>2.2770000000000001</v>
      </c>
      <c r="AL152" s="39">
        <v>0</v>
      </c>
      <c r="AM152" s="39">
        <v>3.0030000000000001</v>
      </c>
      <c r="AN152" s="39">
        <v>0</v>
      </c>
      <c r="AO152" s="39">
        <v>0.52</v>
      </c>
      <c r="AP152" s="39">
        <v>0.122</v>
      </c>
      <c r="AQ152" s="39">
        <v>0.69</v>
      </c>
      <c r="AR152" s="39">
        <v>1.228</v>
      </c>
      <c r="AS152" s="39">
        <v>0</v>
      </c>
      <c r="AT152" s="39">
        <v>0.72299999999999998</v>
      </c>
      <c r="AU152" s="39">
        <v>0.38200000000000001</v>
      </c>
      <c r="AV152" s="39">
        <v>0</v>
      </c>
      <c r="AW152" s="39">
        <v>1.2070000000000001</v>
      </c>
      <c r="AX152" s="39">
        <v>10.929</v>
      </c>
      <c r="AY152" s="39">
        <v>0</v>
      </c>
      <c r="AZ152" s="39">
        <v>0</v>
      </c>
      <c r="BA152" s="39">
        <v>0.30599999999999999</v>
      </c>
      <c r="BB152" s="39">
        <v>3.5999999999999997E-2</v>
      </c>
      <c r="BC152" s="39">
        <v>0.59899999999999998</v>
      </c>
      <c r="BD152" s="39">
        <v>0.36099999999999999</v>
      </c>
      <c r="BE152" s="39">
        <v>0.154</v>
      </c>
      <c r="BF152" s="39">
        <v>0</v>
      </c>
      <c r="BG152" s="39">
        <v>0.33</v>
      </c>
      <c r="BH152" s="39">
        <v>0.14099999999999999</v>
      </c>
      <c r="BI152" s="39">
        <v>1.895</v>
      </c>
      <c r="BJ152" s="39">
        <v>0.33900000000000002</v>
      </c>
      <c r="BK152" s="39">
        <v>0.39100000000000001</v>
      </c>
    </row>
    <row r="153" spans="1:63" x14ac:dyDescent="0.2">
      <c r="A153" s="30">
        <f t="shared" si="22"/>
        <v>2025</v>
      </c>
      <c r="D153" s="30">
        <f t="shared" si="23"/>
        <v>0</v>
      </c>
      <c r="E153" s="30">
        <f t="shared" si="14"/>
        <v>26</v>
      </c>
      <c r="F153" s="30">
        <f t="shared" si="15"/>
        <v>4</v>
      </c>
      <c r="G153" s="30">
        <f t="shared" si="16"/>
        <v>0</v>
      </c>
      <c r="H153" s="30">
        <f t="shared" si="17"/>
        <v>0</v>
      </c>
      <c r="I153" s="30">
        <f t="shared" si="18"/>
        <v>0</v>
      </c>
      <c r="J153" s="30">
        <f t="shared" si="19"/>
        <v>0</v>
      </c>
      <c r="K153" s="30">
        <f t="shared" si="20"/>
        <v>0</v>
      </c>
      <c r="L153" s="30">
        <f t="shared" si="21"/>
        <v>6</v>
      </c>
      <c r="M153" s="38">
        <v>45809</v>
      </c>
      <c r="N153" s="39">
        <v>0</v>
      </c>
      <c r="O153" s="39">
        <v>1.4279999999999999</v>
      </c>
      <c r="P153" s="39">
        <v>0</v>
      </c>
      <c r="Q153" s="39">
        <v>0.51800000000000002</v>
      </c>
      <c r="R153" s="39">
        <v>0.17499999999999999</v>
      </c>
      <c r="S153" s="39">
        <v>0</v>
      </c>
      <c r="T153" s="39">
        <v>0.93400000000000005</v>
      </c>
      <c r="U153" s="39">
        <v>0</v>
      </c>
      <c r="V153" s="39">
        <v>0</v>
      </c>
      <c r="W153" s="39">
        <v>0.185</v>
      </c>
      <c r="X153" s="39">
        <v>1.746</v>
      </c>
      <c r="Y153" s="39">
        <v>0.20499999999999999</v>
      </c>
      <c r="Z153" s="39">
        <v>0</v>
      </c>
      <c r="AA153" s="39">
        <v>0.192</v>
      </c>
      <c r="AB153" s="39">
        <v>0.19</v>
      </c>
      <c r="AC153" s="39">
        <v>0.42399999999999999</v>
      </c>
      <c r="AD153" s="39">
        <v>0.433</v>
      </c>
      <c r="AE153" s="39">
        <v>0.14000000000000001</v>
      </c>
      <c r="AF153" s="39">
        <v>0</v>
      </c>
      <c r="AG153" s="39">
        <v>0</v>
      </c>
      <c r="AH153" s="39">
        <v>0</v>
      </c>
      <c r="AI153" s="39">
        <v>0.72199999999999998</v>
      </c>
      <c r="AJ153" s="39">
        <v>0.38500000000000001</v>
      </c>
      <c r="AK153" s="39">
        <v>0</v>
      </c>
      <c r="AL153" s="39">
        <v>0</v>
      </c>
      <c r="AM153" s="39">
        <v>2.4660000000000002</v>
      </c>
      <c r="AN153" s="39">
        <v>0.36299999999999999</v>
      </c>
      <c r="AO153" s="39">
        <v>0</v>
      </c>
      <c r="AP153" s="39">
        <v>0.35799999999999998</v>
      </c>
      <c r="AQ153" s="39">
        <v>0</v>
      </c>
      <c r="AR153" s="39">
        <v>0</v>
      </c>
      <c r="AS153" s="39">
        <v>0</v>
      </c>
      <c r="AT153" s="39">
        <v>0</v>
      </c>
      <c r="AU153" s="39">
        <v>2.7290000000000001</v>
      </c>
      <c r="AV153" s="39">
        <v>0</v>
      </c>
      <c r="AW153" s="39">
        <v>0.99199999999999999</v>
      </c>
      <c r="AX153" s="39">
        <v>0</v>
      </c>
      <c r="AY153" s="39">
        <v>0.44</v>
      </c>
      <c r="AZ153" s="39">
        <v>0.59</v>
      </c>
      <c r="BA153" s="39">
        <v>0</v>
      </c>
      <c r="BB153" s="39">
        <v>0.68200000000000005</v>
      </c>
      <c r="BC153" s="39">
        <v>0.373</v>
      </c>
      <c r="BD153" s="39">
        <v>0.14899999999999999</v>
      </c>
      <c r="BE153" s="39">
        <v>0</v>
      </c>
      <c r="BF153" s="39">
        <v>0</v>
      </c>
      <c r="BG153" s="39">
        <v>0</v>
      </c>
      <c r="BH153" s="39">
        <v>0</v>
      </c>
      <c r="BI153" s="39">
        <v>0.23</v>
      </c>
      <c r="BJ153" s="39">
        <v>0</v>
      </c>
      <c r="BK153" s="39">
        <v>0.58499999999999996</v>
      </c>
    </row>
    <row r="154" spans="1:63" x14ac:dyDescent="0.2">
      <c r="A154" s="30">
        <f t="shared" si="22"/>
        <v>2025</v>
      </c>
      <c r="D154" s="30">
        <f t="shared" si="23"/>
        <v>20</v>
      </c>
      <c r="E154" s="30">
        <f t="shared" si="14"/>
        <v>50</v>
      </c>
      <c r="F154" s="30">
        <f t="shared" si="15"/>
        <v>50</v>
      </c>
      <c r="G154" s="30">
        <f t="shared" si="16"/>
        <v>46</v>
      </c>
      <c r="H154" s="30">
        <f t="shared" si="17"/>
        <v>3</v>
      </c>
      <c r="I154" s="30">
        <f t="shared" si="18"/>
        <v>1</v>
      </c>
      <c r="J154" s="30">
        <f t="shared" si="19"/>
        <v>0</v>
      </c>
      <c r="K154" s="30">
        <f t="shared" si="20"/>
        <v>0</v>
      </c>
      <c r="L154" s="30">
        <f t="shared" si="21"/>
        <v>7</v>
      </c>
      <c r="M154" s="38">
        <v>45839</v>
      </c>
      <c r="N154" s="39">
        <v>22.434999999999999</v>
      </c>
      <c r="O154" s="39">
        <v>19.709</v>
      </c>
      <c r="P154" s="39">
        <v>16.004000000000001</v>
      </c>
      <c r="Q154" s="39">
        <v>23.300999999999998</v>
      </c>
      <c r="R154" s="39">
        <v>20.512</v>
      </c>
      <c r="S154" s="39">
        <v>26.69</v>
      </c>
      <c r="T154" s="39">
        <v>12.59</v>
      </c>
      <c r="U154" s="39">
        <v>30.47</v>
      </c>
      <c r="V154" s="39">
        <v>12.981</v>
      </c>
      <c r="W154" s="39">
        <v>31.664000000000001</v>
      </c>
      <c r="X154" s="39">
        <v>34.668999999999997</v>
      </c>
      <c r="Y154" s="39">
        <v>11.315</v>
      </c>
      <c r="Z154" s="39">
        <v>41.012</v>
      </c>
      <c r="AA154" s="39">
        <v>7.5830000000000002</v>
      </c>
      <c r="AB154" s="39">
        <v>33.621000000000002</v>
      </c>
      <c r="AC154" s="39">
        <v>16.972000000000001</v>
      </c>
      <c r="AD154" s="39">
        <v>40.33</v>
      </c>
      <c r="AE154" s="39">
        <v>21.591999999999999</v>
      </c>
      <c r="AF154" s="39">
        <v>16.91</v>
      </c>
      <c r="AG154" s="39">
        <v>24.126999999999999</v>
      </c>
      <c r="AH154" s="39">
        <v>16.361000000000001</v>
      </c>
      <c r="AI154" s="39">
        <v>26.91</v>
      </c>
      <c r="AJ154" s="39">
        <v>34.997</v>
      </c>
      <c r="AK154" s="39">
        <v>10.996</v>
      </c>
      <c r="AL154" s="39">
        <v>12.936</v>
      </c>
      <c r="AM154" s="39">
        <v>34.078000000000003</v>
      </c>
      <c r="AN154" s="39">
        <v>29.885999999999999</v>
      </c>
      <c r="AO154" s="39">
        <v>12.715999999999999</v>
      </c>
      <c r="AP154" s="39">
        <v>29.283000000000001</v>
      </c>
      <c r="AQ154" s="39">
        <v>12.532999999999999</v>
      </c>
      <c r="AR154" s="39">
        <v>40.683999999999997</v>
      </c>
      <c r="AS154" s="39">
        <v>7.7720000000000002</v>
      </c>
      <c r="AT154" s="39">
        <v>4.516</v>
      </c>
      <c r="AU154" s="39">
        <v>164.61</v>
      </c>
      <c r="AV154" s="39">
        <v>17.696999999999999</v>
      </c>
      <c r="AW154" s="39">
        <v>22.236000000000001</v>
      </c>
      <c r="AX154" s="39">
        <v>22.998000000000001</v>
      </c>
      <c r="AY154" s="39">
        <v>20.289000000000001</v>
      </c>
      <c r="AZ154" s="39">
        <v>64.254999999999995</v>
      </c>
      <c r="BA154" s="39">
        <v>24.445</v>
      </c>
      <c r="BB154" s="39">
        <v>20.295000000000002</v>
      </c>
      <c r="BC154" s="39">
        <v>27.988</v>
      </c>
      <c r="BD154" s="39">
        <v>32.871000000000002</v>
      </c>
      <c r="BE154" s="39">
        <v>10.551</v>
      </c>
      <c r="BF154" s="39">
        <v>6.4089999999999998</v>
      </c>
      <c r="BG154" s="39">
        <v>73.403999999999996</v>
      </c>
      <c r="BH154" s="39">
        <v>18.088999999999999</v>
      </c>
      <c r="BI154" s="39">
        <v>45.540999999999997</v>
      </c>
      <c r="BJ154" s="39">
        <v>12.611000000000001</v>
      </c>
      <c r="BK154" s="39">
        <v>26.937999999999999</v>
      </c>
    </row>
    <row r="155" spans="1:63" x14ac:dyDescent="0.2">
      <c r="A155" s="30">
        <f t="shared" si="22"/>
        <v>2025</v>
      </c>
      <c r="D155" s="30">
        <f t="shared" si="23"/>
        <v>1</v>
      </c>
      <c r="E155" s="30">
        <f t="shared" si="14"/>
        <v>50</v>
      </c>
      <c r="F155" s="30">
        <f t="shared" si="15"/>
        <v>42</v>
      </c>
      <c r="G155" s="30">
        <f t="shared" si="16"/>
        <v>8</v>
      </c>
      <c r="H155" s="30">
        <f t="shared" si="17"/>
        <v>0</v>
      </c>
      <c r="I155" s="30">
        <f t="shared" si="18"/>
        <v>0</v>
      </c>
      <c r="J155" s="30">
        <f t="shared" si="19"/>
        <v>0</v>
      </c>
      <c r="K155" s="30">
        <f t="shared" si="20"/>
        <v>0</v>
      </c>
      <c r="L155" s="30">
        <f t="shared" si="21"/>
        <v>8</v>
      </c>
      <c r="M155" s="38">
        <v>45870</v>
      </c>
      <c r="N155" s="39">
        <v>0.85399999999999998</v>
      </c>
      <c r="O155" s="39">
        <v>12.808</v>
      </c>
      <c r="P155" s="39">
        <v>4.702</v>
      </c>
      <c r="Q155" s="39">
        <v>7.4870000000000001</v>
      </c>
      <c r="R155" s="39">
        <v>3.552</v>
      </c>
      <c r="S155" s="39">
        <v>4.5010000000000003</v>
      </c>
      <c r="T155" s="39">
        <v>9.7439999999999998</v>
      </c>
      <c r="U155" s="39">
        <v>0.77500000000000002</v>
      </c>
      <c r="V155" s="39">
        <v>6.274</v>
      </c>
      <c r="W155" s="39">
        <v>0.46600000000000003</v>
      </c>
      <c r="X155" s="39">
        <v>4.0570000000000004</v>
      </c>
      <c r="Y155" s="39">
        <v>4.6269999999999998</v>
      </c>
      <c r="Z155" s="39">
        <v>17.414999999999999</v>
      </c>
      <c r="AA155" s="39">
        <v>0.99199999999999999</v>
      </c>
      <c r="AB155" s="39">
        <v>3.5289999999999999</v>
      </c>
      <c r="AC155" s="39">
        <v>3.98</v>
      </c>
      <c r="AD155" s="39">
        <v>3.3359999999999999</v>
      </c>
      <c r="AE155" s="39">
        <v>3.5219999999999998</v>
      </c>
      <c r="AF155" s="39">
        <v>3.956</v>
      </c>
      <c r="AG155" s="39">
        <v>4.1840000000000002</v>
      </c>
      <c r="AH155" s="39">
        <v>34.625999999999998</v>
      </c>
      <c r="AI155" s="39">
        <v>0.19900000000000001</v>
      </c>
      <c r="AJ155" s="39">
        <v>5.6219999999999999</v>
      </c>
      <c r="AK155" s="39">
        <v>2.8879999999999999</v>
      </c>
      <c r="AL155" s="39">
        <v>5.9340000000000002</v>
      </c>
      <c r="AM155" s="39">
        <v>0.82599999999999996</v>
      </c>
      <c r="AN155" s="39">
        <v>4.048</v>
      </c>
      <c r="AO155" s="39">
        <v>3.379</v>
      </c>
      <c r="AP155" s="39">
        <v>12.04</v>
      </c>
      <c r="AQ155" s="39">
        <v>2.4169999999999998</v>
      </c>
      <c r="AR155" s="39">
        <v>3.1219999999999999</v>
      </c>
      <c r="AS155" s="39">
        <v>16.992999999999999</v>
      </c>
      <c r="AT155" s="39">
        <v>4.8150000000000004</v>
      </c>
      <c r="AU155" s="39">
        <v>23.792000000000002</v>
      </c>
      <c r="AV155" s="39">
        <v>6.0999999999999999E-2</v>
      </c>
      <c r="AW155" s="39">
        <v>12.339</v>
      </c>
      <c r="AX155" s="39">
        <v>4.9530000000000003</v>
      </c>
      <c r="AY155" s="39">
        <v>5.0780000000000003</v>
      </c>
      <c r="AZ155" s="39">
        <v>8.7210000000000001</v>
      </c>
      <c r="BA155" s="39">
        <v>6.8559999999999999</v>
      </c>
      <c r="BB155" s="39">
        <v>4.2220000000000004</v>
      </c>
      <c r="BC155" s="39">
        <v>3.6</v>
      </c>
      <c r="BD155" s="39">
        <v>6.1890000000000001</v>
      </c>
      <c r="BE155" s="39">
        <v>4.3470000000000004</v>
      </c>
      <c r="BF155" s="39">
        <v>3.7970000000000002</v>
      </c>
      <c r="BG155" s="39">
        <v>0.80500000000000005</v>
      </c>
      <c r="BH155" s="39">
        <v>9.1489999999999991</v>
      </c>
      <c r="BI155" s="39">
        <v>23.834</v>
      </c>
      <c r="BJ155" s="39">
        <v>7.7859999999999996</v>
      </c>
      <c r="BK155" s="39">
        <v>2.1219999999999999</v>
      </c>
    </row>
    <row r="156" spans="1:63" x14ac:dyDescent="0.2">
      <c r="A156" s="30">
        <f t="shared" si="22"/>
        <v>2025</v>
      </c>
      <c r="D156" s="30">
        <f t="shared" si="23"/>
        <v>4</v>
      </c>
      <c r="E156" s="30">
        <f t="shared" ref="E156:E219" si="24">COUNTIF($N156:$BK156,"&gt;0")</f>
        <v>50</v>
      </c>
      <c r="F156" s="30">
        <f t="shared" ref="F156:F219" si="25">COUNTIF($N156:$BK156,"&gt;1")</f>
        <v>46</v>
      </c>
      <c r="G156" s="30">
        <f t="shared" ref="G156:G219" si="26">COUNTIF($N156:$BK156,"&gt;10")</f>
        <v>16</v>
      </c>
      <c r="H156" s="30">
        <f t="shared" ref="H156:H219" si="27">COUNTIF($N156:$BK156,"&gt;50")</f>
        <v>0</v>
      </c>
      <c r="I156" s="30">
        <f t="shared" ref="I156:I219" si="28">COUNTIF($N156:$BK156,"&gt;100")</f>
        <v>0</v>
      </c>
      <c r="J156" s="30">
        <f t="shared" ref="J156:J219" si="29">COUNTIF($N156:$BK156,"&gt;500")</f>
        <v>0</v>
      </c>
      <c r="K156" s="30">
        <f t="shared" ref="K156:K219" si="30">COUNTIF($N156:$BK156,"&gt;1000")</f>
        <v>0</v>
      </c>
      <c r="L156" s="30">
        <f t="shared" ref="L156:L219" si="31">MONTH(M156)</f>
        <v>9</v>
      </c>
      <c r="M156" s="38">
        <v>45901</v>
      </c>
      <c r="N156" s="39">
        <v>8.2569999999999997</v>
      </c>
      <c r="O156" s="39">
        <v>6.3040000000000003</v>
      </c>
      <c r="P156" s="39">
        <v>1.298</v>
      </c>
      <c r="Q156" s="39">
        <v>12.746</v>
      </c>
      <c r="R156" s="39">
        <v>20.242000000000001</v>
      </c>
      <c r="S156" s="39">
        <v>0.248</v>
      </c>
      <c r="T156" s="39">
        <v>0.72599999999999998</v>
      </c>
      <c r="U156" s="39">
        <v>46.655999999999999</v>
      </c>
      <c r="V156" s="39">
        <v>1.3029999999999999</v>
      </c>
      <c r="W156" s="39">
        <v>16.006</v>
      </c>
      <c r="X156" s="39">
        <v>6.3609999999999998</v>
      </c>
      <c r="Y156" s="39">
        <v>3.8929999999999998</v>
      </c>
      <c r="Z156" s="39">
        <v>2.5920000000000001</v>
      </c>
      <c r="AA156" s="39">
        <v>14.625999999999999</v>
      </c>
      <c r="AB156" s="39">
        <v>9.0980000000000008</v>
      </c>
      <c r="AC156" s="39">
        <v>5.7919999999999998</v>
      </c>
      <c r="AD156" s="39">
        <v>30.873000000000001</v>
      </c>
      <c r="AE156" s="39">
        <v>1.498</v>
      </c>
      <c r="AF156" s="39">
        <v>19.295000000000002</v>
      </c>
      <c r="AG156" s="39">
        <v>0.40899999999999997</v>
      </c>
      <c r="AH156" s="39">
        <v>9.7550000000000008</v>
      </c>
      <c r="AI156" s="39">
        <v>7.0430000000000001</v>
      </c>
      <c r="AJ156" s="39">
        <v>7.7880000000000003</v>
      </c>
      <c r="AK156" s="39">
        <v>7.4320000000000004</v>
      </c>
      <c r="AL156" s="39">
        <v>2.5209999999999999</v>
      </c>
      <c r="AM156" s="39">
        <v>10.436999999999999</v>
      </c>
      <c r="AN156" s="39">
        <v>3.0049999999999999</v>
      </c>
      <c r="AO156" s="39">
        <v>17.445</v>
      </c>
      <c r="AP156" s="39">
        <v>36.904000000000003</v>
      </c>
      <c r="AQ156" s="39">
        <v>2.88</v>
      </c>
      <c r="AR156" s="39">
        <v>5.3810000000000002</v>
      </c>
      <c r="AS156" s="39">
        <v>7.8179999999999996</v>
      </c>
      <c r="AT156" s="39">
        <v>8.6630000000000003</v>
      </c>
      <c r="AU156" s="39">
        <v>5.54</v>
      </c>
      <c r="AV156" s="39">
        <v>4.8170000000000002</v>
      </c>
      <c r="AW156" s="39">
        <v>21.04</v>
      </c>
      <c r="AX156" s="39">
        <v>6.1109999999999998</v>
      </c>
      <c r="AY156" s="39">
        <v>10.298999999999999</v>
      </c>
      <c r="AZ156" s="39">
        <v>16.355</v>
      </c>
      <c r="BA156" s="39">
        <v>5.3239999999999998</v>
      </c>
      <c r="BB156" s="39">
        <v>4.5999999999999999E-2</v>
      </c>
      <c r="BC156" s="39">
        <v>21.677</v>
      </c>
      <c r="BD156" s="39">
        <v>3.863</v>
      </c>
      <c r="BE156" s="39">
        <v>10.94</v>
      </c>
      <c r="BF156" s="39">
        <v>9.7449999999999992</v>
      </c>
      <c r="BG156" s="39">
        <v>3.7120000000000002</v>
      </c>
      <c r="BH156" s="39">
        <v>6.32</v>
      </c>
      <c r="BI156" s="39">
        <v>46.121000000000002</v>
      </c>
      <c r="BJ156" s="39">
        <v>2.5939999999999999</v>
      </c>
      <c r="BK156" s="39">
        <v>8.1240000000000006</v>
      </c>
    </row>
    <row r="157" spans="1:63" x14ac:dyDescent="0.2">
      <c r="A157" s="30">
        <f t="shared" ref="A157:A220" si="32">YEAR(M157)</f>
        <v>2025</v>
      </c>
      <c r="D157" s="30">
        <f t="shared" ref="D157:D220" si="33">COUNTIF(N157:BK157,"&gt;25")</f>
        <v>1</v>
      </c>
      <c r="E157" s="30">
        <f t="shared" si="24"/>
        <v>40</v>
      </c>
      <c r="F157" s="30">
        <f t="shared" si="25"/>
        <v>23</v>
      </c>
      <c r="G157" s="30">
        <f t="shared" si="26"/>
        <v>7</v>
      </c>
      <c r="H157" s="30">
        <f t="shared" si="27"/>
        <v>0</v>
      </c>
      <c r="I157" s="30">
        <f t="shared" si="28"/>
        <v>0</v>
      </c>
      <c r="J157" s="30">
        <f t="shared" si="29"/>
        <v>0</v>
      </c>
      <c r="K157" s="30">
        <f t="shared" si="30"/>
        <v>0</v>
      </c>
      <c r="L157" s="30">
        <f t="shared" si="31"/>
        <v>10</v>
      </c>
      <c r="M157" s="38">
        <v>45931</v>
      </c>
      <c r="N157" s="39">
        <v>1.478</v>
      </c>
      <c r="O157" s="39">
        <v>0</v>
      </c>
      <c r="P157" s="39">
        <v>2.4E-2</v>
      </c>
      <c r="Q157" s="39">
        <v>4.8959999999999999</v>
      </c>
      <c r="R157" s="39">
        <v>0.81399999999999995</v>
      </c>
      <c r="S157" s="39">
        <v>0</v>
      </c>
      <c r="T157" s="39">
        <v>1.5209999999999999</v>
      </c>
      <c r="U157" s="39">
        <v>14.346</v>
      </c>
      <c r="V157" s="39">
        <v>3.5510000000000002</v>
      </c>
      <c r="W157" s="39">
        <v>0</v>
      </c>
      <c r="X157" s="39">
        <v>0.89500000000000002</v>
      </c>
      <c r="Y157" s="39">
        <v>2.8959999999999999</v>
      </c>
      <c r="Z157" s="39">
        <v>0.27500000000000002</v>
      </c>
      <c r="AA157" s="39">
        <v>1.115</v>
      </c>
      <c r="AB157" s="39">
        <v>1.0469999999999999</v>
      </c>
      <c r="AC157" s="39">
        <v>0</v>
      </c>
      <c r="AD157" s="39">
        <v>11.566000000000001</v>
      </c>
      <c r="AE157" s="39">
        <v>1.2190000000000001</v>
      </c>
      <c r="AF157" s="39">
        <v>0.56899999999999995</v>
      </c>
      <c r="AG157" s="39">
        <v>0.39900000000000002</v>
      </c>
      <c r="AH157" s="39">
        <v>0.45500000000000002</v>
      </c>
      <c r="AI157" s="39">
        <v>0.33900000000000002</v>
      </c>
      <c r="AJ157" s="39">
        <v>0</v>
      </c>
      <c r="AK157" s="39">
        <v>0.92300000000000004</v>
      </c>
      <c r="AL157" s="39">
        <v>5.7229999999999999</v>
      </c>
      <c r="AM157" s="39">
        <v>0.32900000000000001</v>
      </c>
      <c r="AN157" s="39">
        <v>26.343</v>
      </c>
      <c r="AO157" s="39">
        <v>0</v>
      </c>
      <c r="AP157" s="39">
        <v>7.8769999999999998</v>
      </c>
      <c r="AQ157" s="39">
        <v>0</v>
      </c>
      <c r="AR157" s="39">
        <v>13.522</v>
      </c>
      <c r="AS157" s="39">
        <v>0.09</v>
      </c>
      <c r="AT157" s="39">
        <v>0</v>
      </c>
      <c r="AU157" s="39">
        <v>10.89</v>
      </c>
      <c r="AV157" s="39">
        <v>2.7989999999999999</v>
      </c>
      <c r="AW157" s="39">
        <v>0</v>
      </c>
      <c r="AX157" s="39">
        <v>0.58199999999999996</v>
      </c>
      <c r="AY157" s="39">
        <v>2.895</v>
      </c>
      <c r="AZ157" s="39">
        <v>0</v>
      </c>
      <c r="BA157" s="39">
        <v>1.4359999999999999</v>
      </c>
      <c r="BB157" s="39">
        <v>0.151</v>
      </c>
      <c r="BC157" s="39">
        <v>3.0190000000000001</v>
      </c>
      <c r="BD157" s="39">
        <v>12.826000000000001</v>
      </c>
      <c r="BE157" s="39">
        <v>0.36599999999999999</v>
      </c>
      <c r="BF157" s="39">
        <v>11.941000000000001</v>
      </c>
      <c r="BG157" s="39">
        <v>0.245</v>
      </c>
      <c r="BH157" s="39">
        <v>0.182</v>
      </c>
      <c r="BI157" s="39">
        <v>0.88300000000000001</v>
      </c>
      <c r="BJ157" s="39">
        <v>1.591</v>
      </c>
      <c r="BK157" s="39">
        <v>1.3859999999999999</v>
      </c>
    </row>
    <row r="158" spans="1:63" x14ac:dyDescent="0.2">
      <c r="A158" s="30">
        <f t="shared" si="32"/>
        <v>2025</v>
      </c>
      <c r="D158" s="30">
        <f t="shared" si="33"/>
        <v>0</v>
      </c>
      <c r="E158" s="30">
        <f t="shared" si="24"/>
        <v>15</v>
      </c>
      <c r="F158" s="30">
        <f t="shared" si="25"/>
        <v>3</v>
      </c>
      <c r="G158" s="30">
        <f t="shared" si="26"/>
        <v>0</v>
      </c>
      <c r="H158" s="30">
        <f t="shared" si="27"/>
        <v>0</v>
      </c>
      <c r="I158" s="30">
        <f t="shared" si="28"/>
        <v>0</v>
      </c>
      <c r="J158" s="30">
        <f t="shared" si="29"/>
        <v>0</v>
      </c>
      <c r="K158" s="30">
        <f t="shared" si="30"/>
        <v>0</v>
      </c>
      <c r="L158" s="30">
        <f t="shared" si="31"/>
        <v>11</v>
      </c>
      <c r="M158" s="38">
        <v>45962</v>
      </c>
      <c r="N158" s="39">
        <v>0</v>
      </c>
      <c r="O158" s="39">
        <v>0.81100000000000005</v>
      </c>
      <c r="P158" s="39">
        <v>0.85099999999999998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1.208</v>
      </c>
      <c r="W158" s="39">
        <v>0</v>
      </c>
      <c r="X158" s="39">
        <v>0</v>
      </c>
      <c r="Y158" s="39">
        <v>0.35399999999999998</v>
      </c>
      <c r="Z158" s="39">
        <v>0</v>
      </c>
      <c r="AA158" s="39">
        <v>0</v>
      </c>
      <c r="AB158" s="39">
        <v>0</v>
      </c>
      <c r="AC158" s="39">
        <v>0.29099999999999998</v>
      </c>
      <c r="AD158" s="39">
        <v>0</v>
      </c>
      <c r="AE158" s="39">
        <v>0.376</v>
      </c>
      <c r="AF158" s="39">
        <v>0</v>
      </c>
      <c r="AG158" s="39">
        <v>0.96</v>
      </c>
      <c r="AH158" s="39">
        <v>0</v>
      </c>
      <c r="AI158" s="39">
        <v>0</v>
      </c>
      <c r="AJ158" s="39">
        <v>0</v>
      </c>
      <c r="AK158" s="39">
        <v>0</v>
      </c>
      <c r="AL158" s="39">
        <v>0.13500000000000001</v>
      </c>
      <c r="AM158" s="39">
        <v>0</v>
      </c>
      <c r="AN158" s="39">
        <v>0.39</v>
      </c>
      <c r="AO158" s="39">
        <v>0</v>
      </c>
      <c r="AP158" s="39">
        <v>0.754</v>
      </c>
      <c r="AQ158" s="39">
        <v>0</v>
      </c>
      <c r="AR158" s="39">
        <v>0.48599999999999999</v>
      </c>
      <c r="AS158" s="39">
        <v>0</v>
      </c>
      <c r="AT158" s="39">
        <v>0</v>
      </c>
      <c r="AU158" s="39">
        <v>0</v>
      </c>
      <c r="AV158" s="39">
        <v>0</v>
      </c>
      <c r="AW158" s="39">
        <v>1.0680000000000001</v>
      </c>
      <c r="AX158" s="39">
        <v>0.16300000000000001</v>
      </c>
      <c r="AY158" s="39">
        <v>0</v>
      </c>
      <c r="AZ158" s="39">
        <v>0</v>
      </c>
      <c r="BA158" s="39">
        <v>0</v>
      </c>
      <c r="BB158" s="39">
        <v>0</v>
      </c>
      <c r="BC158" s="39">
        <v>0</v>
      </c>
      <c r="BD158" s="39">
        <v>0</v>
      </c>
      <c r="BE158" s="39">
        <v>1.1930000000000001</v>
      </c>
      <c r="BF158" s="39">
        <v>0</v>
      </c>
      <c r="BG158" s="39">
        <v>0</v>
      </c>
      <c r="BH158" s="39">
        <v>0</v>
      </c>
      <c r="BI158" s="39">
        <v>0.314</v>
      </c>
      <c r="BJ158" s="39">
        <v>0</v>
      </c>
      <c r="BK158" s="39">
        <v>0</v>
      </c>
    </row>
    <row r="159" spans="1:63" x14ac:dyDescent="0.2">
      <c r="A159" s="30">
        <f t="shared" si="32"/>
        <v>2025</v>
      </c>
      <c r="D159" s="30">
        <f t="shared" si="33"/>
        <v>2</v>
      </c>
      <c r="E159" s="30">
        <f t="shared" si="24"/>
        <v>39</v>
      </c>
      <c r="F159" s="30">
        <f t="shared" si="25"/>
        <v>32</v>
      </c>
      <c r="G159" s="30">
        <f t="shared" si="26"/>
        <v>7</v>
      </c>
      <c r="H159" s="30">
        <f t="shared" si="27"/>
        <v>1</v>
      </c>
      <c r="I159" s="30">
        <f t="shared" si="28"/>
        <v>0</v>
      </c>
      <c r="J159" s="30">
        <f t="shared" si="29"/>
        <v>0</v>
      </c>
      <c r="K159" s="30">
        <f t="shared" si="30"/>
        <v>0</v>
      </c>
      <c r="L159" s="30">
        <f t="shared" si="31"/>
        <v>12</v>
      </c>
      <c r="M159" s="38">
        <v>45992</v>
      </c>
      <c r="N159" s="39">
        <v>2.2000000000000002</v>
      </c>
      <c r="O159" s="39">
        <v>0.89300000000000002</v>
      </c>
      <c r="P159" s="39">
        <v>1.341</v>
      </c>
      <c r="Q159" s="39">
        <v>1.198</v>
      </c>
      <c r="R159" s="39">
        <v>2.9079999999999999</v>
      </c>
      <c r="S159" s="39">
        <v>0.82499999999999996</v>
      </c>
      <c r="T159" s="39">
        <v>0</v>
      </c>
      <c r="U159" s="39">
        <v>2.2040000000000002</v>
      </c>
      <c r="V159" s="39">
        <v>0</v>
      </c>
      <c r="W159" s="39">
        <v>18.341999999999999</v>
      </c>
      <c r="X159" s="39">
        <v>0.61199999999999999</v>
      </c>
      <c r="Y159" s="39">
        <v>12.531000000000001</v>
      </c>
      <c r="Z159" s="39">
        <v>1.226</v>
      </c>
      <c r="AA159" s="39">
        <v>4.6859999999999999</v>
      </c>
      <c r="AB159" s="39">
        <v>3.6720000000000002</v>
      </c>
      <c r="AC159" s="39">
        <v>0</v>
      </c>
      <c r="AD159" s="39">
        <v>0</v>
      </c>
      <c r="AE159" s="39">
        <v>21.55</v>
      </c>
      <c r="AF159" s="39">
        <v>2.7429999999999999</v>
      </c>
      <c r="AG159" s="39">
        <v>1.7829999999999999</v>
      </c>
      <c r="AH159" s="39">
        <v>0.24299999999999999</v>
      </c>
      <c r="AI159" s="39">
        <v>29.620999999999999</v>
      </c>
      <c r="AJ159" s="39">
        <v>1.0999999999999999E-2</v>
      </c>
      <c r="AK159" s="39">
        <v>8.984</v>
      </c>
      <c r="AL159" s="39">
        <v>73.216999999999999</v>
      </c>
      <c r="AM159" s="39">
        <v>0</v>
      </c>
      <c r="AN159" s="39">
        <v>0</v>
      </c>
      <c r="AO159" s="39">
        <v>2.8319999999999999</v>
      </c>
      <c r="AP159" s="39">
        <v>2.2429999999999999</v>
      </c>
      <c r="AQ159" s="39">
        <v>6.0209999999999999</v>
      </c>
      <c r="AR159" s="39">
        <v>0.60699999999999998</v>
      </c>
      <c r="AS159" s="39">
        <v>6.1890000000000001</v>
      </c>
      <c r="AT159" s="39">
        <v>0</v>
      </c>
      <c r="AU159" s="39">
        <v>8.5719999999999992</v>
      </c>
      <c r="AV159" s="39">
        <v>1.845</v>
      </c>
      <c r="AW159" s="39">
        <v>1.91</v>
      </c>
      <c r="AX159" s="39">
        <v>0</v>
      </c>
      <c r="AY159" s="39">
        <v>14.3</v>
      </c>
      <c r="AZ159" s="39">
        <v>4.2610000000000001</v>
      </c>
      <c r="BA159" s="39">
        <v>1.99</v>
      </c>
      <c r="BB159" s="39">
        <v>0</v>
      </c>
      <c r="BC159" s="39">
        <v>24.37</v>
      </c>
      <c r="BD159" s="39">
        <v>8.9410000000000007</v>
      </c>
      <c r="BE159" s="39">
        <v>0</v>
      </c>
      <c r="BF159" s="39">
        <v>0.16700000000000001</v>
      </c>
      <c r="BG159" s="39">
        <v>2.536</v>
      </c>
      <c r="BH159" s="39">
        <v>5.1230000000000002</v>
      </c>
      <c r="BI159" s="39">
        <v>0</v>
      </c>
      <c r="BJ159" s="39">
        <v>1.24</v>
      </c>
      <c r="BK159" s="39">
        <v>4.1040000000000001</v>
      </c>
    </row>
    <row r="160" spans="1:63" x14ac:dyDescent="0.2">
      <c r="A160" s="30">
        <f t="shared" si="32"/>
        <v>2026</v>
      </c>
      <c r="D160" s="30">
        <f t="shared" si="33"/>
        <v>2</v>
      </c>
      <c r="E160" s="30">
        <f t="shared" si="24"/>
        <v>44</v>
      </c>
      <c r="F160" s="30">
        <f t="shared" si="25"/>
        <v>37</v>
      </c>
      <c r="G160" s="30">
        <f t="shared" si="26"/>
        <v>7</v>
      </c>
      <c r="H160" s="30">
        <f t="shared" si="27"/>
        <v>0</v>
      </c>
      <c r="I160" s="30">
        <f t="shared" si="28"/>
        <v>0</v>
      </c>
      <c r="J160" s="30">
        <f t="shared" si="29"/>
        <v>0</v>
      </c>
      <c r="K160" s="30">
        <f t="shared" si="30"/>
        <v>0</v>
      </c>
      <c r="L160" s="30">
        <f t="shared" si="31"/>
        <v>1</v>
      </c>
      <c r="M160" s="38">
        <v>46023</v>
      </c>
      <c r="N160" s="39">
        <v>0.44</v>
      </c>
      <c r="O160" s="39">
        <v>7.6680000000000001</v>
      </c>
      <c r="P160" s="39">
        <v>1.4279999999999999</v>
      </c>
      <c r="Q160" s="39">
        <v>1.014</v>
      </c>
      <c r="R160" s="39">
        <v>1.766</v>
      </c>
      <c r="S160" s="39">
        <v>5.4279999999999999</v>
      </c>
      <c r="T160" s="39">
        <v>1.0089999999999999</v>
      </c>
      <c r="U160" s="39">
        <v>9.1449999999999996</v>
      </c>
      <c r="V160" s="39">
        <v>0.72199999999999998</v>
      </c>
      <c r="W160" s="39">
        <v>2.536</v>
      </c>
      <c r="X160" s="39">
        <v>2.871</v>
      </c>
      <c r="Y160" s="39">
        <v>2.0720000000000001</v>
      </c>
      <c r="Z160" s="39">
        <v>1.367</v>
      </c>
      <c r="AA160" s="39">
        <v>5.835</v>
      </c>
      <c r="AB160" s="39">
        <v>1.3660000000000001</v>
      </c>
      <c r="AC160" s="39">
        <v>26.885999999999999</v>
      </c>
      <c r="AD160" s="39">
        <v>0</v>
      </c>
      <c r="AE160" s="39">
        <v>12.481</v>
      </c>
      <c r="AF160" s="39">
        <v>17.553999999999998</v>
      </c>
      <c r="AG160" s="39">
        <v>0</v>
      </c>
      <c r="AH160" s="39">
        <v>7.1429999999999998</v>
      </c>
      <c r="AI160" s="39">
        <v>0.65600000000000003</v>
      </c>
      <c r="AJ160" s="39">
        <v>0.63800000000000001</v>
      </c>
      <c r="AK160" s="39">
        <v>3.66</v>
      </c>
      <c r="AL160" s="39">
        <v>2.7450000000000001</v>
      </c>
      <c r="AM160" s="39">
        <v>2.8769999999999998</v>
      </c>
      <c r="AN160" s="39">
        <v>2.6520000000000001</v>
      </c>
      <c r="AO160" s="39">
        <v>10.898</v>
      </c>
      <c r="AP160" s="39">
        <v>21.5</v>
      </c>
      <c r="AQ160" s="39">
        <v>0</v>
      </c>
      <c r="AR160" s="39">
        <v>0</v>
      </c>
      <c r="AS160" s="39">
        <v>42.344999999999999</v>
      </c>
      <c r="AT160" s="39">
        <v>4.6639999999999997</v>
      </c>
      <c r="AU160" s="39">
        <v>0</v>
      </c>
      <c r="AV160" s="39">
        <v>3.5030000000000001</v>
      </c>
      <c r="AW160" s="39">
        <v>0</v>
      </c>
      <c r="AX160" s="39">
        <v>2.4729999999999999</v>
      </c>
      <c r="AY160" s="39">
        <v>8.4559999999999995</v>
      </c>
      <c r="AZ160" s="39">
        <v>1.7929999999999999</v>
      </c>
      <c r="BA160" s="39">
        <v>1.1910000000000001</v>
      </c>
      <c r="BB160" s="39">
        <v>1.6259999999999999</v>
      </c>
      <c r="BC160" s="39">
        <v>16.184000000000001</v>
      </c>
      <c r="BD160" s="39">
        <v>0.375</v>
      </c>
      <c r="BE160" s="39">
        <v>4.367</v>
      </c>
      <c r="BF160" s="39">
        <v>4.9020000000000001</v>
      </c>
      <c r="BG160" s="39">
        <v>2.3170000000000002</v>
      </c>
      <c r="BH160" s="39">
        <v>0.65</v>
      </c>
      <c r="BI160" s="39">
        <v>4.0430000000000001</v>
      </c>
      <c r="BJ160" s="39">
        <v>5.798</v>
      </c>
      <c r="BK160" s="39">
        <v>0.98</v>
      </c>
    </row>
    <row r="161" spans="1:63" x14ac:dyDescent="0.2">
      <c r="A161" s="30">
        <f t="shared" si="32"/>
        <v>2026</v>
      </c>
      <c r="D161" s="30">
        <f t="shared" si="33"/>
        <v>1</v>
      </c>
      <c r="E161" s="30">
        <f t="shared" si="24"/>
        <v>25</v>
      </c>
      <c r="F161" s="30">
        <f t="shared" si="25"/>
        <v>16</v>
      </c>
      <c r="G161" s="30">
        <f t="shared" si="26"/>
        <v>2</v>
      </c>
      <c r="H161" s="30">
        <f t="shared" si="27"/>
        <v>0</v>
      </c>
      <c r="I161" s="30">
        <f t="shared" si="28"/>
        <v>0</v>
      </c>
      <c r="J161" s="30">
        <f t="shared" si="29"/>
        <v>0</v>
      </c>
      <c r="K161" s="30">
        <f t="shared" si="30"/>
        <v>0</v>
      </c>
      <c r="L161" s="30">
        <f t="shared" si="31"/>
        <v>2</v>
      </c>
      <c r="M161" s="38">
        <v>46054</v>
      </c>
      <c r="N161" s="39">
        <v>0</v>
      </c>
      <c r="O161" s="39">
        <v>1.9610000000000001</v>
      </c>
      <c r="P161" s="39">
        <v>0.44800000000000001</v>
      </c>
      <c r="Q161" s="39">
        <v>0</v>
      </c>
      <c r="R161" s="39">
        <v>2.1000000000000001E-2</v>
      </c>
      <c r="S161" s="39">
        <v>0</v>
      </c>
      <c r="T161" s="39">
        <v>0</v>
      </c>
      <c r="U161" s="39">
        <v>7.0279999999999996</v>
      </c>
      <c r="V161" s="39">
        <v>0.40200000000000002</v>
      </c>
      <c r="W161" s="39">
        <v>0</v>
      </c>
      <c r="X161" s="39">
        <v>0</v>
      </c>
      <c r="Y161" s="39">
        <v>2.5270000000000001</v>
      </c>
      <c r="Z161" s="39">
        <v>1.661</v>
      </c>
      <c r="AA161" s="39">
        <v>0</v>
      </c>
      <c r="AB161" s="39">
        <v>0.30099999999999999</v>
      </c>
      <c r="AC161" s="39">
        <v>0</v>
      </c>
      <c r="AD161" s="39">
        <v>0</v>
      </c>
      <c r="AE161" s="39">
        <v>2.6190000000000002</v>
      </c>
      <c r="AF161" s="39">
        <v>0</v>
      </c>
      <c r="AG161" s="39">
        <v>4.274</v>
      </c>
      <c r="AH161" s="39">
        <v>0</v>
      </c>
      <c r="AI161" s="39">
        <v>1.0589999999999999</v>
      </c>
      <c r="AJ161" s="39">
        <v>0</v>
      </c>
      <c r="AK161" s="39">
        <v>5.1079999999999997</v>
      </c>
      <c r="AL161" s="39">
        <v>1.1619999999999999</v>
      </c>
      <c r="AM161" s="39">
        <v>0</v>
      </c>
      <c r="AN161" s="39">
        <v>0</v>
      </c>
      <c r="AO161" s="39">
        <v>42.761000000000003</v>
      </c>
      <c r="AP161" s="39">
        <v>0.76700000000000002</v>
      </c>
      <c r="AQ161" s="39">
        <v>0</v>
      </c>
      <c r="AR161" s="39">
        <v>1.5860000000000001</v>
      </c>
      <c r="AS161" s="39">
        <v>0</v>
      </c>
      <c r="AT161" s="39">
        <v>0</v>
      </c>
      <c r="AU161" s="39">
        <v>1.1879999999999999</v>
      </c>
      <c r="AV161" s="39">
        <v>0.33</v>
      </c>
      <c r="AW161" s="39">
        <v>7.5999999999999998E-2</v>
      </c>
      <c r="AX161" s="39">
        <v>0</v>
      </c>
      <c r="AY161" s="39">
        <v>0</v>
      </c>
      <c r="AZ161" s="39">
        <v>0</v>
      </c>
      <c r="BA161" s="39">
        <v>6.0609999999999999</v>
      </c>
      <c r="BB161" s="39">
        <v>0</v>
      </c>
      <c r="BC161" s="39">
        <v>10.085000000000001</v>
      </c>
      <c r="BD161" s="39">
        <v>0</v>
      </c>
      <c r="BE161" s="39">
        <v>3.3969999999999998</v>
      </c>
      <c r="BF161" s="39">
        <v>5.7000000000000002E-2</v>
      </c>
      <c r="BG161" s="39">
        <v>0</v>
      </c>
      <c r="BH161" s="39">
        <v>4.8899999999999997</v>
      </c>
      <c r="BI161" s="39">
        <v>0</v>
      </c>
      <c r="BJ161" s="39">
        <v>0.625</v>
      </c>
      <c r="BK161" s="39">
        <v>0</v>
      </c>
    </row>
    <row r="162" spans="1:63" x14ac:dyDescent="0.2">
      <c r="A162" s="30">
        <f t="shared" si="32"/>
        <v>2026</v>
      </c>
      <c r="D162" s="30">
        <f t="shared" si="33"/>
        <v>0</v>
      </c>
      <c r="E162" s="30">
        <f t="shared" si="24"/>
        <v>30</v>
      </c>
      <c r="F162" s="30">
        <f t="shared" si="25"/>
        <v>11</v>
      </c>
      <c r="G162" s="30">
        <f t="shared" si="26"/>
        <v>0</v>
      </c>
      <c r="H162" s="30">
        <f t="shared" si="27"/>
        <v>0</v>
      </c>
      <c r="I162" s="30">
        <f t="shared" si="28"/>
        <v>0</v>
      </c>
      <c r="J162" s="30">
        <f t="shared" si="29"/>
        <v>0</v>
      </c>
      <c r="K162" s="30">
        <f t="shared" si="30"/>
        <v>0</v>
      </c>
      <c r="L162" s="30">
        <f t="shared" si="31"/>
        <v>3</v>
      </c>
      <c r="M162" s="38">
        <v>46082</v>
      </c>
      <c r="N162" s="39">
        <v>0</v>
      </c>
      <c r="O162" s="39">
        <v>1.07</v>
      </c>
      <c r="P162" s="39">
        <v>0</v>
      </c>
      <c r="Q162" s="39">
        <v>1.1579999999999999</v>
      </c>
      <c r="R162" s="39">
        <v>0</v>
      </c>
      <c r="S162" s="39">
        <v>0</v>
      </c>
      <c r="T162" s="39">
        <v>1.56</v>
      </c>
      <c r="U162" s="39">
        <v>0</v>
      </c>
      <c r="V162" s="39">
        <v>0</v>
      </c>
      <c r="W162" s="39">
        <v>0</v>
      </c>
      <c r="X162" s="39">
        <v>0</v>
      </c>
      <c r="Y162" s="39">
        <v>5.32</v>
      </c>
      <c r="Z162" s="39">
        <v>0</v>
      </c>
      <c r="AA162" s="39">
        <v>3.6280000000000001</v>
      </c>
      <c r="AB162" s="39">
        <v>0.35199999999999998</v>
      </c>
      <c r="AC162" s="39">
        <v>0</v>
      </c>
      <c r="AD162" s="39">
        <v>6.3380000000000001</v>
      </c>
      <c r="AE162" s="39">
        <v>0</v>
      </c>
      <c r="AF162" s="39">
        <v>0</v>
      </c>
      <c r="AG162" s="39">
        <v>1.4990000000000001</v>
      </c>
      <c r="AH162" s="39">
        <v>0.02</v>
      </c>
      <c r="AI162" s="39">
        <v>1.1830000000000001</v>
      </c>
      <c r="AJ162" s="39">
        <v>0.06</v>
      </c>
      <c r="AK162" s="39">
        <v>0</v>
      </c>
      <c r="AL162" s="39">
        <v>0</v>
      </c>
      <c r="AM162" s="39">
        <v>0.61299999999999999</v>
      </c>
      <c r="AN162" s="39">
        <v>0.2</v>
      </c>
      <c r="AO162" s="39">
        <v>0.46600000000000003</v>
      </c>
      <c r="AP162" s="39">
        <v>0</v>
      </c>
      <c r="AQ162" s="39">
        <v>0.311</v>
      </c>
      <c r="AR162" s="39">
        <v>3.5470000000000002</v>
      </c>
      <c r="AS162" s="39">
        <v>0</v>
      </c>
      <c r="AT162" s="39">
        <v>0.70899999999999996</v>
      </c>
      <c r="AU162" s="39">
        <v>0.34200000000000003</v>
      </c>
      <c r="AV162" s="39">
        <v>0</v>
      </c>
      <c r="AW162" s="39">
        <v>0.115</v>
      </c>
      <c r="AX162" s="39">
        <v>0</v>
      </c>
      <c r="AY162" s="39">
        <v>6.2E-2</v>
      </c>
      <c r="AZ162" s="39">
        <v>0.81200000000000006</v>
      </c>
      <c r="BA162" s="39">
        <v>0.52300000000000002</v>
      </c>
      <c r="BB162" s="39">
        <v>0.63100000000000001</v>
      </c>
      <c r="BC162" s="39">
        <v>0.53700000000000003</v>
      </c>
      <c r="BD162" s="39">
        <v>0.224</v>
      </c>
      <c r="BE162" s="39">
        <v>0</v>
      </c>
      <c r="BF162" s="39">
        <v>1.238</v>
      </c>
      <c r="BG162" s="39">
        <v>0.60799999999999998</v>
      </c>
      <c r="BH162" s="39">
        <v>5.5E-2</v>
      </c>
      <c r="BI162" s="39">
        <v>2.2839999999999998</v>
      </c>
      <c r="BJ162" s="39">
        <v>0</v>
      </c>
      <c r="BK162" s="39">
        <v>0.57699999999999996</v>
      </c>
    </row>
    <row r="163" spans="1:63" x14ac:dyDescent="0.2">
      <c r="A163" s="30">
        <f t="shared" si="32"/>
        <v>2026</v>
      </c>
      <c r="D163" s="30">
        <f t="shared" si="33"/>
        <v>0</v>
      </c>
      <c r="E163" s="30">
        <f t="shared" si="24"/>
        <v>2</v>
      </c>
      <c r="F163" s="30">
        <f t="shared" si="25"/>
        <v>0</v>
      </c>
      <c r="G163" s="30">
        <f t="shared" si="26"/>
        <v>0</v>
      </c>
      <c r="H163" s="30">
        <f t="shared" si="27"/>
        <v>0</v>
      </c>
      <c r="I163" s="30">
        <f t="shared" si="28"/>
        <v>0</v>
      </c>
      <c r="J163" s="30">
        <f t="shared" si="29"/>
        <v>0</v>
      </c>
      <c r="K163" s="30">
        <f t="shared" si="30"/>
        <v>0</v>
      </c>
      <c r="L163" s="30">
        <f t="shared" si="31"/>
        <v>4</v>
      </c>
      <c r="M163" s="38">
        <v>46113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9.8000000000000004E-2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1.9E-2</v>
      </c>
      <c r="BC163" s="39">
        <v>0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0</v>
      </c>
      <c r="BK163" s="39">
        <v>0</v>
      </c>
    </row>
    <row r="164" spans="1:63" x14ac:dyDescent="0.2">
      <c r="A164" s="30">
        <f t="shared" si="32"/>
        <v>2026</v>
      </c>
      <c r="D164" s="30">
        <f t="shared" si="33"/>
        <v>0</v>
      </c>
      <c r="E164" s="30">
        <f t="shared" si="24"/>
        <v>11</v>
      </c>
      <c r="F164" s="30">
        <f t="shared" si="25"/>
        <v>2</v>
      </c>
      <c r="G164" s="30">
        <f t="shared" si="26"/>
        <v>0</v>
      </c>
      <c r="H164" s="30">
        <f t="shared" si="27"/>
        <v>0</v>
      </c>
      <c r="I164" s="30">
        <f t="shared" si="28"/>
        <v>0</v>
      </c>
      <c r="J164" s="30">
        <f t="shared" si="29"/>
        <v>0</v>
      </c>
      <c r="K164" s="30">
        <f t="shared" si="30"/>
        <v>0</v>
      </c>
      <c r="L164" s="30">
        <f t="shared" si="31"/>
        <v>5</v>
      </c>
      <c r="M164" s="38">
        <v>46143</v>
      </c>
      <c r="N164" s="39">
        <v>0.317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0.998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7.2999999999999995E-2</v>
      </c>
      <c r="AC164" s="39">
        <v>0</v>
      </c>
      <c r="AD164" s="39">
        <v>0</v>
      </c>
      <c r="AE164" s="39">
        <v>7.0000000000000007E-2</v>
      </c>
      <c r="AF164" s="39">
        <v>0</v>
      </c>
      <c r="AG164" s="39">
        <v>0</v>
      </c>
      <c r="AH164" s="39">
        <v>1.5840000000000001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0.316</v>
      </c>
      <c r="AR164" s="39">
        <v>0.85599999999999998</v>
      </c>
      <c r="AS164" s="39">
        <v>0</v>
      </c>
      <c r="AT164" s="39">
        <v>1.3819999999999999</v>
      </c>
      <c r="AU164" s="39">
        <v>0</v>
      </c>
      <c r="AV164" s="39">
        <v>0</v>
      </c>
      <c r="AW164" s="39">
        <v>0</v>
      </c>
      <c r="AX164" s="39">
        <v>0</v>
      </c>
      <c r="AY164" s="39">
        <v>0.312</v>
      </c>
      <c r="AZ164" s="39">
        <v>0</v>
      </c>
      <c r="BA164" s="39">
        <v>0</v>
      </c>
      <c r="BB164" s="39">
        <v>0.16300000000000001</v>
      </c>
      <c r="BC164" s="39">
        <v>0</v>
      </c>
      <c r="BD164" s="39">
        <v>0</v>
      </c>
      <c r="BE164" s="39">
        <v>0</v>
      </c>
      <c r="BF164" s="39">
        <v>0</v>
      </c>
      <c r="BG164" s="39">
        <v>0.13400000000000001</v>
      </c>
      <c r="BH164" s="39">
        <v>0</v>
      </c>
      <c r="BI164" s="39">
        <v>0</v>
      </c>
      <c r="BJ164" s="39">
        <v>0</v>
      </c>
      <c r="BK164" s="39">
        <v>0</v>
      </c>
    </row>
    <row r="165" spans="1:63" x14ac:dyDescent="0.2">
      <c r="A165" s="30">
        <f t="shared" si="32"/>
        <v>2026</v>
      </c>
      <c r="D165" s="30">
        <f t="shared" si="33"/>
        <v>0</v>
      </c>
      <c r="E165" s="30">
        <f t="shared" si="24"/>
        <v>24</v>
      </c>
      <c r="F165" s="30">
        <f t="shared" si="25"/>
        <v>6</v>
      </c>
      <c r="G165" s="30">
        <f t="shared" si="26"/>
        <v>1</v>
      </c>
      <c r="H165" s="30">
        <f t="shared" si="27"/>
        <v>0</v>
      </c>
      <c r="I165" s="30">
        <f t="shared" si="28"/>
        <v>0</v>
      </c>
      <c r="J165" s="30">
        <f t="shared" si="29"/>
        <v>0</v>
      </c>
      <c r="K165" s="30">
        <f t="shared" si="30"/>
        <v>0</v>
      </c>
      <c r="L165" s="30">
        <f t="shared" si="31"/>
        <v>6</v>
      </c>
      <c r="M165" s="38">
        <v>46174</v>
      </c>
      <c r="N165" s="39">
        <v>0</v>
      </c>
      <c r="O165" s="39">
        <v>11.509</v>
      </c>
      <c r="P165" s="39">
        <v>0</v>
      </c>
      <c r="Q165" s="39">
        <v>0.39300000000000002</v>
      </c>
      <c r="R165" s="39">
        <v>1.7290000000000001</v>
      </c>
      <c r="S165" s="39">
        <v>0</v>
      </c>
      <c r="T165" s="39">
        <v>0.61599999999999999</v>
      </c>
      <c r="U165" s="39">
        <v>0.46100000000000002</v>
      </c>
      <c r="V165" s="39">
        <v>0.30199999999999999</v>
      </c>
      <c r="W165" s="39">
        <v>0</v>
      </c>
      <c r="X165" s="39">
        <v>1.8340000000000001</v>
      </c>
      <c r="Y165" s="39">
        <v>0</v>
      </c>
      <c r="Z165" s="39">
        <v>0</v>
      </c>
      <c r="AA165" s="39">
        <v>0.31</v>
      </c>
      <c r="AB165" s="39">
        <v>0.42</v>
      </c>
      <c r="AC165" s="39">
        <v>0</v>
      </c>
      <c r="AD165" s="39">
        <v>0</v>
      </c>
      <c r="AE165" s="39">
        <v>0</v>
      </c>
      <c r="AF165" s="39">
        <v>0.752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1.327</v>
      </c>
      <c r="AN165" s="39">
        <v>0</v>
      </c>
      <c r="AO165" s="39">
        <v>0</v>
      </c>
      <c r="AP165" s="39">
        <v>0</v>
      </c>
      <c r="AQ165" s="39">
        <v>2.5999999999999999E-2</v>
      </c>
      <c r="AR165" s="39">
        <v>0</v>
      </c>
      <c r="AS165" s="39">
        <v>0.85899999999999999</v>
      </c>
      <c r="AT165" s="39">
        <v>0.68799999999999994</v>
      </c>
      <c r="AU165" s="39">
        <v>0.74099999999999999</v>
      </c>
      <c r="AV165" s="39">
        <v>0</v>
      </c>
      <c r="AW165" s="39">
        <v>0</v>
      </c>
      <c r="AX165" s="39">
        <v>0</v>
      </c>
      <c r="AY165" s="39">
        <v>0.33800000000000002</v>
      </c>
      <c r="AZ165" s="39">
        <v>0</v>
      </c>
      <c r="BA165" s="39">
        <v>0.13400000000000001</v>
      </c>
      <c r="BB165" s="39">
        <v>2.0680000000000001</v>
      </c>
      <c r="BC165" s="39">
        <v>2.9630000000000001</v>
      </c>
      <c r="BD165" s="39">
        <v>0.45900000000000002</v>
      </c>
      <c r="BE165" s="39">
        <v>0</v>
      </c>
      <c r="BF165" s="39">
        <v>0.59799999999999998</v>
      </c>
      <c r="BG165" s="39">
        <v>0.38600000000000001</v>
      </c>
      <c r="BH165" s="39">
        <v>0.71799999999999997</v>
      </c>
      <c r="BI165" s="39">
        <v>0</v>
      </c>
      <c r="BJ165" s="39">
        <v>0.629</v>
      </c>
      <c r="BK165" s="39">
        <v>0</v>
      </c>
    </row>
    <row r="166" spans="1:63" x14ac:dyDescent="0.2">
      <c r="A166" s="30">
        <f t="shared" si="32"/>
        <v>2026</v>
      </c>
      <c r="D166" s="30">
        <f t="shared" si="33"/>
        <v>23</v>
      </c>
      <c r="E166" s="30">
        <f t="shared" si="24"/>
        <v>50</v>
      </c>
      <c r="F166" s="30">
        <f t="shared" si="25"/>
        <v>49</v>
      </c>
      <c r="G166" s="30">
        <f t="shared" si="26"/>
        <v>40</v>
      </c>
      <c r="H166" s="30">
        <f t="shared" si="27"/>
        <v>7</v>
      </c>
      <c r="I166" s="30">
        <f t="shared" si="28"/>
        <v>0</v>
      </c>
      <c r="J166" s="30">
        <f t="shared" si="29"/>
        <v>0</v>
      </c>
      <c r="K166" s="30">
        <f t="shared" si="30"/>
        <v>0</v>
      </c>
      <c r="L166" s="30">
        <f t="shared" si="31"/>
        <v>7</v>
      </c>
      <c r="M166" s="38">
        <v>46204</v>
      </c>
      <c r="N166" s="39">
        <v>45.624000000000002</v>
      </c>
      <c r="O166" s="39">
        <v>9.3450000000000006</v>
      </c>
      <c r="P166" s="39">
        <v>11.19</v>
      </c>
      <c r="Q166" s="39">
        <v>43.207000000000001</v>
      </c>
      <c r="R166" s="39">
        <v>4.8620000000000001</v>
      </c>
      <c r="S166" s="39">
        <v>72.007000000000005</v>
      </c>
      <c r="T166" s="39">
        <v>13.329000000000001</v>
      </c>
      <c r="U166" s="39">
        <v>54.968000000000004</v>
      </c>
      <c r="V166" s="39">
        <v>29.148</v>
      </c>
      <c r="W166" s="39">
        <v>21.978999999999999</v>
      </c>
      <c r="X166" s="39">
        <v>26.018000000000001</v>
      </c>
      <c r="Y166" s="39">
        <v>21.561</v>
      </c>
      <c r="Z166" s="39">
        <v>28.596</v>
      </c>
      <c r="AA166" s="39">
        <v>19.925999999999998</v>
      </c>
      <c r="AB166" s="39">
        <v>22.169</v>
      </c>
      <c r="AC166" s="39">
        <v>23.3</v>
      </c>
      <c r="AD166" s="39">
        <v>70.626999999999995</v>
      </c>
      <c r="AE166" s="39">
        <v>1.954</v>
      </c>
      <c r="AF166" s="39">
        <v>30.460999999999999</v>
      </c>
      <c r="AG166" s="39">
        <v>15.343999999999999</v>
      </c>
      <c r="AH166" s="39">
        <v>4.5540000000000003</v>
      </c>
      <c r="AI166" s="39">
        <v>48.875</v>
      </c>
      <c r="AJ166" s="39">
        <v>20.446999999999999</v>
      </c>
      <c r="AK166" s="39">
        <v>27.103999999999999</v>
      </c>
      <c r="AL166" s="39">
        <v>28.620999999999999</v>
      </c>
      <c r="AM166" s="39">
        <v>16.364000000000001</v>
      </c>
      <c r="AN166" s="39">
        <v>54.095999999999997</v>
      </c>
      <c r="AO166" s="39">
        <v>5.9649999999999999</v>
      </c>
      <c r="AP166" s="39">
        <v>48.451000000000001</v>
      </c>
      <c r="AQ166" s="39">
        <v>4.3710000000000004</v>
      </c>
      <c r="AR166" s="39">
        <v>11.385</v>
      </c>
      <c r="AS166" s="39">
        <v>35.389000000000003</v>
      </c>
      <c r="AT166" s="39">
        <v>9.92</v>
      </c>
      <c r="AU166" s="39">
        <v>54.668999999999997</v>
      </c>
      <c r="AV166" s="39">
        <v>44.393000000000001</v>
      </c>
      <c r="AW166" s="39">
        <v>6.7560000000000002</v>
      </c>
      <c r="AX166" s="39">
        <v>10.974</v>
      </c>
      <c r="AY166" s="39">
        <v>42.433</v>
      </c>
      <c r="AZ166" s="39">
        <v>26.582000000000001</v>
      </c>
      <c r="BA166" s="39">
        <v>19.061</v>
      </c>
      <c r="BB166" s="39">
        <v>23.597000000000001</v>
      </c>
      <c r="BC166" s="39">
        <v>40.390999999999998</v>
      </c>
      <c r="BD166" s="39">
        <v>22.103999999999999</v>
      </c>
      <c r="BE166" s="39">
        <v>24.071000000000002</v>
      </c>
      <c r="BF166" s="39">
        <v>58.219000000000001</v>
      </c>
      <c r="BG166" s="39">
        <v>0.71</v>
      </c>
      <c r="BH166" s="39">
        <v>15.122</v>
      </c>
      <c r="BI166" s="39">
        <v>42.488</v>
      </c>
      <c r="BJ166" s="39">
        <v>51.057000000000002</v>
      </c>
      <c r="BK166" s="39">
        <v>7.1319999999999997</v>
      </c>
    </row>
    <row r="167" spans="1:63" x14ac:dyDescent="0.2">
      <c r="A167" s="30">
        <f t="shared" si="32"/>
        <v>2026</v>
      </c>
      <c r="D167" s="30">
        <f t="shared" si="33"/>
        <v>1</v>
      </c>
      <c r="E167" s="30">
        <f t="shared" si="24"/>
        <v>50</v>
      </c>
      <c r="F167" s="30">
        <f t="shared" si="25"/>
        <v>45</v>
      </c>
      <c r="G167" s="30">
        <f t="shared" si="26"/>
        <v>4</v>
      </c>
      <c r="H167" s="30">
        <f t="shared" si="27"/>
        <v>0</v>
      </c>
      <c r="I167" s="30">
        <f t="shared" si="28"/>
        <v>0</v>
      </c>
      <c r="J167" s="30">
        <f t="shared" si="29"/>
        <v>0</v>
      </c>
      <c r="K167" s="30">
        <f t="shared" si="30"/>
        <v>0</v>
      </c>
      <c r="L167" s="30">
        <f t="shared" si="31"/>
        <v>8</v>
      </c>
      <c r="M167" s="38">
        <v>46235</v>
      </c>
      <c r="N167" s="39">
        <v>0.85299999999999998</v>
      </c>
      <c r="O167" s="39">
        <v>13.452</v>
      </c>
      <c r="P167" s="39">
        <v>4.0839999999999996</v>
      </c>
      <c r="Q167" s="39">
        <v>3.3580000000000001</v>
      </c>
      <c r="R167" s="39">
        <v>5.5830000000000002</v>
      </c>
      <c r="S167" s="39">
        <v>0.42699999999999999</v>
      </c>
      <c r="T167" s="39">
        <v>7.25</v>
      </c>
      <c r="U167" s="39">
        <v>2.5129999999999999</v>
      </c>
      <c r="V167" s="39">
        <v>2.8149999999999999</v>
      </c>
      <c r="W167" s="39">
        <v>5.133</v>
      </c>
      <c r="X167" s="39">
        <v>5.1070000000000002</v>
      </c>
      <c r="Y167" s="39">
        <v>2.5419999999999998</v>
      </c>
      <c r="Z167" s="39">
        <v>2.0150000000000001</v>
      </c>
      <c r="AA167" s="39">
        <v>6.94</v>
      </c>
      <c r="AB167" s="39">
        <v>7.2720000000000002</v>
      </c>
      <c r="AC167" s="39">
        <v>0.68300000000000005</v>
      </c>
      <c r="AD167" s="39">
        <v>1.6459999999999999</v>
      </c>
      <c r="AE167" s="39">
        <v>4.048</v>
      </c>
      <c r="AF167" s="39">
        <v>2.9489999999999998</v>
      </c>
      <c r="AG167" s="39">
        <v>6.25</v>
      </c>
      <c r="AH167" s="39">
        <v>23.768999999999998</v>
      </c>
      <c r="AI167" s="39">
        <v>3.5190000000000001</v>
      </c>
      <c r="AJ167" s="39">
        <v>4.5570000000000004</v>
      </c>
      <c r="AK167" s="39">
        <v>2.161</v>
      </c>
      <c r="AL167" s="39">
        <v>4.4420000000000002</v>
      </c>
      <c r="AM167" s="39">
        <v>5.274</v>
      </c>
      <c r="AN167" s="39">
        <v>9.3070000000000004</v>
      </c>
      <c r="AO167" s="39">
        <v>1.76</v>
      </c>
      <c r="AP167" s="39">
        <v>4.8390000000000004</v>
      </c>
      <c r="AQ167" s="39">
        <v>1.0980000000000001</v>
      </c>
      <c r="AR167" s="39">
        <v>6.2320000000000002</v>
      </c>
      <c r="AS167" s="39">
        <v>3.544</v>
      </c>
      <c r="AT167" s="39">
        <v>3.452</v>
      </c>
      <c r="AU167" s="39">
        <v>41.433999999999997</v>
      </c>
      <c r="AV167" s="39">
        <v>1.0129999999999999</v>
      </c>
      <c r="AW167" s="39">
        <v>6.0540000000000003</v>
      </c>
      <c r="AX167" s="39">
        <v>0.90600000000000003</v>
      </c>
      <c r="AY167" s="39">
        <v>5.89</v>
      </c>
      <c r="AZ167" s="39">
        <v>1.2</v>
      </c>
      <c r="BA167" s="39">
        <v>3.0609999999999999</v>
      </c>
      <c r="BB167" s="39">
        <v>5.37</v>
      </c>
      <c r="BC167" s="39">
        <v>4.8600000000000003</v>
      </c>
      <c r="BD167" s="39">
        <v>6.06</v>
      </c>
      <c r="BE167" s="39">
        <v>0.18099999999999999</v>
      </c>
      <c r="BF167" s="39">
        <v>1.653</v>
      </c>
      <c r="BG167" s="39">
        <v>5.5179999999999998</v>
      </c>
      <c r="BH167" s="39">
        <v>22.969000000000001</v>
      </c>
      <c r="BI167" s="39">
        <v>3.6909999999999998</v>
      </c>
      <c r="BJ167" s="39">
        <v>4.04</v>
      </c>
      <c r="BK167" s="39">
        <v>3.0310000000000001</v>
      </c>
    </row>
    <row r="168" spans="1:63" x14ac:dyDescent="0.2">
      <c r="A168" s="30">
        <f t="shared" si="32"/>
        <v>2026</v>
      </c>
      <c r="D168" s="30">
        <f t="shared" si="33"/>
        <v>0</v>
      </c>
      <c r="E168" s="30">
        <f t="shared" si="24"/>
        <v>50</v>
      </c>
      <c r="F168" s="30">
        <f t="shared" si="25"/>
        <v>46</v>
      </c>
      <c r="G168" s="30">
        <f t="shared" si="26"/>
        <v>10</v>
      </c>
      <c r="H168" s="30">
        <f t="shared" si="27"/>
        <v>0</v>
      </c>
      <c r="I168" s="30">
        <f t="shared" si="28"/>
        <v>0</v>
      </c>
      <c r="J168" s="30">
        <f t="shared" si="29"/>
        <v>0</v>
      </c>
      <c r="K168" s="30">
        <f t="shared" si="30"/>
        <v>0</v>
      </c>
      <c r="L168" s="30">
        <f t="shared" si="31"/>
        <v>9</v>
      </c>
      <c r="M168" s="38">
        <v>46266</v>
      </c>
      <c r="N168" s="39">
        <v>13.022</v>
      </c>
      <c r="O168" s="39">
        <v>2.1269999999999998</v>
      </c>
      <c r="P168" s="39">
        <v>1.2470000000000001</v>
      </c>
      <c r="Q168" s="39">
        <v>7.6680000000000001</v>
      </c>
      <c r="R168" s="39">
        <v>2.6960000000000002</v>
      </c>
      <c r="S168" s="39">
        <v>10.534000000000001</v>
      </c>
      <c r="T168" s="39">
        <v>14.768000000000001</v>
      </c>
      <c r="U168" s="39">
        <v>13.675000000000001</v>
      </c>
      <c r="V168" s="39">
        <v>5.7309999999999999</v>
      </c>
      <c r="W168" s="39">
        <v>3.5950000000000002</v>
      </c>
      <c r="X168" s="39">
        <v>3.34</v>
      </c>
      <c r="Y168" s="39">
        <v>21.452000000000002</v>
      </c>
      <c r="Z168" s="39">
        <v>2.1509999999999998</v>
      </c>
      <c r="AA168" s="39">
        <v>8.3520000000000003</v>
      </c>
      <c r="AB168" s="39">
        <v>3.5139999999999998</v>
      </c>
      <c r="AC168" s="39">
        <v>4.1550000000000002</v>
      </c>
      <c r="AD168" s="39">
        <v>4.3360000000000003</v>
      </c>
      <c r="AE168" s="39">
        <v>6.7629999999999999</v>
      </c>
      <c r="AF168" s="39">
        <v>0.38100000000000001</v>
      </c>
      <c r="AG168" s="39">
        <v>13.305999999999999</v>
      </c>
      <c r="AH168" s="39">
        <v>2.9780000000000002</v>
      </c>
      <c r="AI168" s="39">
        <v>3.625</v>
      </c>
      <c r="AJ168" s="39">
        <v>2.8420000000000001</v>
      </c>
      <c r="AK168" s="39">
        <v>9.1120000000000001</v>
      </c>
      <c r="AL168" s="39">
        <v>3.2749999999999999</v>
      </c>
      <c r="AM168" s="39">
        <v>6.899</v>
      </c>
      <c r="AN168" s="39">
        <v>2.7280000000000002</v>
      </c>
      <c r="AO168" s="39">
        <v>17.779</v>
      </c>
      <c r="AP168" s="39">
        <v>7.5659999999999998</v>
      </c>
      <c r="AQ168" s="39">
        <v>3.351</v>
      </c>
      <c r="AR168" s="39">
        <v>4.8449999999999998</v>
      </c>
      <c r="AS168" s="39">
        <v>1.2969999999999999</v>
      </c>
      <c r="AT168" s="39">
        <v>1.454</v>
      </c>
      <c r="AU168" s="39">
        <v>14.138</v>
      </c>
      <c r="AV168" s="39">
        <v>5.1580000000000004</v>
      </c>
      <c r="AW168" s="39">
        <v>1.734</v>
      </c>
      <c r="AX168" s="39">
        <v>2.3069999999999999</v>
      </c>
      <c r="AY168" s="39">
        <v>8.6120000000000001</v>
      </c>
      <c r="AZ168" s="39">
        <v>0.01</v>
      </c>
      <c r="BA168" s="39">
        <v>14.218</v>
      </c>
      <c r="BB168" s="39">
        <v>7.65</v>
      </c>
      <c r="BC168" s="39">
        <v>0.76800000000000002</v>
      </c>
      <c r="BD168" s="39">
        <v>7.55</v>
      </c>
      <c r="BE168" s="39">
        <v>4.3579999999999997</v>
      </c>
      <c r="BF168" s="39">
        <v>0.99399999999999999</v>
      </c>
      <c r="BG168" s="39">
        <v>9.2739999999999991</v>
      </c>
      <c r="BH168" s="39">
        <v>3.718</v>
      </c>
      <c r="BI168" s="39">
        <v>22.33</v>
      </c>
      <c r="BJ168" s="39">
        <v>4.577</v>
      </c>
      <c r="BK168" s="39">
        <v>3.4359999999999999</v>
      </c>
    </row>
    <row r="169" spans="1:63" x14ac:dyDescent="0.2">
      <c r="A169" s="30">
        <f t="shared" si="32"/>
        <v>2026</v>
      </c>
      <c r="D169" s="30">
        <f t="shared" si="33"/>
        <v>1</v>
      </c>
      <c r="E169" s="30">
        <f t="shared" si="24"/>
        <v>41</v>
      </c>
      <c r="F169" s="30">
        <f t="shared" si="25"/>
        <v>30</v>
      </c>
      <c r="G169" s="30">
        <f t="shared" si="26"/>
        <v>8</v>
      </c>
      <c r="H169" s="30">
        <f t="shared" si="27"/>
        <v>0</v>
      </c>
      <c r="I169" s="30">
        <f t="shared" si="28"/>
        <v>0</v>
      </c>
      <c r="J169" s="30">
        <f t="shared" si="29"/>
        <v>0</v>
      </c>
      <c r="K169" s="30">
        <f t="shared" si="30"/>
        <v>0</v>
      </c>
      <c r="L169" s="30">
        <f t="shared" si="31"/>
        <v>10</v>
      </c>
      <c r="M169" s="38">
        <v>46296</v>
      </c>
      <c r="N169" s="39">
        <v>0.78300000000000003</v>
      </c>
      <c r="O169" s="39">
        <v>2.0920000000000001</v>
      </c>
      <c r="P169" s="39">
        <v>5.69</v>
      </c>
      <c r="Q169" s="39">
        <v>0</v>
      </c>
      <c r="R169" s="39">
        <v>2.4249999999999998</v>
      </c>
      <c r="S169" s="39">
        <v>0.64300000000000002</v>
      </c>
      <c r="T169" s="39">
        <v>0.17399999999999999</v>
      </c>
      <c r="U169" s="39">
        <v>16.238</v>
      </c>
      <c r="V169" s="39">
        <v>14.473000000000001</v>
      </c>
      <c r="W169" s="39">
        <v>0</v>
      </c>
      <c r="X169" s="39">
        <v>0.505</v>
      </c>
      <c r="Y169" s="39">
        <v>5.2140000000000004</v>
      </c>
      <c r="Z169" s="39">
        <v>2.516</v>
      </c>
      <c r="AA169" s="39">
        <v>1.413</v>
      </c>
      <c r="AB169" s="39">
        <v>2.3140000000000001</v>
      </c>
      <c r="AC169" s="39">
        <v>1.83</v>
      </c>
      <c r="AD169" s="39">
        <v>18.765000000000001</v>
      </c>
      <c r="AE169" s="39">
        <v>3.121</v>
      </c>
      <c r="AF169" s="39">
        <v>0</v>
      </c>
      <c r="AG169" s="39">
        <v>7.4320000000000004</v>
      </c>
      <c r="AH169" s="39">
        <v>1.2849999999999999</v>
      </c>
      <c r="AI169" s="39">
        <v>1.538</v>
      </c>
      <c r="AJ169" s="39">
        <v>11.599</v>
      </c>
      <c r="AK169" s="39">
        <v>0.375</v>
      </c>
      <c r="AL169" s="39">
        <v>0</v>
      </c>
      <c r="AM169" s="39">
        <v>5.2939999999999996</v>
      </c>
      <c r="AN169" s="39">
        <v>35.045999999999999</v>
      </c>
      <c r="AO169" s="39">
        <v>0.45600000000000002</v>
      </c>
      <c r="AP169" s="39">
        <v>16.611000000000001</v>
      </c>
      <c r="AQ169" s="39">
        <v>0</v>
      </c>
      <c r="AR169" s="39">
        <v>3.7879999999999998</v>
      </c>
      <c r="AS169" s="39">
        <v>1.8480000000000001</v>
      </c>
      <c r="AT169" s="39">
        <v>0.72199999999999998</v>
      </c>
      <c r="AU169" s="39">
        <v>2.1019999999999999</v>
      </c>
      <c r="AV169" s="39">
        <v>1.24</v>
      </c>
      <c r="AW169" s="39">
        <v>0</v>
      </c>
      <c r="AX169" s="39">
        <v>0.34300000000000003</v>
      </c>
      <c r="AY169" s="39">
        <v>0.436</v>
      </c>
      <c r="AZ169" s="39">
        <v>12.611000000000001</v>
      </c>
      <c r="BA169" s="39">
        <v>0.318</v>
      </c>
      <c r="BB169" s="39">
        <v>1.2529999999999999</v>
      </c>
      <c r="BC169" s="39">
        <v>0.90100000000000002</v>
      </c>
      <c r="BD169" s="39">
        <v>1.0369999999999999</v>
      </c>
      <c r="BE169" s="39">
        <v>0</v>
      </c>
      <c r="BF169" s="39">
        <v>10.808999999999999</v>
      </c>
      <c r="BG169" s="39">
        <v>2.8149999999999999</v>
      </c>
      <c r="BH169" s="39">
        <v>6.2960000000000003</v>
      </c>
      <c r="BI169" s="39">
        <v>0</v>
      </c>
      <c r="BJ169" s="39">
        <v>0</v>
      </c>
      <c r="BK169" s="39">
        <v>3.1</v>
      </c>
    </row>
    <row r="170" spans="1:63" x14ac:dyDescent="0.2">
      <c r="A170" s="30">
        <f t="shared" si="32"/>
        <v>2026</v>
      </c>
      <c r="D170" s="30">
        <f t="shared" si="33"/>
        <v>0</v>
      </c>
      <c r="E170" s="30">
        <f t="shared" si="24"/>
        <v>9</v>
      </c>
      <c r="F170" s="30">
        <f t="shared" si="25"/>
        <v>1</v>
      </c>
      <c r="G170" s="30">
        <f t="shared" si="26"/>
        <v>0</v>
      </c>
      <c r="H170" s="30">
        <f t="shared" si="27"/>
        <v>0</v>
      </c>
      <c r="I170" s="30">
        <f t="shared" si="28"/>
        <v>0</v>
      </c>
      <c r="J170" s="30">
        <f t="shared" si="29"/>
        <v>0</v>
      </c>
      <c r="K170" s="30">
        <f t="shared" si="30"/>
        <v>0</v>
      </c>
      <c r="L170" s="30">
        <f t="shared" si="31"/>
        <v>11</v>
      </c>
      <c r="M170" s="38">
        <v>46327</v>
      </c>
      <c r="N170" s="39">
        <v>0</v>
      </c>
      <c r="O170" s="39">
        <v>0.14199999999999999</v>
      </c>
      <c r="P170" s="39">
        <v>0</v>
      </c>
      <c r="Q170" s="39">
        <v>0.68300000000000005</v>
      </c>
      <c r="R170" s="39">
        <v>0</v>
      </c>
      <c r="S170" s="39">
        <v>0</v>
      </c>
      <c r="T170" s="39">
        <v>0</v>
      </c>
      <c r="U170" s="39">
        <v>0</v>
      </c>
      <c r="V170" s="39">
        <v>4.2000000000000003E-2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0</v>
      </c>
      <c r="AM170" s="39">
        <v>0</v>
      </c>
      <c r="AN170" s="39">
        <v>0</v>
      </c>
      <c r="AO170" s="39">
        <v>0</v>
      </c>
      <c r="AP170" s="39">
        <v>0</v>
      </c>
      <c r="AQ170" s="39">
        <v>0.93799999999999994</v>
      </c>
      <c r="AR170" s="39">
        <v>1.8049999999999999</v>
      </c>
      <c r="AS170" s="39">
        <v>0</v>
      </c>
      <c r="AT170" s="39">
        <v>5.0999999999999997E-2</v>
      </c>
      <c r="AU170" s="39">
        <v>0</v>
      </c>
      <c r="AV170" s="39">
        <v>0</v>
      </c>
      <c r="AW170" s="39">
        <v>0</v>
      </c>
      <c r="AX170" s="39">
        <v>0</v>
      </c>
      <c r="AY170" s="39">
        <v>0.63100000000000001</v>
      </c>
      <c r="AZ170" s="39">
        <v>0</v>
      </c>
      <c r="BA170" s="39">
        <v>0</v>
      </c>
      <c r="BB170" s="39">
        <v>0</v>
      </c>
      <c r="BC170" s="39">
        <v>0</v>
      </c>
      <c r="BD170" s="39">
        <v>0</v>
      </c>
      <c r="BE170" s="39">
        <v>0.73299999999999998</v>
      </c>
      <c r="BF170" s="39">
        <v>0</v>
      </c>
      <c r="BG170" s="39">
        <v>0</v>
      </c>
      <c r="BH170" s="39">
        <v>0.78800000000000003</v>
      </c>
      <c r="BI170" s="39">
        <v>0</v>
      </c>
      <c r="BJ170" s="39">
        <v>0</v>
      </c>
      <c r="BK170" s="39">
        <v>0</v>
      </c>
    </row>
    <row r="171" spans="1:63" x14ac:dyDescent="0.2">
      <c r="A171" s="30">
        <f t="shared" si="32"/>
        <v>2026</v>
      </c>
      <c r="D171" s="30">
        <f t="shared" si="33"/>
        <v>1</v>
      </c>
      <c r="E171" s="30">
        <f t="shared" si="24"/>
        <v>42</v>
      </c>
      <c r="F171" s="30">
        <f t="shared" si="25"/>
        <v>33</v>
      </c>
      <c r="G171" s="30">
        <f t="shared" si="26"/>
        <v>10</v>
      </c>
      <c r="H171" s="30">
        <f t="shared" si="27"/>
        <v>0</v>
      </c>
      <c r="I171" s="30">
        <f t="shared" si="28"/>
        <v>0</v>
      </c>
      <c r="J171" s="30">
        <f t="shared" si="29"/>
        <v>0</v>
      </c>
      <c r="K171" s="30">
        <f t="shared" si="30"/>
        <v>0</v>
      </c>
      <c r="L171" s="30">
        <f t="shared" si="31"/>
        <v>12</v>
      </c>
      <c r="M171" s="38">
        <v>46357</v>
      </c>
      <c r="N171" s="39">
        <v>6.4610000000000003</v>
      </c>
      <c r="O171" s="39">
        <v>0.45600000000000002</v>
      </c>
      <c r="P171" s="39">
        <v>0</v>
      </c>
      <c r="Q171" s="39">
        <v>18.402000000000001</v>
      </c>
      <c r="R171" s="39">
        <v>11.606</v>
      </c>
      <c r="S171" s="39">
        <v>0.20599999999999999</v>
      </c>
      <c r="T171" s="39">
        <v>0.754</v>
      </c>
      <c r="U171" s="39">
        <v>20.116</v>
      </c>
      <c r="V171" s="39">
        <v>0</v>
      </c>
      <c r="W171" s="39">
        <v>18.282</v>
      </c>
      <c r="X171" s="39">
        <v>1.0649999999999999</v>
      </c>
      <c r="Y171" s="39">
        <v>1.6519999999999999</v>
      </c>
      <c r="Z171" s="39">
        <v>8.9960000000000004</v>
      </c>
      <c r="AA171" s="39">
        <v>0</v>
      </c>
      <c r="AB171" s="39">
        <v>5.3620000000000001</v>
      </c>
      <c r="AC171" s="39">
        <v>4.3150000000000004</v>
      </c>
      <c r="AD171" s="39">
        <v>19.591999999999999</v>
      </c>
      <c r="AE171" s="39">
        <v>0</v>
      </c>
      <c r="AF171" s="39">
        <v>6.9539999999999997</v>
      </c>
      <c r="AG171" s="39">
        <v>0.88300000000000001</v>
      </c>
      <c r="AH171" s="39">
        <v>6.258</v>
      </c>
      <c r="AI171" s="39">
        <v>1.331</v>
      </c>
      <c r="AJ171" s="39">
        <v>2.2229999999999999</v>
      </c>
      <c r="AK171" s="39">
        <v>1.903</v>
      </c>
      <c r="AL171" s="39">
        <v>4.5949999999999998</v>
      </c>
      <c r="AM171" s="39">
        <v>0.78500000000000003</v>
      </c>
      <c r="AN171" s="39">
        <v>7.4009999999999998</v>
      </c>
      <c r="AO171" s="39">
        <v>0</v>
      </c>
      <c r="AP171" s="39">
        <v>8.4570000000000007</v>
      </c>
      <c r="AQ171" s="39">
        <v>5.1230000000000002</v>
      </c>
      <c r="AR171" s="39">
        <v>4.2160000000000002</v>
      </c>
      <c r="AS171" s="39">
        <v>0</v>
      </c>
      <c r="AT171" s="39">
        <v>1.05</v>
      </c>
      <c r="AU171" s="39">
        <v>1.4770000000000001</v>
      </c>
      <c r="AV171" s="39">
        <v>0.58799999999999997</v>
      </c>
      <c r="AW171" s="39">
        <v>5.5460000000000003</v>
      </c>
      <c r="AX171" s="39">
        <v>0.33800000000000002</v>
      </c>
      <c r="AY171" s="39">
        <v>24.312000000000001</v>
      </c>
      <c r="AZ171" s="39">
        <v>0</v>
      </c>
      <c r="BA171" s="39">
        <v>20.632000000000001</v>
      </c>
      <c r="BB171" s="39">
        <v>4.2999999999999997E-2</v>
      </c>
      <c r="BC171" s="39">
        <v>33.409999999999997</v>
      </c>
      <c r="BD171" s="39">
        <v>8.907</v>
      </c>
      <c r="BE171" s="39">
        <v>1.3149999999999999</v>
      </c>
      <c r="BF171" s="39">
        <v>0.73699999999999999</v>
      </c>
      <c r="BG171" s="39">
        <v>8.9079999999999995</v>
      </c>
      <c r="BH171" s="39">
        <v>2.2999999999999998</v>
      </c>
      <c r="BI171" s="39">
        <v>10.798</v>
      </c>
      <c r="BJ171" s="39">
        <v>0</v>
      </c>
      <c r="BK171" s="39">
        <v>13.090999999999999</v>
      </c>
    </row>
    <row r="172" spans="1:63" x14ac:dyDescent="0.2">
      <c r="A172" s="30">
        <f t="shared" si="32"/>
        <v>2027</v>
      </c>
      <c r="D172" s="30">
        <f t="shared" si="33"/>
        <v>3</v>
      </c>
      <c r="E172" s="30">
        <f t="shared" si="24"/>
        <v>43</v>
      </c>
      <c r="F172" s="30">
        <f t="shared" si="25"/>
        <v>38</v>
      </c>
      <c r="G172" s="30">
        <f t="shared" si="26"/>
        <v>8</v>
      </c>
      <c r="H172" s="30">
        <f t="shared" si="27"/>
        <v>0</v>
      </c>
      <c r="I172" s="30">
        <f t="shared" si="28"/>
        <v>0</v>
      </c>
      <c r="J172" s="30">
        <f t="shared" si="29"/>
        <v>0</v>
      </c>
      <c r="K172" s="30">
        <f t="shared" si="30"/>
        <v>0</v>
      </c>
      <c r="L172" s="30">
        <f t="shared" si="31"/>
        <v>1</v>
      </c>
      <c r="M172" s="38">
        <v>46388</v>
      </c>
      <c r="N172" s="39">
        <v>4.7050000000000001</v>
      </c>
      <c r="O172" s="39">
        <v>1.6439999999999999</v>
      </c>
      <c r="P172" s="39">
        <v>1.5880000000000001</v>
      </c>
      <c r="Q172" s="39">
        <v>2.004</v>
      </c>
      <c r="R172" s="39">
        <v>0</v>
      </c>
      <c r="S172" s="39">
        <v>12.052</v>
      </c>
      <c r="T172" s="39">
        <v>0.56399999999999995</v>
      </c>
      <c r="U172" s="39">
        <v>3.08</v>
      </c>
      <c r="V172" s="39">
        <v>3.782</v>
      </c>
      <c r="W172" s="39">
        <v>8.2840000000000007</v>
      </c>
      <c r="X172" s="39">
        <v>9.1579999999999995</v>
      </c>
      <c r="Y172" s="39">
        <v>2.7E-2</v>
      </c>
      <c r="Z172" s="39">
        <v>5.5730000000000004</v>
      </c>
      <c r="AA172" s="39">
        <v>2.6930000000000001</v>
      </c>
      <c r="AB172" s="39">
        <v>1.8740000000000001</v>
      </c>
      <c r="AC172" s="39">
        <v>24.826000000000001</v>
      </c>
      <c r="AD172" s="39">
        <v>3.0489999999999999</v>
      </c>
      <c r="AE172" s="39">
        <v>6.8979999999999997</v>
      </c>
      <c r="AF172" s="39">
        <v>29.597000000000001</v>
      </c>
      <c r="AG172" s="39">
        <v>0</v>
      </c>
      <c r="AH172" s="39">
        <v>12.121</v>
      </c>
      <c r="AI172" s="39">
        <v>1.393</v>
      </c>
      <c r="AJ172" s="39">
        <v>2.7</v>
      </c>
      <c r="AK172" s="39">
        <v>3.0609999999999999</v>
      </c>
      <c r="AL172" s="39">
        <v>0</v>
      </c>
      <c r="AM172" s="39">
        <v>16.003</v>
      </c>
      <c r="AN172" s="39">
        <v>0</v>
      </c>
      <c r="AO172" s="39">
        <v>41.703000000000003</v>
      </c>
      <c r="AP172" s="39">
        <v>0.81</v>
      </c>
      <c r="AQ172" s="39">
        <v>9.9060000000000006</v>
      </c>
      <c r="AR172" s="39">
        <v>0.64300000000000002</v>
      </c>
      <c r="AS172" s="39">
        <v>5.1970000000000001</v>
      </c>
      <c r="AT172" s="39">
        <v>12.335000000000001</v>
      </c>
      <c r="AU172" s="39">
        <v>1.008</v>
      </c>
      <c r="AV172" s="39">
        <v>0</v>
      </c>
      <c r="AW172" s="39">
        <v>33.268999999999998</v>
      </c>
      <c r="AX172" s="39">
        <v>9.11</v>
      </c>
      <c r="AY172" s="39">
        <v>0</v>
      </c>
      <c r="AZ172" s="39">
        <v>1.911</v>
      </c>
      <c r="BA172" s="39">
        <v>3.2360000000000002</v>
      </c>
      <c r="BB172" s="39">
        <v>2.1379999999999999</v>
      </c>
      <c r="BC172" s="39">
        <v>2.3250000000000002</v>
      </c>
      <c r="BD172" s="39">
        <v>1.093</v>
      </c>
      <c r="BE172" s="39">
        <v>5.94</v>
      </c>
      <c r="BF172" s="39">
        <v>9.9369999999999994</v>
      </c>
      <c r="BG172" s="39">
        <v>0.121</v>
      </c>
      <c r="BH172" s="39">
        <v>8.7759999999999998</v>
      </c>
      <c r="BI172" s="39">
        <v>0</v>
      </c>
      <c r="BJ172" s="39">
        <v>4.03</v>
      </c>
      <c r="BK172" s="39">
        <v>2.7080000000000002</v>
      </c>
    </row>
    <row r="173" spans="1:63" x14ac:dyDescent="0.2">
      <c r="A173" s="30">
        <f t="shared" si="32"/>
        <v>2027</v>
      </c>
      <c r="D173" s="30">
        <f t="shared" si="33"/>
        <v>0</v>
      </c>
      <c r="E173" s="30">
        <f t="shared" si="24"/>
        <v>27</v>
      </c>
      <c r="F173" s="30">
        <f t="shared" si="25"/>
        <v>14</v>
      </c>
      <c r="G173" s="30">
        <f t="shared" si="26"/>
        <v>0</v>
      </c>
      <c r="H173" s="30">
        <f t="shared" si="27"/>
        <v>0</v>
      </c>
      <c r="I173" s="30">
        <f t="shared" si="28"/>
        <v>0</v>
      </c>
      <c r="J173" s="30">
        <f t="shared" si="29"/>
        <v>0</v>
      </c>
      <c r="K173" s="30">
        <f t="shared" si="30"/>
        <v>0</v>
      </c>
      <c r="L173" s="30">
        <f t="shared" si="31"/>
        <v>2</v>
      </c>
      <c r="M173" s="38">
        <v>46419</v>
      </c>
      <c r="N173" s="39">
        <v>0.35599999999999998</v>
      </c>
      <c r="O173" s="39">
        <v>0.43</v>
      </c>
      <c r="P173" s="39">
        <v>0.14599999999999999</v>
      </c>
      <c r="Q173" s="39">
        <v>0</v>
      </c>
      <c r="R173" s="39">
        <v>0</v>
      </c>
      <c r="S173" s="39">
        <v>4.13</v>
      </c>
      <c r="T173" s="39">
        <v>0</v>
      </c>
      <c r="U173" s="39">
        <v>0.68600000000000005</v>
      </c>
      <c r="V173" s="39">
        <v>0</v>
      </c>
      <c r="W173" s="39">
        <v>0.626</v>
      </c>
      <c r="X173" s="39">
        <v>0</v>
      </c>
      <c r="Y173" s="39">
        <v>2.423</v>
      </c>
      <c r="Z173" s="39">
        <v>0.13900000000000001</v>
      </c>
      <c r="AA173" s="39">
        <v>0</v>
      </c>
      <c r="AB173" s="39">
        <v>0</v>
      </c>
      <c r="AC173" s="39">
        <v>0</v>
      </c>
      <c r="AD173" s="39">
        <v>0</v>
      </c>
      <c r="AE173" s="39">
        <v>3.0339999999999998</v>
      </c>
      <c r="AF173" s="39">
        <v>4.32</v>
      </c>
      <c r="AG173" s="39">
        <v>0</v>
      </c>
      <c r="AH173" s="39">
        <v>0</v>
      </c>
      <c r="AI173" s="39">
        <v>0</v>
      </c>
      <c r="AJ173" s="39">
        <v>0.192</v>
      </c>
      <c r="AK173" s="39">
        <v>4.6669999999999998</v>
      </c>
      <c r="AL173" s="39">
        <v>0.71799999999999997</v>
      </c>
      <c r="AM173" s="39">
        <v>1.4359999999999999</v>
      </c>
      <c r="AN173" s="39">
        <v>0</v>
      </c>
      <c r="AO173" s="39">
        <v>0.53100000000000003</v>
      </c>
      <c r="AP173" s="39">
        <v>0</v>
      </c>
      <c r="AQ173" s="39">
        <v>1.7390000000000001</v>
      </c>
      <c r="AR173" s="39">
        <v>0</v>
      </c>
      <c r="AS173" s="39">
        <v>2.468</v>
      </c>
      <c r="AT173" s="39">
        <v>2.5179999999999998</v>
      </c>
      <c r="AU173" s="39">
        <v>0</v>
      </c>
      <c r="AV173" s="39">
        <v>2.9860000000000002</v>
      </c>
      <c r="AW173" s="39">
        <v>0.41699999999999998</v>
      </c>
      <c r="AX173" s="39">
        <v>0</v>
      </c>
      <c r="AY173" s="39">
        <v>2.1560000000000001</v>
      </c>
      <c r="AZ173" s="39">
        <v>0</v>
      </c>
      <c r="BA173" s="39">
        <v>4.2999999999999997E-2</v>
      </c>
      <c r="BB173" s="39">
        <v>2.4470000000000001</v>
      </c>
      <c r="BC173" s="39">
        <v>0</v>
      </c>
      <c r="BD173" s="39">
        <v>0</v>
      </c>
      <c r="BE173" s="39">
        <v>1.4950000000000001</v>
      </c>
      <c r="BF173" s="39">
        <v>0</v>
      </c>
      <c r="BG173" s="39">
        <v>1.016</v>
      </c>
      <c r="BH173" s="39">
        <v>0</v>
      </c>
      <c r="BI173" s="39">
        <v>0.35899999999999999</v>
      </c>
      <c r="BJ173" s="39">
        <v>0</v>
      </c>
      <c r="BK173" s="39">
        <v>0.23100000000000001</v>
      </c>
    </row>
    <row r="174" spans="1:63" x14ac:dyDescent="0.2">
      <c r="A174" s="30">
        <f t="shared" si="32"/>
        <v>2027</v>
      </c>
      <c r="D174" s="30">
        <f t="shared" si="33"/>
        <v>0</v>
      </c>
      <c r="E174" s="30">
        <f t="shared" si="24"/>
        <v>30</v>
      </c>
      <c r="F174" s="30">
        <f t="shared" si="25"/>
        <v>18</v>
      </c>
      <c r="G174" s="30">
        <f t="shared" si="26"/>
        <v>1</v>
      </c>
      <c r="H174" s="30">
        <f t="shared" si="27"/>
        <v>0</v>
      </c>
      <c r="I174" s="30">
        <f t="shared" si="28"/>
        <v>0</v>
      </c>
      <c r="J174" s="30">
        <f t="shared" si="29"/>
        <v>0</v>
      </c>
      <c r="K174" s="30">
        <f t="shared" si="30"/>
        <v>0</v>
      </c>
      <c r="L174" s="30">
        <f t="shared" si="31"/>
        <v>3</v>
      </c>
      <c r="M174" s="38">
        <v>46447</v>
      </c>
      <c r="N174" s="39">
        <v>9.3209999999999997</v>
      </c>
      <c r="O174" s="39">
        <v>0</v>
      </c>
      <c r="P174" s="39">
        <v>3.4740000000000002</v>
      </c>
      <c r="Q174" s="39">
        <v>0</v>
      </c>
      <c r="R174" s="39">
        <v>1.9770000000000001</v>
      </c>
      <c r="S174" s="39">
        <v>1.32</v>
      </c>
      <c r="T174" s="39">
        <v>2.3239999999999998</v>
      </c>
      <c r="U174" s="39">
        <v>0</v>
      </c>
      <c r="V174" s="39">
        <v>0</v>
      </c>
      <c r="W174" s="39">
        <v>0</v>
      </c>
      <c r="X174" s="39">
        <v>0.501</v>
      </c>
      <c r="Y174" s="39">
        <v>0.77800000000000002</v>
      </c>
      <c r="Z174" s="39">
        <v>2.5000000000000001E-2</v>
      </c>
      <c r="AA174" s="39">
        <v>1.6160000000000001</v>
      </c>
      <c r="AB174" s="39">
        <v>0</v>
      </c>
      <c r="AC174" s="39">
        <v>0</v>
      </c>
      <c r="AD174" s="39">
        <v>0</v>
      </c>
      <c r="AE174" s="39">
        <v>1.0940000000000001</v>
      </c>
      <c r="AF174" s="39">
        <v>10.997999999999999</v>
      </c>
      <c r="AG174" s="39">
        <v>0</v>
      </c>
      <c r="AH174" s="39">
        <v>1.5660000000000001</v>
      </c>
      <c r="AI174" s="39">
        <v>0</v>
      </c>
      <c r="AJ174" s="39">
        <v>0</v>
      </c>
      <c r="AK174" s="39">
        <v>0</v>
      </c>
      <c r="AL174" s="39">
        <v>1.2609999999999999</v>
      </c>
      <c r="AM174" s="39">
        <v>1.3759999999999999</v>
      </c>
      <c r="AN174" s="39">
        <v>0.61099999999999999</v>
      </c>
      <c r="AO174" s="39">
        <v>0</v>
      </c>
      <c r="AP174" s="39">
        <v>0.311</v>
      </c>
      <c r="AQ174" s="39">
        <v>0</v>
      </c>
      <c r="AR174" s="39">
        <v>0.30599999999999999</v>
      </c>
      <c r="AS174" s="39">
        <v>0.312</v>
      </c>
      <c r="AT174" s="39">
        <v>5.9459999999999997</v>
      </c>
      <c r="AU174" s="39">
        <v>0</v>
      </c>
      <c r="AV174" s="39">
        <v>0.64500000000000002</v>
      </c>
      <c r="AW174" s="39">
        <v>0.58299999999999996</v>
      </c>
      <c r="AX174" s="39">
        <v>1.806</v>
      </c>
      <c r="AY174" s="39">
        <v>0</v>
      </c>
      <c r="AZ174" s="39">
        <v>0</v>
      </c>
      <c r="BA174" s="39">
        <v>0.63900000000000001</v>
      </c>
      <c r="BB174" s="39">
        <v>0.88600000000000001</v>
      </c>
      <c r="BC174" s="39">
        <v>0.49</v>
      </c>
      <c r="BD174" s="39">
        <v>0</v>
      </c>
      <c r="BE174" s="39">
        <v>4.3760000000000003</v>
      </c>
      <c r="BF174" s="39">
        <v>2.5529999999999999</v>
      </c>
      <c r="BG174" s="39">
        <v>1.119</v>
      </c>
      <c r="BH174" s="39">
        <v>1.5309999999999999</v>
      </c>
      <c r="BI174" s="39">
        <v>0</v>
      </c>
      <c r="BJ174" s="39">
        <v>5.6289999999999996</v>
      </c>
      <c r="BK174" s="39">
        <v>0</v>
      </c>
    </row>
    <row r="175" spans="1:63" x14ac:dyDescent="0.2">
      <c r="A175" s="30">
        <f t="shared" si="32"/>
        <v>2027</v>
      </c>
      <c r="D175" s="30">
        <f t="shared" si="33"/>
        <v>0</v>
      </c>
      <c r="E175" s="30">
        <f t="shared" si="24"/>
        <v>3</v>
      </c>
      <c r="F175" s="30">
        <f t="shared" si="25"/>
        <v>0</v>
      </c>
      <c r="G175" s="30">
        <f t="shared" si="26"/>
        <v>0</v>
      </c>
      <c r="H175" s="30">
        <f t="shared" si="27"/>
        <v>0</v>
      </c>
      <c r="I175" s="30">
        <f t="shared" si="28"/>
        <v>0</v>
      </c>
      <c r="J175" s="30">
        <f t="shared" si="29"/>
        <v>0</v>
      </c>
      <c r="K175" s="30">
        <f t="shared" si="30"/>
        <v>0</v>
      </c>
      <c r="L175" s="30">
        <f t="shared" si="31"/>
        <v>4</v>
      </c>
      <c r="M175" s="38">
        <v>46478</v>
      </c>
      <c r="N175" s="39">
        <v>0</v>
      </c>
      <c r="O175" s="39">
        <v>0.42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0.318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v>0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0</v>
      </c>
      <c r="BK175" s="39">
        <v>0.61499999999999999</v>
      </c>
    </row>
    <row r="176" spans="1:63" x14ac:dyDescent="0.2">
      <c r="A176" s="30">
        <f t="shared" si="32"/>
        <v>2027</v>
      </c>
      <c r="D176" s="30">
        <f t="shared" si="33"/>
        <v>0</v>
      </c>
      <c r="E176" s="30">
        <f t="shared" si="24"/>
        <v>10</v>
      </c>
      <c r="F176" s="30">
        <f t="shared" si="25"/>
        <v>3</v>
      </c>
      <c r="G176" s="30">
        <f t="shared" si="26"/>
        <v>0</v>
      </c>
      <c r="H176" s="30">
        <f t="shared" si="27"/>
        <v>0</v>
      </c>
      <c r="I176" s="30">
        <f t="shared" si="28"/>
        <v>0</v>
      </c>
      <c r="J176" s="30">
        <f t="shared" si="29"/>
        <v>0</v>
      </c>
      <c r="K176" s="30">
        <f t="shared" si="30"/>
        <v>0</v>
      </c>
      <c r="L176" s="30">
        <f t="shared" si="31"/>
        <v>5</v>
      </c>
      <c r="M176" s="38">
        <v>46508</v>
      </c>
      <c r="N176" s="39">
        <v>0.875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0.46600000000000003</v>
      </c>
      <c r="U176" s="39">
        <v>0</v>
      </c>
      <c r="V176" s="39">
        <v>0</v>
      </c>
      <c r="W176" s="39">
        <v>0</v>
      </c>
      <c r="X176" s="39">
        <v>0</v>
      </c>
      <c r="Y176" s="39">
        <v>1.69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0.32800000000000001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1.0920000000000001</v>
      </c>
      <c r="AO176" s="39">
        <v>0</v>
      </c>
      <c r="AP176" s="39">
        <v>0</v>
      </c>
      <c r="AQ176" s="39">
        <v>0</v>
      </c>
      <c r="AR176" s="39">
        <v>0.432</v>
      </c>
      <c r="AS176" s="39">
        <v>0</v>
      </c>
      <c r="AT176" s="39">
        <v>0</v>
      </c>
      <c r="AU176" s="39">
        <v>7.6999999999999999E-2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2.4689999999999999</v>
      </c>
      <c r="BD176" s="39">
        <v>0</v>
      </c>
      <c r="BE176" s="39">
        <v>0.63900000000000001</v>
      </c>
      <c r="BF176" s="39">
        <v>0</v>
      </c>
      <c r="BG176" s="39">
        <v>0.374</v>
      </c>
      <c r="BH176" s="39">
        <v>0</v>
      </c>
      <c r="BI176" s="39">
        <v>0</v>
      </c>
      <c r="BJ176" s="39">
        <v>0</v>
      </c>
      <c r="BK176" s="39">
        <v>0</v>
      </c>
    </row>
    <row r="177" spans="1:63" x14ac:dyDescent="0.2">
      <c r="A177" s="30">
        <f t="shared" si="32"/>
        <v>2027</v>
      </c>
      <c r="D177" s="30">
        <f t="shared" si="33"/>
        <v>0</v>
      </c>
      <c r="E177" s="30">
        <f t="shared" si="24"/>
        <v>26</v>
      </c>
      <c r="F177" s="30">
        <f t="shared" si="25"/>
        <v>8</v>
      </c>
      <c r="G177" s="30">
        <f t="shared" si="26"/>
        <v>0</v>
      </c>
      <c r="H177" s="30">
        <f t="shared" si="27"/>
        <v>0</v>
      </c>
      <c r="I177" s="30">
        <f t="shared" si="28"/>
        <v>0</v>
      </c>
      <c r="J177" s="30">
        <f t="shared" si="29"/>
        <v>0</v>
      </c>
      <c r="K177" s="30">
        <f t="shared" si="30"/>
        <v>0</v>
      </c>
      <c r="L177" s="30">
        <f t="shared" si="31"/>
        <v>6</v>
      </c>
      <c r="M177" s="38">
        <v>46539</v>
      </c>
      <c r="N177" s="39">
        <v>0</v>
      </c>
      <c r="O177" s="39">
        <v>3.1110000000000002</v>
      </c>
      <c r="P177" s="39">
        <v>0</v>
      </c>
      <c r="Q177" s="39">
        <v>0</v>
      </c>
      <c r="R177" s="39">
        <v>1.2110000000000001</v>
      </c>
      <c r="S177" s="39">
        <v>0</v>
      </c>
      <c r="T177" s="39">
        <v>0.54300000000000004</v>
      </c>
      <c r="U177" s="39">
        <v>0</v>
      </c>
      <c r="V177" s="39">
        <v>0</v>
      </c>
      <c r="W177" s="39">
        <v>0</v>
      </c>
      <c r="X177" s="39">
        <v>1.4790000000000001</v>
      </c>
      <c r="Y177" s="39">
        <v>0.44</v>
      </c>
      <c r="Z177" s="39">
        <v>0</v>
      </c>
      <c r="AA177" s="39">
        <v>0.71399999999999997</v>
      </c>
      <c r="AB177" s="39">
        <v>0.52800000000000002</v>
      </c>
      <c r="AC177" s="39">
        <v>0.72899999999999998</v>
      </c>
      <c r="AD177" s="39">
        <v>0</v>
      </c>
      <c r="AE177" s="39">
        <v>0</v>
      </c>
      <c r="AF177" s="39">
        <v>0.70799999999999996</v>
      </c>
      <c r="AG177" s="39">
        <v>0</v>
      </c>
      <c r="AH177" s="39">
        <v>1.448</v>
      </c>
      <c r="AI177" s="39">
        <v>0</v>
      </c>
      <c r="AJ177" s="39">
        <v>0</v>
      </c>
      <c r="AK177" s="39">
        <v>0</v>
      </c>
      <c r="AL177" s="39">
        <v>0.106</v>
      </c>
      <c r="AM177" s="39">
        <v>0.48499999999999999</v>
      </c>
      <c r="AN177" s="39">
        <v>6.8000000000000005E-2</v>
      </c>
      <c r="AO177" s="39">
        <v>0.67300000000000004</v>
      </c>
      <c r="AP177" s="39">
        <v>0.72699999999999998</v>
      </c>
      <c r="AQ177" s="39">
        <v>0</v>
      </c>
      <c r="AR177" s="39">
        <v>0</v>
      </c>
      <c r="AS177" s="39">
        <v>0.49399999999999999</v>
      </c>
      <c r="AT177" s="39">
        <v>0</v>
      </c>
      <c r="AU177" s="39">
        <v>1.631</v>
      </c>
      <c r="AV177" s="39">
        <v>0</v>
      </c>
      <c r="AW177" s="39">
        <v>1.96</v>
      </c>
      <c r="AX177" s="39">
        <v>0</v>
      </c>
      <c r="AY177" s="39">
        <v>0.74299999999999999</v>
      </c>
      <c r="AZ177" s="39">
        <v>0.45</v>
      </c>
      <c r="BA177" s="39">
        <v>0.21</v>
      </c>
      <c r="BB177" s="39">
        <v>0.71399999999999997</v>
      </c>
      <c r="BC177" s="39">
        <v>0.78700000000000003</v>
      </c>
      <c r="BD177" s="39">
        <v>0</v>
      </c>
      <c r="BE177" s="39">
        <v>1.5680000000000001</v>
      </c>
      <c r="BF177" s="39">
        <v>0.23599999999999999</v>
      </c>
      <c r="BG177" s="39">
        <v>0</v>
      </c>
      <c r="BH177" s="39">
        <v>0</v>
      </c>
      <c r="BI177" s="39">
        <v>0</v>
      </c>
      <c r="BJ177" s="39">
        <v>1.2809999999999999</v>
      </c>
      <c r="BK177" s="39">
        <v>0</v>
      </c>
    </row>
    <row r="178" spans="1:63" x14ac:dyDescent="0.2">
      <c r="A178" s="30">
        <f t="shared" si="32"/>
        <v>2027</v>
      </c>
      <c r="D178" s="30">
        <f t="shared" si="33"/>
        <v>25</v>
      </c>
      <c r="E178" s="30">
        <f t="shared" si="24"/>
        <v>50</v>
      </c>
      <c r="F178" s="30">
        <f t="shared" si="25"/>
        <v>50</v>
      </c>
      <c r="G178" s="30">
        <f t="shared" si="26"/>
        <v>41</v>
      </c>
      <c r="H178" s="30">
        <f t="shared" si="27"/>
        <v>6</v>
      </c>
      <c r="I178" s="30">
        <f t="shared" si="28"/>
        <v>1</v>
      </c>
      <c r="J178" s="30">
        <f t="shared" si="29"/>
        <v>0</v>
      </c>
      <c r="K178" s="30">
        <f t="shared" si="30"/>
        <v>0</v>
      </c>
      <c r="L178" s="30">
        <f t="shared" si="31"/>
        <v>7</v>
      </c>
      <c r="M178" s="38">
        <v>46569</v>
      </c>
      <c r="N178" s="39">
        <v>10.231</v>
      </c>
      <c r="O178" s="39">
        <v>57.454999999999998</v>
      </c>
      <c r="P178" s="39">
        <v>17.556999999999999</v>
      </c>
      <c r="Q178" s="39">
        <v>31.974</v>
      </c>
      <c r="R178" s="39">
        <v>42.076999999999998</v>
      </c>
      <c r="S178" s="39">
        <v>11.884</v>
      </c>
      <c r="T178" s="39">
        <v>15.273999999999999</v>
      </c>
      <c r="U178" s="39">
        <v>32.698999999999998</v>
      </c>
      <c r="V178" s="39">
        <v>9.5250000000000004</v>
      </c>
      <c r="W178" s="39">
        <v>41.37</v>
      </c>
      <c r="X178" s="39">
        <v>31.716999999999999</v>
      </c>
      <c r="Y178" s="39">
        <v>17.501000000000001</v>
      </c>
      <c r="Z178" s="39">
        <v>13.336</v>
      </c>
      <c r="AA178" s="39">
        <v>32.069000000000003</v>
      </c>
      <c r="AB178" s="39">
        <v>5.907</v>
      </c>
      <c r="AC178" s="39">
        <v>115.75</v>
      </c>
      <c r="AD178" s="39">
        <v>31.035</v>
      </c>
      <c r="AE178" s="39">
        <v>16.452999999999999</v>
      </c>
      <c r="AF178" s="39">
        <v>25.532</v>
      </c>
      <c r="AG178" s="39">
        <v>20.661999999999999</v>
      </c>
      <c r="AH178" s="39">
        <v>9.3230000000000004</v>
      </c>
      <c r="AI178" s="39">
        <v>47.637999999999998</v>
      </c>
      <c r="AJ178" s="39">
        <v>21.574999999999999</v>
      </c>
      <c r="AK178" s="39">
        <v>22.792000000000002</v>
      </c>
      <c r="AL178" s="39">
        <v>27.597000000000001</v>
      </c>
      <c r="AM178" s="39">
        <v>20.344999999999999</v>
      </c>
      <c r="AN178" s="39">
        <v>8.0169999999999995</v>
      </c>
      <c r="AO178" s="39">
        <v>46.043999999999997</v>
      </c>
      <c r="AP178" s="39">
        <v>7.843</v>
      </c>
      <c r="AQ178" s="39">
        <v>53.073</v>
      </c>
      <c r="AR178" s="39">
        <v>43.3</v>
      </c>
      <c r="AS178" s="39">
        <v>8.98</v>
      </c>
      <c r="AT178" s="39">
        <v>19.422999999999998</v>
      </c>
      <c r="AU178" s="39">
        <v>28.414000000000001</v>
      </c>
      <c r="AV178" s="39">
        <v>2.7250000000000001</v>
      </c>
      <c r="AW178" s="39">
        <v>63.026000000000003</v>
      </c>
      <c r="AX178" s="39">
        <v>89.129000000000005</v>
      </c>
      <c r="AY178" s="39">
        <v>2.9550000000000001</v>
      </c>
      <c r="AZ178" s="39">
        <v>45.878</v>
      </c>
      <c r="BA178" s="39">
        <v>11.23</v>
      </c>
      <c r="BB178" s="39">
        <v>37.046999999999997</v>
      </c>
      <c r="BC178" s="39">
        <v>27.056000000000001</v>
      </c>
      <c r="BD178" s="39">
        <v>18.542000000000002</v>
      </c>
      <c r="BE178" s="39">
        <v>29.096</v>
      </c>
      <c r="BF178" s="39">
        <v>14.444000000000001</v>
      </c>
      <c r="BG178" s="39">
        <v>34.468000000000004</v>
      </c>
      <c r="BH178" s="39">
        <v>1.8939999999999999</v>
      </c>
      <c r="BI178" s="39">
        <v>64.197000000000003</v>
      </c>
      <c r="BJ178" s="39">
        <v>34.427</v>
      </c>
      <c r="BK178" s="39">
        <v>14.801</v>
      </c>
    </row>
    <row r="179" spans="1:63" x14ac:dyDescent="0.2">
      <c r="A179" s="30">
        <f t="shared" si="32"/>
        <v>2027</v>
      </c>
      <c r="D179" s="30">
        <f t="shared" si="33"/>
        <v>0</v>
      </c>
      <c r="E179" s="30">
        <f t="shared" si="24"/>
        <v>50</v>
      </c>
      <c r="F179" s="30">
        <f t="shared" si="25"/>
        <v>48</v>
      </c>
      <c r="G179" s="30">
        <f t="shared" si="26"/>
        <v>4</v>
      </c>
      <c r="H179" s="30">
        <f t="shared" si="27"/>
        <v>0</v>
      </c>
      <c r="I179" s="30">
        <f t="shared" si="28"/>
        <v>0</v>
      </c>
      <c r="J179" s="30">
        <f t="shared" si="29"/>
        <v>0</v>
      </c>
      <c r="K179" s="30">
        <f t="shared" si="30"/>
        <v>0</v>
      </c>
      <c r="L179" s="30">
        <f t="shared" si="31"/>
        <v>8</v>
      </c>
      <c r="M179" s="38">
        <v>46600</v>
      </c>
      <c r="N179" s="39">
        <v>1.4359999999999999</v>
      </c>
      <c r="O179" s="39">
        <v>2.6480000000000001</v>
      </c>
      <c r="P179" s="39">
        <v>3.2629999999999999</v>
      </c>
      <c r="Q179" s="39">
        <v>8.3239999999999998</v>
      </c>
      <c r="R179" s="39">
        <v>4.2009999999999996</v>
      </c>
      <c r="S179" s="39">
        <v>0.374</v>
      </c>
      <c r="T179" s="39">
        <v>1.637</v>
      </c>
      <c r="U179" s="39">
        <v>3.6949999999999998</v>
      </c>
      <c r="V179" s="39">
        <v>3.423</v>
      </c>
      <c r="W179" s="39">
        <v>3.3820000000000001</v>
      </c>
      <c r="X179" s="39">
        <v>3.258</v>
      </c>
      <c r="Y179" s="39">
        <v>1.6819999999999999</v>
      </c>
      <c r="Z179" s="39">
        <v>2.633</v>
      </c>
      <c r="AA179" s="39">
        <v>3.92</v>
      </c>
      <c r="AB179" s="39">
        <v>1.0999999999999999E-2</v>
      </c>
      <c r="AC179" s="39">
        <v>3.665</v>
      </c>
      <c r="AD179" s="39">
        <v>1.506</v>
      </c>
      <c r="AE179" s="39">
        <v>4.9669999999999996</v>
      </c>
      <c r="AF179" s="39">
        <v>2.0779999999999998</v>
      </c>
      <c r="AG179" s="39">
        <v>1.7370000000000001</v>
      </c>
      <c r="AH179" s="39">
        <v>23.937000000000001</v>
      </c>
      <c r="AI179" s="39">
        <v>1.6970000000000001</v>
      </c>
      <c r="AJ179" s="39">
        <v>2.5760000000000001</v>
      </c>
      <c r="AK179" s="39">
        <v>6.5439999999999996</v>
      </c>
      <c r="AL179" s="39">
        <v>2.327</v>
      </c>
      <c r="AM179" s="39">
        <v>3.6970000000000001</v>
      </c>
      <c r="AN179" s="39">
        <v>3.4689999999999999</v>
      </c>
      <c r="AO179" s="39">
        <v>2.8260000000000001</v>
      </c>
      <c r="AP179" s="39">
        <v>2.778</v>
      </c>
      <c r="AQ179" s="39">
        <v>3.1059999999999999</v>
      </c>
      <c r="AR179" s="39">
        <v>1.52</v>
      </c>
      <c r="AS179" s="39">
        <v>4.6900000000000004</v>
      </c>
      <c r="AT179" s="39">
        <v>2.7480000000000002</v>
      </c>
      <c r="AU179" s="39">
        <v>14.462999999999999</v>
      </c>
      <c r="AV179" s="39">
        <v>7.8289999999999997</v>
      </c>
      <c r="AW179" s="39">
        <v>2.2050000000000001</v>
      </c>
      <c r="AX179" s="39">
        <v>2.625</v>
      </c>
      <c r="AY179" s="39">
        <v>3.0070000000000001</v>
      </c>
      <c r="AZ179" s="39">
        <v>10.451000000000001</v>
      </c>
      <c r="BA179" s="39">
        <v>1.141</v>
      </c>
      <c r="BB179" s="39">
        <v>5.2309999999999999</v>
      </c>
      <c r="BC179" s="39">
        <v>1.048</v>
      </c>
      <c r="BD179" s="39">
        <v>1.3460000000000001</v>
      </c>
      <c r="BE179" s="39">
        <v>4.2750000000000004</v>
      </c>
      <c r="BF179" s="39">
        <v>4.3869999999999996</v>
      </c>
      <c r="BG179" s="39">
        <v>2.3079999999999998</v>
      </c>
      <c r="BH179" s="39">
        <v>20.119</v>
      </c>
      <c r="BI179" s="39">
        <v>2.2789999999999999</v>
      </c>
      <c r="BJ179" s="39">
        <v>2.1819999999999999</v>
      </c>
      <c r="BK179" s="39">
        <v>6.68</v>
      </c>
    </row>
    <row r="180" spans="1:63" x14ac:dyDescent="0.2">
      <c r="A180" s="30">
        <f t="shared" si="32"/>
        <v>2027</v>
      </c>
      <c r="D180" s="30">
        <f t="shared" si="33"/>
        <v>4</v>
      </c>
      <c r="E180" s="30">
        <f t="shared" si="24"/>
        <v>50</v>
      </c>
      <c r="F180" s="30">
        <f t="shared" si="25"/>
        <v>48</v>
      </c>
      <c r="G180" s="30">
        <f t="shared" si="26"/>
        <v>20</v>
      </c>
      <c r="H180" s="30">
        <f t="shared" si="27"/>
        <v>1</v>
      </c>
      <c r="I180" s="30">
        <f t="shared" si="28"/>
        <v>0</v>
      </c>
      <c r="J180" s="30">
        <f t="shared" si="29"/>
        <v>0</v>
      </c>
      <c r="K180" s="30">
        <f t="shared" si="30"/>
        <v>0</v>
      </c>
      <c r="L180" s="30">
        <f t="shared" si="31"/>
        <v>9</v>
      </c>
      <c r="M180" s="38">
        <v>46631</v>
      </c>
      <c r="N180" s="39">
        <v>3.0139999999999998</v>
      </c>
      <c r="O180" s="39">
        <v>13.933999999999999</v>
      </c>
      <c r="P180" s="39">
        <v>14.875</v>
      </c>
      <c r="Q180" s="39">
        <v>4.7220000000000004</v>
      </c>
      <c r="R180" s="39">
        <v>0.159</v>
      </c>
      <c r="S180" s="39">
        <v>23.681000000000001</v>
      </c>
      <c r="T180" s="39">
        <v>8.6039999999999992</v>
      </c>
      <c r="U180" s="39">
        <v>41.594999999999999</v>
      </c>
      <c r="V180" s="39">
        <v>9.2360000000000007</v>
      </c>
      <c r="W180" s="39">
        <v>4.6680000000000001</v>
      </c>
      <c r="X180" s="39">
        <v>1.5489999999999999</v>
      </c>
      <c r="Y180" s="39">
        <v>24.538</v>
      </c>
      <c r="Z180" s="39">
        <v>4.57</v>
      </c>
      <c r="AA180" s="39">
        <v>17.123000000000001</v>
      </c>
      <c r="AB180" s="39">
        <v>23.402999999999999</v>
      </c>
      <c r="AC180" s="39">
        <v>2.36</v>
      </c>
      <c r="AD180" s="39">
        <v>5.4710000000000001</v>
      </c>
      <c r="AE180" s="39">
        <v>15.646000000000001</v>
      </c>
      <c r="AF180" s="39">
        <v>2.1720000000000002</v>
      </c>
      <c r="AG180" s="39">
        <v>14.739000000000001</v>
      </c>
      <c r="AH180" s="39">
        <v>3.8730000000000002</v>
      </c>
      <c r="AI180" s="39">
        <v>5.2249999999999996</v>
      </c>
      <c r="AJ180" s="39">
        <v>12.920999999999999</v>
      </c>
      <c r="AK180" s="39">
        <v>2.2970000000000002</v>
      </c>
      <c r="AL180" s="39">
        <v>15.609</v>
      </c>
      <c r="AM180" s="39">
        <v>4.8040000000000003</v>
      </c>
      <c r="AN180" s="39">
        <v>29.593</v>
      </c>
      <c r="AO180" s="39">
        <v>3.9369999999999998</v>
      </c>
      <c r="AP180" s="39">
        <v>11.193</v>
      </c>
      <c r="AQ180" s="39">
        <v>3.4609999999999999</v>
      </c>
      <c r="AR180" s="39">
        <v>7.95</v>
      </c>
      <c r="AS180" s="39">
        <v>9.4030000000000005</v>
      </c>
      <c r="AT180" s="39">
        <v>3.3780000000000001</v>
      </c>
      <c r="AU180" s="39">
        <v>10.644</v>
      </c>
      <c r="AV180" s="39">
        <v>6.3109999999999999</v>
      </c>
      <c r="AW180" s="39">
        <v>4.048</v>
      </c>
      <c r="AX180" s="39">
        <v>19.14</v>
      </c>
      <c r="AY180" s="39">
        <v>1.016</v>
      </c>
      <c r="AZ180" s="39">
        <v>17.812000000000001</v>
      </c>
      <c r="BA180" s="39">
        <v>4.4169999999999998</v>
      </c>
      <c r="BB180" s="39">
        <v>2.1970000000000001</v>
      </c>
      <c r="BC180" s="39">
        <v>31.658999999999999</v>
      </c>
      <c r="BD180" s="39">
        <v>6.0469999999999997</v>
      </c>
      <c r="BE180" s="39">
        <v>6.2320000000000002</v>
      </c>
      <c r="BF180" s="39">
        <v>0.41499999999999998</v>
      </c>
      <c r="BG180" s="39">
        <v>19.722999999999999</v>
      </c>
      <c r="BH180" s="39">
        <v>3.254</v>
      </c>
      <c r="BI180" s="39">
        <v>53.688000000000002</v>
      </c>
      <c r="BJ180" s="39">
        <v>3.1070000000000002</v>
      </c>
      <c r="BK180" s="39">
        <v>12.308999999999999</v>
      </c>
    </row>
    <row r="181" spans="1:63" x14ac:dyDescent="0.2">
      <c r="A181" s="30">
        <f t="shared" si="32"/>
        <v>2027</v>
      </c>
      <c r="D181" s="30">
        <f t="shared" si="33"/>
        <v>3</v>
      </c>
      <c r="E181" s="30">
        <f t="shared" si="24"/>
        <v>44</v>
      </c>
      <c r="F181" s="30">
        <f t="shared" si="25"/>
        <v>35</v>
      </c>
      <c r="G181" s="30">
        <f t="shared" si="26"/>
        <v>7</v>
      </c>
      <c r="H181" s="30">
        <f t="shared" si="27"/>
        <v>1</v>
      </c>
      <c r="I181" s="30">
        <f t="shared" si="28"/>
        <v>0</v>
      </c>
      <c r="J181" s="30">
        <f t="shared" si="29"/>
        <v>0</v>
      </c>
      <c r="K181" s="30">
        <f t="shared" si="30"/>
        <v>0</v>
      </c>
      <c r="L181" s="30">
        <f t="shared" si="31"/>
        <v>10</v>
      </c>
      <c r="M181" s="38">
        <v>46661</v>
      </c>
      <c r="N181" s="39">
        <v>1.6870000000000001</v>
      </c>
      <c r="O181" s="39">
        <v>4.4560000000000004</v>
      </c>
      <c r="P181" s="39">
        <v>1.4330000000000001</v>
      </c>
      <c r="Q181" s="39">
        <v>7.7990000000000004</v>
      </c>
      <c r="R181" s="39">
        <v>0.95199999999999996</v>
      </c>
      <c r="S181" s="39">
        <v>5.6529999999999996</v>
      </c>
      <c r="T181" s="39">
        <v>0</v>
      </c>
      <c r="U181" s="39">
        <v>61.009</v>
      </c>
      <c r="V181" s="39">
        <v>0.45800000000000002</v>
      </c>
      <c r="W181" s="39">
        <v>1.6639999999999999</v>
      </c>
      <c r="X181" s="39">
        <v>1.2310000000000001</v>
      </c>
      <c r="Y181" s="39">
        <v>1.8</v>
      </c>
      <c r="Z181" s="39">
        <v>4.9279999999999999</v>
      </c>
      <c r="AA181" s="39">
        <v>1.242</v>
      </c>
      <c r="AB181" s="39">
        <v>5.3239999999999998</v>
      </c>
      <c r="AC181" s="39">
        <v>1.3420000000000001</v>
      </c>
      <c r="AD181" s="39">
        <v>20.207999999999998</v>
      </c>
      <c r="AE181" s="39">
        <v>2.9950000000000001</v>
      </c>
      <c r="AF181" s="39">
        <v>0.88400000000000001</v>
      </c>
      <c r="AG181" s="39">
        <v>1.159</v>
      </c>
      <c r="AH181" s="39">
        <v>10.946999999999999</v>
      </c>
      <c r="AI181" s="39">
        <v>0.08</v>
      </c>
      <c r="AJ181" s="39">
        <v>5.4660000000000002</v>
      </c>
      <c r="AK181" s="39">
        <v>0.62</v>
      </c>
      <c r="AL181" s="39">
        <v>1.3560000000000001</v>
      </c>
      <c r="AM181" s="39">
        <v>0.26300000000000001</v>
      </c>
      <c r="AN181" s="39">
        <v>27.552</v>
      </c>
      <c r="AO181" s="39">
        <v>0.97899999999999998</v>
      </c>
      <c r="AP181" s="39">
        <v>0.83599999999999997</v>
      </c>
      <c r="AQ181" s="39">
        <v>5.04</v>
      </c>
      <c r="AR181" s="39">
        <v>21.745999999999999</v>
      </c>
      <c r="AS181" s="39">
        <v>0</v>
      </c>
      <c r="AT181" s="39">
        <v>1.1990000000000001</v>
      </c>
      <c r="AU181" s="39">
        <v>3.7429999999999999</v>
      </c>
      <c r="AV181" s="39">
        <v>0</v>
      </c>
      <c r="AW181" s="39">
        <v>13.007999999999999</v>
      </c>
      <c r="AX181" s="39">
        <v>0.45200000000000001</v>
      </c>
      <c r="AY181" s="39">
        <v>4.6100000000000003</v>
      </c>
      <c r="AZ181" s="39">
        <v>2.8250000000000002</v>
      </c>
      <c r="BA181" s="39">
        <v>1.913</v>
      </c>
      <c r="BB181" s="39">
        <v>3.8420000000000001</v>
      </c>
      <c r="BC181" s="39">
        <v>0</v>
      </c>
      <c r="BD181" s="39">
        <v>5.7539999999999996</v>
      </c>
      <c r="BE181" s="39">
        <v>1.7090000000000001</v>
      </c>
      <c r="BF181" s="39">
        <v>31.007999999999999</v>
      </c>
      <c r="BG181" s="39">
        <v>0</v>
      </c>
      <c r="BH181" s="39">
        <v>0</v>
      </c>
      <c r="BI181" s="39">
        <v>6.4980000000000002</v>
      </c>
      <c r="BJ181" s="39">
        <v>1.095</v>
      </c>
      <c r="BK181" s="39">
        <v>2.2839999999999998</v>
      </c>
    </row>
    <row r="182" spans="1:63" x14ac:dyDescent="0.2">
      <c r="A182" s="30">
        <f t="shared" si="32"/>
        <v>2027</v>
      </c>
      <c r="D182" s="30">
        <f t="shared" si="33"/>
        <v>0</v>
      </c>
      <c r="E182" s="30">
        <f t="shared" si="24"/>
        <v>8</v>
      </c>
      <c r="F182" s="30">
        <f t="shared" si="25"/>
        <v>4</v>
      </c>
      <c r="G182" s="30">
        <f t="shared" si="26"/>
        <v>0</v>
      </c>
      <c r="H182" s="30">
        <f t="shared" si="27"/>
        <v>0</v>
      </c>
      <c r="I182" s="30">
        <f t="shared" si="28"/>
        <v>0</v>
      </c>
      <c r="J182" s="30">
        <f t="shared" si="29"/>
        <v>0</v>
      </c>
      <c r="K182" s="30">
        <f t="shared" si="30"/>
        <v>0</v>
      </c>
      <c r="L182" s="30">
        <f t="shared" si="31"/>
        <v>11</v>
      </c>
      <c r="M182" s="38">
        <v>46692</v>
      </c>
      <c r="N182" s="39">
        <v>0</v>
      </c>
      <c r="O182" s="39">
        <v>0.40200000000000002</v>
      </c>
      <c r="P182" s="39">
        <v>0</v>
      </c>
      <c r="Q182" s="39">
        <v>0</v>
      </c>
      <c r="R182" s="39">
        <v>0</v>
      </c>
      <c r="S182" s="39">
        <v>0</v>
      </c>
      <c r="T182" s="39">
        <v>2.4609999999999999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3.15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3.1E-2</v>
      </c>
      <c r="AM182" s="39">
        <v>0</v>
      </c>
      <c r="AN182" s="39">
        <v>0</v>
      </c>
      <c r="AO182" s="39">
        <v>0</v>
      </c>
      <c r="AP182" s="39">
        <v>0</v>
      </c>
      <c r="AQ182" s="39">
        <v>0</v>
      </c>
      <c r="AR182" s="39">
        <v>2.4670000000000001</v>
      </c>
      <c r="AS182" s="39">
        <v>0</v>
      </c>
      <c r="AT182" s="39">
        <v>1.016</v>
      </c>
      <c r="AU182" s="39">
        <v>0</v>
      </c>
      <c r="AV182" s="39">
        <v>0</v>
      </c>
      <c r="AW182" s="39">
        <v>0</v>
      </c>
      <c r="AX182" s="39">
        <v>0</v>
      </c>
      <c r="AY182" s="39">
        <v>0</v>
      </c>
      <c r="AZ182" s="39">
        <v>0</v>
      </c>
      <c r="BA182" s="39">
        <v>0</v>
      </c>
      <c r="BB182" s="39">
        <v>0</v>
      </c>
      <c r="BC182" s="39">
        <v>0</v>
      </c>
      <c r="BD182" s="39">
        <v>0</v>
      </c>
      <c r="BE182" s="39">
        <v>0</v>
      </c>
      <c r="BF182" s="39">
        <v>2.4E-2</v>
      </c>
      <c r="BG182" s="39">
        <v>0</v>
      </c>
      <c r="BH182" s="39">
        <v>0.63600000000000001</v>
      </c>
      <c r="BI182" s="39">
        <v>0</v>
      </c>
      <c r="BJ182" s="39">
        <v>0</v>
      </c>
      <c r="BK182" s="39">
        <v>0</v>
      </c>
    </row>
    <row r="183" spans="1:63" x14ac:dyDescent="0.2">
      <c r="A183" s="30">
        <f t="shared" si="32"/>
        <v>2027</v>
      </c>
      <c r="D183" s="30">
        <f t="shared" si="33"/>
        <v>3</v>
      </c>
      <c r="E183" s="30">
        <f t="shared" si="24"/>
        <v>44</v>
      </c>
      <c r="F183" s="30">
        <f t="shared" si="25"/>
        <v>37</v>
      </c>
      <c r="G183" s="30">
        <f t="shared" si="26"/>
        <v>11</v>
      </c>
      <c r="H183" s="30">
        <f t="shared" si="27"/>
        <v>0</v>
      </c>
      <c r="I183" s="30">
        <f t="shared" si="28"/>
        <v>0</v>
      </c>
      <c r="J183" s="30">
        <f t="shared" si="29"/>
        <v>0</v>
      </c>
      <c r="K183" s="30">
        <f t="shared" si="30"/>
        <v>0</v>
      </c>
      <c r="L183" s="30">
        <f t="shared" si="31"/>
        <v>12</v>
      </c>
      <c r="M183" s="38">
        <v>46722</v>
      </c>
      <c r="N183" s="39">
        <v>1.071</v>
      </c>
      <c r="O183" s="39">
        <v>5.4130000000000003</v>
      </c>
      <c r="P183" s="39">
        <v>0</v>
      </c>
      <c r="Q183" s="39">
        <v>18.623999999999999</v>
      </c>
      <c r="R183" s="39">
        <v>0.20699999999999999</v>
      </c>
      <c r="S183" s="39">
        <v>7.976</v>
      </c>
      <c r="T183" s="39">
        <v>0</v>
      </c>
      <c r="U183" s="39">
        <v>26.896999999999998</v>
      </c>
      <c r="V183" s="39">
        <v>4.8099999999999996</v>
      </c>
      <c r="W183" s="39">
        <v>2.94</v>
      </c>
      <c r="X183" s="39">
        <v>1.2090000000000001</v>
      </c>
      <c r="Y183" s="39">
        <v>7.24</v>
      </c>
      <c r="Z183" s="39">
        <v>0.59899999999999998</v>
      </c>
      <c r="AA183" s="39">
        <v>10.013999999999999</v>
      </c>
      <c r="AB183" s="39">
        <v>1.696</v>
      </c>
      <c r="AC183" s="39">
        <v>5.3979999999999997</v>
      </c>
      <c r="AD183" s="39">
        <v>9.6639999999999997</v>
      </c>
      <c r="AE183" s="39">
        <v>0</v>
      </c>
      <c r="AF183" s="39">
        <v>12.414</v>
      </c>
      <c r="AG183" s="39">
        <v>0.05</v>
      </c>
      <c r="AH183" s="39">
        <v>7.0229999999999997</v>
      </c>
      <c r="AI183" s="39">
        <v>2.2650000000000001</v>
      </c>
      <c r="AJ183" s="39">
        <v>2.1019999999999999</v>
      </c>
      <c r="AK183" s="39">
        <v>3.5619999999999998</v>
      </c>
      <c r="AL183" s="39">
        <v>27.004999999999999</v>
      </c>
      <c r="AM183" s="39">
        <v>0</v>
      </c>
      <c r="AN183" s="39">
        <v>8.359</v>
      </c>
      <c r="AO183" s="39">
        <v>4.7549999999999999</v>
      </c>
      <c r="AP183" s="39">
        <v>3.355</v>
      </c>
      <c r="AQ183" s="39">
        <v>2.3380000000000001</v>
      </c>
      <c r="AR183" s="39">
        <v>22.654</v>
      </c>
      <c r="AS183" s="39">
        <v>0</v>
      </c>
      <c r="AT183" s="39">
        <v>10.31</v>
      </c>
      <c r="AU183" s="39">
        <v>0.61599999999999999</v>
      </c>
      <c r="AV183" s="39">
        <v>3.9390000000000001</v>
      </c>
      <c r="AW183" s="39">
        <v>5.0220000000000002</v>
      </c>
      <c r="AX183" s="39">
        <v>12.917</v>
      </c>
      <c r="AY183" s="39">
        <v>1.7000000000000001E-2</v>
      </c>
      <c r="AZ183" s="39">
        <v>2.077</v>
      </c>
      <c r="BA183" s="39">
        <v>3.6509999999999998</v>
      </c>
      <c r="BB183" s="39">
        <v>4.9349999999999996</v>
      </c>
      <c r="BC183" s="39">
        <v>6.8460000000000001</v>
      </c>
      <c r="BD183" s="39">
        <v>3.9E-2</v>
      </c>
      <c r="BE183" s="39">
        <v>17.280999999999999</v>
      </c>
      <c r="BF183" s="39">
        <v>0.125</v>
      </c>
      <c r="BG183" s="39">
        <v>14.704000000000001</v>
      </c>
      <c r="BH183" s="39">
        <v>34.936999999999998</v>
      </c>
      <c r="BI183" s="39">
        <v>0</v>
      </c>
      <c r="BJ183" s="39">
        <v>7.9560000000000004</v>
      </c>
      <c r="BK183" s="39">
        <v>2.5329999999999999</v>
      </c>
    </row>
    <row r="184" spans="1:63" x14ac:dyDescent="0.2">
      <c r="A184" s="30">
        <f t="shared" si="32"/>
        <v>2028</v>
      </c>
      <c r="D184" s="30">
        <f t="shared" si="33"/>
        <v>3</v>
      </c>
      <c r="E184" s="30">
        <f t="shared" si="24"/>
        <v>42</v>
      </c>
      <c r="F184" s="30">
        <f t="shared" si="25"/>
        <v>38</v>
      </c>
      <c r="G184" s="30">
        <f t="shared" si="26"/>
        <v>15</v>
      </c>
      <c r="H184" s="30">
        <f t="shared" si="27"/>
        <v>0</v>
      </c>
      <c r="I184" s="30">
        <f t="shared" si="28"/>
        <v>0</v>
      </c>
      <c r="J184" s="30">
        <f t="shared" si="29"/>
        <v>0</v>
      </c>
      <c r="K184" s="30">
        <f t="shared" si="30"/>
        <v>0</v>
      </c>
      <c r="L184" s="30">
        <f t="shared" si="31"/>
        <v>1</v>
      </c>
      <c r="M184" s="38">
        <v>46753</v>
      </c>
      <c r="N184" s="39">
        <v>15.648</v>
      </c>
      <c r="O184" s="39">
        <v>1.1080000000000001</v>
      </c>
      <c r="P184" s="39">
        <v>6.0270000000000001</v>
      </c>
      <c r="Q184" s="39">
        <v>2.5569999999999999</v>
      </c>
      <c r="R184" s="39">
        <v>25.18</v>
      </c>
      <c r="S184" s="39">
        <v>0</v>
      </c>
      <c r="T184" s="39">
        <v>6.024</v>
      </c>
      <c r="U184" s="39">
        <v>5.75</v>
      </c>
      <c r="V184" s="39">
        <v>1.635</v>
      </c>
      <c r="W184" s="39">
        <v>12.641999999999999</v>
      </c>
      <c r="X184" s="39">
        <v>3.47</v>
      </c>
      <c r="Y184" s="39">
        <v>2.3639999999999999</v>
      </c>
      <c r="Z184" s="39">
        <v>24.015000000000001</v>
      </c>
      <c r="AA184" s="39">
        <v>0</v>
      </c>
      <c r="AB184" s="39">
        <v>5.5179999999999998</v>
      </c>
      <c r="AC184" s="39">
        <v>22.109000000000002</v>
      </c>
      <c r="AD184" s="39">
        <v>21.704999999999998</v>
      </c>
      <c r="AE184" s="39">
        <v>1.7829999999999999</v>
      </c>
      <c r="AF184" s="39">
        <v>3.891</v>
      </c>
      <c r="AG184" s="39">
        <v>2.2010000000000001</v>
      </c>
      <c r="AH184" s="39">
        <v>47.305999999999997</v>
      </c>
      <c r="AI184" s="39">
        <v>0</v>
      </c>
      <c r="AJ184" s="39">
        <v>4.1630000000000003</v>
      </c>
      <c r="AK184" s="39">
        <v>0.53300000000000003</v>
      </c>
      <c r="AL184" s="39">
        <v>3.9430000000000001</v>
      </c>
      <c r="AM184" s="39">
        <v>2.173</v>
      </c>
      <c r="AN184" s="39">
        <v>8.4149999999999991</v>
      </c>
      <c r="AO184" s="39">
        <v>4.4569999999999999</v>
      </c>
      <c r="AP184" s="39">
        <v>4.883</v>
      </c>
      <c r="AQ184" s="39">
        <v>0.221</v>
      </c>
      <c r="AR184" s="39">
        <v>0</v>
      </c>
      <c r="AS184" s="39">
        <v>14.201000000000001</v>
      </c>
      <c r="AT184" s="39">
        <v>3.25</v>
      </c>
      <c r="AU184" s="39">
        <v>3.6680000000000001</v>
      </c>
      <c r="AV184" s="39">
        <v>11.239000000000001</v>
      </c>
      <c r="AW184" s="39">
        <v>0</v>
      </c>
      <c r="AX184" s="39">
        <v>11.28</v>
      </c>
      <c r="AY184" s="39">
        <v>0.68300000000000005</v>
      </c>
      <c r="AZ184" s="39">
        <v>12.605</v>
      </c>
      <c r="BA184" s="39">
        <v>6.7240000000000002</v>
      </c>
      <c r="BB184" s="39">
        <v>17.335000000000001</v>
      </c>
      <c r="BC184" s="39">
        <v>0</v>
      </c>
      <c r="BD184" s="39">
        <v>2.9809999999999999</v>
      </c>
      <c r="BE184" s="39">
        <v>0.54300000000000004</v>
      </c>
      <c r="BF184" s="39">
        <v>13.991</v>
      </c>
      <c r="BG184" s="39">
        <v>0</v>
      </c>
      <c r="BH184" s="39">
        <v>1.5589999999999999</v>
      </c>
      <c r="BI184" s="39">
        <v>17.695</v>
      </c>
      <c r="BJ184" s="39">
        <v>35.965000000000003</v>
      </c>
      <c r="BK184" s="39">
        <v>0</v>
      </c>
    </row>
    <row r="185" spans="1:63" x14ac:dyDescent="0.2">
      <c r="A185" s="30">
        <f t="shared" si="32"/>
        <v>2028</v>
      </c>
      <c r="D185" s="30">
        <f t="shared" si="33"/>
        <v>0</v>
      </c>
      <c r="E185" s="30">
        <f t="shared" si="24"/>
        <v>32</v>
      </c>
      <c r="F185" s="30">
        <f t="shared" si="25"/>
        <v>19</v>
      </c>
      <c r="G185" s="30">
        <f t="shared" si="26"/>
        <v>1</v>
      </c>
      <c r="H185" s="30">
        <f t="shared" si="27"/>
        <v>0</v>
      </c>
      <c r="I185" s="30">
        <f t="shared" si="28"/>
        <v>0</v>
      </c>
      <c r="J185" s="30">
        <f t="shared" si="29"/>
        <v>0</v>
      </c>
      <c r="K185" s="30">
        <f t="shared" si="30"/>
        <v>0</v>
      </c>
      <c r="L185" s="30">
        <f t="shared" si="31"/>
        <v>2</v>
      </c>
      <c r="M185" s="38">
        <v>46784</v>
      </c>
      <c r="N185" s="39">
        <v>0.67100000000000004</v>
      </c>
      <c r="O185" s="39">
        <v>0.05</v>
      </c>
      <c r="P185" s="39">
        <v>0</v>
      </c>
      <c r="Q185" s="39">
        <v>5.5</v>
      </c>
      <c r="R185" s="39">
        <v>0.90500000000000003</v>
      </c>
      <c r="S185" s="39">
        <v>8.5999999999999993E-2</v>
      </c>
      <c r="T185" s="39">
        <v>1</v>
      </c>
      <c r="U185" s="39">
        <v>0</v>
      </c>
      <c r="V185" s="39">
        <v>2.64</v>
      </c>
      <c r="W185" s="39">
        <v>0</v>
      </c>
      <c r="X185" s="39">
        <v>0.104</v>
      </c>
      <c r="Y185" s="39">
        <v>1.4770000000000001</v>
      </c>
      <c r="Z185" s="39">
        <v>0</v>
      </c>
      <c r="AA185" s="39">
        <v>2.1349999999999998</v>
      </c>
      <c r="AB185" s="39">
        <v>0</v>
      </c>
      <c r="AC185" s="39">
        <v>5.2889999999999997</v>
      </c>
      <c r="AD185" s="39">
        <v>0.54400000000000004</v>
      </c>
      <c r="AE185" s="39">
        <v>0</v>
      </c>
      <c r="AF185" s="39">
        <v>0</v>
      </c>
      <c r="AG185" s="39">
        <v>3.4990000000000001</v>
      </c>
      <c r="AH185" s="39">
        <v>9.9000000000000005E-2</v>
      </c>
      <c r="AI185" s="39">
        <v>1.4379999999999999</v>
      </c>
      <c r="AJ185" s="39">
        <v>0</v>
      </c>
      <c r="AK185" s="39">
        <v>14.862</v>
      </c>
      <c r="AL185" s="39">
        <v>5.3680000000000003</v>
      </c>
      <c r="AM185" s="39">
        <v>0</v>
      </c>
      <c r="AN185" s="39">
        <v>8.5839999999999996</v>
      </c>
      <c r="AO185" s="39">
        <v>0.84</v>
      </c>
      <c r="AP185" s="39">
        <v>0</v>
      </c>
      <c r="AQ185" s="39">
        <v>1.1359999999999999</v>
      </c>
      <c r="AR185" s="39">
        <v>0.81699999999999995</v>
      </c>
      <c r="AS185" s="39">
        <v>2.395</v>
      </c>
      <c r="AT185" s="39">
        <v>1.194</v>
      </c>
      <c r="AU185" s="39">
        <v>0</v>
      </c>
      <c r="AV185" s="39">
        <v>0</v>
      </c>
      <c r="AW185" s="39">
        <v>9.0489999999999995</v>
      </c>
      <c r="AX185" s="39">
        <v>0.432</v>
      </c>
      <c r="AY185" s="39">
        <v>0</v>
      </c>
      <c r="AZ185" s="39">
        <v>0.86799999999999999</v>
      </c>
      <c r="BA185" s="39">
        <v>0.59699999999999998</v>
      </c>
      <c r="BB185" s="39">
        <v>6.6440000000000001</v>
      </c>
      <c r="BC185" s="39">
        <v>0</v>
      </c>
      <c r="BD185" s="39">
        <v>4.8</v>
      </c>
      <c r="BE185" s="39">
        <v>0</v>
      </c>
      <c r="BF185" s="39">
        <v>3.2170000000000001</v>
      </c>
      <c r="BG185" s="39">
        <v>0</v>
      </c>
      <c r="BH185" s="39">
        <v>0</v>
      </c>
      <c r="BI185" s="39">
        <v>2.0270000000000001</v>
      </c>
      <c r="BJ185" s="39">
        <v>3.0529999999999999</v>
      </c>
      <c r="BK185" s="39">
        <v>0</v>
      </c>
    </row>
    <row r="186" spans="1:63" x14ac:dyDescent="0.2">
      <c r="A186" s="30">
        <f t="shared" si="32"/>
        <v>2028</v>
      </c>
      <c r="D186" s="30">
        <f t="shared" si="33"/>
        <v>0</v>
      </c>
      <c r="E186" s="30">
        <f t="shared" si="24"/>
        <v>32</v>
      </c>
      <c r="F186" s="30">
        <f t="shared" si="25"/>
        <v>23</v>
      </c>
      <c r="G186" s="30">
        <f t="shared" si="26"/>
        <v>1</v>
      </c>
      <c r="H186" s="30">
        <f t="shared" si="27"/>
        <v>0</v>
      </c>
      <c r="I186" s="30">
        <f t="shared" si="28"/>
        <v>0</v>
      </c>
      <c r="J186" s="30">
        <f t="shared" si="29"/>
        <v>0</v>
      </c>
      <c r="K186" s="30">
        <f t="shared" si="30"/>
        <v>0</v>
      </c>
      <c r="L186" s="30">
        <f t="shared" si="31"/>
        <v>3</v>
      </c>
      <c r="M186" s="38">
        <v>46813</v>
      </c>
      <c r="N186" s="39">
        <v>7.6139999999999999</v>
      </c>
      <c r="O186" s="39">
        <v>0</v>
      </c>
      <c r="P186" s="39">
        <v>0.437</v>
      </c>
      <c r="Q186" s="39">
        <v>0.42799999999999999</v>
      </c>
      <c r="R186" s="39">
        <v>0.71599999999999997</v>
      </c>
      <c r="S186" s="39">
        <v>0</v>
      </c>
      <c r="T186" s="39">
        <v>0</v>
      </c>
      <c r="U186" s="39">
        <v>6.6849999999999996</v>
      </c>
      <c r="V186" s="39">
        <v>1.1759999999999999</v>
      </c>
      <c r="W186" s="39">
        <v>7.8E-2</v>
      </c>
      <c r="X186" s="39">
        <v>0</v>
      </c>
      <c r="Y186" s="39">
        <v>4.4999999999999998E-2</v>
      </c>
      <c r="Z186" s="39">
        <v>1.2330000000000001</v>
      </c>
      <c r="AA186" s="39">
        <v>5.4950000000000001</v>
      </c>
      <c r="AB186" s="39">
        <v>1.9</v>
      </c>
      <c r="AC186" s="39">
        <v>0</v>
      </c>
      <c r="AD186" s="39">
        <v>2.0960000000000001</v>
      </c>
      <c r="AE186" s="39">
        <v>1.4E-2</v>
      </c>
      <c r="AF186" s="39">
        <v>0</v>
      </c>
      <c r="AG186" s="39">
        <v>2.105</v>
      </c>
      <c r="AH186" s="39">
        <v>0</v>
      </c>
      <c r="AI186" s="39">
        <v>1.7549999999999999</v>
      </c>
      <c r="AJ186" s="39">
        <v>6.5380000000000003</v>
      </c>
      <c r="AK186" s="39">
        <v>0.13500000000000001</v>
      </c>
      <c r="AL186" s="39">
        <v>0.67900000000000005</v>
      </c>
      <c r="AM186" s="39">
        <v>1.2769999999999999</v>
      </c>
      <c r="AN186" s="39">
        <v>0</v>
      </c>
      <c r="AO186" s="39">
        <v>5.0979999999999999</v>
      </c>
      <c r="AP186" s="39">
        <v>0</v>
      </c>
      <c r="AQ186" s="39">
        <v>2.3889999999999998</v>
      </c>
      <c r="AR186" s="39">
        <v>2.4889999999999999</v>
      </c>
      <c r="AS186" s="39">
        <v>0</v>
      </c>
      <c r="AT186" s="39">
        <v>0</v>
      </c>
      <c r="AU186" s="39">
        <v>2.9609999999999999</v>
      </c>
      <c r="AV186" s="39">
        <v>1.6140000000000001</v>
      </c>
      <c r="AW186" s="39">
        <v>0</v>
      </c>
      <c r="AX186" s="39">
        <v>3.6389999999999998</v>
      </c>
      <c r="AY186" s="39">
        <v>0</v>
      </c>
      <c r="AZ186" s="39">
        <v>4.492</v>
      </c>
      <c r="BA186" s="39">
        <v>0</v>
      </c>
      <c r="BB186" s="39">
        <v>10.167</v>
      </c>
      <c r="BC186" s="39">
        <v>0.53100000000000003</v>
      </c>
      <c r="BD186" s="39">
        <v>0</v>
      </c>
      <c r="BE186" s="39">
        <v>1.3109999999999999</v>
      </c>
      <c r="BF186" s="39">
        <v>0</v>
      </c>
      <c r="BG186" s="39">
        <v>2.956</v>
      </c>
      <c r="BH186" s="39">
        <v>2.387</v>
      </c>
      <c r="BI186" s="39">
        <v>0</v>
      </c>
      <c r="BJ186" s="39">
        <v>0</v>
      </c>
      <c r="BK186" s="39">
        <v>2.08</v>
      </c>
    </row>
    <row r="187" spans="1:63" x14ac:dyDescent="0.2">
      <c r="A187" s="30">
        <f t="shared" si="32"/>
        <v>2028</v>
      </c>
      <c r="D187" s="30">
        <f t="shared" si="33"/>
        <v>0</v>
      </c>
      <c r="E187" s="30">
        <f t="shared" si="24"/>
        <v>7</v>
      </c>
      <c r="F187" s="30">
        <f t="shared" si="25"/>
        <v>6</v>
      </c>
      <c r="G187" s="30">
        <f t="shared" si="26"/>
        <v>2</v>
      </c>
      <c r="H187" s="30">
        <f t="shared" si="27"/>
        <v>0</v>
      </c>
      <c r="I187" s="30">
        <f t="shared" si="28"/>
        <v>0</v>
      </c>
      <c r="J187" s="30">
        <f t="shared" si="29"/>
        <v>0</v>
      </c>
      <c r="K187" s="30">
        <f t="shared" si="30"/>
        <v>0</v>
      </c>
      <c r="L187" s="30">
        <f t="shared" si="31"/>
        <v>4</v>
      </c>
      <c r="M187" s="38">
        <v>46844</v>
      </c>
      <c r="N187" s="39">
        <v>5.0880000000000001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0.372</v>
      </c>
      <c r="AL187" s="39">
        <v>0</v>
      </c>
      <c r="AM187" s="39">
        <v>0</v>
      </c>
      <c r="AN187" s="39">
        <v>0</v>
      </c>
      <c r="AO187" s="39">
        <v>3.2890000000000001</v>
      </c>
      <c r="AP187" s="39">
        <v>0</v>
      </c>
      <c r="AQ187" s="39">
        <v>0</v>
      </c>
      <c r="AR187" s="39">
        <v>0</v>
      </c>
      <c r="AS187" s="39">
        <v>13.388999999999999</v>
      </c>
      <c r="AT187" s="39">
        <v>0</v>
      </c>
      <c r="AU187" s="39">
        <v>4.7539999999999996</v>
      </c>
      <c r="AV187" s="39">
        <v>0</v>
      </c>
      <c r="AW187" s="39">
        <v>0</v>
      </c>
      <c r="AX187" s="39">
        <v>0</v>
      </c>
      <c r="AY187" s="39">
        <v>0</v>
      </c>
      <c r="AZ187" s="39">
        <v>0</v>
      </c>
      <c r="BA187" s="39">
        <v>0</v>
      </c>
      <c r="BB187" s="39">
        <v>10.082000000000001</v>
      </c>
      <c r="BC187" s="39">
        <v>0</v>
      </c>
      <c r="BD187" s="39">
        <v>0</v>
      </c>
      <c r="BE187" s="39">
        <v>0</v>
      </c>
      <c r="BF187" s="39">
        <v>3.7280000000000002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</row>
    <row r="188" spans="1:63" x14ac:dyDescent="0.2">
      <c r="A188" s="30">
        <f t="shared" si="32"/>
        <v>2028</v>
      </c>
      <c r="D188" s="30">
        <f t="shared" si="33"/>
        <v>0</v>
      </c>
      <c r="E188" s="30">
        <f t="shared" si="24"/>
        <v>17</v>
      </c>
      <c r="F188" s="30">
        <f t="shared" si="25"/>
        <v>7</v>
      </c>
      <c r="G188" s="30">
        <f t="shared" si="26"/>
        <v>3</v>
      </c>
      <c r="H188" s="30">
        <f t="shared" si="27"/>
        <v>0</v>
      </c>
      <c r="I188" s="30">
        <f t="shared" si="28"/>
        <v>0</v>
      </c>
      <c r="J188" s="30">
        <f t="shared" si="29"/>
        <v>0</v>
      </c>
      <c r="K188" s="30">
        <f t="shared" si="30"/>
        <v>0</v>
      </c>
      <c r="L188" s="30">
        <f t="shared" si="31"/>
        <v>5</v>
      </c>
      <c r="M188" s="38">
        <v>46874</v>
      </c>
      <c r="N188" s="39">
        <v>8.9999999999999993E-3</v>
      </c>
      <c r="O188" s="39">
        <v>0</v>
      </c>
      <c r="P188" s="39">
        <v>6.6059999999999999</v>
      </c>
      <c r="Q188" s="39">
        <v>0</v>
      </c>
      <c r="R188" s="39">
        <v>0</v>
      </c>
      <c r="S188" s="39">
        <v>17.363</v>
      </c>
      <c r="T188" s="39">
        <v>0</v>
      </c>
      <c r="U188" s="39">
        <v>0</v>
      </c>
      <c r="V188" s="39">
        <v>1.2210000000000001</v>
      </c>
      <c r="W188" s="39">
        <v>0</v>
      </c>
      <c r="X188" s="39">
        <v>0</v>
      </c>
      <c r="Y188" s="39">
        <v>6.9000000000000006E-2</v>
      </c>
      <c r="Z188" s="39">
        <v>0</v>
      </c>
      <c r="AA188" s="39">
        <v>0</v>
      </c>
      <c r="AB188" s="39">
        <v>0.82199999999999995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3.0000000000000001E-3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0.98199999999999998</v>
      </c>
      <c r="AQ188" s="39">
        <v>0</v>
      </c>
      <c r="AR188" s="39">
        <v>0</v>
      </c>
      <c r="AS188" s="39">
        <v>0</v>
      </c>
      <c r="AT188" s="39">
        <v>0.39700000000000002</v>
      </c>
      <c r="AU188" s="39">
        <v>0</v>
      </c>
      <c r="AV188" s="39">
        <v>0</v>
      </c>
      <c r="AW188" s="39">
        <v>0</v>
      </c>
      <c r="AX188" s="39">
        <v>0.29399999999999998</v>
      </c>
      <c r="AY188" s="39">
        <v>0</v>
      </c>
      <c r="AZ188" s="39">
        <v>0</v>
      </c>
      <c r="BA188" s="39">
        <v>0</v>
      </c>
      <c r="BB188" s="39">
        <v>16.55</v>
      </c>
      <c r="BC188" s="39">
        <v>4.7489999999999997</v>
      </c>
      <c r="BD188" s="39">
        <v>9.6000000000000002E-2</v>
      </c>
      <c r="BE188" s="39">
        <v>0.27400000000000002</v>
      </c>
      <c r="BF188" s="39">
        <v>0</v>
      </c>
      <c r="BG188" s="39">
        <v>0.14799999999999999</v>
      </c>
      <c r="BH188" s="39">
        <v>6.1879999999999997</v>
      </c>
      <c r="BI188" s="39">
        <v>0</v>
      </c>
      <c r="BJ188" s="39">
        <v>0</v>
      </c>
      <c r="BK188" s="39">
        <v>19.228999999999999</v>
      </c>
    </row>
    <row r="189" spans="1:63" x14ac:dyDescent="0.2">
      <c r="A189" s="30">
        <f t="shared" si="32"/>
        <v>2028</v>
      </c>
      <c r="D189" s="30">
        <f t="shared" si="33"/>
        <v>0</v>
      </c>
      <c r="E189" s="30">
        <f t="shared" si="24"/>
        <v>25</v>
      </c>
      <c r="F189" s="30">
        <f t="shared" si="25"/>
        <v>3</v>
      </c>
      <c r="G189" s="30">
        <f t="shared" si="26"/>
        <v>0</v>
      </c>
      <c r="H189" s="30">
        <f t="shared" si="27"/>
        <v>0</v>
      </c>
      <c r="I189" s="30">
        <f t="shared" si="28"/>
        <v>0</v>
      </c>
      <c r="J189" s="30">
        <f t="shared" si="29"/>
        <v>0</v>
      </c>
      <c r="K189" s="30">
        <f t="shared" si="30"/>
        <v>0</v>
      </c>
      <c r="L189" s="30">
        <f t="shared" si="31"/>
        <v>6</v>
      </c>
      <c r="M189" s="38">
        <v>46905</v>
      </c>
      <c r="N189" s="39">
        <v>0</v>
      </c>
      <c r="O189" s="39">
        <v>1.633</v>
      </c>
      <c r="P189" s="39">
        <v>0.58499999999999996</v>
      </c>
      <c r="Q189" s="39">
        <v>0.42</v>
      </c>
      <c r="R189" s="39">
        <v>0</v>
      </c>
      <c r="S189" s="39">
        <v>0</v>
      </c>
      <c r="T189" s="39">
        <v>0.624</v>
      </c>
      <c r="U189" s="39">
        <v>0.185</v>
      </c>
      <c r="V189" s="39">
        <v>0</v>
      </c>
      <c r="W189" s="39">
        <v>0.69699999999999995</v>
      </c>
      <c r="X189" s="39">
        <v>1.071</v>
      </c>
      <c r="Y189" s="39">
        <v>0.70499999999999996</v>
      </c>
      <c r="Z189" s="39">
        <v>0.73</v>
      </c>
      <c r="AA189" s="39">
        <v>0</v>
      </c>
      <c r="AB189" s="39">
        <v>0.34200000000000003</v>
      </c>
      <c r="AC189" s="39">
        <v>0</v>
      </c>
      <c r="AD189" s="39">
        <v>0</v>
      </c>
      <c r="AE189" s="39">
        <v>0</v>
      </c>
      <c r="AF189" s="39">
        <v>0</v>
      </c>
      <c r="AG189" s="39">
        <v>0.503</v>
      </c>
      <c r="AH189" s="39">
        <v>0.36799999999999999</v>
      </c>
      <c r="AI189" s="39">
        <v>0.63700000000000001</v>
      </c>
      <c r="AJ189" s="39">
        <v>0</v>
      </c>
      <c r="AK189" s="39">
        <v>0</v>
      </c>
      <c r="AL189" s="39">
        <v>1.244</v>
      </c>
      <c r="AM189" s="39">
        <v>0.65</v>
      </c>
      <c r="AN189" s="39">
        <v>0.56299999999999994</v>
      </c>
      <c r="AO189" s="39">
        <v>0</v>
      </c>
      <c r="AP189" s="39">
        <v>0</v>
      </c>
      <c r="AQ189" s="39">
        <v>0</v>
      </c>
      <c r="AR189" s="39">
        <v>0</v>
      </c>
      <c r="AS189" s="39">
        <v>0.40500000000000003</v>
      </c>
      <c r="AT189" s="39">
        <v>0.56000000000000005</v>
      </c>
      <c r="AU189" s="39">
        <v>0.44500000000000001</v>
      </c>
      <c r="AV189" s="39">
        <v>0</v>
      </c>
      <c r="AW189" s="39">
        <v>0</v>
      </c>
      <c r="AX189" s="39">
        <v>0.90800000000000003</v>
      </c>
      <c r="AY189" s="39">
        <v>0</v>
      </c>
      <c r="AZ189" s="39">
        <v>0.45800000000000002</v>
      </c>
      <c r="BA189" s="39">
        <v>0</v>
      </c>
      <c r="BB189" s="39">
        <v>0.20100000000000001</v>
      </c>
      <c r="BC189" s="39">
        <v>0.80400000000000005</v>
      </c>
      <c r="BD189" s="39">
        <v>0.20399999999999999</v>
      </c>
      <c r="BE189" s="39">
        <v>0</v>
      </c>
      <c r="BF189" s="39">
        <v>0</v>
      </c>
      <c r="BG189" s="39">
        <v>0</v>
      </c>
      <c r="BH189" s="39">
        <v>0</v>
      </c>
      <c r="BI189" s="39">
        <v>0</v>
      </c>
      <c r="BJ189" s="39">
        <v>0.53</v>
      </c>
      <c r="BK189" s="39">
        <v>0</v>
      </c>
    </row>
    <row r="190" spans="1:63" x14ac:dyDescent="0.2">
      <c r="A190" s="30">
        <f t="shared" si="32"/>
        <v>2028</v>
      </c>
      <c r="D190" s="30">
        <f t="shared" si="33"/>
        <v>23</v>
      </c>
      <c r="E190" s="30">
        <f t="shared" si="24"/>
        <v>50</v>
      </c>
      <c r="F190" s="30">
        <f t="shared" si="25"/>
        <v>50</v>
      </c>
      <c r="G190" s="30">
        <f t="shared" si="26"/>
        <v>43</v>
      </c>
      <c r="H190" s="30">
        <f t="shared" si="27"/>
        <v>4</v>
      </c>
      <c r="I190" s="30">
        <f t="shared" si="28"/>
        <v>0</v>
      </c>
      <c r="J190" s="30">
        <f t="shared" si="29"/>
        <v>0</v>
      </c>
      <c r="K190" s="30">
        <f t="shared" si="30"/>
        <v>0</v>
      </c>
      <c r="L190" s="30">
        <f t="shared" si="31"/>
        <v>7</v>
      </c>
      <c r="M190" s="38">
        <v>46935</v>
      </c>
      <c r="N190" s="39">
        <v>49.572000000000003</v>
      </c>
      <c r="O190" s="39">
        <v>28.202999999999999</v>
      </c>
      <c r="P190" s="39">
        <v>21.707999999999998</v>
      </c>
      <c r="Q190" s="39">
        <v>24.097999999999999</v>
      </c>
      <c r="R190" s="39">
        <v>28.994</v>
      </c>
      <c r="S190" s="39">
        <v>16.126999999999999</v>
      </c>
      <c r="T190" s="39">
        <v>19.792000000000002</v>
      </c>
      <c r="U190" s="39">
        <v>24.155000000000001</v>
      </c>
      <c r="V190" s="39">
        <v>42.970999999999997</v>
      </c>
      <c r="W190" s="39">
        <v>6.7350000000000003</v>
      </c>
      <c r="X190" s="39">
        <v>16.260000000000002</v>
      </c>
      <c r="Y190" s="39">
        <v>32.363</v>
      </c>
      <c r="Z190" s="39">
        <v>28.041</v>
      </c>
      <c r="AA190" s="39">
        <v>18.902999999999999</v>
      </c>
      <c r="AB190" s="39">
        <v>15.225</v>
      </c>
      <c r="AC190" s="39">
        <v>34.71</v>
      </c>
      <c r="AD190" s="39">
        <v>10.916</v>
      </c>
      <c r="AE190" s="39">
        <v>38.454000000000001</v>
      </c>
      <c r="AF190" s="39">
        <v>60.505000000000003</v>
      </c>
      <c r="AG190" s="39">
        <v>3.2090000000000001</v>
      </c>
      <c r="AH190" s="39">
        <v>33.664000000000001</v>
      </c>
      <c r="AI190" s="39">
        <v>14.16</v>
      </c>
      <c r="AJ190" s="39">
        <v>3.5979999999999999</v>
      </c>
      <c r="AK190" s="39">
        <v>49.411000000000001</v>
      </c>
      <c r="AL190" s="39">
        <v>6.4470000000000001</v>
      </c>
      <c r="AM190" s="39">
        <v>57.323</v>
      </c>
      <c r="AN190" s="39">
        <v>83.665000000000006</v>
      </c>
      <c r="AO190" s="39">
        <v>21.896999999999998</v>
      </c>
      <c r="AP190" s="39">
        <v>21.954000000000001</v>
      </c>
      <c r="AQ190" s="39">
        <v>25.721</v>
      </c>
      <c r="AR190" s="39">
        <v>5.3419999999999996</v>
      </c>
      <c r="AS190" s="39">
        <v>52.180999999999997</v>
      </c>
      <c r="AT190" s="39">
        <v>12.32</v>
      </c>
      <c r="AU190" s="39">
        <v>31.911999999999999</v>
      </c>
      <c r="AV190" s="39">
        <v>23.988</v>
      </c>
      <c r="AW190" s="39">
        <v>21.684999999999999</v>
      </c>
      <c r="AX190" s="39">
        <v>35.225000000000001</v>
      </c>
      <c r="AY190" s="39">
        <v>13.332000000000001</v>
      </c>
      <c r="AZ190" s="39">
        <v>18.004000000000001</v>
      </c>
      <c r="BA190" s="39">
        <v>28.654</v>
      </c>
      <c r="BB190" s="39">
        <v>30.065999999999999</v>
      </c>
      <c r="BC190" s="39">
        <v>15.618</v>
      </c>
      <c r="BD190" s="39">
        <v>4.7720000000000002</v>
      </c>
      <c r="BE190" s="39">
        <v>48.234999999999999</v>
      </c>
      <c r="BF190" s="39">
        <v>25.422000000000001</v>
      </c>
      <c r="BG190" s="39">
        <v>20.579000000000001</v>
      </c>
      <c r="BH190" s="39">
        <v>6.8730000000000002</v>
      </c>
      <c r="BI190" s="39">
        <v>46.167999999999999</v>
      </c>
      <c r="BJ190" s="39">
        <v>34.975999999999999</v>
      </c>
      <c r="BK190" s="39">
        <v>11.519</v>
      </c>
    </row>
    <row r="191" spans="1:63" x14ac:dyDescent="0.2">
      <c r="A191" s="30">
        <f t="shared" si="32"/>
        <v>2028</v>
      </c>
      <c r="D191" s="30">
        <f t="shared" si="33"/>
        <v>0</v>
      </c>
      <c r="E191" s="30">
        <f t="shared" si="24"/>
        <v>50</v>
      </c>
      <c r="F191" s="30">
        <f t="shared" si="25"/>
        <v>46</v>
      </c>
      <c r="G191" s="30">
        <f t="shared" si="26"/>
        <v>6</v>
      </c>
      <c r="H191" s="30">
        <f t="shared" si="27"/>
        <v>0</v>
      </c>
      <c r="I191" s="30">
        <f t="shared" si="28"/>
        <v>0</v>
      </c>
      <c r="J191" s="30">
        <f t="shared" si="29"/>
        <v>0</v>
      </c>
      <c r="K191" s="30">
        <f t="shared" si="30"/>
        <v>0</v>
      </c>
      <c r="L191" s="30">
        <f t="shared" si="31"/>
        <v>8</v>
      </c>
      <c r="M191" s="38">
        <v>46966</v>
      </c>
      <c r="N191" s="39">
        <v>5.2279999999999998</v>
      </c>
      <c r="O191" s="39">
        <v>1.266</v>
      </c>
      <c r="P191" s="39">
        <v>7.6589999999999998</v>
      </c>
      <c r="Q191" s="39">
        <v>0.60799999999999998</v>
      </c>
      <c r="R191" s="39">
        <v>24.71</v>
      </c>
      <c r="S191" s="39">
        <v>2.7480000000000002</v>
      </c>
      <c r="T191" s="39">
        <v>6.0129999999999999</v>
      </c>
      <c r="U191" s="39">
        <v>2.0129999999999999</v>
      </c>
      <c r="V191" s="39">
        <v>0.83799999999999997</v>
      </c>
      <c r="W191" s="39">
        <v>10.083</v>
      </c>
      <c r="X191" s="39">
        <v>6.8360000000000003</v>
      </c>
      <c r="Y191" s="39">
        <v>3</v>
      </c>
      <c r="Z191" s="39">
        <v>11.802</v>
      </c>
      <c r="AA191" s="39">
        <v>3.0739999999999998</v>
      </c>
      <c r="AB191" s="39">
        <v>3.3439999999999999</v>
      </c>
      <c r="AC191" s="39">
        <v>3.6589999999999998</v>
      </c>
      <c r="AD191" s="39">
        <v>4.9550000000000001</v>
      </c>
      <c r="AE191" s="39">
        <v>1.867</v>
      </c>
      <c r="AF191" s="39">
        <v>3.9060000000000001</v>
      </c>
      <c r="AG191" s="39">
        <v>0.24099999999999999</v>
      </c>
      <c r="AH191" s="39">
        <v>19.125</v>
      </c>
      <c r="AI191" s="39">
        <v>3.1859999999999999</v>
      </c>
      <c r="AJ191" s="39">
        <v>5.2850000000000001</v>
      </c>
      <c r="AK191" s="39">
        <v>3.1909999999999998</v>
      </c>
      <c r="AL191" s="39">
        <v>5.2130000000000001</v>
      </c>
      <c r="AM191" s="39">
        <v>5.1760000000000002</v>
      </c>
      <c r="AN191" s="39">
        <v>7.22</v>
      </c>
      <c r="AO191" s="39">
        <v>2.8889999999999998</v>
      </c>
      <c r="AP191" s="39">
        <v>6.4189999999999996</v>
      </c>
      <c r="AQ191" s="39">
        <v>4.28</v>
      </c>
      <c r="AR191" s="39">
        <v>4.6790000000000003</v>
      </c>
      <c r="AS191" s="39">
        <v>2.37</v>
      </c>
      <c r="AT191" s="39">
        <v>4.8019999999999996</v>
      </c>
      <c r="AU191" s="39">
        <v>17.904</v>
      </c>
      <c r="AV191" s="39">
        <v>2.4169999999999998</v>
      </c>
      <c r="AW191" s="39">
        <v>8.7390000000000008</v>
      </c>
      <c r="AX191" s="39">
        <v>6.8440000000000003</v>
      </c>
      <c r="AY191" s="39">
        <v>0.56999999999999995</v>
      </c>
      <c r="AZ191" s="39">
        <v>3.2469999999999999</v>
      </c>
      <c r="BA191" s="39">
        <v>4.867</v>
      </c>
      <c r="BB191" s="39">
        <v>3.476</v>
      </c>
      <c r="BC191" s="39">
        <v>1.554</v>
      </c>
      <c r="BD191" s="39">
        <v>1.63</v>
      </c>
      <c r="BE191" s="39">
        <v>8.3330000000000002</v>
      </c>
      <c r="BF191" s="39">
        <v>5.4669999999999996</v>
      </c>
      <c r="BG191" s="39">
        <v>1.9970000000000001</v>
      </c>
      <c r="BH191" s="39">
        <v>17.495999999999999</v>
      </c>
      <c r="BI191" s="39">
        <v>5.8250000000000002</v>
      </c>
      <c r="BJ191" s="39">
        <v>2.9750000000000001</v>
      </c>
      <c r="BK191" s="39">
        <v>7.1539999999999999</v>
      </c>
    </row>
    <row r="192" spans="1:63" x14ac:dyDescent="0.2">
      <c r="A192" s="30">
        <f t="shared" si="32"/>
        <v>2028</v>
      </c>
      <c r="D192" s="30">
        <f t="shared" si="33"/>
        <v>3</v>
      </c>
      <c r="E192" s="30">
        <f t="shared" si="24"/>
        <v>49</v>
      </c>
      <c r="F192" s="30">
        <f t="shared" si="25"/>
        <v>47</v>
      </c>
      <c r="G192" s="30">
        <f t="shared" si="26"/>
        <v>11</v>
      </c>
      <c r="H192" s="30">
        <f t="shared" si="27"/>
        <v>2</v>
      </c>
      <c r="I192" s="30">
        <f t="shared" si="28"/>
        <v>1</v>
      </c>
      <c r="J192" s="30">
        <f t="shared" si="29"/>
        <v>0</v>
      </c>
      <c r="K192" s="30">
        <f t="shared" si="30"/>
        <v>0</v>
      </c>
      <c r="L192" s="30">
        <f t="shared" si="31"/>
        <v>9</v>
      </c>
      <c r="M192" s="38">
        <v>46997</v>
      </c>
      <c r="N192" s="39">
        <v>5.8540000000000001</v>
      </c>
      <c r="O192" s="39">
        <v>4.5750000000000002</v>
      </c>
      <c r="P192" s="39">
        <v>4.7869999999999999</v>
      </c>
      <c r="Q192" s="39">
        <v>7.5490000000000004</v>
      </c>
      <c r="R192" s="39">
        <v>3.0329999999999999</v>
      </c>
      <c r="S192" s="39">
        <v>12.977</v>
      </c>
      <c r="T192" s="39">
        <v>10.712</v>
      </c>
      <c r="U192" s="39">
        <v>30.931000000000001</v>
      </c>
      <c r="V192" s="39">
        <v>1.8149999999999999</v>
      </c>
      <c r="W192" s="39">
        <v>21.228999999999999</v>
      </c>
      <c r="X192" s="39">
        <v>3.54</v>
      </c>
      <c r="Y192" s="39">
        <v>8.1950000000000003</v>
      </c>
      <c r="Z192" s="39">
        <v>6.6760000000000002</v>
      </c>
      <c r="AA192" s="39">
        <v>2.891</v>
      </c>
      <c r="AB192" s="39">
        <v>4.4160000000000004</v>
      </c>
      <c r="AC192" s="39">
        <v>9.1489999999999991</v>
      </c>
      <c r="AD192" s="39">
        <v>8.8330000000000002</v>
      </c>
      <c r="AE192" s="39">
        <v>5.2359999999999998</v>
      </c>
      <c r="AF192" s="39">
        <v>0.47</v>
      </c>
      <c r="AG192" s="39">
        <v>14.026</v>
      </c>
      <c r="AH192" s="39">
        <v>2.6909999999999998</v>
      </c>
      <c r="AI192" s="39">
        <v>6.2539999999999996</v>
      </c>
      <c r="AJ192" s="39">
        <v>8.8490000000000002</v>
      </c>
      <c r="AK192" s="39">
        <v>5.984</v>
      </c>
      <c r="AL192" s="39">
        <v>7.0750000000000002</v>
      </c>
      <c r="AM192" s="39">
        <v>4.5380000000000003</v>
      </c>
      <c r="AN192" s="39">
        <v>11.032</v>
      </c>
      <c r="AO192" s="39">
        <v>5.73</v>
      </c>
      <c r="AP192" s="39">
        <v>4.383</v>
      </c>
      <c r="AQ192" s="39">
        <v>10.525</v>
      </c>
      <c r="AR192" s="39">
        <v>9.8109999999999999</v>
      </c>
      <c r="AS192" s="39">
        <v>2.5680000000000001</v>
      </c>
      <c r="AT192" s="39">
        <v>7.569</v>
      </c>
      <c r="AU192" s="39">
        <v>3.6480000000000001</v>
      </c>
      <c r="AV192" s="39">
        <v>7.0780000000000003</v>
      </c>
      <c r="AW192" s="39">
        <v>4.8639999999999999</v>
      </c>
      <c r="AX192" s="39">
        <v>0.36399999999999999</v>
      </c>
      <c r="AY192" s="39">
        <v>12.346</v>
      </c>
      <c r="AZ192" s="39">
        <v>8.7149999999999999</v>
      </c>
      <c r="BA192" s="39">
        <v>6.39</v>
      </c>
      <c r="BB192" s="39">
        <v>0</v>
      </c>
      <c r="BC192" s="39">
        <v>115.55200000000001</v>
      </c>
      <c r="BD192" s="39">
        <v>10.757999999999999</v>
      </c>
      <c r="BE192" s="39">
        <v>3.0209999999999999</v>
      </c>
      <c r="BF192" s="39">
        <v>3.3159999999999998</v>
      </c>
      <c r="BG192" s="39">
        <v>7.2610000000000001</v>
      </c>
      <c r="BH192" s="39">
        <v>2.3380000000000001</v>
      </c>
      <c r="BI192" s="39">
        <v>59.79</v>
      </c>
      <c r="BJ192" s="39">
        <v>6.7080000000000002</v>
      </c>
      <c r="BK192" s="39">
        <v>6.524</v>
      </c>
    </row>
    <row r="193" spans="1:63" x14ac:dyDescent="0.2">
      <c r="A193" s="30">
        <f t="shared" si="32"/>
        <v>2028</v>
      </c>
      <c r="D193" s="30">
        <f t="shared" si="33"/>
        <v>0</v>
      </c>
      <c r="E193" s="30">
        <f t="shared" si="24"/>
        <v>46</v>
      </c>
      <c r="F193" s="30">
        <f t="shared" si="25"/>
        <v>36</v>
      </c>
      <c r="G193" s="30">
        <f t="shared" si="26"/>
        <v>6</v>
      </c>
      <c r="H193" s="30">
        <f t="shared" si="27"/>
        <v>0</v>
      </c>
      <c r="I193" s="30">
        <f t="shared" si="28"/>
        <v>0</v>
      </c>
      <c r="J193" s="30">
        <f t="shared" si="29"/>
        <v>0</v>
      </c>
      <c r="K193" s="30">
        <f t="shared" si="30"/>
        <v>0</v>
      </c>
      <c r="L193" s="30">
        <f t="shared" si="31"/>
        <v>10</v>
      </c>
      <c r="M193" s="38">
        <v>47027</v>
      </c>
      <c r="N193" s="39">
        <v>8.3040000000000003</v>
      </c>
      <c r="O193" s="39">
        <v>0</v>
      </c>
      <c r="P193" s="39">
        <v>0.877</v>
      </c>
      <c r="Q193" s="39">
        <v>2.544</v>
      </c>
      <c r="R193" s="39">
        <v>1.4630000000000001</v>
      </c>
      <c r="S193" s="39">
        <v>0.81799999999999995</v>
      </c>
      <c r="T193" s="39">
        <v>1.8240000000000001</v>
      </c>
      <c r="U193" s="39">
        <v>15.766999999999999</v>
      </c>
      <c r="V193" s="39">
        <v>2.4140000000000001</v>
      </c>
      <c r="W193" s="39">
        <v>1.57</v>
      </c>
      <c r="X193" s="39">
        <v>1.827</v>
      </c>
      <c r="Y193" s="39">
        <v>1.506</v>
      </c>
      <c r="Z193" s="39">
        <v>0.91200000000000003</v>
      </c>
      <c r="AA193" s="39">
        <v>4.3970000000000002</v>
      </c>
      <c r="AB193" s="39">
        <v>3.6869999999999998</v>
      </c>
      <c r="AC193" s="39">
        <v>0.157</v>
      </c>
      <c r="AD193" s="39">
        <v>15.31</v>
      </c>
      <c r="AE193" s="39">
        <v>1.0860000000000001</v>
      </c>
      <c r="AF193" s="39">
        <v>3.14</v>
      </c>
      <c r="AG193" s="39">
        <v>0.96799999999999997</v>
      </c>
      <c r="AH193" s="39">
        <v>3.0510000000000002</v>
      </c>
      <c r="AI193" s="39">
        <v>0.67</v>
      </c>
      <c r="AJ193" s="39">
        <v>7.7690000000000001</v>
      </c>
      <c r="AK193" s="39">
        <v>0</v>
      </c>
      <c r="AL193" s="39">
        <v>0</v>
      </c>
      <c r="AM193" s="39">
        <v>5.234</v>
      </c>
      <c r="AN193" s="39">
        <v>16.045999999999999</v>
      </c>
      <c r="AO193" s="39">
        <v>3.948</v>
      </c>
      <c r="AP193" s="39">
        <v>0.64800000000000002</v>
      </c>
      <c r="AQ193" s="39">
        <v>1.0980000000000001</v>
      </c>
      <c r="AR193" s="39">
        <v>3.0619999999999998</v>
      </c>
      <c r="AS193" s="39">
        <v>1.19</v>
      </c>
      <c r="AT193" s="39">
        <v>1.07</v>
      </c>
      <c r="AU193" s="39">
        <v>14.583</v>
      </c>
      <c r="AV193" s="39">
        <v>1.23</v>
      </c>
      <c r="AW193" s="39">
        <v>3.8620000000000001</v>
      </c>
      <c r="AX193" s="39">
        <v>10.725</v>
      </c>
      <c r="AY193" s="39">
        <v>0</v>
      </c>
      <c r="AZ193" s="39">
        <v>0.91500000000000004</v>
      </c>
      <c r="BA193" s="39">
        <v>1.1100000000000001</v>
      </c>
      <c r="BB193" s="39">
        <v>0.61599999999999999</v>
      </c>
      <c r="BC193" s="39">
        <v>3.4830000000000001</v>
      </c>
      <c r="BD193" s="39">
        <v>1.3160000000000001</v>
      </c>
      <c r="BE193" s="39">
        <v>3.734</v>
      </c>
      <c r="BF193" s="39">
        <v>17.428000000000001</v>
      </c>
      <c r="BG193" s="39">
        <v>1.718</v>
      </c>
      <c r="BH193" s="39">
        <v>1.526</v>
      </c>
      <c r="BI193" s="39">
        <v>1.9279999999999999</v>
      </c>
      <c r="BJ193" s="39">
        <v>3.1920000000000002</v>
      </c>
      <c r="BK193" s="39">
        <v>0.98899999999999999</v>
      </c>
    </row>
    <row r="194" spans="1:63" x14ac:dyDescent="0.2">
      <c r="A194" s="30">
        <f t="shared" si="32"/>
        <v>2028</v>
      </c>
      <c r="D194" s="30">
        <f t="shared" si="33"/>
        <v>0</v>
      </c>
      <c r="E194" s="30">
        <f t="shared" si="24"/>
        <v>6</v>
      </c>
      <c r="F194" s="30">
        <f t="shared" si="25"/>
        <v>2</v>
      </c>
      <c r="G194" s="30">
        <f t="shared" si="26"/>
        <v>0</v>
      </c>
      <c r="H194" s="30">
        <f t="shared" si="27"/>
        <v>0</v>
      </c>
      <c r="I194" s="30">
        <f t="shared" si="28"/>
        <v>0</v>
      </c>
      <c r="J194" s="30">
        <f t="shared" si="29"/>
        <v>0</v>
      </c>
      <c r="K194" s="30">
        <f t="shared" si="30"/>
        <v>0</v>
      </c>
      <c r="L194" s="30">
        <f t="shared" si="31"/>
        <v>11</v>
      </c>
      <c r="M194" s="38">
        <v>47058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3.9750000000000001</v>
      </c>
      <c r="X194" s="39">
        <v>0</v>
      </c>
      <c r="Y194" s="39">
        <v>0</v>
      </c>
      <c r="Z194" s="39">
        <v>0.60799999999999998</v>
      </c>
      <c r="AA194" s="39">
        <v>0</v>
      </c>
      <c r="AB194" s="39">
        <v>0</v>
      </c>
      <c r="AC194" s="39">
        <v>0</v>
      </c>
      <c r="AD194" s="39">
        <v>3.3559999999999999</v>
      </c>
      <c r="AE194" s="39">
        <v>0</v>
      </c>
      <c r="AF194" s="39">
        <v>0</v>
      </c>
      <c r="AG194" s="39">
        <v>0</v>
      </c>
      <c r="AH194" s="39">
        <v>0.40500000000000003</v>
      </c>
      <c r="AI194" s="39">
        <v>0</v>
      </c>
      <c r="AJ194" s="39">
        <v>0.33500000000000002</v>
      </c>
      <c r="AK194" s="39">
        <v>0</v>
      </c>
      <c r="AL194" s="39">
        <v>0</v>
      </c>
      <c r="AM194" s="39">
        <v>0</v>
      </c>
      <c r="AN194" s="39">
        <v>0</v>
      </c>
      <c r="AO194" s="39">
        <v>0</v>
      </c>
      <c r="AP194" s="39">
        <v>0</v>
      </c>
      <c r="AQ194" s="39">
        <v>0</v>
      </c>
      <c r="AR194" s="39">
        <v>0</v>
      </c>
      <c r="AS194" s="39">
        <v>0</v>
      </c>
      <c r="AT194" s="39">
        <v>0</v>
      </c>
      <c r="AU194" s="39">
        <v>0</v>
      </c>
      <c r="AV194" s="39">
        <v>0</v>
      </c>
      <c r="AW194" s="39">
        <v>0</v>
      </c>
      <c r="AX194" s="39">
        <v>0</v>
      </c>
      <c r="AY194" s="39">
        <v>0</v>
      </c>
      <c r="AZ194" s="39">
        <v>0</v>
      </c>
      <c r="BA194" s="39">
        <v>0.30499999999999999</v>
      </c>
      <c r="BB194" s="39">
        <v>0</v>
      </c>
      <c r="BC194" s="39">
        <v>0</v>
      </c>
      <c r="BD194" s="39">
        <v>0</v>
      </c>
      <c r="BE194" s="39">
        <v>0</v>
      </c>
      <c r="BF194" s="39">
        <v>0</v>
      </c>
      <c r="BG194" s="39">
        <v>0</v>
      </c>
      <c r="BH194" s="39">
        <v>0</v>
      </c>
      <c r="BI194" s="39">
        <v>0</v>
      </c>
      <c r="BJ194" s="39">
        <v>0</v>
      </c>
      <c r="BK194" s="39">
        <v>0</v>
      </c>
    </row>
    <row r="195" spans="1:63" x14ac:dyDescent="0.2">
      <c r="A195" s="30">
        <f t="shared" si="32"/>
        <v>2028</v>
      </c>
      <c r="D195" s="30">
        <f t="shared" si="33"/>
        <v>4</v>
      </c>
      <c r="E195" s="30">
        <f t="shared" si="24"/>
        <v>44</v>
      </c>
      <c r="F195" s="30">
        <f t="shared" si="25"/>
        <v>39</v>
      </c>
      <c r="G195" s="30">
        <f t="shared" si="26"/>
        <v>13</v>
      </c>
      <c r="H195" s="30">
        <f t="shared" si="27"/>
        <v>2</v>
      </c>
      <c r="I195" s="30">
        <f t="shared" si="28"/>
        <v>0</v>
      </c>
      <c r="J195" s="30">
        <f t="shared" si="29"/>
        <v>0</v>
      </c>
      <c r="K195" s="30">
        <f t="shared" si="30"/>
        <v>0</v>
      </c>
      <c r="L195" s="30">
        <f t="shared" si="31"/>
        <v>12</v>
      </c>
      <c r="M195" s="38">
        <v>47088</v>
      </c>
      <c r="N195" s="39">
        <v>0.442</v>
      </c>
      <c r="O195" s="39">
        <v>11.654</v>
      </c>
      <c r="P195" s="39">
        <v>0.61899999999999999</v>
      </c>
      <c r="Q195" s="39">
        <v>10.25</v>
      </c>
      <c r="R195" s="39">
        <v>11.131</v>
      </c>
      <c r="S195" s="39">
        <v>1.5489999999999999</v>
      </c>
      <c r="T195" s="39">
        <v>5.4029999999999996</v>
      </c>
      <c r="U195" s="39">
        <v>0.121</v>
      </c>
      <c r="V195" s="39">
        <v>1.133</v>
      </c>
      <c r="W195" s="39">
        <v>33.652999999999999</v>
      </c>
      <c r="X195" s="39">
        <v>1.335</v>
      </c>
      <c r="Y195" s="39">
        <v>14.375999999999999</v>
      </c>
      <c r="Z195" s="39">
        <v>10.422000000000001</v>
      </c>
      <c r="AA195" s="39">
        <v>1.744</v>
      </c>
      <c r="AB195" s="39">
        <v>9.5</v>
      </c>
      <c r="AC195" s="39">
        <v>2.633</v>
      </c>
      <c r="AD195" s="39">
        <v>2.794</v>
      </c>
      <c r="AE195" s="39">
        <v>1.431</v>
      </c>
      <c r="AF195" s="39">
        <v>13.446</v>
      </c>
      <c r="AG195" s="39">
        <v>0</v>
      </c>
      <c r="AH195" s="39">
        <v>7.4489999999999998</v>
      </c>
      <c r="AI195" s="39">
        <v>1.2170000000000001</v>
      </c>
      <c r="AJ195" s="39">
        <v>0.04</v>
      </c>
      <c r="AK195" s="39">
        <v>6.5529999999999999</v>
      </c>
      <c r="AL195" s="39">
        <v>13.353</v>
      </c>
      <c r="AM195" s="39">
        <v>0</v>
      </c>
      <c r="AN195" s="39">
        <v>3.5960000000000001</v>
      </c>
      <c r="AO195" s="39">
        <v>4.2530000000000001</v>
      </c>
      <c r="AP195" s="39">
        <v>2.0670000000000002</v>
      </c>
      <c r="AQ195" s="39">
        <v>1.6060000000000001</v>
      </c>
      <c r="AR195" s="39">
        <v>6.234</v>
      </c>
      <c r="AS195" s="39">
        <v>1.1060000000000001</v>
      </c>
      <c r="AT195" s="39">
        <v>1.198</v>
      </c>
      <c r="AU195" s="39">
        <v>3.1419999999999999</v>
      </c>
      <c r="AV195" s="39">
        <v>3.3660000000000001</v>
      </c>
      <c r="AW195" s="39">
        <v>26.108000000000001</v>
      </c>
      <c r="AX195" s="39">
        <v>1.0449999999999999</v>
      </c>
      <c r="AY195" s="39">
        <v>5.5279999999999996</v>
      </c>
      <c r="AZ195" s="39">
        <v>67.331999999999994</v>
      </c>
      <c r="BA195" s="39">
        <v>0</v>
      </c>
      <c r="BB195" s="39">
        <v>2.282</v>
      </c>
      <c r="BC195" s="39">
        <v>7.702</v>
      </c>
      <c r="BD195" s="39">
        <v>0</v>
      </c>
      <c r="BE195" s="39">
        <v>7.2060000000000004</v>
      </c>
      <c r="BF195" s="39">
        <v>18.712</v>
      </c>
      <c r="BG195" s="39">
        <v>0</v>
      </c>
      <c r="BH195" s="39">
        <v>0.29599999999999999</v>
      </c>
      <c r="BI195" s="39">
        <v>19.748000000000001</v>
      </c>
      <c r="BJ195" s="39">
        <v>0</v>
      </c>
      <c r="BK195" s="39">
        <v>95.953000000000003</v>
      </c>
    </row>
    <row r="196" spans="1:63" x14ac:dyDescent="0.2">
      <c r="A196" s="30">
        <f t="shared" si="32"/>
        <v>2029</v>
      </c>
      <c r="D196" s="30">
        <f t="shared" si="33"/>
        <v>1</v>
      </c>
      <c r="E196" s="30">
        <f t="shared" si="24"/>
        <v>34</v>
      </c>
      <c r="F196" s="30">
        <f t="shared" si="25"/>
        <v>26</v>
      </c>
      <c r="G196" s="30">
        <f t="shared" si="26"/>
        <v>5</v>
      </c>
      <c r="H196" s="30">
        <f t="shared" si="27"/>
        <v>0</v>
      </c>
      <c r="I196" s="30">
        <f t="shared" si="28"/>
        <v>0</v>
      </c>
      <c r="J196" s="30">
        <f t="shared" si="29"/>
        <v>0</v>
      </c>
      <c r="K196" s="30">
        <f t="shared" si="30"/>
        <v>0</v>
      </c>
      <c r="L196" s="30">
        <f t="shared" si="31"/>
        <v>1</v>
      </c>
      <c r="M196" s="38">
        <v>47119</v>
      </c>
      <c r="N196" s="39">
        <v>0</v>
      </c>
      <c r="O196" s="39">
        <v>1.2430000000000001</v>
      </c>
      <c r="P196" s="39">
        <v>0</v>
      </c>
      <c r="Q196" s="39">
        <v>1.2050000000000001</v>
      </c>
      <c r="R196" s="39">
        <v>39.584000000000003</v>
      </c>
      <c r="S196" s="39">
        <v>0</v>
      </c>
      <c r="T196" s="39">
        <v>7.992</v>
      </c>
      <c r="U196" s="39">
        <v>0</v>
      </c>
      <c r="V196" s="39">
        <v>1.901</v>
      </c>
      <c r="W196" s="39">
        <v>2.754</v>
      </c>
      <c r="X196" s="39">
        <v>4.1790000000000003</v>
      </c>
      <c r="Y196" s="39">
        <v>0</v>
      </c>
      <c r="Z196" s="39">
        <v>1.5680000000000001</v>
      </c>
      <c r="AA196" s="39">
        <v>0</v>
      </c>
      <c r="AB196" s="39">
        <v>4.1790000000000003</v>
      </c>
      <c r="AC196" s="39">
        <v>1.4550000000000001</v>
      </c>
      <c r="AD196" s="39">
        <v>0</v>
      </c>
      <c r="AE196" s="39">
        <v>7.1840000000000002</v>
      </c>
      <c r="AF196" s="39">
        <v>3.782</v>
      </c>
      <c r="AG196" s="39">
        <v>0</v>
      </c>
      <c r="AH196" s="39">
        <v>0</v>
      </c>
      <c r="AI196" s="39">
        <v>3.6070000000000002</v>
      </c>
      <c r="AJ196" s="39">
        <v>0</v>
      </c>
      <c r="AK196" s="39">
        <v>15.987</v>
      </c>
      <c r="AL196" s="39">
        <v>1.6120000000000001</v>
      </c>
      <c r="AM196" s="39">
        <v>0</v>
      </c>
      <c r="AN196" s="39">
        <v>0</v>
      </c>
      <c r="AO196" s="39">
        <v>15.361000000000001</v>
      </c>
      <c r="AP196" s="39">
        <v>1.363</v>
      </c>
      <c r="AQ196" s="39">
        <v>3.488</v>
      </c>
      <c r="AR196" s="39">
        <v>0</v>
      </c>
      <c r="AS196" s="39">
        <v>3.9470000000000001</v>
      </c>
      <c r="AT196" s="39">
        <v>0</v>
      </c>
      <c r="AU196" s="39">
        <v>11.785</v>
      </c>
      <c r="AV196" s="39">
        <v>0.56200000000000006</v>
      </c>
      <c r="AW196" s="39">
        <v>0.114</v>
      </c>
      <c r="AX196" s="39">
        <v>1.7999999999999999E-2</v>
      </c>
      <c r="AY196" s="39">
        <v>3.3620000000000001</v>
      </c>
      <c r="AZ196" s="39">
        <v>2.698</v>
      </c>
      <c r="BA196" s="39">
        <v>0</v>
      </c>
      <c r="BB196" s="39">
        <v>3.105</v>
      </c>
      <c r="BC196" s="39">
        <v>0.56000000000000005</v>
      </c>
      <c r="BD196" s="39">
        <v>0.89400000000000002</v>
      </c>
      <c r="BE196" s="39">
        <v>0.75600000000000001</v>
      </c>
      <c r="BF196" s="39">
        <v>4.7240000000000002</v>
      </c>
      <c r="BG196" s="39">
        <v>6.0999999999999999E-2</v>
      </c>
      <c r="BH196" s="39">
        <v>0.155</v>
      </c>
      <c r="BI196" s="39">
        <v>1.804</v>
      </c>
      <c r="BJ196" s="39">
        <v>0</v>
      </c>
      <c r="BK196" s="39">
        <v>10.058</v>
      </c>
    </row>
    <row r="197" spans="1:63" x14ac:dyDescent="0.2">
      <c r="A197" s="30">
        <f t="shared" si="32"/>
        <v>2029</v>
      </c>
      <c r="D197" s="30">
        <f t="shared" si="33"/>
        <v>1</v>
      </c>
      <c r="E197" s="30">
        <f t="shared" si="24"/>
        <v>22</v>
      </c>
      <c r="F197" s="30">
        <f t="shared" si="25"/>
        <v>10</v>
      </c>
      <c r="G197" s="30">
        <f t="shared" si="26"/>
        <v>1</v>
      </c>
      <c r="H197" s="30">
        <f t="shared" si="27"/>
        <v>0</v>
      </c>
      <c r="I197" s="30">
        <f t="shared" si="28"/>
        <v>0</v>
      </c>
      <c r="J197" s="30">
        <f t="shared" si="29"/>
        <v>0</v>
      </c>
      <c r="K197" s="30">
        <f t="shared" si="30"/>
        <v>0</v>
      </c>
      <c r="L197" s="30">
        <f t="shared" si="31"/>
        <v>2</v>
      </c>
      <c r="M197" s="38">
        <v>47150</v>
      </c>
      <c r="N197" s="39">
        <v>0</v>
      </c>
      <c r="O197" s="39">
        <v>3.9580000000000002</v>
      </c>
      <c r="P197" s="39">
        <v>5.5629999999999997</v>
      </c>
      <c r="Q197" s="39">
        <v>0</v>
      </c>
      <c r="R197" s="39">
        <v>0.83299999999999996</v>
      </c>
      <c r="S197" s="39">
        <v>0</v>
      </c>
      <c r="T197" s="39">
        <v>0</v>
      </c>
      <c r="U197" s="39">
        <v>0.27800000000000002</v>
      </c>
      <c r="V197" s="39">
        <v>0</v>
      </c>
      <c r="W197" s="39">
        <v>0</v>
      </c>
      <c r="X197" s="39">
        <v>5.0650000000000004</v>
      </c>
      <c r="Y197" s="39">
        <v>0</v>
      </c>
      <c r="Z197" s="39">
        <v>0</v>
      </c>
      <c r="AA197" s="39">
        <v>0.90600000000000003</v>
      </c>
      <c r="AB197" s="39">
        <v>0</v>
      </c>
      <c r="AC197" s="39">
        <v>1.4E-2</v>
      </c>
      <c r="AD197" s="39">
        <v>0.504</v>
      </c>
      <c r="AE197" s="39">
        <v>0.33700000000000002</v>
      </c>
      <c r="AF197" s="39">
        <v>1.694</v>
      </c>
      <c r="AG197" s="39">
        <v>0</v>
      </c>
      <c r="AH197" s="39">
        <v>0</v>
      </c>
      <c r="AI197" s="39">
        <v>0.38800000000000001</v>
      </c>
      <c r="AJ197" s="39">
        <v>0</v>
      </c>
      <c r="AK197" s="39">
        <v>45.37</v>
      </c>
      <c r="AL197" s="39">
        <v>0</v>
      </c>
      <c r="AM197" s="39">
        <v>0.28599999999999998</v>
      </c>
      <c r="AN197" s="39">
        <v>1.496</v>
      </c>
      <c r="AO197" s="39">
        <v>6.5000000000000002E-2</v>
      </c>
      <c r="AP197" s="39">
        <v>1.3859999999999999</v>
      </c>
      <c r="AQ197" s="39">
        <v>0</v>
      </c>
      <c r="AR197" s="39">
        <v>0</v>
      </c>
      <c r="AS197" s="39">
        <v>0</v>
      </c>
      <c r="AT197" s="39">
        <v>0</v>
      </c>
      <c r="AU197" s="39">
        <v>3.0430000000000001</v>
      </c>
      <c r="AV197" s="39">
        <v>1.702</v>
      </c>
      <c r="AW197" s="39">
        <v>0</v>
      </c>
      <c r="AX197" s="39">
        <v>2.8319999999999999</v>
      </c>
      <c r="AY197" s="39">
        <v>0</v>
      </c>
      <c r="AZ197" s="39">
        <v>0.155</v>
      </c>
      <c r="BA197" s="39">
        <v>0.23699999999999999</v>
      </c>
      <c r="BB197" s="39">
        <v>0</v>
      </c>
      <c r="BC197" s="39">
        <v>0</v>
      </c>
      <c r="BD197" s="39">
        <v>0</v>
      </c>
      <c r="BE197" s="39">
        <v>0</v>
      </c>
      <c r="BF197" s="39">
        <v>0</v>
      </c>
      <c r="BG197" s="39">
        <v>0</v>
      </c>
      <c r="BH197" s="39">
        <v>0.67400000000000004</v>
      </c>
      <c r="BI197" s="39">
        <v>0</v>
      </c>
      <c r="BJ197" s="39">
        <v>0</v>
      </c>
      <c r="BK197" s="39">
        <v>0</v>
      </c>
    </row>
    <row r="198" spans="1:63" x14ac:dyDescent="0.2">
      <c r="A198" s="30">
        <f t="shared" si="32"/>
        <v>2029</v>
      </c>
      <c r="D198" s="30">
        <f t="shared" si="33"/>
        <v>0</v>
      </c>
      <c r="E198" s="30">
        <f t="shared" si="24"/>
        <v>37</v>
      </c>
      <c r="F198" s="30">
        <f t="shared" si="25"/>
        <v>27</v>
      </c>
      <c r="G198" s="30">
        <f t="shared" si="26"/>
        <v>3</v>
      </c>
      <c r="H198" s="30">
        <f t="shared" si="27"/>
        <v>0</v>
      </c>
      <c r="I198" s="30">
        <f t="shared" si="28"/>
        <v>0</v>
      </c>
      <c r="J198" s="30">
        <f t="shared" si="29"/>
        <v>0</v>
      </c>
      <c r="K198" s="30">
        <f t="shared" si="30"/>
        <v>0</v>
      </c>
      <c r="L198" s="30">
        <f t="shared" si="31"/>
        <v>3</v>
      </c>
      <c r="M198" s="38">
        <v>47178</v>
      </c>
      <c r="N198" s="39">
        <v>1.8859999999999999</v>
      </c>
      <c r="O198" s="39">
        <v>0.105</v>
      </c>
      <c r="P198" s="39">
        <v>2.6360000000000001</v>
      </c>
      <c r="Q198" s="39">
        <v>0</v>
      </c>
      <c r="R198" s="39">
        <v>0.9</v>
      </c>
      <c r="S198" s="39">
        <v>3.927</v>
      </c>
      <c r="T198" s="39">
        <v>3.5960000000000001</v>
      </c>
      <c r="U198" s="39">
        <v>2.633</v>
      </c>
      <c r="V198" s="39">
        <v>6.95</v>
      </c>
      <c r="W198" s="39">
        <v>0</v>
      </c>
      <c r="X198" s="39">
        <v>1.365</v>
      </c>
      <c r="Y198" s="39">
        <v>1.7629999999999999</v>
      </c>
      <c r="Z198" s="39">
        <v>9.8390000000000004</v>
      </c>
      <c r="AA198" s="39">
        <v>1.355</v>
      </c>
      <c r="AB198" s="39">
        <v>2.1</v>
      </c>
      <c r="AC198" s="39">
        <v>0</v>
      </c>
      <c r="AD198" s="39">
        <v>0</v>
      </c>
      <c r="AE198" s="39">
        <v>13.105</v>
      </c>
      <c r="AF198" s="39">
        <v>0</v>
      </c>
      <c r="AG198" s="39">
        <v>0.86099999999999999</v>
      </c>
      <c r="AH198" s="39">
        <v>5.7919999999999998</v>
      </c>
      <c r="AI198" s="39">
        <v>0.33800000000000002</v>
      </c>
      <c r="AJ198" s="39">
        <v>5.5</v>
      </c>
      <c r="AK198" s="39">
        <v>4.7439999999999998</v>
      </c>
      <c r="AL198" s="39">
        <v>0</v>
      </c>
      <c r="AM198" s="39">
        <v>1.5509999999999999</v>
      </c>
      <c r="AN198" s="39">
        <v>0</v>
      </c>
      <c r="AO198" s="39">
        <v>0.316</v>
      </c>
      <c r="AP198" s="39">
        <v>12.718</v>
      </c>
      <c r="AQ198" s="39">
        <v>0</v>
      </c>
      <c r="AR198" s="39">
        <v>0.23100000000000001</v>
      </c>
      <c r="AS198" s="39">
        <v>0</v>
      </c>
      <c r="AT198" s="39">
        <v>0.876</v>
      </c>
      <c r="AU198" s="39">
        <v>0.94399999999999995</v>
      </c>
      <c r="AV198" s="39">
        <v>0.45400000000000001</v>
      </c>
      <c r="AW198" s="39">
        <v>2.2290000000000001</v>
      </c>
      <c r="AX198" s="39">
        <v>0</v>
      </c>
      <c r="AY198" s="39">
        <v>2.278</v>
      </c>
      <c r="AZ198" s="39">
        <v>0</v>
      </c>
      <c r="BA198" s="39">
        <v>6.95</v>
      </c>
      <c r="BB198" s="39">
        <v>12.121</v>
      </c>
      <c r="BC198" s="39">
        <v>0</v>
      </c>
      <c r="BD198" s="39">
        <v>3.1389999999999998</v>
      </c>
      <c r="BE198" s="39">
        <v>1.782</v>
      </c>
      <c r="BF198" s="39">
        <v>1.1659999999999999</v>
      </c>
      <c r="BG198" s="39">
        <v>0.27700000000000002</v>
      </c>
      <c r="BH198" s="39">
        <v>0</v>
      </c>
      <c r="BI198" s="39">
        <v>1.806</v>
      </c>
      <c r="BJ198" s="39">
        <v>5.0060000000000002</v>
      </c>
      <c r="BK198" s="39">
        <v>2.5579999999999998</v>
      </c>
    </row>
    <row r="199" spans="1:63" x14ac:dyDescent="0.2">
      <c r="A199" s="30">
        <f t="shared" si="32"/>
        <v>2029</v>
      </c>
      <c r="D199" s="30">
        <f t="shared" si="33"/>
        <v>0</v>
      </c>
      <c r="E199" s="30">
        <f t="shared" si="24"/>
        <v>4</v>
      </c>
      <c r="F199" s="30">
        <f t="shared" si="25"/>
        <v>1</v>
      </c>
      <c r="G199" s="30">
        <f t="shared" si="26"/>
        <v>0</v>
      </c>
      <c r="H199" s="30">
        <f t="shared" si="27"/>
        <v>0</v>
      </c>
      <c r="I199" s="30">
        <f t="shared" si="28"/>
        <v>0</v>
      </c>
      <c r="J199" s="30">
        <f t="shared" si="29"/>
        <v>0</v>
      </c>
      <c r="K199" s="30">
        <f t="shared" si="30"/>
        <v>0</v>
      </c>
      <c r="L199" s="30">
        <f t="shared" si="31"/>
        <v>4</v>
      </c>
      <c r="M199" s="38">
        <v>47209</v>
      </c>
      <c r="N199" s="39">
        <v>0</v>
      </c>
      <c r="O199" s="39">
        <v>1.83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0.88700000000000001</v>
      </c>
      <c r="AC199" s="39">
        <v>0</v>
      </c>
      <c r="AD199" s="39">
        <v>0</v>
      </c>
      <c r="AE199" s="39">
        <v>0.48099999999999998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0</v>
      </c>
      <c r="AV199" s="39">
        <v>0</v>
      </c>
      <c r="AW199" s="39">
        <v>0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0.29899999999999999</v>
      </c>
      <c r="BJ199" s="39">
        <v>0</v>
      </c>
      <c r="BK199" s="39">
        <v>0</v>
      </c>
    </row>
    <row r="200" spans="1:63" x14ac:dyDescent="0.2">
      <c r="A200" s="30">
        <f t="shared" si="32"/>
        <v>2029</v>
      </c>
      <c r="D200" s="30">
        <f t="shared" si="33"/>
        <v>0</v>
      </c>
      <c r="E200" s="30">
        <f t="shared" si="24"/>
        <v>32</v>
      </c>
      <c r="F200" s="30">
        <f t="shared" si="25"/>
        <v>20</v>
      </c>
      <c r="G200" s="30">
        <f t="shared" si="26"/>
        <v>0</v>
      </c>
      <c r="H200" s="30">
        <f t="shared" si="27"/>
        <v>0</v>
      </c>
      <c r="I200" s="30">
        <f t="shared" si="28"/>
        <v>0</v>
      </c>
      <c r="J200" s="30">
        <f t="shared" si="29"/>
        <v>0</v>
      </c>
      <c r="K200" s="30">
        <f t="shared" si="30"/>
        <v>0</v>
      </c>
      <c r="L200" s="30">
        <f t="shared" si="31"/>
        <v>5</v>
      </c>
      <c r="M200" s="38">
        <v>47239</v>
      </c>
      <c r="N200" s="39">
        <v>0.24</v>
      </c>
      <c r="O200" s="39">
        <v>0.122</v>
      </c>
      <c r="P200" s="39">
        <v>0</v>
      </c>
      <c r="Q200" s="39">
        <v>4.2610000000000001</v>
      </c>
      <c r="R200" s="39">
        <v>0.38900000000000001</v>
      </c>
      <c r="S200" s="39">
        <v>0</v>
      </c>
      <c r="T200" s="39">
        <v>0.20399999999999999</v>
      </c>
      <c r="U200" s="39">
        <v>5.6000000000000001E-2</v>
      </c>
      <c r="V200" s="39">
        <v>2.2240000000000002</v>
      </c>
      <c r="W200" s="39">
        <v>0</v>
      </c>
      <c r="X200" s="39">
        <v>5.6210000000000004</v>
      </c>
      <c r="Y200" s="39">
        <v>0</v>
      </c>
      <c r="Z200" s="39">
        <v>0</v>
      </c>
      <c r="AA200" s="39">
        <v>4.7430000000000003</v>
      </c>
      <c r="AB200" s="39">
        <v>0</v>
      </c>
      <c r="AC200" s="39">
        <v>2.282</v>
      </c>
      <c r="AD200" s="39">
        <v>0.12</v>
      </c>
      <c r="AE200" s="39">
        <v>2.1909999999999998</v>
      </c>
      <c r="AF200" s="39">
        <v>0</v>
      </c>
      <c r="AG200" s="39">
        <v>9.07</v>
      </c>
      <c r="AH200" s="39">
        <v>1.972</v>
      </c>
      <c r="AI200" s="39">
        <v>0</v>
      </c>
      <c r="AJ200" s="39">
        <v>1.9330000000000001</v>
      </c>
      <c r="AK200" s="39">
        <v>0</v>
      </c>
      <c r="AL200" s="39">
        <v>1.105</v>
      </c>
      <c r="AM200" s="39">
        <v>1.3480000000000001</v>
      </c>
      <c r="AN200" s="39">
        <v>0</v>
      </c>
      <c r="AO200" s="39">
        <v>0.23899999999999999</v>
      </c>
      <c r="AP200" s="39">
        <v>0.41199999999999998</v>
      </c>
      <c r="AQ200" s="39">
        <v>2.1360000000000001</v>
      </c>
      <c r="AR200" s="39">
        <v>7.8710000000000004</v>
      </c>
      <c r="AS200" s="39">
        <v>0</v>
      </c>
      <c r="AT200" s="39">
        <v>0</v>
      </c>
      <c r="AU200" s="39">
        <v>5.1820000000000004</v>
      </c>
      <c r="AV200" s="39">
        <v>4.9770000000000003</v>
      </c>
      <c r="AW200" s="39">
        <v>0</v>
      </c>
      <c r="AX200" s="39">
        <v>0.16400000000000001</v>
      </c>
      <c r="AY200" s="39">
        <v>0.84399999999999997</v>
      </c>
      <c r="AZ200" s="39">
        <v>1.885</v>
      </c>
      <c r="BA200" s="39">
        <v>0.11799999999999999</v>
      </c>
      <c r="BB200" s="39">
        <v>0</v>
      </c>
      <c r="BC200" s="39">
        <v>3.7269999999999999</v>
      </c>
      <c r="BD200" s="39">
        <v>2.86</v>
      </c>
      <c r="BE200" s="39">
        <v>0</v>
      </c>
      <c r="BF200" s="39">
        <v>0.52100000000000002</v>
      </c>
      <c r="BG200" s="39">
        <v>0</v>
      </c>
      <c r="BH200" s="39">
        <v>7.5739999999999998</v>
      </c>
      <c r="BI200" s="39">
        <v>0</v>
      </c>
      <c r="BJ200" s="39">
        <v>0</v>
      </c>
      <c r="BK200" s="39">
        <v>5.46</v>
      </c>
    </row>
    <row r="201" spans="1:63" x14ac:dyDescent="0.2">
      <c r="A201" s="30">
        <f t="shared" si="32"/>
        <v>2029</v>
      </c>
      <c r="D201" s="30">
        <f t="shared" si="33"/>
        <v>0</v>
      </c>
      <c r="E201" s="30">
        <f t="shared" si="24"/>
        <v>26</v>
      </c>
      <c r="F201" s="30">
        <f t="shared" si="25"/>
        <v>12</v>
      </c>
      <c r="G201" s="30">
        <f t="shared" si="26"/>
        <v>3</v>
      </c>
      <c r="H201" s="30">
        <f t="shared" si="27"/>
        <v>0</v>
      </c>
      <c r="I201" s="30">
        <f t="shared" si="28"/>
        <v>0</v>
      </c>
      <c r="J201" s="30">
        <f t="shared" si="29"/>
        <v>0</v>
      </c>
      <c r="K201" s="30">
        <f t="shared" si="30"/>
        <v>0</v>
      </c>
      <c r="L201" s="30">
        <f t="shared" si="31"/>
        <v>6</v>
      </c>
      <c r="M201" s="38">
        <v>47270</v>
      </c>
      <c r="N201" s="39">
        <v>0</v>
      </c>
      <c r="O201" s="39">
        <v>21.611000000000001</v>
      </c>
      <c r="P201" s="39">
        <v>0.91600000000000004</v>
      </c>
      <c r="Q201" s="39">
        <v>0</v>
      </c>
      <c r="R201" s="39">
        <v>0</v>
      </c>
      <c r="S201" s="39">
        <v>0.75600000000000001</v>
      </c>
      <c r="T201" s="39">
        <v>0</v>
      </c>
      <c r="U201" s="39">
        <v>0.69799999999999995</v>
      </c>
      <c r="V201" s="39">
        <v>0</v>
      </c>
      <c r="W201" s="39">
        <v>0.82099999999999995</v>
      </c>
      <c r="X201" s="39">
        <v>6.9580000000000002</v>
      </c>
      <c r="Y201" s="39">
        <v>1.044</v>
      </c>
      <c r="Z201" s="39">
        <v>0</v>
      </c>
      <c r="AA201" s="39">
        <v>1.6739999999999999</v>
      </c>
      <c r="AB201" s="39">
        <v>0.12</v>
      </c>
      <c r="AC201" s="39">
        <v>0.71099999999999997</v>
      </c>
      <c r="AD201" s="39">
        <v>0.377</v>
      </c>
      <c r="AE201" s="39">
        <v>0</v>
      </c>
      <c r="AF201" s="39">
        <v>0.502</v>
      </c>
      <c r="AG201" s="39">
        <v>0</v>
      </c>
      <c r="AH201" s="39">
        <v>6.7830000000000004</v>
      </c>
      <c r="AI201" s="39">
        <v>0</v>
      </c>
      <c r="AJ201" s="39">
        <v>0.77</v>
      </c>
      <c r="AK201" s="39">
        <v>0.36399999999999999</v>
      </c>
      <c r="AL201" s="39">
        <v>0</v>
      </c>
      <c r="AM201" s="39">
        <v>17.161000000000001</v>
      </c>
      <c r="AN201" s="39">
        <v>0</v>
      </c>
      <c r="AO201" s="39">
        <v>1.266</v>
      </c>
      <c r="AP201" s="39">
        <v>0</v>
      </c>
      <c r="AQ201" s="39">
        <v>0.53800000000000003</v>
      </c>
      <c r="AR201" s="39">
        <v>0</v>
      </c>
      <c r="AS201" s="39">
        <v>0</v>
      </c>
      <c r="AT201" s="39">
        <v>0</v>
      </c>
      <c r="AU201" s="39">
        <v>12.74</v>
      </c>
      <c r="AV201" s="39">
        <v>0.63900000000000001</v>
      </c>
      <c r="AW201" s="39">
        <v>0</v>
      </c>
      <c r="AX201" s="39">
        <v>0</v>
      </c>
      <c r="AY201" s="39">
        <v>0.78500000000000003</v>
      </c>
      <c r="AZ201" s="39">
        <v>1.0960000000000001</v>
      </c>
      <c r="BA201" s="39">
        <v>0</v>
      </c>
      <c r="BB201" s="39">
        <v>3.089</v>
      </c>
      <c r="BC201" s="39">
        <v>0</v>
      </c>
      <c r="BD201" s="39">
        <v>0</v>
      </c>
      <c r="BE201" s="39">
        <v>0.50900000000000001</v>
      </c>
      <c r="BF201" s="39">
        <v>1.3340000000000001</v>
      </c>
      <c r="BG201" s="39">
        <v>0</v>
      </c>
      <c r="BH201" s="39">
        <v>0</v>
      </c>
      <c r="BI201" s="39">
        <v>2.9340000000000002</v>
      </c>
      <c r="BJ201" s="39">
        <v>0</v>
      </c>
      <c r="BK201" s="39">
        <v>0</v>
      </c>
    </row>
    <row r="202" spans="1:63" x14ac:dyDescent="0.2">
      <c r="A202" s="30">
        <f t="shared" si="32"/>
        <v>2029</v>
      </c>
      <c r="D202" s="30">
        <f t="shared" si="33"/>
        <v>6</v>
      </c>
      <c r="E202" s="30">
        <f t="shared" si="24"/>
        <v>50</v>
      </c>
      <c r="F202" s="30">
        <f t="shared" si="25"/>
        <v>48</v>
      </c>
      <c r="G202" s="30">
        <f t="shared" si="26"/>
        <v>21</v>
      </c>
      <c r="H202" s="30">
        <f t="shared" si="27"/>
        <v>1</v>
      </c>
      <c r="I202" s="30">
        <f t="shared" si="28"/>
        <v>0</v>
      </c>
      <c r="J202" s="30">
        <f t="shared" si="29"/>
        <v>0</v>
      </c>
      <c r="K202" s="30">
        <f t="shared" si="30"/>
        <v>0</v>
      </c>
      <c r="L202" s="30">
        <f t="shared" si="31"/>
        <v>7</v>
      </c>
      <c r="M202" s="38">
        <v>47300</v>
      </c>
      <c r="N202" s="39">
        <v>27.18</v>
      </c>
      <c r="O202" s="39">
        <v>9.7170000000000005</v>
      </c>
      <c r="P202" s="39">
        <v>4.5880000000000001</v>
      </c>
      <c r="Q202" s="39">
        <v>8.8689999999999998</v>
      </c>
      <c r="R202" s="39">
        <v>15.835000000000001</v>
      </c>
      <c r="S202" s="39">
        <v>1.756</v>
      </c>
      <c r="T202" s="39">
        <v>9.6590000000000007</v>
      </c>
      <c r="U202" s="39">
        <v>4.5830000000000002</v>
      </c>
      <c r="V202" s="39">
        <v>2.99</v>
      </c>
      <c r="W202" s="39">
        <v>10.323</v>
      </c>
      <c r="X202" s="39">
        <v>7.1619999999999999</v>
      </c>
      <c r="Y202" s="39">
        <v>12.276999999999999</v>
      </c>
      <c r="Z202" s="39">
        <v>9.625</v>
      </c>
      <c r="AA202" s="39">
        <v>10.747999999999999</v>
      </c>
      <c r="AB202" s="39">
        <v>25.367999999999999</v>
      </c>
      <c r="AC202" s="39">
        <v>0.54</v>
      </c>
      <c r="AD202" s="39">
        <v>7.2859999999999996</v>
      </c>
      <c r="AE202" s="39">
        <v>6.5510000000000002</v>
      </c>
      <c r="AF202" s="39">
        <v>28.814</v>
      </c>
      <c r="AG202" s="39">
        <v>0.27</v>
      </c>
      <c r="AH202" s="39">
        <v>1.2330000000000001</v>
      </c>
      <c r="AI202" s="39">
        <v>24.510999999999999</v>
      </c>
      <c r="AJ202" s="39">
        <v>16.422999999999998</v>
      </c>
      <c r="AK202" s="39">
        <v>3.5049999999999999</v>
      </c>
      <c r="AL202" s="39">
        <v>1.0740000000000001</v>
      </c>
      <c r="AM202" s="39">
        <v>18.152999999999999</v>
      </c>
      <c r="AN202" s="39">
        <v>52.625</v>
      </c>
      <c r="AO202" s="39">
        <v>6.2460000000000004</v>
      </c>
      <c r="AP202" s="39">
        <v>9.0299999999999994</v>
      </c>
      <c r="AQ202" s="39">
        <v>6.69</v>
      </c>
      <c r="AR202" s="39">
        <v>30.155999999999999</v>
      </c>
      <c r="AS202" s="39">
        <v>2.0739999999999998</v>
      </c>
      <c r="AT202" s="39">
        <v>2.35</v>
      </c>
      <c r="AU202" s="39">
        <v>25.606000000000002</v>
      </c>
      <c r="AV202" s="39">
        <v>20.431999999999999</v>
      </c>
      <c r="AW202" s="39">
        <v>1.042</v>
      </c>
      <c r="AX202" s="39">
        <v>15.106999999999999</v>
      </c>
      <c r="AY202" s="39">
        <v>5.78</v>
      </c>
      <c r="AZ202" s="39">
        <v>5.1059999999999999</v>
      </c>
      <c r="BA202" s="39">
        <v>11.066000000000001</v>
      </c>
      <c r="BB202" s="39">
        <v>2.92</v>
      </c>
      <c r="BC202" s="39">
        <v>17.663</v>
      </c>
      <c r="BD202" s="39">
        <v>14.206</v>
      </c>
      <c r="BE202" s="39">
        <v>3.66</v>
      </c>
      <c r="BF202" s="39">
        <v>2.5880000000000001</v>
      </c>
      <c r="BG202" s="39">
        <v>21.56</v>
      </c>
      <c r="BH202" s="39">
        <v>12.561</v>
      </c>
      <c r="BI202" s="39">
        <v>4.2670000000000003</v>
      </c>
      <c r="BJ202" s="39">
        <v>4.8559999999999999</v>
      </c>
      <c r="BK202" s="39">
        <v>16.518000000000001</v>
      </c>
    </row>
    <row r="203" spans="1:63" x14ac:dyDescent="0.2">
      <c r="A203" s="30">
        <f t="shared" si="32"/>
        <v>2029</v>
      </c>
      <c r="D203" s="30">
        <f t="shared" si="33"/>
        <v>4</v>
      </c>
      <c r="E203" s="30">
        <f t="shared" si="24"/>
        <v>50</v>
      </c>
      <c r="F203" s="30">
        <f t="shared" si="25"/>
        <v>49</v>
      </c>
      <c r="G203" s="30">
        <f t="shared" si="26"/>
        <v>19</v>
      </c>
      <c r="H203" s="30">
        <f t="shared" si="27"/>
        <v>0</v>
      </c>
      <c r="I203" s="30">
        <f t="shared" si="28"/>
        <v>0</v>
      </c>
      <c r="J203" s="30">
        <f t="shared" si="29"/>
        <v>0</v>
      </c>
      <c r="K203" s="30">
        <f t="shared" si="30"/>
        <v>0</v>
      </c>
      <c r="L203" s="30">
        <f t="shared" si="31"/>
        <v>8</v>
      </c>
      <c r="M203" s="38">
        <v>47331</v>
      </c>
      <c r="N203" s="39">
        <v>5.5869999999999997</v>
      </c>
      <c r="O203" s="39">
        <v>5.8449999999999998</v>
      </c>
      <c r="P203" s="39">
        <v>2.081</v>
      </c>
      <c r="Q203" s="39">
        <v>29.913</v>
      </c>
      <c r="R203" s="39">
        <v>9.11</v>
      </c>
      <c r="S203" s="39">
        <v>6.8079999999999998</v>
      </c>
      <c r="T203" s="39">
        <v>6.9889999999999999</v>
      </c>
      <c r="U203" s="39">
        <v>10.129</v>
      </c>
      <c r="V203" s="39">
        <v>29.971</v>
      </c>
      <c r="W203" s="39">
        <v>3.3780000000000001</v>
      </c>
      <c r="X203" s="39">
        <v>13.988</v>
      </c>
      <c r="Y203" s="39">
        <v>2.448</v>
      </c>
      <c r="Z203" s="39">
        <v>4.5750000000000002</v>
      </c>
      <c r="AA203" s="39">
        <v>13.629</v>
      </c>
      <c r="AB203" s="39">
        <v>21.077999999999999</v>
      </c>
      <c r="AC203" s="39">
        <v>0.96</v>
      </c>
      <c r="AD203" s="39">
        <v>7.3449999999999998</v>
      </c>
      <c r="AE203" s="39">
        <v>9.2919999999999998</v>
      </c>
      <c r="AF203" s="39">
        <v>10.861000000000001</v>
      </c>
      <c r="AG203" s="39">
        <v>2.7360000000000002</v>
      </c>
      <c r="AH203" s="39">
        <v>22.533999999999999</v>
      </c>
      <c r="AI203" s="39">
        <v>9.1460000000000008</v>
      </c>
      <c r="AJ203" s="39">
        <v>3.6840000000000002</v>
      </c>
      <c r="AK203" s="39">
        <v>18.407</v>
      </c>
      <c r="AL203" s="39">
        <v>5.7560000000000002</v>
      </c>
      <c r="AM203" s="39">
        <v>5.1159999999999997</v>
      </c>
      <c r="AN203" s="39">
        <v>7.1319999999999997</v>
      </c>
      <c r="AO203" s="39">
        <v>3.681</v>
      </c>
      <c r="AP203" s="39">
        <v>12.476000000000001</v>
      </c>
      <c r="AQ203" s="39">
        <v>4.2409999999999997</v>
      </c>
      <c r="AR203" s="39">
        <v>16.001999999999999</v>
      </c>
      <c r="AS203" s="39">
        <v>3.4769999999999999</v>
      </c>
      <c r="AT203" s="39">
        <v>6.5039999999999996</v>
      </c>
      <c r="AU203" s="39">
        <v>35.654000000000003</v>
      </c>
      <c r="AV203" s="39">
        <v>14.555999999999999</v>
      </c>
      <c r="AW203" s="39">
        <v>3.6349999999999998</v>
      </c>
      <c r="AX203" s="39">
        <v>1.7050000000000001</v>
      </c>
      <c r="AY203" s="39">
        <v>13.555999999999999</v>
      </c>
      <c r="AZ203" s="39">
        <v>12.599</v>
      </c>
      <c r="BA203" s="39">
        <v>5.1239999999999997</v>
      </c>
      <c r="BB203" s="39">
        <v>11.635</v>
      </c>
      <c r="BC203" s="39">
        <v>4.3529999999999998</v>
      </c>
      <c r="BD203" s="39">
        <v>10.920999999999999</v>
      </c>
      <c r="BE203" s="39">
        <v>4.9539999999999997</v>
      </c>
      <c r="BF203" s="39">
        <v>8.4109999999999996</v>
      </c>
      <c r="BG203" s="39">
        <v>4.306</v>
      </c>
      <c r="BH203" s="39">
        <v>32.170999999999999</v>
      </c>
      <c r="BI203" s="39">
        <v>6.1269999999999998</v>
      </c>
      <c r="BJ203" s="39">
        <v>2.3420000000000001</v>
      </c>
      <c r="BK203" s="39">
        <v>19.166</v>
      </c>
    </row>
    <row r="204" spans="1:63" x14ac:dyDescent="0.2">
      <c r="A204" s="30">
        <f t="shared" si="32"/>
        <v>2029</v>
      </c>
      <c r="D204" s="30">
        <f t="shared" si="33"/>
        <v>2</v>
      </c>
      <c r="E204" s="30">
        <f t="shared" si="24"/>
        <v>49</v>
      </c>
      <c r="F204" s="30">
        <f t="shared" si="25"/>
        <v>48</v>
      </c>
      <c r="G204" s="30">
        <f t="shared" si="26"/>
        <v>15</v>
      </c>
      <c r="H204" s="30">
        <f t="shared" si="27"/>
        <v>0</v>
      </c>
      <c r="I204" s="30">
        <f t="shared" si="28"/>
        <v>0</v>
      </c>
      <c r="J204" s="30">
        <f t="shared" si="29"/>
        <v>0</v>
      </c>
      <c r="K204" s="30">
        <f t="shared" si="30"/>
        <v>0</v>
      </c>
      <c r="L204" s="30">
        <f t="shared" si="31"/>
        <v>9</v>
      </c>
      <c r="M204" s="38">
        <v>47362</v>
      </c>
      <c r="N204" s="39">
        <v>2.714</v>
      </c>
      <c r="O204" s="39">
        <v>12.657999999999999</v>
      </c>
      <c r="P204" s="39">
        <v>1.1859999999999999</v>
      </c>
      <c r="Q204" s="39">
        <v>8.6820000000000004</v>
      </c>
      <c r="R204" s="39">
        <v>7.8</v>
      </c>
      <c r="S204" s="39">
        <v>1.427</v>
      </c>
      <c r="T204" s="39">
        <v>14.391</v>
      </c>
      <c r="U204" s="39">
        <v>17.579000000000001</v>
      </c>
      <c r="V204" s="39">
        <v>7.51</v>
      </c>
      <c r="W204" s="39">
        <v>6.3650000000000002</v>
      </c>
      <c r="X204" s="39">
        <v>3.8460000000000001</v>
      </c>
      <c r="Y204" s="39">
        <v>5.6989999999999998</v>
      </c>
      <c r="Z204" s="39">
        <v>5.3860000000000001</v>
      </c>
      <c r="AA204" s="39">
        <v>7.008</v>
      </c>
      <c r="AB204" s="39">
        <v>11.928000000000001</v>
      </c>
      <c r="AC204" s="39">
        <v>4.1420000000000003</v>
      </c>
      <c r="AD204" s="39">
        <v>4.1159999999999997</v>
      </c>
      <c r="AE204" s="39">
        <v>8.34</v>
      </c>
      <c r="AF204" s="39">
        <v>14.618</v>
      </c>
      <c r="AG204" s="39">
        <v>2.8220000000000001</v>
      </c>
      <c r="AH204" s="39">
        <v>1.4730000000000001</v>
      </c>
      <c r="AI204" s="39">
        <v>7.202</v>
      </c>
      <c r="AJ204" s="39">
        <v>2.4009999999999998</v>
      </c>
      <c r="AK204" s="39">
        <v>8.4</v>
      </c>
      <c r="AL204" s="39">
        <v>13.837999999999999</v>
      </c>
      <c r="AM204" s="39">
        <v>0.41199999999999998</v>
      </c>
      <c r="AN204" s="39">
        <v>0</v>
      </c>
      <c r="AO204" s="39">
        <v>21.419</v>
      </c>
      <c r="AP204" s="39">
        <v>4.5839999999999996</v>
      </c>
      <c r="AQ204" s="39">
        <v>7.3259999999999996</v>
      </c>
      <c r="AR204" s="39">
        <v>9.7520000000000007</v>
      </c>
      <c r="AS204" s="39">
        <v>6.4139999999999997</v>
      </c>
      <c r="AT204" s="39">
        <v>17.350999999999999</v>
      </c>
      <c r="AU204" s="39">
        <v>1.3580000000000001</v>
      </c>
      <c r="AV204" s="39">
        <v>4.5519999999999996</v>
      </c>
      <c r="AW204" s="39">
        <v>4.7839999999999998</v>
      </c>
      <c r="AX204" s="39">
        <v>1.5840000000000001</v>
      </c>
      <c r="AY204" s="39">
        <v>21.123999999999999</v>
      </c>
      <c r="AZ204" s="39">
        <v>14.06</v>
      </c>
      <c r="BA204" s="39">
        <v>6.4189999999999996</v>
      </c>
      <c r="BB204" s="39">
        <v>6.6760000000000002</v>
      </c>
      <c r="BC204" s="39">
        <v>39.024999999999999</v>
      </c>
      <c r="BD204" s="39">
        <v>11.24</v>
      </c>
      <c r="BE204" s="39">
        <v>4.1159999999999997</v>
      </c>
      <c r="BF204" s="39">
        <v>5.2</v>
      </c>
      <c r="BG204" s="39">
        <v>14.028</v>
      </c>
      <c r="BH204" s="39">
        <v>6.641</v>
      </c>
      <c r="BI204" s="39">
        <v>30.154</v>
      </c>
      <c r="BJ204" s="39">
        <v>1.8</v>
      </c>
      <c r="BK204" s="39">
        <v>16.495000000000001</v>
      </c>
    </row>
    <row r="205" spans="1:63" x14ac:dyDescent="0.2">
      <c r="A205" s="30">
        <f t="shared" si="32"/>
        <v>2029</v>
      </c>
      <c r="D205" s="30">
        <f t="shared" si="33"/>
        <v>0</v>
      </c>
      <c r="E205" s="30">
        <f t="shared" si="24"/>
        <v>46</v>
      </c>
      <c r="F205" s="30">
        <f t="shared" si="25"/>
        <v>32</v>
      </c>
      <c r="G205" s="30">
        <f t="shared" si="26"/>
        <v>5</v>
      </c>
      <c r="H205" s="30">
        <f t="shared" si="27"/>
        <v>0</v>
      </c>
      <c r="I205" s="30">
        <f t="shared" si="28"/>
        <v>0</v>
      </c>
      <c r="J205" s="30">
        <f t="shared" si="29"/>
        <v>0</v>
      </c>
      <c r="K205" s="30">
        <f t="shared" si="30"/>
        <v>0</v>
      </c>
      <c r="L205" s="30">
        <f t="shared" si="31"/>
        <v>10</v>
      </c>
      <c r="M205" s="38">
        <v>47392</v>
      </c>
      <c r="N205" s="39">
        <v>1.3520000000000001</v>
      </c>
      <c r="O205" s="39">
        <v>0.19900000000000001</v>
      </c>
      <c r="P205" s="39">
        <v>0.22600000000000001</v>
      </c>
      <c r="Q205" s="39">
        <v>3.8439999999999999</v>
      </c>
      <c r="R205" s="39">
        <v>0</v>
      </c>
      <c r="S205" s="39">
        <v>1.127</v>
      </c>
      <c r="T205" s="39">
        <v>0.29599999999999999</v>
      </c>
      <c r="U205" s="39">
        <v>24.053999999999998</v>
      </c>
      <c r="V205" s="39">
        <v>2.3639999999999999</v>
      </c>
      <c r="W205" s="39">
        <v>0.86299999999999999</v>
      </c>
      <c r="X205" s="39">
        <v>0.189</v>
      </c>
      <c r="Y205" s="39">
        <v>1.712</v>
      </c>
      <c r="Z205" s="39">
        <v>5.4119999999999999</v>
      </c>
      <c r="AA205" s="39">
        <v>0.48599999999999999</v>
      </c>
      <c r="AB205" s="39">
        <v>0.55900000000000005</v>
      </c>
      <c r="AC205" s="39">
        <v>6.57</v>
      </c>
      <c r="AD205" s="39">
        <v>9.6620000000000008</v>
      </c>
      <c r="AE205" s="39">
        <v>5.2569999999999997</v>
      </c>
      <c r="AF205" s="39">
        <v>0.999</v>
      </c>
      <c r="AG205" s="39">
        <v>1.53</v>
      </c>
      <c r="AH205" s="39">
        <v>0.629</v>
      </c>
      <c r="AI205" s="39">
        <v>1.2090000000000001</v>
      </c>
      <c r="AJ205" s="39">
        <v>0.46800000000000003</v>
      </c>
      <c r="AK205" s="39">
        <v>1.33</v>
      </c>
      <c r="AL205" s="39">
        <v>3.27</v>
      </c>
      <c r="AM205" s="39">
        <v>0.78</v>
      </c>
      <c r="AN205" s="39">
        <v>21.835999999999999</v>
      </c>
      <c r="AO205" s="39">
        <v>0</v>
      </c>
      <c r="AP205" s="39">
        <v>2.5739999999999998</v>
      </c>
      <c r="AQ205" s="39">
        <v>0.46899999999999997</v>
      </c>
      <c r="AR205" s="39">
        <v>9.67</v>
      </c>
      <c r="AS205" s="39">
        <v>0</v>
      </c>
      <c r="AT205" s="39">
        <v>3.7170000000000001</v>
      </c>
      <c r="AU205" s="39">
        <v>10.757999999999999</v>
      </c>
      <c r="AV205" s="39">
        <v>11.015000000000001</v>
      </c>
      <c r="AW205" s="39">
        <v>0</v>
      </c>
      <c r="AX205" s="39">
        <v>2.2719999999999998</v>
      </c>
      <c r="AY205" s="39">
        <v>2.0640000000000001</v>
      </c>
      <c r="AZ205" s="39">
        <v>2.1030000000000002</v>
      </c>
      <c r="BA205" s="39">
        <v>1.7370000000000001</v>
      </c>
      <c r="BB205" s="39">
        <v>12.96</v>
      </c>
      <c r="BC205" s="39">
        <v>0.45200000000000001</v>
      </c>
      <c r="BD205" s="39">
        <v>1.0860000000000001</v>
      </c>
      <c r="BE205" s="39">
        <v>1.5640000000000001</v>
      </c>
      <c r="BF205" s="39">
        <v>5.6230000000000002</v>
      </c>
      <c r="BG205" s="39">
        <v>2.7930000000000001</v>
      </c>
      <c r="BH205" s="39">
        <v>1.371</v>
      </c>
      <c r="BI205" s="39">
        <v>2.5920000000000001</v>
      </c>
      <c r="BJ205" s="39">
        <v>6.8849999999999998</v>
      </c>
      <c r="BK205" s="39">
        <v>0.14899999999999999</v>
      </c>
    </row>
    <row r="206" spans="1:63" x14ac:dyDescent="0.2">
      <c r="A206" s="30">
        <f t="shared" si="32"/>
        <v>2029</v>
      </c>
      <c r="D206" s="30">
        <f t="shared" si="33"/>
        <v>0</v>
      </c>
      <c r="E206" s="30">
        <f t="shared" si="24"/>
        <v>20</v>
      </c>
      <c r="F206" s="30">
        <f t="shared" si="25"/>
        <v>4</v>
      </c>
      <c r="G206" s="30">
        <f t="shared" si="26"/>
        <v>0</v>
      </c>
      <c r="H206" s="30">
        <f t="shared" si="27"/>
        <v>0</v>
      </c>
      <c r="I206" s="30">
        <f t="shared" si="28"/>
        <v>0</v>
      </c>
      <c r="J206" s="30">
        <f t="shared" si="29"/>
        <v>0</v>
      </c>
      <c r="K206" s="30">
        <f t="shared" si="30"/>
        <v>0</v>
      </c>
      <c r="L206" s="30">
        <f t="shared" si="31"/>
        <v>11</v>
      </c>
      <c r="M206" s="38">
        <v>47423</v>
      </c>
      <c r="N206" s="39">
        <v>0</v>
      </c>
      <c r="O206" s="39">
        <v>0.95499999999999996</v>
      </c>
      <c r="P206" s="39">
        <v>0.11899999999999999</v>
      </c>
      <c r="Q206" s="39">
        <v>0</v>
      </c>
      <c r="R206" s="39">
        <v>0.26200000000000001</v>
      </c>
      <c r="S206" s="39">
        <v>0</v>
      </c>
      <c r="T206" s="39">
        <v>0.57599999999999996</v>
      </c>
      <c r="U206" s="39">
        <v>0</v>
      </c>
      <c r="V206" s="39">
        <v>0</v>
      </c>
      <c r="W206" s="39">
        <v>0.316</v>
      </c>
      <c r="X206" s="39">
        <v>0</v>
      </c>
      <c r="Y206" s="39">
        <v>0.86099999999999999</v>
      </c>
      <c r="Z206" s="39">
        <v>0.54</v>
      </c>
      <c r="AA206" s="39">
        <v>0</v>
      </c>
      <c r="AB206" s="39">
        <v>0</v>
      </c>
      <c r="AC206" s="39">
        <v>0</v>
      </c>
      <c r="AD206" s="39">
        <v>0</v>
      </c>
      <c r="AE206" s="39">
        <v>0</v>
      </c>
      <c r="AF206" s="39">
        <v>0</v>
      </c>
      <c r="AG206" s="39">
        <v>0</v>
      </c>
      <c r="AH206" s="39">
        <v>4.0000000000000001E-3</v>
      </c>
      <c r="AI206" s="39">
        <v>0</v>
      </c>
      <c r="AJ206" s="39">
        <v>0</v>
      </c>
      <c r="AK206" s="39">
        <v>0</v>
      </c>
      <c r="AL206" s="39">
        <v>0</v>
      </c>
      <c r="AM206" s="39">
        <v>0.92</v>
      </c>
      <c r="AN206" s="39">
        <v>2.226</v>
      </c>
      <c r="AO206" s="39">
        <v>0</v>
      </c>
      <c r="AP206" s="39">
        <v>0</v>
      </c>
      <c r="AQ206" s="39">
        <v>1.784</v>
      </c>
      <c r="AR206" s="39">
        <v>0</v>
      </c>
      <c r="AS206" s="39">
        <v>4.25</v>
      </c>
      <c r="AT206" s="39">
        <v>0</v>
      </c>
      <c r="AU206" s="39">
        <v>0</v>
      </c>
      <c r="AV206" s="39">
        <v>0</v>
      </c>
      <c r="AW206" s="39">
        <v>0</v>
      </c>
      <c r="AX206" s="39">
        <v>0.16900000000000001</v>
      </c>
      <c r="AY206" s="39">
        <v>0</v>
      </c>
      <c r="AZ206" s="39">
        <v>0.57899999999999996</v>
      </c>
      <c r="BA206" s="39">
        <v>0</v>
      </c>
      <c r="BB206" s="39">
        <v>0</v>
      </c>
      <c r="BC206" s="39">
        <v>0</v>
      </c>
      <c r="BD206" s="39">
        <v>1.5649999999999999</v>
      </c>
      <c r="BE206" s="39">
        <v>0</v>
      </c>
      <c r="BF206" s="39">
        <v>0</v>
      </c>
      <c r="BG206" s="39">
        <v>0.23300000000000001</v>
      </c>
      <c r="BH206" s="39">
        <v>0.85</v>
      </c>
      <c r="BI206" s="39">
        <v>0.499</v>
      </c>
      <c r="BJ206" s="39">
        <v>3.5999999999999997E-2</v>
      </c>
      <c r="BK206" s="39">
        <v>3.5000000000000003E-2</v>
      </c>
    </row>
    <row r="207" spans="1:63" x14ac:dyDescent="0.2">
      <c r="A207" s="30">
        <f t="shared" si="32"/>
        <v>2029</v>
      </c>
      <c r="D207" s="30">
        <f t="shared" si="33"/>
        <v>0</v>
      </c>
      <c r="E207" s="30">
        <f t="shared" si="24"/>
        <v>27</v>
      </c>
      <c r="F207" s="30">
        <f t="shared" si="25"/>
        <v>18</v>
      </c>
      <c r="G207" s="30">
        <f t="shared" si="26"/>
        <v>1</v>
      </c>
      <c r="H207" s="30">
        <f t="shared" si="27"/>
        <v>0</v>
      </c>
      <c r="I207" s="30">
        <f t="shared" si="28"/>
        <v>0</v>
      </c>
      <c r="J207" s="30">
        <f t="shared" si="29"/>
        <v>0</v>
      </c>
      <c r="K207" s="30">
        <f t="shared" si="30"/>
        <v>0</v>
      </c>
      <c r="L207" s="30">
        <f t="shared" si="31"/>
        <v>12</v>
      </c>
      <c r="M207" s="38">
        <v>47453</v>
      </c>
      <c r="N207" s="39">
        <v>0</v>
      </c>
      <c r="O207" s="39">
        <v>6.5789999999999997</v>
      </c>
      <c r="P207" s="39">
        <v>0.42499999999999999</v>
      </c>
      <c r="Q207" s="39">
        <v>1.9319999999999999</v>
      </c>
      <c r="R207" s="39">
        <v>0.375</v>
      </c>
      <c r="S207" s="39">
        <v>0</v>
      </c>
      <c r="T207" s="39">
        <v>1.242</v>
      </c>
      <c r="U207" s="39">
        <v>0</v>
      </c>
      <c r="V207" s="39">
        <v>0</v>
      </c>
      <c r="W207" s="39">
        <v>0</v>
      </c>
      <c r="X207" s="39">
        <v>0.86399999999999999</v>
      </c>
      <c r="Y207" s="39">
        <v>0</v>
      </c>
      <c r="Z207" s="39">
        <v>2.6669999999999998</v>
      </c>
      <c r="AA207" s="39">
        <v>0</v>
      </c>
      <c r="AB207" s="39">
        <v>0.45700000000000002</v>
      </c>
      <c r="AC207" s="39">
        <v>0.87</v>
      </c>
      <c r="AD207" s="39">
        <v>0</v>
      </c>
      <c r="AE207" s="39">
        <v>3.9060000000000001</v>
      </c>
      <c r="AF207" s="39">
        <v>0</v>
      </c>
      <c r="AG207" s="39">
        <v>2.3159999999999998</v>
      </c>
      <c r="AH207" s="39">
        <v>0</v>
      </c>
      <c r="AI207" s="39">
        <v>0</v>
      </c>
      <c r="AJ207" s="39">
        <v>1.448</v>
      </c>
      <c r="AK207" s="39">
        <v>0.76900000000000002</v>
      </c>
      <c r="AL207" s="39">
        <v>0.66900000000000004</v>
      </c>
      <c r="AM207" s="39">
        <v>1.6639999999999999</v>
      </c>
      <c r="AN207" s="39">
        <v>1.3660000000000001</v>
      </c>
      <c r="AO207" s="39">
        <v>0</v>
      </c>
      <c r="AP207" s="39">
        <v>8.3119999999999994</v>
      </c>
      <c r="AQ207" s="39">
        <v>0</v>
      </c>
      <c r="AR207" s="39">
        <v>5.7450000000000001</v>
      </c>
      <c r="AS207" s="39">
        <v>0</v>
      </c>
      <c r="AT207" s="39">
        <v>0</v>
      </c>
      <c r="AU207" s="39">
        <v>2.0270000000000001</v>
      </c>
      <c r="AV207" s="39">
        <v>0</v>
      </c>
      <c r="AW207" s="39">
        <v>2.64</v>
      </c>
      <c r="AX207" s="39">
        <v>0</v>
      </c>
      <c r="AY207" s="39">
        <v>3.282</v>
      </c>
      <c r="AZ207" s="39">
        <v>0</v>
      </c>
      <c r="BA207" s="39">
        <v>9.9309999999999992</v>
      </c>
      <c r="BB207" s="39">
        <v>4.59</v>
      </c>
      <c r="BC207" s="39">
        <v>0</v>
      </c>
      <c r="BD207" s="39">
        <v>0</v>
      </c>
      <c r="BE207" s="39">
        <v>0.23400000000000001</v>
      </c>
      <c r="BF207" s="39">
        <v>0</v>
      </c>
      <c r="BG207" s="39">
        <v>11.493</v>
      </c>
      <c r="BH207" s="39">
        <v>0</v>
      </c>
      <c r="BI207" s="39">
        <v>0.53400000000000003</v>
      </c>
      <c r="BJ207" s="39">
        <v>1.3420000000000001</v>
      </c>
      <c r="BK207" s="39">
        <v>0</v>
      </c>
    </row>
    <row r="208" spans="1:63" x14ac:dyDescent="0.2">
      <c r="A208" s="30">
        <f t="shared" si="32"/>
        <v>2030</v>
      </c>
      <c r="D208" s="30">
        <f t="shared" si="33"/>
        <v>1</v>
      </c>
      <c r="E208" s="30">
        <f t="shared" si="24"/>
        <v>41</v>
      </c>
      <c r="F208" s="30">
        <f t="shared" si="25"/>
        <v>32</v>
      </c>
      <c r="G208" s="30">
        <f t="shared" si="26"/>
        <v>4</v>
      </c>
      <c r="H208" s="30">
        <f t="shared" si="27"/>
        <v>0</v>
      </c>
      <c r="I208" s="30">
        <f t="shared" si="28"/>
        <v>0</v>
      </c>
      <c r="J208" s="30">
        <f t="shared" si="29"/>
        <v>0</v>
      </c>
      <c r="K208" s="30">
        <f t="shared" si="30"/>
        <v>0</v>
      </c>
      <c r="L208" s="30">
        <f t="shared" si="31"/>
        <v>1</v>
      </c>
      <c r="M208" s="38">
        <v>47484</v>
      </c>
      <c r="N208" s="39">
        <v>0.47399999999999998</v>
      </c>
      <c r="O208" s="39">
        <v>2.794</v>
      </c>
      <c r="P208" s="39">
        <v>0</v>
      </c>
      <c r="Q208" s="39">
        <v>7.992</v>
      </c>
      <c r="R208" s="39">
        <v>0.156</v>
      </c>
      <c r="S208" s="39">
        <v>4.1779999999999999</v>
      </c>
      <c r="T208" s="39">
        <v>0.51</v>
      </c>
      <c r="U208" s="39">
        <v>1.85</v>
      </c>
      <c r="V208" s="39">
        <v>6.069</v>
      </c>
      <c r="W208" s="39">
        <v>0.111</v>
      </c>
      <c r="X208" s="39">
        <v>0.66200000000000003</v>
      </c>
      <c r="Y208" s="39">
        <v>8.3780000000000001</v>
      </c>
      <c r="Z208" s="39">
        <v>4.8029999999999999</v>
      </c>
      <c r="AA208" s="39">
        <v>0.126</v>
      </c>
      <c r="AB208" s="39">
        <v>2.6019999999999999</v>
      </c>
      <c r="AC208" s="39">
        <v>1.81</v>
      </c>
      <c r="AD208" s="39">
        <v>16.968</v>
      </c>
      <c r="AE208" s="39">
        <v>0</v>
      </c>
      <c r="AF208" s="39">
        <v>0</v>
      </c>
      <c r="AG208" s="39">
        <v>3.2</v>
      </c>
      <c r="AH208" s="39">
        <v>4.5839999999999996</v>
      </c>
      <c r="AI208" s="39">
        <v>1.778</v>
      </c>
      <c r="AJ208" s="39">
        <v>3.3279999999999998</v>
      </c>
      <c r="AK208" s="39">
        <v>1.3819999999999999</v>
      </c>
      <c r="AL208" s="39">
        <v>7.0910000000000002</v>
      </c>
      <c r="AM208" s="39">
        <v>0</v>
      </c>
      <c r="AN208" s="39">
        <v>4.3090000000000002</v>
      </c>
      <c r="AO208" s="39">
        <v>19.526</v>
      </c>
      <c r="AP208" s="39">
        <v>9.2029999999999994</v>
      </c>
      <c r="AQ208" s="39">
        <v>0.38600000000000001</v>
      </c>
      <c r="AR208" s="39">
        <v>2.1819999999999999</v>
      </c>
      <c r="AS208" s="39">
        <v>0</v>
      </c>
      <c r="AT208" s="39">
        <v>0</v>
      </c>
      <c r="AU208" s="39">
        <v>45.493000000000002</v>
      </c>
      <c r="AV208" s="39">
        <v>0</v>
      </c>
      <c r="AW208" s="39">
        <v>8.7200000000000006</v>
      </c>
      <c r="AX208" s="39">
        <v>2.863</v>
      </c>
      <c r="AY208" s="39">
        <v>11.922000000000001</v>
      </c>
      <c r="AZ208" s="39">
        <v>0.14399999999999999</v>
      </c>
      <c r="BA208" s="39">
        <v>1.101</v>
      </c>
      <c r="BB208" s="39">
        <v>1.6719999999999999</v>
      </c>
      <c r="BC208" s="39">
        <v>0</v>
      </c>
      <c r="BD208" s="39">
        <v>1.472</v>
      </c>
      <c r="BE208" s="39">
        <v>2.0419999999999998</v>
      </c>
      <c r="BF208" s="39">
        <v>5.7160000000000002</v>
      </c>
      <c r="BG208" s="39">
        <v>0</v>
      </c>
      <c r="BH208" s="39">
        <v>2.2559999999999998</v>
      </c>
      <c r="BI208" s="39">
        <v>0.109</v>
      </c>
      <c r="BJ208" s="39">
        <v>2.198</v>
      </c>
      <c r="BK208" s="39">
        <v>2.08</v>
      </c>
    </row>
    <row r="209" spans="1:63" x14ac:dyDescent="0.2">
      <c r="A209" s="30">
        <f t="shared" si="32"/>
        <v>2030</v>
      </c>
      <c r="D209" s="30">
        <f t="shared" si="33"/>
        <v>0</v>
      </c>
      <c r="E209" s="30">
        <f t="shared" si="24"/>
        <v>24</v>
      </c>
      <c r="F209" s="30">
        <f t="shared" si="25"/>
        <v>13</v>
      </c>
      <c r="G209" s="30">
        <f t="shared" si="26"/>
        <v>2</v>
      </c>
      <c r="H209" s="30">
        <f t="shared" si="27"/>
        <v>0</v>
      </c>
      <c r="I209" s="30">
        <f t="shared" si="28"/>
        <v>0</v>
      </c>
      <c r="J209" s="30">
        <f t="shared" si="29"/>
        <v>0</v>
      </c>
      <c r="K209" s="30">
        <f t="shared" si="30"/>
        <v>0</v>
      </c>
      <c r="L209" s="30">
        <f t="shared" si="31"/>
        <v>2</v>
      </c>
      <c r="M209" s="38">
        <v>47515</v>
      </c>
      <c r="N209" s="39">
        <v>0</v>
      </c>
      <c r="O209" s="39">
        <v>0</v>
      </c>
      <c r="P209" s="39">
        <v>7.1550000000000002</v>
      </c>
      <c r="Q209" s="39">
        <v>0</v>
      </c>
      <c r="R209" s="39">
        <v>0</v>
      </c>
      <c r="S209" s="39">
        <v>3.464</v>
      </c>
      <c r="T209" s="39">
        <v>0</v>
      </c>
      <c r="U209" s="39">
        <v>3.4740000000000002</v>
      </c>
      <c r="V209" s="39">
        <v>1.903</v>
      </c>
      <c r="W209" s="39">
        <v>0</v>
      </c>
      <c r="X209" s="39">
        <v>0</v>
      </c>
      <c r="Y209" s="39">
        <v>0.248</v>
      </c>
      <c r="Z209" s="39">
        <v>0</v>
      </c>
      <c r="AA209" s="39">
        <v>0.56200000000000006</v>
      </c>
      <c r="AB209" s="39">
        <v>0</v>
      </c>
      <c r="AC209" s="39">
        <v>2.1429999999999998</v>
      </c>
      <c r="AD209" s="39">
        <v>0</v>
      </c>
      <c r="AE209" s="39">
        <v>0.35699999999999998</v>
      </c>
      <c r="AF209" s="39">
        <v>1.496</v>
      </c>
      <c r="AG209" s="39">
        <v>0</v>
      </c>
      <c r="AH209" s="39">
        <v>0.71299999999999997</v>
      </c>
      <c r="AI209" s="39">
        <v>8.9999999999999993E-3</v>
      </c>
      <c r="AJ209" s="39">
        <v>1.33</v>
      </c>
      <c r="AK209" s="39">
        <v>1.07</v>
      </c>
      <c r="AL209" s="39">
        <v>0</v>
      </c>
      <c r="AM209" s="39">
        <v>5.7149999999999999</v>
      </c>
      <c r="AN209" s="39">
        <v>0</v>
      </c>
      <c r="AO209" s="39">
        <v>18.977</v>
      </c>
      <c r="AP209" s="39">
        <v>0.72099999999999997</v>
      </c>
      <c r="AQ209" s="39">
        <v>0</v>
      </c>
      <c r="AR209" s="39">
        <v>7.02</v>
      </c>
      <c r="AS209" s="39">
        <v>0</v>
      </c>
      <c r="AT209" s="39">
        <v>0</v>
      </c>
      <c r="AU209" s="39">
        <v>0</v>
      </c>
      <c r="AV209" s="39">
        <v>20.704999999999998</v>
      </c>
      <c r="AW209" s="39">
        <v>0</v>
      </c>
      <c r="AX209" s="39">
        <v>0</v>
      </c>
      <c r="AY209" s="39">
        <v>0.99099999999999999</v>
      </c>
      <c r="AZ209" s="39">
        <v>0</v>
      </c>
      <c r="BA209" s="39">
        <v>3.2000000000000001E-2</v>
      </c>
      <c r="BB209" s="39">
        <v>0.104</v>
      </c>
      <c r="BC209" s="39">
        <v>0</v>
      </c>
      <c r="BD209" s="39">
        <v>9.2750000000000004</v>
      </c>
      <c r="BE209" s="39">
        <v>0</v>
      </c>
      <c r="BF209" s="39">
        <v>0.91</v>
      </c>
      <c r="BG209" s="39">
        <v>0</v>
      </c>
      <c r="BH209" s="39">
        <v>0</v>
      </c>
      <c r="BI209" s="39">
        <v>0</v>
      </c>
      <c r="BJ209" s="39">
        <v>0.41499999999999998</v>
      </c>
      <c r="BK209" s="39">
        <v>0</v>
      </c>
    </row>
    <row r="210" spans="1:63" x14ac:dyDescent="0.2">
      <c r="A210" s="30">
        <f t="shared" si="32"/>
        <v>2030</v>
      </c>
      <c r="D210" s="30">
        <f t="shared" si="33"/>
        <v>0</v>
      </c>
      <c r="E210" s="30">
        <f t="shared" si="24"/>
        <v>41</v>
      </c>
      <c r="F210" s="30">
        <f t="shared" si="25"/>
        <v>33</v>
      </c>
      <c r="G210" s="30">
        <f t="shared" si="26"/>
        <v>4</v>
      </c>
      <c r="H210" s="30">
        <f t="shared" si="27"/>
        <v>0</v>
      </c>
      <c r="I210" s="30">
        <f t="shared" si="28"/>
        <v>0</v>
      </c>
      <c r="J210" s="30">
        <f t="shared" si="29"/>
        <v>0</v>
      </c>
      <c r="K210" s="30">
        <f t="shared" si="30"/>
        <v>0</v>
      </c>
      <c r="L210" s="30">
        <f t="shared" si="31"/>
        <v>3</v>
      </c>
      <c r="M210" s="38">
        <v>47543</v>
      </c>
      <c r="N210" s="39">
        <v>4.4390000000000001</v>
      </c>
      <c r="O210" s="39">
        <v>0.501</v>
      </c>
      <c r="P210" s="39">
        <v>1.635</v>
      </c>
      <c r="Q210" s="39">
        <v>3.1970000000000001</v>
      </c>
      <c r="R210" s="39">
        <v>0</v>
      </c>
      <c r="S210" s="39">
        <v>10.067</v>
      </c>
      <c r="T210" s="39">
        <v>1.375</v>
      </c>
      <c r="U210" s="39">
        <v>3.2749999999999999</v>
      </c>
      <c r="V210" s="39">
        <v>0</v>
      </c>
      <c r="W210" s="39">
        <v>6.4219999999999997</v>
      </c>
      <c r="X210" s="39">
        <v>0</v>
      </c>
      <c r="Y210" s="39">
        <v>5.173</v>
      </c>
      <c r="Z210" s="39">
        <v>19.533000000000001</v>
      </c>
      <c r="AA210" s="39">
        <v>0.30299999999999999</v>
      </c>
      <c r="AB210" s="39">
        <v>0.83099999999999996</v>
      </c>
      <c r="AC210" s="39">
        <v>6.0979999999999999</v>
      </c>
      <c r="AD210" s="39">
        <v>5.6989999999999998</v>
      </c>
      <c r="AE210" s="39">
        <v>0.55000000000000004</v>
      </c>
      <c r="AF210" s="39">
        <v>0.218</v>
      </c>
      <c r="AG210" s="39">
        <v>4.1319999999999997</v>
      </c>
      <c r="AH210" s="39">
        <v>3.0470000000000002</v>
      </c>
      <c r="AI210" s="39">
        <v>0.32300000000000001</v>
      </c>
      <c r="AJ210" s="39">
        <v>8.3059999999999992</v>
      </c>
      <c r="AK210" s="39">
        <v>2.484</v>
      </c>
      <c r="AL210" s="39">
        <v>8.4499999999999993</v>
      </c>
      <c r="AM210" s="39">
        <v>0</v>
      </c>
      <c r="AN210" s="39">
        <v>0</v>
      </c>
      <c r="AO210" s="39">
        <v>10.417</v>
      </c>
      <c r="AP210" s="39">
        <v>0</v>
      </c>
      <c r="AQ210" s="39">
        <v>0.34599999999999997</v>
      </c>
      <c r="AR210" s="39">
        <v>1.8069999999999999</v>
      </c>
      <c r="AS210" s="39">
        <v>0</v>
      </c>
      <c r="AT210" s="39">
        <v>2.3460000000000001</v>
      </c>
      <c r="AU210" s="39">
        <v>2.1320000000000001</v>
      </c>
      <c r="AV210" s="39">
        <v>4.2</v>
      </c>
      <c r="AW210" s="39">
        <v>1.171</v>
      </c>
      <c r="AX210" s="39">
        <v>4.8330000000000002</v>
      </c>
      <c r="AY210" s="39">
        <v>4.0650000000000004</v>
      </c>
      <c r="AZ210" s="39">
        <v>0</v>
      </c>
      <c r="BA210" s="39">
        <v>6.1680000000000001</v>
      </c>
      <c r="BB210" s="39">
        <v>5.6970000000000001</v>
      </c>
      <c r="BC210" s="39">
        <v>1.9279999999999999</v>
      </c>
      <c r="BD210" s="39">
        <v>1.1539999999999999</v>
      </c>
      <c r="BE210" s="39">
        <v>2.7370000000000001</v>
      </c>
      <c r="BF210" s="39">
        <v>4.38</v>
      </c>
      <c r="BG210" s="39">
        <v>0</v>
      </c>
      <c r="BH210" s="39">
        <v>1.6339999999999999</v>
      </c>
      <c r="BI210" s="39">
        <v>1.2829999999999999</v>
      </c>
      <c r="BJ210" s="39">
        <v>0.16400000000000001</v>
      </c>
      <c r="BK210" s="39">
        <v>11.019</v>
      </c>
    </row>
    <row r="211" spans="1:63" x14ac:dyDescent="0.2">
      <c r="A211" s="30">
        <f t="shared" si="32"/>
        <v>2030</v>
      </c>
      <c r="D211" s="30">
        <f t="shared" si="33"/>
        <v>0</v>
      </c>
      <c r="E211" s="30">
        <f t="shared" si="24"/>
        <v>5</v>
      </c>
      <c r="F211" s="30">
        <f t="shared" si="25"/>
        <v>1</v>
      </c>
      <c r="G211" s="30">
        <f t="shared" si="26"/>
        <v>0</v>
      </c>
      <c r="H211" s="30">
        <f t="shared" si="27"/>
        <v>0</v>
      </c>
      <c r="I211" s="30">
        <f t="shared" si="28"/>
        <v>0</v>
      </c>
      <c r="J211" s="30">
        <f t="shared" si="29"/>
        <v>0</v>
      </c>
      <c r="K211" s="30">
        <f t="shared" si="30"/>
        <v>0</v>
      </c>
      <c r="L211" s="30">
        <f t="shared" si="31"/>
        <v>4</v>
      </c>
      <c r="M211" s="38">
        <v>47574</v>
      </c>
      <c r="N211" s="39">
        <v>0.59199999999999997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7.0999999999999994E-2</v>
      </c>
      <c r="AG211" s="39">
        <v>0</v>
      </c>
      <c r="AH211" s="39">
        <v>0</v>
      </c>
      <c r="AI211" s="39">
        <v>0</v>
      </c>
      <c r="AJ211" s="39">
        <v>0.373</v>
      </c>
      <c r="AK211" s="39">
        <v>0</v>
      </c>
      <c r="AL211" s="39">
        <v>0</v>
      </c>
      <c r="AM211" s="39">
        <v>1.272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0</v>
      </c>
      <c r="AY211" s="39">
        <v>0</v>
      </c>
      <c r="AZ211" s="39">
        <v>0</v>
      </c>
      <c r="BA211" s="39">
        <v>0.113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</row>
    <row r="212" spans="1:63" x14ac:dyDescent="0.2">
      <c r="A212" s="30">
        <f t="shared" si="32"/>
        <v>2030</v>
      </c>
      <c r="D212" s="30">
        <f t="shared" si="33"/>
        <v>0</v>
      </c>
      <c r="E212" s="30">
        <f t="shared" si="24"/>
        <v>10</v>
      </c>
      <c r="F212" s="30">
        <f t="shared" si="25"/>
        <v>3</v>
      </c>
      <c r="G212" s="30">
        <f t="shared" si="26"/>
        <v>0</v>
      </c>
      <c r="H212" s="30">
        <f t="shared" si="27"/>
        <v>0</v>
      </c>
      <c r="I212" s="30">
        <f t="shared" si="28"/>
        <v>0</v>
      </c>
      <c r="J212" s="30">
        <f t="shared" si="29"/>
        <v>0</v>
      </c>
      <c r="K212" s="30">
        <f t="shared" si="30"/>
        <v>0</v>
      </c>
      <c r="L212" s="30">
        <f t="shared" si="31"/>
        <v>5</v>
      </c>
      <c r="M212" s="38">
        <v>47604</v>
      </c>
      <c r="N212" s="39">
        <v>0.48099999999999998</v>
      </c>
      <c r="O212" s="39">
        <v>0</v>
      </c>
      <c r="P212" s="39">
        <v>0</v>
      </c>
      <c r="Q212" s="39">
        <v>1.367</v>
      </c>
      <c r="R212" s="39">
        <v>1.7070000000000001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1.167</v>
      </c>
      <c r="AE212" s="39">
        <v>0</v>
      </c>
      <c r="AF212" s="39">
        <v>0</v>
      </c>
      <c r="AG212" s="39">
        <v>0.30299999999999999</v>
      </c>
      <c r="AH212" s="39">
        <v>0</v>
      </c>
      <c r="AI212" s="39">
        <v>0</v>
      </c>
      <c r="AJ212" s="39">
        <v>0</v>
      </c>
      <c r="AK212" s="39">
        <v>0</v>
      </c>
      <c r="AL212" s="39">
        <v>0.92</v>
      </c>
      <c r="AM212" s="39">
        <v>0</v>
      </c>
      <c r="AN212" s="39">
        <v>0</v>
      </c>
      <c r="AO212" s="39">
        <v>0</v>
      </c>
      <c r="AP212" s="39">
        <v>0</v>
      </c>
      <c r="AQ212" s="39">
        <v>0.76500000000000001</v>
      </c>
      <c r="AR212" s="39">
        <v>0</v>
      </c>
      <c r="AS212" s="39">
        <v>0</v>
      </c>
      <c r="AT212" s="39">
        <v>0</v>
      </c>
      <c r="AU212" s="39">
        <v>0</v>
      </c>
      <c r="AV212" s="39">
        <v>4.0000000000000001E-3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0.98599999999999999</v>
      </c>
      <c r="BE212" s="39">
        <v>0</v>
      </c>
      <c r="BF212" s="39">
        <v>0</v>
      </c>
      <c r="BG212" s="39">
        <v>0</v>
      </c>
      <c r="BH212" s="39">
        <v>7.0000000000000007E-2</v>
      </c>
      <c r="BI212" s="39">
        <v>0</v>
      </c>
      <c r="BJ212" s="39">
        <v>0</v>
      </c>
      <c r="BK212" s="39">
        <v>0</v>
      </c>
    </row>
    <row r="213" spans="1:63" x14ac:dyDescent="0.2">
      <c r="A213" s="30">
        <f t="shared" si="32"/>
        <v>2030</v>
      </c>
      <c r="D213" s="30">
        <f t="shared" si="33"/>
        <v>0</v>
      </c>
      <c r="E213" s="30">
        <f t="shared" si="24"/>
        <v>32</v>
      </c>
      <c r="F213" s="30">
        <f t="shared" si="25"/>
        <v>15</v>
      </c>
      <c r="G213" s="30">
        <f t="shared" si="26"/>
        <v>1</v>
      </c>
      <c r="H213" s="30">
        <f t="shared" si="27"/>
        <v>0</v>
      </c>
      <c r="I213" s="30">
        <f t="shared" si="28"/>
        <v>0</v>
      </c>
      <c r="J213" s="30">
        <f t="shared" si="29"/>
        <v>0</v>
      </c>
      <c r="K213" s="30">
        <f t="shared" si="30"/>
        <v>0</v>
      </c>
      <c r="L213" s="30">
        <f t="shared" si="31"/>
        <v>6</v>
      </c>
      <c r="M213" s="38">
        <v>47635</v>
      </c>
      <c r="N213" s="39">
        <v>1.3979999999999999</v>
      </c>
      <c r="O213" s="39">
        <v>1.1180000000000001</v>
      </c>
      <c r="P213" s="39">
        <v>0.61499999999999999</v>
      </c>
      <c r="Q213" s="39">
        <v>0</v>
      </c>
      <c r="R213" s="39">
        <v>0.58599999999999997</v>
      </c>
      <c r="S213" s="39">
        <v>0</v>
      </c>
      <c r="T213" s="39">
        <v>0.60799999999999998</v>
      </c>
      <c r="U213" s="39">
        <v>0.74399999999999999</v>
      </c>
      <c r="V213" s="39">
        <v>2.84</v>
      </c>
      <c r="W213" s="39">
        <v>0</v>
      </c>
      <c r="X213" s="39">
        <v>17.542000000000002</v>
      </c>
      <c r="Y213" s="39">
        <v>0</v>
      </c>
      <c r="Z213" s="39">
        <v>0</v>
      </c>
      <c r="AA213" s="39">
        <v>1.48</v>
      </c>
      <c r="AB213" s="39">
        <v>5.3029999999999999</v>
      </c>
      <c r="AC213" s="39">
        <v>0</v>
      </c>
      <c r="AD213" s="39">
        <v>1.663</v>
      </c>
      <c r="AE213" s="39">
        <v>0</v>
      </c>
      <c r="AF213" s="39">
        <v>0.70699999999999996</v>
      </c>
      <c r="AG213" s="39">
        <v>0.64500000000000002</v>
      </c>
      <c r="AH213" s="39">
        <v>0.69899999999999995</v>
      </c>
      <c r="AI213" s="39">
        <v>1.2709999999999999</v>
      </c>
      <c r="AJ213" s="39">
        <v>0.65500000000000003</v>
      </c>
      <c r="AK213" s="39">
        <v>0</v>
      </c>
      <c r="AL213" s="39">
        <v>0</v>
      </c>
      <c r="AM213" s="39">
        <v>4.0389999999999997</v>
      </c>
      <c r="AN213" s="39">
        <v>0</v>
      </c>
      <c r="AO213" s="39">
        <v>0.89800000000000002</v>
      </c>
      <c r="AP213" s="39">
        <v>0</v>
      </c>
      <c r="AQ213" s="39">
        <v>0.92100000000000004</v>
      </c>
      <c r="AR213" s="39">
        <v>1.534</v>
      </c>
      <c r="AS213" s="39">
        <v>0</v>
      </c>
      <c r="AT213" s="39">
        <v>0</v>
      </c>
      <c r="AU213" s="39">
        <v>4.1139999999999999</v>
      </c>
      <c r="AV213" s="39">
        <v>0.66100000000000003</v>
      </c>
      <c r="AW213" s="39">
        <v>0</v>
      </c>
      <c r="AX213" s="39">
        <v>4.1680000000000001</v>
      </c>
      <c r="AY213" s="39">
        <v>0</v>
      </c>
      <c r="AZ213" s="39">
        <v>2.036</v>
      </c>
      <c r="BA213" s="39">
        <v>0.38300000000000001</v>
      </c>
      <c r="BB213" s="39">
        <v>0.67</v>
      </c>
      <c r="BC213" s="39">
        <v>1.7669999999999999</v>
      </c>
      <c r="BD213" s="39">
        <v>0</v>
      </c>
      <c r="BE213" s="39">
        <v>0</v>
      </c>
      <c r="BF213" s="39">
        <v>8.99</v>
      </c>
      <c r="BG213" s="39">
        <v>0.432</v>
      </c>
      <c r="BH213" s="39">
        <v>0.97899999999999998</v>
      </c>
      <c r="BI213" s="39">
        <v>0.47399999999999998</v>
      </c>
      <c r="BJ213" s="39">
        <v>9.5000000000000001E-2</v>
      </c>
      <c r="BK213" s="39">
        <v>0</v>
      </c>
    </row>
    <row r="214" spans="1:63" x14ac:dyDescent="0.2">
      <c r="A214" s="30">
        <f t="shared" si="32"/>
        <v>2030</v>
      </c>
      <c r="D214" s="30">
        <f t="shared" si="33"/>
        <v>5</v>
      </c>
      <c r="E214" s="30">
        <f t="shared" si="24"/>
        <v>50</v>
      </c>
      <c r="F214" s="30">
        <f t="shared" si="25"/>
        <v>50</v>
      </c>
      <c r="G214" s="30">
        <f t="shared" si="26"/>
        <v>21</v>
      </c>
      <c r="H214" s="30">
        <f t="shared" si="27"/>
        <v>1</v>
      </c>
      <c r="I214" s="30">
        <f t="shared" si="28"/>
        <v>0</v>
      </c>
      <c r="J214" s="30">
        <f t="shared" si="29"/>
        <v>0</v>
      </c>
      <c r="K214" s="30">
        <f t="shared" si="30"/>
        <v>0</v>
      </c>
      <c r="L214" s="30">
        <f t="shared" si="31"/>
        <v>7</v>
      </c>
      <c r="M214" s="38">
        <v>47665</v>
      </c>
      <c r="N214" s="39">
        <v>40.045999999999999</v>
      </c>
      <c r="O214" s="39">
        <v>7.976</v>
      </c>
      <c r="P214" s="39">
        <v>33.139000000000003</v>
      </c>
      <c r="Q214" s="39">
        <v>1.387</v>
      </c>
      <c r="R214" s="39">
        <v>10.35</v>
      </c>
      <c r="S214" s="39">
        <v>6.984</v>
      </c>
      <c r="T214" s="39">
        <v>3.774</v>
      </c>
      <c r="U214" s="39">
        <v>12.936</v>
      </c>
      <c r="V214" s="39">
        <v>11.723000000000001</v>
      </c>
      <c r="W214" s="39">
        <v>7.3440000000000003</v>
      </c>
      <c r="X214" s="39">
        <v>6.45</v>
      </c>
      <c r="Y214" s="39">
        <v>9.0009999999999994</v>
      </c>
      <c r="Z214" s="39">
        <v>2.8919999999999999</v>
      </c>
      <c r="AA214" s="39">
        <v>19.289000000000001</v>
      </c>
      <c r="AB214" s="39">
        <v>3.101</v>
      </c>
      <c r="AC214" s="39">
        <v>17.581</v>
      </c>
      <c r="AD214" s="39">
        <v>2.2759999999999998</v>
      </c>
      <c r="AE214" s="39">
        <v>22.260999999999999</v>
      </c>
      <c r="AF214" s="39">
        <v>27.562999999999999</v>
      </c>
      <c r="AG214" s="39">
        <v>1.954</v>
      </c>
      <c r="AH214" s="39">
        <v>3.08</v>
      </c>
      <c r="AI214" s="39">
        <v>23.225999999999999</v>
      </c>
      <c r="AJ214" s="39">
        <v>7.4779999999999998</v>
      </c>
      <c r="AK214" s="39">
        <v>5.6260000000000003</v>
      </c>
      <c r="AL214" s="39">
        <v>11.839</v>
      </c>
      <c r="AM214" s="39">
        <v>3.347</v>
      </c>
      <c r="AN214" s="39">
        <v>50.209000000000003</v>
      </c>
      <c r="AO214" s="39">
        <v>15.881</v>
      </c>
      <c r="AP214" s="39">
        <v>4.6500000000000004</v>
      </c>
      <c r="AQ214" s="39">
        <v>14.673</v>
      </c>
      <c r="AR214" s="39">
        <v>26.446999999999999</v>
      </c>
      <c r="AS214" s="39">
        <v>3.6059999999999999</v>
      </c>
      <c r="AT214" s="39">
        <v>4.67</v>
      </c>
      <c r="AU214" s="39">
        <v>12.614000000000001</v>
      </c>
      <c r="AV214" s="39">
        <v>3.6349999999999998</v>
      </c>
      <c r="AW214" s="39">
        <v>11.628</v>
      </c>
      <c r="AX214" s="39">
        <v>8.11</v>
      </c>
      <c r="AY214" s="39">
        <v>7.4169999999999998</v>
      </c>
      <c r="AZ214" s="39">
        <v>8.6470000000000002</v>
      </c>
      <c r="BA214" s="39">
        <v>6.24</v>
      </c>
      <c r="BB214" s="39">
        <v>2.59</v>
      </c>
      <c r="BC214" s="39">
        <v>12.018000000000001</v>
      </c>
      <c r="BD214" s="39">
        <v>10.159000000000001</v>
      </c>
      <c r="BE214" s="39">
        <v>5.4359999999999999</v>
      </c>
      <c r="BF214" s="39">
        <v>16.491</v>
      </c>
      <c r="BG214" s="39">
        <v>3.456</v>
      </c>
      <c r="BH214" s="39">
        <v>9.0359999999999996</v>
      </c>
      <c r="BI214" s="39">
        <v>6.5720000000000001</v>
      </c>
      <c r="BJ214" s="39">
        <v>11.815</v>
      </c>
      <c r="BK214" s="39">
        <v>4.2759999999999998</v>
      </c>
    </row>
    <row r="215" spans="1:63" x14ac:dyDescent="0.2">
      <c r="A215" s="30">
        <f t="shared" si="32"/>
        <v>2030</v>
      </c>
      <c r="D215" s="30">
        <f t="shared" si="33"/>
        <v>5</v>
      </c>
      <c r="E215" s="30">
        <f t="shared" si="24"/>
        <v>50</v>
      </c>
      <c r="F215" s="30">
        <f t="shared" si="25"/>
        <v>49</v>
      </c>
      <c r="G215" s="30">
        <f t="shared" si="26"/>
        <v>21</v>
      </c>
      <c r="H215" s="30">
        <f t="shared" si="27"/>
        <v>0</v>
      </c>
      <c r="I215" s="30">
        <f t="shared" si="28"/>
        <v>0</v>
      </c>
      <c r="J215" s="30">
        <f t="shared" si="29"/>
        <v>0</v>
      </c>
      <c r="K215" s="30">
        <f t="shared" si="30"/>
        <v>0</v>
      </c>
      <c r="L215" s="30">
        <f t="shared" si="31"/>
        <v>8</v>
      </c>
      <c r="M215" s="38">
        <v>47696</v>
      </c>
      <c r="N215" s="39">
        <v>15.808999999999999</v>
      </c>
      <c r="O215" s="39">
        <v>3.472</v>
      </c>
      <c r="P215" s="39">
        <v>16.068999999999999</v>
      </c>
      <c r="Q215" s="39">
        <v>2.5249999999999999</v>
      </c>
      <c r="R215" s="39">
        <v>4.1449999999999996</v>
      </c>
      <c r="S215" s="39">
        <v>7.8339999999999996</v>
      </c>
      <c r="T215" s="39">
        <v>1.927</v>
      </c>
      <c r="U215" s="39">
        <v>19.405000000000001</v>
      </c>
      <c r="V215" s="39">
        <v>3.2839999999999998</v>
      </c>
      <c r="W215" s="39">
        <v>12.916</v>
      </c>
      <c r="X215" s="39">
        <v>2.78</v>
      </c>
      <c r="Y215" s="39">
        <v>20.119</v>
      </c>
      <c r="Z215" s="39">
        <v>6.1230000000000002</v>
      </c>
      <c r="AA215" s="39">
        <v>8.3800000000000008</v>
      </c>
      <c r="AB215" s="39">
        <v>6.5940000000000003</v>
      </c>
      <c r="AC215" s="39">
        <v>6.45</v>
      </c>
      <c r="AD215" s="39">
        <v>49.375</v>
      </c>
      <c r="AE215" s="39">
        <v>4.9909999999999997</v>
      </c>
      <c r="AF215" s="39">
        <v>23.905999999999999</v>
      </c>
      <c r="AG215" s="39">
        <v>3.411</v>
      </c>
      <c r="AH215" s="39">
        <v>47.966999999999999</v>
      </c>
      <c r="AI215" s="39">
        <v>9.375</v>
      </c>
      <c r="AJ215" s="39">
        <v>10.71</v>
      </c>
      <c r="AK215" s="39">
        <v>6.9210000000000003</v>
      </c>
      <c r="AL215" s="39">
        <v>36.293999999999997</v>
      </c>
      <c r="AM215" s="39">
        <v>0.70599999999999996</v>
      </c>
      <c r="AN215" s="39">
        <v>2.9889999999999999</v>
      </c>
      <c r="AO215" s="39">
        <v>18.446999999999999</v>
      </c>
      <c r="AP215" s="39">
        <v>2.7669999999999999</v>
      </c>
      <c r="AQ215" s="39">
        <v>7.1959999999999997</v>
      </c>
      <c r="AR215" s="39">
        <v>17.687999999999999</v>
      </c>
      <c r="AS215" s="39">
        <v>2.83</v>
      </c>
      <c r="AT215" s="39">
        <v>21.385000000000002</v>
      </c>
      <c r="AU215" s="39">
        <v>13.832000000000001</v>
      </c>
      <c r="AV215" s="39">
        <v>13.538</v>
      </c>
      <c r="AW215" s="39">
        <v>4.524</v>
      </c>
      <c r="AX215" s="39">
        <v>5.0670000000000002</v>
      </c>
      <c r="AY215" s="39">
        <v>11.566000000000001</v>
      </c>
      <c r="AZ215" s="39">
        <v>3.1440000000000001</v>
      </c>
      <c r="BA215" s="39">
        <v>11.561999999999999</v>
      </c>
      <c r="BB215" s="39">
        <v>9.1820000000000004</v>
      </c>
      <c r="BC215" s="39">
        <v>3.706</v>
      </c>
      <c r="BD215" s="39">
        <v>2.8969999999999998</v>
      </c>
      <c r="BE215" s="39">
        <v>8.4979999999999993</v>
      </c>
      <c r="BF215" s="39">
        <v>37.722000000000001</v>
      </c>
      <c r="BG215" s="39">
        <v>7.58</v>
      </c>
      <c r="BH215" s="39">
        <v>14.997</v>
      </c>
      <c r="BI215" s="39">
        <v>39.640999999999998</v>
      </c>
      <c r="BJ215" s="39">
        <v>10.827</v>
      </c>
      <c r="BK215" s="39">
        <v>5.6959999999999997</v>
      </c>
    </row>
    <row r="216" spans="1:63" x14ac:dyDescent="0.2">
      <c r="A216" s="30">
        <f t="shared" si="32"/>
        <v>2030</v>
      </c>
      <c r="D216" s="30">
        <f t="shared" si="33"/>
        <v>3</v>
      </c>
      <c r="E216" s="30">
        <f t="shared" si="24"/>
        <v>50</v>
      </c>
      <c r="F216" s="30">
        <f t="shared" si="25"/>
        <v>49</v>
      </c>
      <c r="G216" s="30">
        <f t="shared" si="26"/>
        <v>14</v>
      </c>
      <c r="H216" s="30">
        <f t="shared" si="27"/>
        <v>2</v>
      </c>
      <c r="I216" s="30">
        <f t="shared" si="28"/>
        <v>0</v>
      </c>
      <c r="J216" s="30">
        <f t="shared" si="29"/>
        <v>0</v>
      </c>
      <c r="K216" s="30">
        <f t="shared" si="30"/>
        <v>0</v>
      </c>
      <c r="L216" s="30">
        <f t="shared" si="31"/>
        <v>9</v>
      </c>
      <c r="M216" s="38">
        <v>47727</v>
      </c>
      <c r="N216" s="39">
        <v>32.371000000000002</v>
      </c>
      <c r="O216" s="39">
        <v>1.278</v>
      </c>
      <c r="P216" s="39">
        <v>3.12</v>
      </c>
      <c r="Q216" s="39">
        <v>15.984999999999999</v>
      </c>
      <c r="R216" s="39">
        <v>5.7619999999999996</v>
      </c>
      <c r="S216" s="39">
        <v>9.8360000000000003</v>
      </c>
      <c r="T216" s="39">
        <v>6.1970000000000001</v>
      </c>
      <c r="U216" s="39">
        <v>19.800999999999998</v>
      </c>
      <c r="V216" s="39">
        <v>5.0759999999999996</v>
      </c>
      <c r="W216" s="39">
        <v>11.641999999999999</v>
      </c>
      <c r="X216" s="39">
        <v>0.78200000000000003</v>
      </c>
      <c r="Y216" s="39">
        <v>5.5339999999999998</v>
      </c>
      <c r="Z216" s="39">
        <v>8.718</v>
      </c>
      <c r="AA216" s="39">
        <v>6.61</v>
      </c>
      <c r="AB216" s="39">
        <v>1.599</v>
      </c>
      <c r="AC216" s="39">
        <v>11.089</v>
      </c>
      <c r="AD216" s="39">
        <v>10.295999999999999</v>
      </c>
      <c r="AE216" s="39">
        <v>4.202</v>
      </c>
      <c r="AF216" s="39">
        <v>6.5209999999999999</v>
      </c>
      <c r="AG216" s="39">
        <v>5.2560000000000002</v>
      </c>
      <c r="AH216" s="39">
        <v>8.4420000000000002</v>
      </c>
      <c r="AI216" s="39">
        <v>5.5620000000000003</v>
      </c>
      <c r="AJ216" s="39">
        <v>3.3359999999999999</v>
      </c>
      <c r="AK216" s="39">
        <v>7.9320000000000004</v>
      </c>
      <c r="AL216" s="39">
        <v>11.491</v>
      </c>
      <c r="AM216" s="39">
        <v>5.133</v>
      </c>
      <c r="AN216" s="39">
        <v>3.6080000000000001</v>
      </c>
      <c r="AO216" s="39">
        <v>7.0960000000000001</v>
      </c>
      <c r="AP216" s="39">
        <v>2.65</v>
      </c>
      <c r="AQ216" s="39">
        <v>3.2440000000000002</v>
      </c>
      <c r="AR216" s="39">
        <v>3.625</v>
      </c>
      <c r="AS216" s="39">
        <v>6.4889999999999999</v>
      </c>
      <c r="AT216" s="39">
        <v>6.4480000000000004</v>
      </c>
      <c r="AU216" s="39">
        <v>10.023999999999999</v>
      </c>
      <c r="AV216" s="39">
        <v>19.864999999999998</v>
      </c>
      <c r="AW216" s="39">
        <v>3.1179999999999999</v>
      </c>
      <c r="AX216" s="39">
        <v>2.9860000000000002</v>
      </c>
      <c r="AY216" s="39">
        <v>9.3390000000000004</v>
      </c>
      <c r="AZ216" s="39">
        <v>2.7639999999999998</v>
      </c>
      <c r="BA216" s="39">
        <v>10.099</v>
      </c>
      <c r="BB216" s="39">
        <v>2.5390000000000001</v>
      </c>
      <c r="BC216" s="39">
        <v>68.462999999999994</v>
      </c>
      <c r="BD216" s="39">
        <v>11.654</v>
      </c>
      <c r="BE216" s="39">
        <v>2.7360000000000002</v>
      </c>
      <c r="BF216" s="39">
        <v>1.4239999999999999</v>
      </c>
      <c r="BG216" s="39">
        <v>16.7</v>
      </c>
      <c r="BH216" s="39">
        <v>3.335</v>
      </c>
      <c r="BI216" s="39">
        <v>53.612000000000002</v>
      </c>
      <c r="BJ216" s="39">
        <v>3.7679999999999998</v>
      </c>
      <c r="BK216" s="39">
        <v>8.9480000000000004</v>
      </c>
    </row>
    <row r="217" spans="1:63" x14ac:dyDescent="0.2">
      <c r="A217" s="30">
        <f t="shared" si="32"/>
        <v>2030</v>
      </c>
      <c r="D217" s="30">
        <f t="shared" si="33"/>
        <v>2</v>
      </c>
      <c r="E217" s="30">
        <f t="shared" si="24"/>
        <v>43</v>
      </c>
      <c r="F217" s="30">
        <f t="shared" si="25"/>
        <v>29</v>
      </c>
      <c r="G217" s="30">
        <f t="shared" si="26"/>
        <v>9</v>
      </c>
      <c r="H217" s="30">
        <f t="shared" si="27"/>
        <v>0</v>
      </c>
      <c r="I217" s="30">
        <f t="shared" si="28"/>
        <v>0</v>
      </c>
      <c r="J217" s="30">
        <f t="shared" si="29"/>
        <v>0</v>
      </c>
      <c r="K217" s="30">
        <f t="shared" si="30"/>
        <v>0</v>
      </c>
      <c r="L217" s="30">
        <f t="shared" si="31"/>
        <v>10</v>
      </c>
      <c r="M217" s="38">
        <v>47757</v>
      </c>
      <c r="N217" s="39">
        <v>1.875</v>
      </c>
      <c r="O217" s="39">
        <v>0.66900000000000004</v>
      </c>
      <c r="P217" s="39">
        <v>3.6070000000000002</v>
      </c>
      <c r="Q217" s="39">
        <v>0</v>
      </c>
      <c r="R217" s="39">
        <v>0.51400000000000001</v>
      </c>
      <c r="S217" s="39">
        <v>0.62</v>
      </c>
      <c r="T217" s="39">
        <v>0.93200000000000005</v>
      </c>
      <c r="U217" s="39">
        <v>35.045999999999999</v>
      </c>
      <c r="V217" s="39">
        <v>4.3760000000000003</v>
      </c>
      <c r="W217" s="39">
        <v>0.79800000000000004</v>
      </c>
      <c r="X217" s="39">
        <v>1.466</v>
      </c>
      <c r="Y217" s="39">
        <v>1.0189999999999999</v>
      </c>
      <c r="Z217" s="39">
        <v>1.599</v>
      </c>
      <c r="AA217" s="39">
        <v>1.3149999999999999</v>
      </c>
      <c r="AB217" s="39">
        <v>10.657999999999999</v>
      </c>
      <c r="AC217" s="39">
        <v>1.355</v>
      </c>
      <c r="AD217" s="39">
        <v>47.359000000000002</v>
      </c>
      <c r="AE217" s="39">
        <v>0.314</v>
      </c>
      <c r="AF217" s="39">
        <v>1.9139999999999999</v>
      </c>
      <c r="AG217" s="39">
        <v>6.4</v>
      </c>
      <c r="AH217" s="39">
        <v>1.29</v>
      </c>
      <c r="AI217" s="39">
        <v>0.10100000000000001</v>
      </c>
      <c r="AJ217" s="39">
        <v>3.8959999999999999</v>
      </c>
      <c r="AK217" s="39">
        <v>0</v>
      </c>
      <c r="AL217" s="39">
        <v>0.17799999999999999</v>
      </c>
      <c r="AM217" s="39">
        <v>11.78</v>
      </c>
      <c r="AN217" s="39">
        <v>18.584</v>
      </c>
      <c r="AO217" s="39">
        <v>2.552</v>
      </c>
      <c r="AP217" s="39">
        <v>0</v>
      </c>
      <c r="AQ217" s="39">
        <v>6.1680000000000001</v>
      </c>
      <c r="AR217" s="39">
        <v>7.6230000000000002</v>
      </c>
      <c r="AS217" s="39">
        <v>0</v>
      </c>
      <c r="AT217" s="39">
        <v>11.394</v>
      </c>
      <c r="AU217" s="39">
        <v>13.318</v>
      </c>
      <c r="AV217" s="39">
        <v>8.5000000000000006E-2</v>
      </c>
      <c r="AW217" s="39">
        <v>2.2850000000000001</v>
      </c>
      <c r="AX217" s="39">
        <v>0.54400000000000004</v>
      </c>
      <c r="AY217" s="39">
        <v>11.371</v>
      </c>
      <c r="AZ217" s="39">
        <v>0</v>
      </c>
      <c r="BA217" s="39">
        <v>4.5620000000000003</v>
      </c>
      <c r="BB217" s="39">
        <v>0.69499999999999995</v>
      </c>
      <c r="BC217" s="39">
        <v>1.218</v>
      </c>
      <c r="BD217" s="39">
        <v>3.476</v>
      </c>
      <c r="BE217" s="39">
        <v>0</v>
      </c>
      <c r="BF217" s="39">
        <v>18.431000000000001</v>
      </c>
      <c r="BG217" s="39">
        <v>0.52400000000000002</v>
      </c>
      <c r="BH217" s="39">
        <v>0</v>
      </c>
      <c r="BI217" s="39">
        <v>7.1390000000000002</v>
      </c>
      <c r="BJ217" s="39">
        <v>0.61099999999999999</v>
      </c>
      <c r="BK217" s="39">
        <v>0.48899999999999999</v>
      </c>
    </row>
    <row r="218" spans="1:63" x14ac:dyDescent="0.2">
      <c r="A218" s="30">
        <f t="shared" si="32"/>
        <v>2030</v>
      </c>
      <c r="D218" s="30">
        <f t="shared" si="33"/>
        <v>0</v>
      </c>
      <c r="E218" s="30">
        <f t="shared" si="24"/>
        <v>21</v>
      </c>
      <c r="F218" s="30">
        <f t="shared" si="25"/>
        <v>11</v>
      </c>
      <c r="G218" s="30">
        <f t="shared" si="26"/>
        <v>1</v>
      </c>
      <c r="H218" s="30">
        <f t="shared" si="27"/>
        <v>0</v>
      </c>
      <c r="I218" s="30">
        <f t="shared" si="28"/>
        <v>0</v>
      </c>
      <c r="J218" s="30">
        <f t="shared" si="29"/>
        <v>0</v>
      </c>
      <c r="K218" s="30">
        <f t="shared" si="30"/>
        <v>0</v>
      </c>
      <c r="L218" s="30">
        <f t="shared" si="31"/>
        <v>11</v>
      </c>
      <c r="M218" s="38">
        <v>47788</v>
      </c>
      <c r="N218" s="39">
        <v>0</v>
      </c>
      <c r="O218" s="39">
        <v>1.617</v>
      </c>
      <c r="P218" s="39">
        <v>0</v>
      </c>
      <c r="Q218" s="39">
        <v>0</v>
      </c>
      <c r="R218" s="39">
        <v>0.622</v>
      </c>
      <c r="S218" s="39">
        <v>0</v>
      </c>
      <c r="T218" s="39">
        <v>8.2000000000000003E-2</v>
      </c>
      <c r="U218" s="39">
        <v>0</v>
      </c>
      <c r="V218" s="39">
        <v>0</v>
      </c>
      <c r="W218" s="39">
        <v>0</v>
      </c>
      <c r="X218" s="39">
        <v>0.82199999999999995</v>
      </c>
      <c r="Y218" s="39">
        <v>0</v>
      </c>
      <c r="Z218" s="39">
        <v>0</v>
      </c>
      <c r="AA218" s="39">
        <v>0.49199999999999999</v>
      </c>
      <c r="AB218" s="39">
        <v>0</v>
      </c>
      <c r="AC218" s="39">
        <v>2.875</v>
      </c>
      <c r="AD218" s="39">
        <v>0.88600000000000001</v>
      </c>
      <c r="AE218" s="39">
        <v>0</v>
      </c>
      <c r="AF218" s="39">
        <v>0</v>
      </c>
      <c r="AG218" s="39">
        <v>0.78600000000000003</v>
      </c>
      <c r="AH218" s="39">
        <v>0</v>
      </c>
      <c r="AI218" s="39">
        <v>1.2749999999999999</v>
      </c>
      <c r="AJ218" s="39">
        <v>0</v>
      </c>
      <c r="AK218" s="39">
        <v>0.66100000000000003</v>
      </c>
      <c r="AL218" s="39">
        <v>0</v>
      </c>
      <c r="AM218" s="39">
        <v>1.911</v>
      </c>
      <c r="AN218" s="39">
        <v>3.0539999999999998</v>
      </c>
      <c r="AO218" s="39">
        <v>0</v>
      </c>
      <c r="AP218" s="39">
        <v>0</v>
      </c>
      <c r="AQ218" s="39">
        <v>0.437</v>
      </c>
      <c r="AR218" s="39">
        <v>1.8979999999999999</v>
      </c>
      <c r="AS218" s="39">
        <v>0</v>
      </c>
      <c r="AT218" s="39">
        <v>0.94299999999999995</v>
      </c>
      <c r="AU218" s="39">
        <v>0</v>
      </c>
      <c r="AV218" s="39">
        <v>0</v>
      </c>
      <c r="AW218" s="39">
        <v>0.36299999999999999</v>
      </c>
      <c r="AX218" s="39">
        <v>0</v>
      </c>
      <c r="AY218" s="39">
        <v>0</v>
      </c>
      <c r="AZ218" s="39">
        <v>0</v>
      </c>
      <c r="BA218" s="39">
        <v>2.5449999999999999</v>
      </c>
      <c r="BB218" s="39">
        <v>3.7989999999999999</v>
      </c>
      <c r="BC218" s="39">
        <v>0</v>
      </c>
      <c r="BD218" s="39">
        <v>1.083</v>
      </c>
      <c r="BE218" s="39">
        <v>0</v>
      </c>
      <c r="BF218" s="39">
        <v>0</v>
      </c>
      <c r="BG218" s="39">
        <v>4.1900000000000004</v>
      </c>
      <c r="BH218" s="39">
        <v>17.818000000000001</v>
      </c>
      <c r="BI218" s="39">
        <v>0</v>
      </c>
      <c r="BJ218" s="39">
        <v>0</v>
      </c>
      <c r="BK218" s="39">
        <v>0</v>
      </c>
    </row>
    <row r="219" spans="1:63" x14ac:dyDescent="0.2">
      <c r="A219" s="30">
        <f t="shared" si="32"/>
        <v>2030</v>
      </c>
      <c r="D219" s="30">
        <f t="shared" si="33"/>
        <v>0</v>
      </c>
      <c r="E219" s="30">
        <f t="shared" si="24"/>
        <v>25</v>
      </c>
      <c r="F219" s="30">
        <f t="shared" si="25"/>
        <v>13</v>
      </c>
      <c r="G219" s="30">
        <f t="shared" si="26"/>
        <v>3</v>
      </c>
      <c r="H219" s="30">
        <f t="shared" si="27"/>
        <v>0</v>
      </c>
      <c r="I219" s="30">
        <f t="shared" si="28"/>
        <v>0</v>
      </c>
      <c r="J219" s="30">
        <f t="shared" si="29"/>
        <v>0</v>
      </c>
      <c r="K219" s="30">
        <f t="shared" si="30"/>
        <v>0</v>
      </c>
      <c r="L219" s="30">
        <f t="shared" si="31"/>
        <v>12</v>
      </c>
      <c r="M219" s="38">
        <v>47818</v>
      </c>
      <c r="N219" s="39">
        <v>0</v>
      </c>
      <c r="O219" s="39">
        <v>0.36299999999999999</v>
      </c>
      <c r="P219" s="39">
        <v>0.36199999999999999</v>
      </c>
      <c r="Q219" s="39">
        <v>2.69</v>
      </c>
      <c r="R219" s="39">
        <v>0</v>
      </c>
      <c r="S219" s="39">
        <v>0.66</v>
      </c>
      <c r="T219" s="39">
        <v>12.773</v>
      </c>
      <c r="U219" s="39">
        <v>0</v>
      </c>
      <c r="V219" s="39">
        <v>0</v>
      </c>
      <c r="W219" s="39">
        <v>0</v>
      </c>
      <c r="X219" s="39">
        <v>3.5750000000000002</v>
      </c>
      <c r="Y219" s="39">
        <v>0</v>
      </c>
      <c r="Z219" s="39">
        <v>0</v>
      </c>
      <c r="AA219" s="39">
        <v>0.18</v>
      </c>
      <c r="AB219" s="39">
        <v>0.06</v>
      </c>
      <c r="AC219" s="39">
        <v>0.64100000000000001</v>
      </c>
      <c r="AD219" s="39">
        <v>0</v>
      </c>
      <c r="AE219" s="39">
        <v>2.8519999999999999</v>
      </c>
      <c r="AF219" s="39">
        <v>1.806</v>
      </c>
      <c r="AG219" s="39">
        <v>0</v>
      </c>
      <c r="AH219" s="39">
        <v>0</v>
      </c>
      <c r="AI219" s="39">
        <v>4.4450000000000003</v>
      </c>
      <c r="AJ219" s="39">
        <v>1.8779999999999999</v>
      </c>
      <c r="AK219" s="39">
        <v>0</v>
      </c>
      <c r="AL219" s="39">
        <v>2.73</v>
      </c>
      <c r="AM219" s="39">
        <v>0</v>
      </c>
      <c r="AN219" s="39">
        <v>0</v>
      </c>
      <c r="AO219" s="39">
        <v>0.14199999999999999</v>
      </c>
      <c r="AP219" s="39">
        <v>0.83499999999999996</v>
      </c>
      <c r="AQ219" s="39">
        <v>4.3999999999999997E-2</v>
      </c>
      <c r="AR219" s="39">
        <v>0</v>
      </c>
      <c r="AS219" s="39">
        <v>0</v>
      </c>
      <c r="AT219" s="39">
        <v>0</v>
      </c>
      <c r="AU219" s="39">
        <v>0</v>
      </c>
      <c r="AV219" s="39">
        <v>0</v>
      </c>
      <c r="AW219" s="39">
        <v>3.03</v>
      </c>
      <c r="AX219" s="39">
        <v>0</v>
      </c>
      <c r="AY219" s="39">
        <v>5.3659999999999997</v>
      </c>
      <c r="AZ219" s="39">
        <v>0.13400000000000001</v>
      </c>
      <c r="BA219" s="39">
        <v>4.6280000000000001</v>
      </c>
      <c r="BB219" s="39">
        <v>0</v>
      </c>
      <c r="BC219" s="39">
        <v>0</v>
      </c>
      <c r="BD219" s="39">
        <v>0.318</v>
      </c>
      <c r="BE219" s="39">
        <v>0</v>
      </c>
      <c r="BF219" s="39">
        <v>10.577999999999999</v>
      </c>
      <c r="BG219" s="39">
        <v>0</v>
      </c>
      <c r="BH219" s="39">
        <v>0</v>
      </c>
      <c r="BI219" s="39">
        <v>0.53200000000000003</v>
      </c>
      <c r="BJ219" s="39">
        <v>0</v>
      </c>
      <c r="BK219" s="39">
        <v>14.036</v>
      </c>
    </row>
    <row r="220" spans="1:63" x14ac:dyDescent="0.2">
      <c r="A220" s="30">
        <f t="shared" si="32"/>
        <v>2031</v>
      </c>
      <c r="D220" s="30">
        <f t="shared" si="33"/>
        <v>4</v>
      </c>
      <c r="E220" s="30">
        <f t="shared" ref="E220:E267" si="34">COUNTIF($N220:$BK220,"&gt;0")</f>
        <v>47</v>
      </c>
      <c r="F220" s="30">
        <f t="shared" ref="F220:F267" si="35">COUNTIF($N220:$BK220,"&gt;1")</f>
        <v>41</v>
      </c>
      <c r="G220" s="30">
        <f t="shared" ref="G220:G267" si="36">COUNTIF($N220:$BK220,"&gt;10")</f>
        <v>20</v>
      </c>
      <c r="H220" s="30">
        <f t="shared" ref="H220:H267" si="37">COUNTIF($N220:$BK220,"&gt;50")</f>
        <v>0</v>
      </c>
      <c r="I220" s="30">
        <f t="shared" ref="I220:I267" si="38">COUNTIF($N220:$BK220,"&gt;100")</f>
        <v>0</v>
      </c>
      <c r="J220" s="30">
        <f t="shared" ref="J220:J267" si="39">COUNTIF($N220:$BK220,"&gt;500")</f>
        <v>0</v>
      </c>
      <c r="K220" s="30">
        <f t="shared" ref="K220:K267" si="40">COUNTIF($N220:$BK220,"&gt;1000")</f>
        <v>0</v>
      </c>
      <c r="L220" s="30">
        <f t="shared" ref="L220:L267" si="41">MONTH(M220)</f>
        <v>1</v>
      </c>
      <c r="M220" s="38">
        <v>47849</v>
      </c>
      <c r="N220" s="39">
        <v>21.667999999999999</v>
      </c>
      <c r="O220" s="39">
        <v>0.27</v>
      </c>
      <c r="P220" s="39">
        <v>11.565</v>
      </c>
      <c r="Q220" s="39">
        <v>2.0070000000000001</v>
      </c>
      <c r="R220" s="39">
        <v>27.222999999999999</v>
      </c>
      <c r="S220" s="39">
        <v>0</v>
      </c>
      <c r="T220" s="39">
        <v>0</v>
      </c>
      <c r="U220" s="39">
        <v>14.571</v>
      </c>
      <c r="V220" s="39">
        <v>8.766</v>
      </c>
      <c r="W220" s="39">
        <v>8.4380000000000006</v>
      </c>
      <c r="X220" s="39">
        <v>4.3899999999999997</v>
      </c>
      <c r="Y220" s="39">
        <v>4.5179999999999998</v>
      </c>
      <c r="Z220" s="39">
        <v>2.2200000000000002</v>
      </c>
      <c r="AA220" s="39">
        <v>5.4779999999999998</v>
      </c>
      <c r="AB220" s="39">
        <v>36.241999999999997</v>
      </c>
      <c r="AC220" s="39">
        <v>0.124</v>
      </c>
      <c r="AD220" s="39">
        <v>0.221</v>
      </c>
      <c r="AE220" s="39">
        <v>31.513000000000002</v>
      </c>
      <c r="AF220" s="39">
        <v>0.71199999999999997</v>
      </c>
      <c r="AG220" s="39">
        <v>13.004</v>
      </c>
      <c r="AH220" s="39">
        <v>11.32</v>
      </c>
      <c r="AI220" s="39">
        <v>13.964</v>
      </c>
      <c r="AJ220" s="39">
        <v>10.141999999999999</v>
      </c>
      <c r="AK220" s="39">
        <v>3.0819999999999999</v>
      </c>
      <c r="AL220" s="39">
        <v>3.355</v>
      </c>
      <c r="AM220" s="39">
        <v>7.992</v>
      </c>
      <c r="AN220" s="39">
        <v>8.2739999999999991</v>
      </c>
      <c r="AO220" s="39">
        <v>16.044</v>
      </c>
      <c r="AP220" s="39">
        <v>13.137</v>
      </c>
      <c r="AQ220" s="39">
        <v>1.355</v>
      </c>
      <c r="AR220" s="39">
        <v>0</v>
      </c>
      <c r="AS220" s="39">
        <v>32.540999999999997</v>
      </c>
      <c r="AT220" s="39">
        <v>1.377</v>
      </c>
      <c r="AU220" s="39">
        <v>6.7779999999999996</v>
      </c>
      <c r="AV220" s="39">
        <v>11.829000000000001</v>
      </c>
      <c r="AW220" s="39">
        <v>0.83</v>
      </c>
      <c r="AX220" s="39">
        <v>12.564</v>
      </c>
      <c r="AY220" s="39">
        <v>3.8769999999999998</v>
      </c>
      <c r="AZ220" s="39">
        <v>2.153</v>
      </c>
      <c r="BA220" s="39">
        <v>15.045</v>
      </c>
      <c r="BB220" s="39">
        <v>20.338000000000001</v>
      </c>
      <c r="BC220" s="39">
        <v>1.696</v>
      </c>
      <c r="BD220" s="39">
        <v>3.5310000000000001</v>
      </c>
      <c r="BE220" s="39">
        <v>11.132</v>
      </c>
      <c r="BF220" s="39">
        <v>3.762</v>
      </c>
      <c r="BG220" s="39">
        <v>11.82</v>
      </c>
      <c r="BH220" s="39">
        <v>5.2329999999999997</v>
      </c>
      <c r="BI220" s="39">
        <v>5.5720000000000001</v>
      </c>
      <c r="BJ220" s="39">
        <v>20.414000000000001</v>
      </c>
      <c r="BK220" s="39">
        <v>2.3E-2</v>
      </c>
    </row>
    <row r="221" spans="1:63" x14ac:dyDescent="0.2">
      <c r="A221" s="30">
        <f t="shared" ref="A221:A267" si="42">YEAR(M221)</f>
        <v>2031</v>
      </c>
      <c r="D221" s="30">
        <f t="shared" ref="D221:D267" si="43">COUNTIF(N221:BK221,"&gt;25")</f>
        <v>0</v>
      </c>
      <c r="E221" s="30">
        <f t="shared" si="34"/>
        <v>29</v>
      </c>
      <c r="F221" s="30">
        <f t="shared" si="35"/>
        <v>21</v>
      </c>
      <c r="G221" s="30">
        <f t="shared" si="36"/>
        <v>3</v>
      </c>
      <c r="H221" s="30">
        <f t="shared" si="37"/>
        <v>0</v>
      </c>
      <c r="I221" s="30">
        <f t="shared" si="38"/>
        <v>0</v>
      </c>
      <c r="J221" s="30">
        <f t="shared" si="39"/>
        <v>0</v>
      </c>
      <c r="K221" s="30">
        <f t="shared" si="40"/>
        <v>0</v>
      </c>
      <c r="L221" s="30">
        <f t="shared" si="41"/>
        <v>2</v>
      </c>
      <c r="M221" s="38">
        <v>47880</v>
      </c>
      <c r="N221" s="39">
        <v>0</v>
      </c>
      <c r="O221" s="39">
        <v>4.29</v>
      </c>
      <c r="P221" s="39">
        <v>0</v>
      </c>
      <c r="Q221" s="39">
        <v>0.30599999999999999</v>
      </c>
      <c r="R221" s="39">
        <v>4.3760000000000003</v>
      </c>
      <c r="S221" s="39">
        <v>0</v>
      </c>
      <c r="T221" s="39">
        <v>0</v>
      </c>
      <c r="U221" s="39">
        <v>3.125</v>
      </c>
      <c r="V221" s="39">
        <v>0</v>
      </c>
      <c r="W221" s="39">
        <v>0.745</v>
      </c>
      <c r="X221" s="39">
        <v>0.77300000000000002</v>
      </c>
      <c r="Y221" s="39">
        <v>0</v>
      </c>
      <c r="Z221" s="39">
        <v>1.1259999999999999</v>
      </c>
      <c r="AA221" s="39">
        <v>0</v>
      </c>
      <c r="AB221" s="39">
        <v>6.226</v>
      </c>
      <c r="AC221" s="39">
        <v>0</v>
      </c>
      <c r="AD221" s="39">
        <v>0</v>
      </c>
      <c r="AE221" s="39">
        <v>2.298</v>
      </c>
      <c r="AF221" s="39">
        <v>0</v>
      </c>
      <c r="AG221" s="39">
        <v>0.21</v>
      </c>
      <c r="AH221" s="39">
        <v>6.1539999999999999</v>
      </c>
      <c r="AI221" s="39">
        <v>0</v>
      </c>
      <c r="AJ221" s="39">
        <v>0</v>
      </c>
      <c r="AK221" s="39">
        <v>10.576000000000001</v>
      </c>
      <c r="AL221" s="39">
        <v>2.23</v>
      </c>
      <c r="AM221" s="39">
        <v>0</v>
      </c>
      <c r="AN221" s="39">
        <v>2.12</v>
      </c>
      <c r="AO221" s="39">
        <v>3.7919999999999998</v>
      </c>
      <c r="AP221" s="39">
        <v>0</v>
      </c>
      <c r="AQ221" s="39">
        <v>0.91700000000000004</v>
      </c>
      <c r="AR221" s="39">
        <v>0</v>
      </c>
      <c r="AS221" s="39">
        <v>16.972000000000001</v>
      </c>
      <c r="AT221" s="39">
        <v>0</v>
      </c>
      <c r="AU221" s="39">
        <v>9.66</v>
      </c>
      <c r="AV221" s="39">
        <v>10.09</v>
      </c>
      <c r="AW221" s="39">
        <v>0</v>
      </c>
      <c r="AX221" s="39">
        <v>1.3720000000000001</v>
      </c>
      <c r="AY221" s="39">
        <v>0.50700000000000001</v>
      </c>
      <c r="AZ221" s="39">
        <v>0</v>
      </c>
      <c r="BA221" s="39">
        <v>5.1369999999999996</v>
      </c>
      <c r="BB221" s="39">
        <v>1.0920000000000001</v>
      </c>
      <c r="BC221" s="39">
        <v>0.70899999999999996</v>
      </c>
      <c r="BD221" s="39">
        <v>1.583</v>
      </c>
      <c r="BE221" s="39">
        <v>0.48599999999999999</v>
      </c>
      <c r="BF221" s="39">
        <v>0</v>
      </c>
      <c r="BG221" s="39">
        <v>2.0659999999999998</v>
      </c>
      <c r="BH221" s="39">
        <v>0</v>
      </c>
      <c r="BI221" s="39">
        <v>1.119</v>
      </c>
      <c r="BJ221" s="39">
        <v>3.4390000000000001</v>
      </c>
      <c r="BK221" s="39">
        <v>0</v>
      </c>
    </row>
    <row r="222" spans="1:63" x14ac:dyDescent="0.2">
      <c r="A222" s="30">
        <f t="shared" si="42"/>
        <v>2031</v>
      </c>
      <c r="D222" s="30">
        <f t="shared" si="43"/>
        <v>0</v>
      </c>
      <c r="E222" s="30">
        <f t="shared" si="34"/>
        <v>42</v>
      </c>
      <c r="F222" s="30">
        <f t="shared" si="35"/>
        <v>29</v>
      </c>
      <c r="G222" s="30">
        <f t="shared" si="36"/>
        <v>1</v>
      </c>
      <c r="H222" s="30">
        <f t="shared" si="37"/>
        <v>0</v>
      </c>
      <c r="I222" s="30">
        <f t="shared" si="38"/>
        <v>0</v>
      </c>
      <c r="J222" s="30">
        <f t="shared" si="39"/>
        <v>0</v>
      </c>
      <c r="K222" s="30">
        <f t="shared" si="40"/>
        <v>0</v>
      </c>
      <c r="L222" s="30">
        <f t="shared" si="41"/>
        <v>3</v>
      </c>
      <c r="M222" s="38">
        <v>47908</v>
      </c>
      <c r="N222" s="39">
        <v>2.9020000000000001</v>
      </c>
      <c r="O222" s="39">
        <v>0.753</v>
      </c>
      <c r="P222" s="39">
        <v>1.0449999999999999</v>
      </c>
      <c r="Q222" s="39">
        <v>0</v>
      </c>
      <c r="R222" s="39">
        <v>0</v>
      </c>
      <c r="S222" s="39">
        <v>1.9259999999999999</v>
      </c>
      <c r="T222" s="39">
        <v>2.266</v>
      </c>
      <c r="U222" s="39">
        <v>0.3</v>
      </c>
      <c r="V222" s="39">
        <v>0.86299999999999999</v>
      </c>
      <c r="W222" s="39">
        <v>3.0720000000000001</v>
      </c>
      <c r="X222" s="39">
        <v>3.6320000000000001</v>
      </c>
      <c r="Y222" s="39">
        <v>0</v>
      </c>
      <c r="Z222" s="39">
        <v>12.3</v>
      </c>
      <c r="AA222" s="39">
        <v>1.2130000000000001</v>
      </c>
      <c r="AB222" s="39">
        <v>0.14099999999999999</v>
      </c>
      <c r="AC222" s="39">
        <v>0.17199999999999999</v>
      </c>
      <c r="AD222" s="39">
        <v>0</v>
      </c>
      <c r="AE222" s="39">
        <v>1.4139999999999999</v>
      </c>
      <c r="AF222" s="39">
        <v>8.0169999999999995</v>
      </c>
      <c r="AG222" s="39">
        <v>0</v>
      </c>
      <c r="AH222" s="39">
        <v>0.57099999999999995</v>
      </c>
      <c r="AI222" s="39">
        <v>0.53500000000000003</v>
      </c>
      <c r="AJ222" s="39">
        <v>9.3070000000000004</v>
      </c>
      <c r="AK222" s="39">
        <v>3.1259999999999999</v>
      </c>
      <c r="AL222" s="39">
        <v>0</v>
      </c>
      <c r="AM222" s="39">
        <v>4.5659999999999998</v>
      </c>
      <c r="AN222" s="39">
        <v>1.9410000000000001</v>
      </c>
      <c r="AO222" s="39">
        <v>2.3980000000000001</v>
      </c>
      <c r="AP222" s="39">
        <v>2.5569999999999999</v>
      </c>
      <c r="AQ222" s="39">
        <v>0</v>
      </c>
      <c r="AR222" s="39">
        <v>0.83899999999999997</v>
      </c>
      <c r="AS222" s="39">
        <v>2.0710000000000002</v>
      </c>
      <c r="AT222" s="39">
        <v>1.1279999999999999</v>
      </c>
      <c r="AU222" s="39">
        <v>2.9220000000000002</v>
      </c>
      <c r="AV222" s="39">
        <v>3.08</v>
      </c>
      <c r="AW222" s="39">
        <v>0.26800000000000002</v>
      </c>
      <c r="AX222" s="39">
        <v>0.41499999999999998</v>
      </c>
      <c r="AY222" s="39">
        <v>3.1259999999999999</v>
      </c>
      <c r="AZ222" s="39">
        <v>5.899</v>
      </c>
      <c r="BA222" s="39">
        <v>0.79800000000000004</v>
      </c>
      <c r="BB222" s="39">
        <v>6.6920000000000002</v>
      </c>
      <c r="BC222" s="39">
        <v>1.9690000000000001</v>
      </c>
      <c r="BD222" s="39">
        <v>9.7289999999999992</v>
      </c>
      <c r="BE222" s="39">
        <v>0</v>
      </c>
      <c r="BF222" s="39">
        <v>1.3140000000000001</v>
      </c>
      <c r="BG222" s="39">
        <v>0.98099999999999998</v>
      </c>
      <c r="BH222" s="39">
        <v>1.21</v>
      </c>
      <c r="BI222" s="39">
        <v>0.69899999999999995</v>
      </c>
      <c r="BJ222" s="39">
        <v>1.655</v>
      </c>
      <c r="BK222" s="39">
        <v>3.782</v>
      </c>
    </row>
    <row r="223" spans="1:63" x14ac:dyDescent="0.2">
      <c r="A223" s="30">
        <f t="shared" si="42"/>
        <v>2031</v>
      </c>
      <c r="D223" s="30">
        <f t="shared" si="43"/>
        <v>0</v>
      </c>
      <c r="E223" s="30">
        <f t="shared" si="34"/>
        <v>5</v>
      </c>
      <c r="F223" s="30">
        <f t="shared" si="35"/>
        <v>1</v>
      </c>
      <c r="G223" s="30">
        <f t="shared" si="36"/>
        <v>0</v>
      </c>
      <c r="H223" s="30">
        <f t="shared" si="37"/>
        <v>0</v>
      </c>
      <c r="I223" s="30">
        <f t="shared" si="38"/>
        <v>0</v>
      </c>
      <c r="J223" s="30">
        <f t="shared" si="39"/>
        <v>0</v>
      </c>
      <c r="K223" s="30">
        <f t="shared" si="40"/>
        <v>0</v>
      </c>
      <c r="L223" s="30">
        <f t="shared" si="41"/>
        <v>4</v>
      </c>
      <c r="M223" s="38">
        <v>47939</v>
      </c>
      <c r="N223" s="39">
        <v>1.4750000000000001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0.29099999999999998</v>
      </c>
      <c r="AB223" s="39">
        <v>0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0</v>
      </c>
      <c r="AV223" s="39">
        <v>0</v>
      </c>
      <c r="AW223" s="39">
        <v>0</v>
      </c>
      <c r="AX223" s="39">
        <v>0</v>
      </c>
      <c r="AY223" s="39">
        <v>0</v>
      </c>
      <c r="AZ223" s="39">
        <v>0</v>
      </c>
      <c r="BA223" s="39">
        <v>0.25</v>
      </c>
      <c r="BB223" s="39">
        <v>0</v>
      </c>
      <c r="BC223" s="39">
        <v>0.74</v>
      </c>
      <c r="BD223" s="39">
        <v>0</v>
      </c>
      <c r="BE223" s="39">
        <v>8.7999999999999995E-2</v>
      </c>
      <c r="BF223" s="39">
        <v>0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</row>
    <row r="224" spans="1:63" x14ac:dyDescent="0.2">
      <c r="A224" s="30">
        <f t="shared" si="42"/>
        <v>2031</v>
      </c>
      <c r="D224" s="30">
        <f t="shared" si="43"/>
        <v>0</v>
      </c>
      <c r="E224" s="30">
        <f t="shared" si="34"/>
        <v>15</v>
      </c>
      <c r="F224" s="30">
        <f t="shared" si="35"/>
        <v>2</v>
      </c>
      <c r="G224" s="30">
        <f t="shared" si="36"/>
        <v>0</v>
      </c>
      <c r="H224" s="30">
        <f t="shared" si="37"/>
        <v>0</v>
      </c>
      <c r="I224" s="30">
        <f t="shared" si="38"/>
        <v>0</v>
      </c>
      <c r="J224" s="30">
        <f t="shared" si="39"/>
        <v>0</v>
      </c>
      <c r="K224" s="30">
        <f t="shared" si="40"/>
        <v>0</v>
      </c>
      <c r="L224" s="30">
        <f t="shared" si="41"/>
        <v>5</v>
      </c>
      <c r="M224" s="38">
        <v>47969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0.56799999999999995</v>
      </c>
      <c r="V224" s="39">
        <v>0.65700000000000003</v>
      </c>
      <c r="W224" s="39">
        <v>0</v>
      </c>
      <c r="X224" s="39">
        <v>0.53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0.434</v>
      </c>
      <c r="AG224" s="39">
        <v>0</v>
      </c>
      <c r="AH224" s="39">
        <v>0</v>
      </c>
      <c r="AI224" s="39">
        <v>0.51400000000000001</v>
      </c>
      <c r="AJ224" s="39">
        <v>0.53200000000000003</v>
      </c>
      <c r="AK224" s="39">
        <v>0</v>
      </c>
      <c r="AL224" s="39">
        <v>1.8140000000000001</v>
      </c>
      <c r="AM224" s="39">
        <v>0</v>
      </c>
      <c r="AN224" s="39">
        <v>0.128</v>
      </c>
      <c r="AO224" s="39">
        <v>0</v>
      </c>
      <c r="AP224" s="39">
        <v>0.58499999999999996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1.1990000000000001</v>
      </c>
      <c r="AX224" s="39">
        <v>0</v>
      </c>
      <c r="AY224" s="39">
        <v>9.8000000000000004E-2</v>
      </c>
      <c r="AZ224" s="39">
        <v>0</v>
      </c>
      <c r="BA224" s="39">
        <v>0.499</v>
      </c>
      <c r="BB224" s="39">
        <v>0.40100000000000002</v>
      </c>
      <c r="BC224" s="39">
        <v>0</v>
      </c>
      <c r="BD224" s="39">
        <v>0.71099999999999997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0.46200000000000002</v>
      </c>
    </row>
    <row r="225" spans="1:63" x14ac:dyDescent="0.2">
      <c r="A225" s="30">
        <f t="shared" si="42"/>
        <v>2031</v>
      </c>
      <c r="D225" s="30">
        <f t="shared" si="43"/>
        <v>0</v>
      </c>
      <c r="E225" s="30">
        <f t="shared" si="34"/>
        <v>28</v>
      </c>
      <c r="F225" s="30">
        <f t="shared" si="35"/>
        <v>12</v>
      </c>
      <c r="G225" s="30">
        <f t="shared" si="36"/>
        <v>0</v>
      </c>
      <c r="H225" s="30">
        <f t="shared" si="37"/>
        <v>0</v>
      </c>
      <c r="I225" s="30">
        <f t="shared" si="38"/>
        <v>0</v>
      </c>
      <c r="J225" s="30">
        <f t="shared" si="39"/>
        <v>0</v>
      </c>
      <c r="K225" s="30">
        <f t="shared" si="40"/>
        <v>0</v>
      </c>
      <c r="L225" s="30">
        <f t="shared" si="41"/>
        <v>6</v>
      </c>
      <c r="M225" s="38">
        <v>48000</v>
      </c>
      <c r="N225" s="39">
        <v>0</v>
      </c>
      <c r="O225" s="39">
        <v>6.9610000000000003</v>
      </c>
      <c r="P225" s="39">
        <v>0.51700000000000002</v>
      </c>
      <c r="Q225" s="39">
        <v>0</v>
      </c>
      <c r="R225" s="39">
        <v>0</v>
      </c>
      <c r="S225" s="39">
        <v>0</v>
      </c>
      <c r="T225" s="39">
        <v>0.91</v>
      </c>
      <c r="U225" s="39">
        <v>0</v>
      </c>
      <c r="V225" s="39">
        <v>2.1819999999999999</v>
      </c>
      <c r="W225" s="39">
        <v>0</v>
      </c>
      <c r="X225" s="39">
        <v>0.70199999999999996</v>
      </c>
      <c r="Y225" s="39">
        <v>0.70399999999999996</v>
      </c>
      <c r="Z225" s="39">
        <v>7.2999999999999995E-2</v>
      </c>
      <c r="AA225" s="39">
        <v>0.49</v>
      </c>
      <c r="AB225" s="39">
        <v>0</v>
      </c>
      <c r="AC225" s="39">
        <v>1.85</v>
      </c>
      <c r="AD225" s="39">
        <v>0.95499999999999996</v>
      </c>
      <c r="AE225" s="39">
        <v>0.37</v>
      </c>
      <c r="AF225" s="39">
        <v>0</v>
      </c>
      <c r="AG225" s="39">
        <v>0.90500000000000003</v>
      </c>
      <c r="AH225" s="39">
        <v>0</v>
      </c>
      <c r="AI225" s="39">
        <v>0.32</v>
      </c>
      <c r="AJ225" s="39">
        <v>4.8390000000000004</v>
      </c>
      <c r="AK225" s="39">
        <v>0</v>
      </c>
      <c r="AL225" s="39">
        <v>0</v>
      </c>
      <c r="AM225" s="39">
        <v>4.5350000000000001</v>
      </c>
      <c r="AN225" s="39">
        <v>2.4E-2</v>
      </c>
      <c r="AO225" s="39">
        <v>0</v>
      </c>
      <c r="AP225" s="39">
        <v>0</v>
      </c>
      <c r="AQ225" s="39">
        <v>2.0049999999999999</v>
      </c>
      <c r="AR225" s="39">
        <v>0.47499999999999998</v>
      </c>
      <c r="AS225" s="39">
        <v>5.8999999999999997E-2</v>
      </c>
      <c r="AT225" s="39">
        <v>0</v>
      </c>
      <c r="AU225" s="39">
        <v>1.355</v>
      </c>
      <c r="AV225" s="39">
        <v>0</v>
      </c>
      <c r="AW225" s="39">
        <v>0.58399999999999996</v>
      </c>
      <c r="AX225" s="39">
        <v>1.641</v>
      </c>
      <c r="AY225" s="39">
        <v>0</v>
      </c>
      <c r="AZ225" s="39">
        <v>1.6759999999999999</v>
      </c>
      <c r="BA225" s="39">
        <v>0</v>
      </c>
      <c r="BB225" s="39">
        <v>1.3380000000000001</v>
      </c>
      <c r="BC225" s="39">
        <v>0</v>
      </c>
      <c r="BD225" s="39">
        <v>0</v>
      </c>
      <c r="BE225" s="39">
        <v>2.024</v>
      </c>
      <c r="BF225" s="39">
        <v>0</v>
      </c>
      <c r="BG225" s="39">
        <v>0</v>
      </c>
      <c r="BH225" s="39">
        <v>4.9000000000000002E-2</v>
      </c>
      <c r="BI225" s="39">
        <v>0.26700000000000002</v>
      </c>
      <c r="BJ225" s="39">
        <v>0</v>
      </c>
      <c r="BK225" s="39">
        <v>1.5409999999999999</v>
      </c>
    </row>
    <row r="226" spans="1:63" x14ac:dyDescent="0.2">
      <c r="A226" s="30">
        <f t="shared" si="42"/>
        <v>2031</v>
      </c>
      <c r="D226" s="30">
        <f t="shared" si="43"/>
        <v>28</v>
      </c>
      <c r="E226" s="30">
        <f t="shared" si="34"/>
        <v>50</v>
      </c>
      <c r="F226" s="30">
        <f t="shared" si="35"/>
        <v>50</v>
      </c>
      <c r="G226" s="30">
        <f t="shared" si="36"/>
        <v>42</v>
      </c>
      <c r="H226" s="30">
        <f t="shared" si="37"/>
        <v>9</v>
      </c>
      <c r="I226" s="30">
        <f t="shared" si="38"/>
        <v>1</v>
      </c>
      <c r="J226" s="30">
        <f t="shared" si="39"/>
        <v>0</v>
      </c>
      <c r="K226" s="30">
        <f t="shared" si="40"/>
        <v>0</v>
      </c>
      <c r="L226" s="30">
        <f t="shared" si="41"/>
        <v>7</v>
      </c>
      <c r="M226" s="38">
        <v>48030</v>
      </c>
      <c r="N226" s="39">
        <v>70.004999999999995</v>
      </c>
      <c r="O226" s="39">
        <v>30.238</v>
      </c>
      <c r="P226" s="39">
        <v>36.600999999999999</v>
      </c>
      <c r="Q226" s="39">
        <v>17.507999999999999</v>
      </c>
      <c r="R226" s="39">
        <v>61.886000000000003</v>
      </c>
      <c r="S226" s="39">
        <v>3.3780000000000001</v>
      </c>
      <c r="T226" s="39">
        <v>54.713999999999999</v>
      </c>
      <c r="U226" s="39">
        <v>7.4260000000000002</v>
      </c>
      <c r="V226" s="39">
        <v>26.67</v>
      </c>
      <c r="W226" s="39">
        <v>28.907</v>
      </c>
      <c r="X226" s="39">
        <v>22.244</v>
      </c>
      <c r="Y226" s="39">
        <v>32.088999999999999</v>
      </c>
      <c r="Z226" s="39">
        <v>32.814</v>
      </c>
      <c r="AA226" s="39">
        <v>20.440000000000001</v>
      </c>
      <c r="AB226" s="39">
        <v>47.162999999999997</v>
      </c>
      <c r="AC226" s="39">
        <v>9.0890000000000004</v>
      </c>
      <c r="AD226" s="39">
        <v>6.6349999999999998</v>
      </c>
      <c r="AE226" s="39">
        <v>57.268999999999998</v>
      </c>
      <c r="AF226" s="39">
        <v>50.029000000000003</v>
      </c>
      <c r="AG226" s="39">
        <v>9.8000000000000007</v>
      </c>
      <c r="AH226" s="39">
        <v>8.8529999999999998</v>
      </c>
      <c r="AI226" s="39">
        <v>50.393000000000001</v>
      </c>
      <c r="AJ226" s="39">
        <v>21.805</v>
      </c>
      <c r="AK226" s="39">
        <v>31.416</v>
      </c>
      <c r="AL226" s="39">
        <v>22.023</v>
      </c>
      <c r="AM226" s="39">
        <v>32.344000000000001</v>
      </c>
      <c r="AN226" s="39">
        <v>103.33199999999999</v>
      </c>
      <c r="AO226" s="39">
        <v>24.384</v>
      </c>
      <c r="AP226" s="39">
        <v>34.183999999999997</v>
      </c>
      <c r="AQ226" s="39">
        <v>21.274000000000001</v>
      </c>
      <c r="AR226" s="39">
        <v>4.5839999999999996</v>
      </c>
      <c r="AS226" s="39">
        <v>64.138000000000005</v>
      </c>
      <c r="AT226" s="39">
        <v>13.454000000000001</v>
      </c>
      <c r="AU226" s="39">
        <v>42.226999999999997</v>
      </c>
      <c r="AV226" s="39">
        <v>29.373999999999999</v>
      </c>
      <c r="AW226" s="39">
        <v>28.43</v>
      </c>
      <c r="AX226" s="39">
        <v>72.507000000000005</v>
      </c>
      <c r="AY226" s="39">
        <v>1.9910000000000001</v>
      </c>
      <c r="AZ226" s="39">
        <v>10.597</v>
      </c>
      <c r="BA226" s="39">
        <v>49.533999999999999</v>
      </c>
      <c r="BB226" s="39">
        <v>16.722000000000001</v>
      </c>
      <c r="BC226" s="39">
        <v>45.308999999999997</v>
      </c>
      <c r="BD226" s="39">
        <v>42.2</v>
      </c>
      <c r="BE226" s="39">
        <v>13.968</v>
      </c>
      <c r="BF226" s="39">
        <v>22.446000000000002</v>
      </c>
      <c r="BG226" s="39">
        <v>29.850999999999999</v>
      </c>
      <c r="BH226" s="39">
        <v>42.006</v>
      </c>
      <c r="BI226" s="39">
        <v>11.256</v>
      </c>
      <c r="BJ226" s="39">
        <v>31.263999999999999</v>
      </c>
      <c r="BK226" s="39">
        <v>21.401</v>
      </c>
    </row>
    <row r="227" spans="1:63" x14ac:dyDescent="0.2">
      <c r="A227" s="30">
        <f t="shared" si="42"/>
        <v>2031</v>
      </c>
      <c r="D227" s="30">
        <f t="shared" si="43"/>
        <v>1</v>
      </c>
      <c r="E227" s="30">
        <f t="shared" si="34"/>
        <v>50</v>
      </c>
      <c r="F227" s="30">
        <f t="shared" si="35"/>
        <v>44</v>
      </c>
      <c r="G227" s="30">
        <f t="shared" si="36"/>
        <v>6</v>
      </c>
      <c r="H227" s="30">
        <f t="shared" si="37"/>
        <v>0</v>
      </c>
      <c r="I227" s="30">
        <f t="shared" si="38"/>
        <v>0</v>
      </c>
      <c r="J227" s="30">
        <f t="shared" si="39"/>
        <v>0</v>
      </c>
      <c r="K227" s="30">
        <f t="shared" si="40"/>
        <v>0</v>
      </c>
      <c r="L227" s="30">
        <f t="shared" si="41"/>
        <v>8</v>
      </c>
      <c r="M227" s="38">
        <v>48061</v>
      </c>
      <c r="N227" s="39">
        <v>4.74</v>
      </c>
      <c r="O227" s="39">
        <v>0.27200000000000002</v>
      </c>
      <c r="P227" s="39">
        <v>1.931</v>
      </c>
      <c r="Q227" s="39">
        <v>3.3849999999999998</v>
      </c>
      <c r="R227" s="39">
        <v>2.5459999999999998</v>
      </c>
      <c r="S227" s="39">
        <v>5.3979999999999997</v>
      </c>
      <c r="T227" s="39">
        <v>8.6989999999999998</v>
      </c>
      <c r="U227" s="39">
        <v>1.55</v>
      </c>
      <c r="V227" s="39">
        <v>2.2389999999999999</v>
      </c>
      <c r="W227" s="39">
        <v>10.295999999999999</v>
      </c>
      <c r="X227" s="39">
        <v>26.001000000000001</v>
      </c>
      <c r="Y227" s="39">
        <v>8.8999999999999996E-2</v>
      </c>
      <c r="Z227" s="39">
        <v>6.0069999999999997</v>
      </c>
      <c r="AA227" s="39">
        <v>1.37</v>
      </c>
      <c r="AB227" s="39">
        <v>6.7930000000000001</v>
      </c>
      <c r="AC227" s="39">
        <v>4.0519999999999996</v>
      </c>
      <c r="AD227" s="39">
        <v>5.0250000000000004</v>
      </c>
      <c r="AE227" s="39">
        <v>0.23799999999999999</v>
      </c>
      <c r="AF227" s="39">
        <v>5.97</v>
      </c>
      <c r="AG227" s="39">
        <v>4.0359999999999996</v>
      </c>
      <c r="AH227" s="39">
        <v>13.576000000000001</v>
      </c>
      <c r="AI227" s="39">
        <v>4.5549999999999997</v>
      </c>
      <c r="AJ227" s="39">
        <v>3.5609999999999999</v>
      </c>
      <c r="AK227" s="39">
        <v>3.7280000000000002</v>
      </c>
      <c r="AL227" s="39">
        <v>3.2879999999999998</v>
      </c>
      <c r="AM227" s="39">
        <v>3.3370000000000002</v>
      </c>
      <c r="AN227" s="39">
        <v>5.79</v>
      </c>
      <c r="AO227" s="39">
        <v>1.9650000000000001</v>
      </c>
      <c r="AP227" s="39">
        <v>1.607</v>
      </c>
      <c r="AQ227" s="39">
        <v>5.2830000000000004</v>
      </c>
      <c r="AR227" s="39">
        <v>6.2720000000000002</v>
      </c>
      <c r="AS227" s="39">
        <v>3.125</v>
      </c>
      <c r="AT227" s="39">
        <v>4.3920000000000003</v>
      </c>
      <c r="AU227" s="39">
        <v>16.641999999999999</v>
      </c>
      <c r="AV227" s="39">
        <v>6.7359999999999998</v>
      </c>
      <c r="AW227" s="39">
        <v>0.92400000000000004</v>
      </c>
      <c r="AX227" s="39">
        <v>3.3140000000000001</v>
      </c>
      <c r="AY227" s="39">
        <v>2.5960000000000001</v>
      </c>
      <c r="AZ227" s="39">
        <v>4.9859999999999998</v>
      </c>
      <c r="BA227" s="39">
        <v>0.77900000000000003</v>
      </c>
      <c r="BB227" s="39">
        <v>16.023</v>
      </c>
      <c r="BC227" s="39">
        <v>1.6850000000000001</v>
      </c>
      <c r="BD227" s="39">
        <v>3.2669999999999999</v>
      </c>
      <c r="BE227" s="39">
        <v>6.4089999999999998</v>
      </c>
      <c r="BF227" s="39">
        <v>0.60099999999999998</v>
      </c>
      <c r="BG227" s="39">
        <v>4.5129999999999999</v>
      </c>
      <c r="BH227" s="39">
        <v>15.134</v>
      </c>
      <c r="BI227" s="39">
        <v>5.3579999999999997</v>
      </c>
      <c r="BJ227" s="39">
        <v>2.1789999999999998</v>
      </c>
      <c r="BK227" s="39">
        <v>2.2210000000000001</v>
      </c>
    </row>
    <row r="228" spans="1:63" x14ac:dyDescent="0.2">
      <c r="A228" s="30">
        <f t="shared" si="42"/>
        <v>2031</v>
      </c>
      <c r="D228" s="30">
        <f t="shared" si="43"/>
        <v>10</v>
      </c>
      <c r="E228" s="30">
        <f t="shared" si="34"/>
        <v>50</v>
      </c>
      <c r="F228" s="30">
        <f t="shared" si="35"/>
        <v>50</v>
      </c>
      <c r="G228" s="30">
        <f t="shared" si="36"/>
        <v>27</v>
      </c>
      <c r="H228" s="30">
        <f t="shared" si="37"/>
        <v>1</v>
      </c>
      <c r="I228" s="30">
        <f t="shared" si="38"/>
        <v>0</v>
      </c>
      <c r="J228" s="30">
        <f t="shared" si="39"/>
        <v>0</v>
      </c>
      <c r="K228" s="30">
        <f t="shared" si="40"/>
        <v>0</v>
      </c>
      <c r="L228" s="30">
        <f t="shared" si="41"/>
        <v>9</v>
      </c>
      <c r="M228" s="38">
        <v>48092</v>
      </c>
      <c r="N228" s="39">
        <v>20.466000000000001</v>
      </c>
      <c r="O228" s="39">
        <v>4.2240000000000002</v>
      </c>
      <c r="P228" s="39">
        <v>6.8179999999999996</v>
      </c>
      <c r="Q228" s="39">
        <v>17.666</v>
      </c>
      <c r="R228" s="39">
        <v>34.515999999999998</v>
      </c>
      <c r="S228" s="39">
        <v>4.2149999999999999</v>
      </c>
      <c r="T228" s="39">
        <v>11.936</v>
      </c>
      <c r="U228" s="39">
        <v>27.475999999999999</v>
      </c>
      <c r="V228" s="39">
        <v>27.943999999999999</v>
      </c>
      <c r="W228" s="39">
        <v>4.5170000000000003</v>
      </c>
      <c r="X228" s="39">
        <v>29.937000000000001</v>
      </c>
      <c r="Y228" s="39">
        <v>1.956</v>
      </c>
      <c r="Z228" s="39">
        <v>4.3849999999999998</v>
      </c>
      <c r="AA228" s="39">
        <v>19.62</v>
      </c>
      <c r="AB228" s="39">
        <v>3.63</v>
      </c>
      <c r="AC228" s="39">
        <v>18.143999999999998</v>
      </c>
      <c r="AD228" s="39">
        <v>1.8819999999999999</v>
      </c>
      <c r="AE228" s="39">
        <v>17.18</v>
      </c>
      <c r="AF228" s="39">
        <v>1.8460000000000001</v>
      </c>
      <c r="AG228" s="39">
        <v>17.472000000000001</v>
      </c>
      <c r="AH228" s="39">
        <v>4.03</v>
      </c>
      <c r="AI228" s="39">
        <v>20.919</v>
      </c>
      <c r="AJ228" s="39">
        <v>5.7320000000000002</v>
      </c>
      <c r="AK228" s="39">
        <v>23.215</v>
      </c>
      <c r="AL228" s="39">
        <v>7.6260000000000003</v>
      </c>
      <c r="AM228" s="39">
        <v>11.622</v>
      </c>
      <c r="AN228" s="39">
        <v>3.9249999999999998</v>
      </c>
      <c r="AO228" s="39">
        <v>16.974</v>
      </c>
      <c r="AP228" s="39">
        <v>3.919</v>
      </c>
      <c r="AQ228" s="39">
        <v>18.507999999999999</v>
      </c>
      <c r="AR228" s="39">
        <v>41.253</v>
      </c>
      <c r="AS228" s="39">
        <v>3.8559999999999999</v>
      </c>
      <c r="AT228" s="39">
        <v>9.3879999999999999</v>
      </c>
      <c r="AU228" s="39">
        <v>11.297000000000001</v>
      </c>
      <c r="AV228" s="39">
        <v>19.027000000000001</v>
      </c>
      <c r="AW228" s="39">
        <v>6.2149999999999999</v>
      </c>
      <c r="AX228" s="39">
        <v>2.13</v>
      </c>
      <c r="AY228" s="39">
        <v>44.603000000000002</v>
      </c>
      <c r="AZ228" s="39">
        <v>2.86</v>
      </c>
      <c r="BA228" s="39">
        <v>27.571000000000002</v>
      </c>
      <c r="BB228" s="39">
        <v>17.600000000000001</v>
      </c>
      <c r="BC228" s="39">
        <v>81.034000000000006</v>
      </c>
      <c r="BD228" s="39">
        <v>3.9550000000000001</v>
      </c>
      <c r="BE228" s="39">
        <v>13.539</v>
      </c>
      <c r="BF228" s="39">
        <v>7.2110000000000003</v>
      </c>
      <c r="BG228" s="39">
        <v>12.443</v>
      </c>
      <c r="BH228" s="39">
        <v>6.5540000000000003</v>
      </c>
      <c r="BI228" s="39">
        <v>40.625</v>
      </c>
      <c r="BJ228" s="39">
        <v>29.731999999999999</v>
      </c>
      <c r="BK228" s="39">
        <v>2.1579999999999999</v>
      </c>
    </row>
    <row r="229" spans="1:63" x14ac:dyDescent="0.2">
      <c r="A229" s="30">
        <f t="shared" si="42"/>
        <v>2031</v>
      </c>
      <c r="D229" s="30">
        <f t="shared" si="43"/>
        <v>4</v>
      </c>
      <c r="E229" s="30">
        <f t="shared" si="34"/>
        <v>49</v>
      </c>
      <c r="F229" s="30">
        <f t="shared" si="35"/>
        <v>44</v>
      </c>
      <c r="G229" s="30">
        <f t="shared" si="36"/>
        <v>13</v>
      </c>
      <c r="H229" s="30">
        <f t="shared" si="37"/>
        <v>0</v>
      </c>
      <c r="I229" s="30">
        <f t="shared" si="38"/>
        <v>0</v>
      </c>
      <c r="J229" s="30">
        <f t="shared" si="39"/>
        <v>0</v>
      </c>
      <c r="K229" s="30">
        <f t="shared" si="40"/>
        <v>0</v>
      </c>
      <c r="L229" s="30">
        <f t="shared" si="41"/>
        <v>10</v>
      </c>
      <c r="M229" s="38">
        <v>48122</v>
      </c>
      <c r="N229" s="39">
        <v>5.1639999999999997</v>
      </c>
      <c r="O229" s="39">
        <v>2.5259999999999998</v>
      </c>
      <c r="P229" s="39">
        <v>7.7240000000000002</v>
      </c>
      <c r="Q229" s="39">
        <v>2.1309999999999998</v>
      </c>
      <c r="R229" s="39">
        <v>3.4830000000000001</v>
      </c>
      <c r="S229" s="39">
        <v>2.6880000000000002</v>
      </c>
      <c r="T229" s="39">
        <v>5.9089999999999998</v>
      </c>
      <c r="U229" s="39">
        <v>39.088999999999999</v>
      </c>
      <c r="V229" s="39">
        <v>24.384</v>
      </c>
      <c r="W229" s="39">
        <v>0.48599999999999999</v>
      </c>
      <c r="X229" s="39">
        <v>13.606999999999999</v>
      </c>
      <c r="Y229" s="39">
        <v>0.81599999999999995</v>
      </c>
      <c r="Z229" s="39">
        <v>2.2400000000000002</v>
      </c>
      <c r="AA229" s="39">
        <v>8.2650000000000006</v>
      </c>
      <c r="AB229" s="39">
        <v>1.954</v>
      </c>
      <c r="AC229" s="39">
        <v>6.0919999999999996</v>
      </c>
      <c r="AD229" s="39">
        <v>32.677999999999997</v>
      </c>
      <c r="AE229" s="39">
        <v>1.3560000000000001</v>
      </c>
      <c r="AF229" s="39">
        <v>2.919</v>
      </c>
      <c r="AG229" s="39">
        <v>17.303000000000001</v>
      </c>
      <c r="AH229" s="39">
        <v>2.6429999999999998</v>
      </c>
      <c r="AI229" s="39">
        <v>3.843</v>
      </c>
      <c r="AJ229" s="39">
        <v>0</v>
      </c>
      <c r="AK229" s="39">
        <v>15.435</v>
      </c>
      <c r="AL229" s="39">
        <v>0.92700000000000005</v>
      </c>
      <c r="AM229" s="39">
        <v>14.256</v>
      </c>
      <c r="AN229" s="39">
        <v>14.339</v>
      </c>
      <c r="AO229" s="39">
        <v>10.319000000000001</v>
      </c>
      <c r="AP229" s="39">
        <v>1.0189999999999999</v>
      </c>
      <c r="AQ229" s="39">
        <v>7.5250000000000004</v>
      </c>
      <c r="AR229" s="39">
        <v>9.6039999999999992</v>
      </c>
      <c r="AS229" s="39">
        <v>3.7050000000000001</v>
      </c>
      <c r="AT229" s="39">
        <v>4.4649999999999999</v>
      </c>
      <c r="AU229" s="39">
        <v>25.122</v>
      </c>
      <c r="AV229" s="39">
        <v>2.9260000000000002</v>
      </c>
      <c r="AW229" s="39">
        <v>3.1669999999999998</v>
      </c>
      <c r="AX229" s="39">
        <v>2.0110000000000001</v>
      </c>
      <c r="AY229" s="39">
        <v>5.2249999999999996</v>
      </c>
      <c r="AZ229" s="39">
        <v>3.7949999999999999</v>
      </c>
      <c r="BA229" s="39">
        <v>1.4970000000000001</v>
      </c>
      <c r="BB229" s="39">
        <v>2.875</v>
      </c>
      <c r="BC229" s="39">
        <v>3.242</v>
      </c>
      <c r="BD229" s="39">
        <v>12.398</v>
      </c>
      <c r="BE229" s="39">
        <v>0.28100000000000003</v>
      </c>
      <c r="BF229" s="39">
        <v>41.905999999999999</v>
      </c>
      <c r="BG229" s="39">
        <v>2.3149999999999999</v>
      </c>
      <c r="BH229" s="39">
        <v>6.8869999999999996</v>
      </c>
      <c r="BI229" s="39">
        <v>2.0529999999999999</v>
      </c>
      <c r="BJ229" s="39">
        <v>12.582000000000001</v>
      </c>
      <c r="BK229" s="39">
        <v>0.82799999999999996</v>
      </c>
    </row>
    <row r="230" spans="1:63" x14ac:dyDescent="0.2">
      <c r="A230" s="30">
        <f t="shared" si="42"/>
        <v>2031</v>
      </c>
      <c r="D230" s="30">
        <f t="shared" si="43"/>
        <v>0</v>
      </c>
      <c r="E230" s="30">
        <f t="shared" si="34"/>
        <v>20</v>
      </c>
      <c r="F230" s="30">
        <f t="shared" si="35"/>
        <v>5</v>
      </c>
      <c r="G230" s="30">
        <f t="shared" si="36"/>
        <v>0</v>
      </c>
      <c r="H230" s="30">
        <f t="shared" si="37"/>
        <v>0</v>
      </c>
      <c r="I230" s="30">
        <f t="shared" si="38"/>
        <v>0</v>
      </c>
      <c r="J230" s="30">
        <f t="shared" si="39"/>
        <v>0</v>
      </c>
      <c r="K230" s="30">
        <f t="shared" si="40"/>
        <v>0</v>
      </c>
      <c r="L230" s="30">
        <f t="shared" si="41"/>
        <v>11</v>
      </c>
      <c r="M230" s="38">
        <v>48153</v>
      </c>
      <c r="N230" s="39">
        <v>2.6960000000000002</v>
      </c>
      <c r="O230" s="39">
        <v>0</v>
      </c>
      <c r="P230" s="39">
        <v>0.496</v>
      </c>
      <c r="Q230" s="39">
        <v>0</v>
      </c>
      <c r="R230" s="39">
        <v>0.57199999999999995</v>
      </c>
      <c r="S230" s="39">
        <v>0.152</v>
      </c>
      <c r="T230" s="39">
        <v>0</v>
      </c>
      <c r="U230" s="39">
        <v>0</v>
      </c>
      <c r="V230" s="39">
        <v>0</v>
      </c>
      <c r="W230" s="39">
        <v>0.496</v>
      </c>
      <c r="X230" s="39">
        <v>3.379</v>
      </c>
      <c r="Y230" s="39">
        <v>0</v>
      </c>
      <c r="Z230" s="39">
        <v>0.628</v>
      </c>
      <c r="AA230" s="39">
        <v>0</v>
      </c>
      <c r="AB230" s="39">
        <v>0</v>
      </c>
      <c r="AC230" s="39">
        <v>0</v>
      </c>
      <c r="AD230" s="39">
        <v>0.48899999999999999</v>
      </c>
      <c r="AE230" s="39">
        <v>0</v>
      </c>
      <c r="AF230" s="39">
        <v>0</v>
      </c>
      <c r="AG230" s="39">
        <v>4.47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0.75800000000000001</v>
      </c>
      <c r="AN230" s="39">
        <v>0</v>
      </c>
      <c r="AO230" s="39">
        <v>1.206</v>
      </c>
      <c r="AP230" s="39">
        <v>6.9000000000000006E-2</v>
      </c>
      <c r="AQ230" s="39">
        <v>0</v>
      </c>
      <c r="AR230" s="39">
        <v>0</v>
      </c>
      <c r="AS230" s="39">
        <v>0.108</v>
      </c>
      <c r="AT230" s="39">
        <v>0.23100000000000001</v>
      </c>
      <c r="AU230" s="39">
        <v>0</v>
      </c>
      <c r="AV230" s="39">
        <v>0.626</v>
      </c>
      <c r="AW230" s="39">
        <v>0</v>
      </c>
      <c r="AX230" s="39">
        <v>8.0000000000000002E-3</v>
      </c>
      <c r="AY230" s="39">
        <v>0</v>
      </c>
      <c r="AZ230" s="39">
        <v>0</v>
      </c>
      <c r="BA230" s="39">
        <v>0</v>
      </c>
      <c r="BB230" s="39">
        <v>0.40899999999999997</v>
      </c>
      <c r="BC230" s="39">
        <v>0</v>
      </c>
      <c r="BD230" s="39">
        <v>4.7370000000000001</v>
      </c>
      <c r="BE230" s="39">
        <v>0</v>
      </c>
      <c r="BF230" s="39">
        <v>0</v>
      </c>
      <c r="BG230" s="39">
        <v>0</v>
      </c>
      <c r="BH230" s="39">
        <v>0.73399999999999999</v>
      </c>
      <c r="BI230" s="39">
        <v>0</v>
      </c>
      <c r="BJ230" s="39">
        <v>0</v>
      </c>
      <c r="BK230" s="39">
        <v>0.23</v>
      </c>
    </row>
    <row r="231" spans="1:63" x14ac:dyDescent="0.2">
      <c r="A231" s="30">
        <f t="shared" si="42"/>
        <v>2031</v>
      </c>
      <c r="D231" s="30">
        <f t="shared" si="43"/>
        <v>5</v>
      </c>
      <c r="E231" s="30">
        <f t="shared" si="34"/>
        <v>45</v>
      </c>
      <c r="F231" s="30">
        <f t="shared" si="35"/>
        <v>39</v>
      </c>
      <c r="G231" s="30">
        <f t="shared" si="36"/>
        <v>16</v>
      </c>
      <c r="H231" s="30">
        <f t="shared" si="37"/>
        <v>0</v>
      </c>
      <c r="I231" s="30">
        <f t="shared" si="38"/>
        <v>0</v>
      </c>
      <c r="J231" s="30">
        <f t="shared" si="39"/>
        <v>0</v>
      </c>
      <c r="K231" s="30">
        <f t="shared" si="40"/>
        <v>0</v>
      </c>
      <c r="L231" s="30">
        <f t="shared" si="41"/>
        <v>12</v>
      </c>
      <c r="M231" s="38">
        <v>48183</v>
      </c>
      <c r="N231" s="39">
        <v>2.222</v>
      </c>
      <c r="O231" s="39">
        <v>11.909000000000001</v>
      </c>
      <c r="P231" s="39">
        <v>2.2410000000000001</v>
      </c>
      <c r="Q231" s="39">
        <v>6.2610000000000001</v>
      </c>
      <c r="R231" s="39">
        <v>0.78600000000000003</v>
      </c>
      <c r="S231" s="39">
        <v>9.4849999999999994</v>
      </c>
      <c r="T231" s="39">
        <v>30.689</v>
      </c>
      <c r="U231" s="39">
        <v>0</v>
      </c>
      <c r="V231" s="39">
        <v>0</v>
      </c>
      <c r="W231" s="39">
        <v>18.405999999999999</v>
      </c>
      <c r="X231" s="39">
        <v>14.339</v>
      </c>
      <c r="Y231" s="39">
        <v>19.565999999999999</v>
      </c>
      <c r="Z231" s="39">
        <v>6.9779999999999998</v>
      </c>
      <c r="AA231" s="39">
        <v>2.8159999999999998</v>
      </c>
      <c r="AB231" s="39">
        <v>2.5470000000000002</v>
      </c>
      <c r="AC231" s="39">
        <v>7.4859999999999998</v>
      </c>
      <c r="AD231" s="39">
        <v>3.448</v>
      </c>
      <c r="AE231" s="39">
        <v>4.8920000000000003</v>
      </c>
      <c r="AF231" s="39">
        <v>0</v>
      </c>
      <c r="AG231" s="39">
        <v>31.167000000000002</v>
      </c>
      <c r="AH231" s="39">
        <v>13.22</v>
      </c>
      <c r="AI231" s="39">
        <v>2.282</v>
      </c>
      <c r="AJ231" s="39">
        <v>38.402000000000001</v>
      </c>
      <c r="AK231" s="39">
        <v>0</v>
      </c>
      <c r="AL231" s="39">
        <v>0</v>
      </c>
      <c r="AM231" s="39">
        <v>36.131999999999998</v>
      </c>
      <c r="AN231" s="39">
        <v>10.548999999999999</v>
      </c>
      <c r="AO231" s="39">
        <v>3.3119999999999998</v>
      </c>
      <c r="AP231" s="39">
        <v>5.3</v>
      </c>
      <c r="AQ231" s="39">
        <v>4.0830000000000002</v>
      </c>
      <c r="AR231" s="39">
        <v>10.997999999999999</v>
      </c>
      <c r="AS231" s="39">
        <v>6.3639999999999999</v>
      </c>
      <c r="AT231" s="39">
        <v>0.69599999999999995</v>
      </c>
      <c r="AU231" s="39">
        <v>19.108000000000001</v>
      </c>
      <c r="AV231" s="39">
        <v>5.7679999999999998</v>
      </c>
      <c r="AW231" s="39">
        <v>8.282</v>
      </c>
      <c r="AX231" s="39">
        <v>9.9480000000000004</v>
      </c>
      <c r="AY231" s="39">
        <v>0.83599999999999997</v>
      </c>
      <c r="AZ231" s="39">
        <v>5.165</v>
      </c>
      <c r="BA231" s="39">
        <v>3.45</v>
      </c>
      <c r="BB231" s="39">
        <v>40.942</v>
      </c>
      <c r="BC231" s="39">
        <v>0.48499999999999999</v>
      </c>
      <c r="BD231" s="39">
        <v>5.9260000000000002</v>
      </c>
      <c r="BE231" s="39">
        <v>2.6230000000000002</v>
      </c>
      <c r="BF231" s="39">
        <v>13.081</v>
      </c>
      <c r="BG231" s="39">
        <v>9.3879999999999999</v>
      </c>
      <c r="BH231" s="39">
        <v>0.127</v>
      </c>
      <c r="BI231" s="39">
        <v>21.274000000000001</v>
      </c>
      <c r="BJ231" s="39">
        <v>12.082000000000001</v>
      </c>
      <c r="BK231" s="39">
        <v>0.49</v>
      </c>
    </row>
    <row r="232" spans="1:63" x14ac:dyDescent="0.2">
      <c r="A232" s="30">
        <f t="shared" si="42"/>
        <v>2032</v>
      </c>
      <c r="D232" s="30">
        <f t="shared" si="43"/>
        <v>6</v>
      </c>
      <c r="E232" s="30">
        <f t="shared" si="34"/>
        <v>48</v>
      </c>
      <c r="F232" s="30">
        <f t="shared" si="35"/>
        <v>44</v>
      </c>
      <c r="G232" s="30">
        <f t="shared" si="36"/>
        <v>17</v>
      </c>
      <c r="H232" s="30">
        <f t="shared" si="37"/>
        <v>0</v>
      </c>
      <c r="I232" s="30">
        <f t="shared" si="38"/>
        <v>0</v>
      </c>
      <c r="J232" s="30">
        <f t="shared" si="39"/>
        <v>0</v>
      </c>
      <c r="K232" s="30">
        <f t="shared" si="40"/>
        <v>0</v>
      </c>
      <c r="L232" s="30">
        <f t="shared" si="41"/>
        <v>1</v>
      </c>
      <c r="M232" s="38">
        <v>48214</v>
      </c>
      <c r="N232" s="39">
        <v>30.419</v>
      </c>
      <c r="O232" s="39">
        <v>0</v>
      </c>
      <c r="P232" s="39">
        <v>8.8940000000000001</v>
      </c>
      <c r="Q232" s="39">
        <v>5.2130000000000001</v>
      </c>
      <c r="R232" s="39">
        <v>18.024999999999999</v>
      </c>
      <c r="S232" s="39">
        <v>6.2880000000000003</v>
      </c>
      <c r="T232" s="39">
        <v>3.9689999999999999</v>
      </c>
      <c r="U232" s="39">
        <v>6.9480000000000004</v>
      </c>
      <c r="V232" s="39">
        <v>8.0489999999999995</v>
      </c>
      <c r="W232" s="39">
        <v>5.55</v>
      </c>
      <c r="X232" s="39">
        <v>18.681000000000001</v>
      </c>
      <c r="Y232" s="39">
        <v>0.68500000000000005</v>
      </c>
      <c r="Z232" s="39">
        <v>10.048</v>
      </c>
      <c r="AA232" s="39">
        <v>8.49</v>
      </c>
      <c r="AB232" s="39">
        <v>5.766</v>
      </c>
      <c r="AC232" s="39">
        <v>38.262999999999998</v>
      </c>
      <c r="AD232" s="39">
        <v>4.5979999999999999</v>
      </c>
      <c r="AE232" s="39">
        <v>6.4610000000000003</v>
      </c>
      <c r="AF232" s="39">
        <v>6.2720000000000002</v>
      </c>
      <c r="AG232" s="39">
        <v>3.0529999999999999</v>
      </c>
      <c r="AH232" s="39">
        <v>32.731000000000002</v>
      </c>
      <c r="AI232" s="39">
        <v>12.968</v>
      </c>
      <c r="AJ232" s="39">
        <v>20.405000000000001</v>
      </c>
      <c r="AK232" s="39">
        <v>1.014</v>
      </c>
      <c r="AL232" s="39">
        <v>0.91700000000000004</v>
      </c>
      <c r="AM232" s="39">
        <v>7.96</v>
      </c>
      <c r="AN232" s="39">
        <v>5.0890000000000004</v>
      </c>
      <c r="AO232" s="39">
        <v>38.085999999999999</v>
      </c>
      <c r="AP232" s="39">
        <v>23.306999999999999</v>
      </c>
      <c r="AQ232" s="39">
        <v>0.95299999999999996</v>
      </c>
      <c r="AR232" s="39">
        <v>5.508</v>
      </c>
      <c r="AS232" s="39">
        <v>2.98</v>
      </c>
      <c r="AT232" s="39">
        <v>0</v>
      </c>
      <c r="AU232" s="39">
        <v>25.815000000000001</v>
      </c>
      <c r="AV232" s="39">
        <v>12.054</v>
      </c>
      <c r="AW232" s="39">
        <v>2.2469999999999999</v>
      </c>
      <c r="AX232" s="39">
        <v>10.09</v>
      </c>
      <c r="AY232" s="39">
        <v>12.481999999999999</v>
      </c>
      <c r="AZ232" s="39">
        <v>3.0230000000000001</v>
      </c>
      <c r="BA232" s="39">
        <v>7.5170000000000003</v>
      </c>
      <c r="BB232" s="39">
        <v>28.727</v>
      </c>
      <c r="BC232" s="39">
        <v>1.988</v>
      </c>
      <c r="BD232" s="39">
        <v>0.97899999999999998</v>
      </c>
      <c r="BE232" s="39">
        <v>14.82</v>
      </c>
      <c r="BF232" s="39">
        <v>4.0350000000000001</v>
      </c>
      <c r="BG232" s="39">
        <v>9.01</v>
      </c>
      <c r="BH232" s="39">
        <v>4.8109999999999999</v>
      </c>
      <c r="BI232" s="39">
        <v>8.1010000000000009</v>
      </c>
      <c r="BJ232" s="39">
        <v>16.239000000000001</v>
      </c>
      <c r="BK232" s="39">
        <v>3.6960000000000002</v>
      </c>
    </row>
    <row r="233" spans="1:63" x14ac:dyDescent="0.2">
      <c r="A233" s="30">
        <f t="shared" si="42"/>
        <v>2032</v>
      </c>
      <c r="D233" s="30">
        <f t="shared" si="43"/>
        <v>0</v>
      </c>
      <c r="E233" s="30">
        <f t="shared" si="34"/>
        <v>35</v>
      </c>
      <c r="F233" s="30">
        <f t="shared" si="35"/>
        <v>26</v>
      </c>
      <c r="G233" s="30">
        <f t="shared" si="36"/>
        <v>2</v>
      </c>
      <c r="H233" s="30">
        <f t="shared" si="37"/>
        <v>0</v>
      </c>
      <c r="I233" s="30">
        <f t="shared" si="38"/>
        <v>0</v>
      </c>
      <c r="J233" s="30">
        <f t="shared" si="39"/>
        <v>0</v>
      </c>
      <c r="K233" s="30">
        <f t="shared" si="40"/>
        <v>0</v>
      </c>
      <c r="L233" s="30">
        <f t="shared" si="41"/>
        <v>2</v>
      </c>
      <c r="M233" s="38">
        <v>48245</v>
      </c>
      <c r="N233" s="39">
        <v>0</v>
      </c>
      <c r="O233" s="39">
        <v>7.569</v>
      </c>
      <c r="P233" s="39">
        <v>0.192</v>
      </c>
      <c r="Q233" s="39">
        <v>8.7889999999999997</v>
      </c>
      <c r="R233" s="39">
        <v>6.2949999999999999</v>
      </c>
      <c r="S233" s="39">
        <v>0</v>
      </c>
      <c r="T233" s="39">
        <v>4.3949999999999996</v>
      </c>
      <c r="U233" s="39">
        <v>0</v>
      </c>
      <c r="V233" s="39">
        <v>0</v>
      </c>
      <c r="W233" s="39">
        <v>3.3940000000000001</v>
      </c>
      <c r="X233" s="39">
        <v>0</v>
      </c>
      <c r="Y233" s="39">
        <v>1.3720000000000001</v>
      </c>
      <c r="Z233" s="39">
        <v>2.1749999999999998</v>
      </c>
      <c r="AA233" s="39">
        <v>0</v>
      </c>
      <c r="AB233" s="39">
        <v>0</v>
      </c>
      <c r="AC233" s="39">
        <v>8.7219999999999995</v>
      </c>
      <c r="AD233" s="39">
        <v>1.675</v>
      </c>
      <c r="AE233" s="39">
        <v>0.22600000000000001</v>
      </c>
      <c r="AF233" s="39">
        <v>1.8640000000000001</v>
      </c>
      <c r="AG233" s="39">
        <v>2.7E-2</v>
      </c>
      <c r="AH233" s="39">
        <v>3.3039999999999998</v>
      </c>
      <c r="AI233" s="39">
        <v>7.1999999999999995E-2</v>
      </c>
      <c r="AJ233" s="39">
        <v>6.3739999999999997</v>
      </c>
      <c r="AK233" s="39">
        <v>3.0270000000000001</v>
      </c>
      <c r="AL233" s="39">
        <v>2.355</v>
      </c>
      <c r="AM233" s="39">
        <v>0</v>
      </c>
      <c r="AN233" s="39">
        <v>18.181000000000001</v>
      </c>
      <c r="AO233" s="39">
        <v>0</v>
      </c>
      <c r="AP233" s="39">
        <v>1.736</v>
      </c>
      <c r="AQ233" s="39">
        <v>1.7090000000000001</v>
      </c>
      <c r="AR233" s="39">
        <v>4.048</v>
      </c>
      <c r="AS233" s="39">
        <v>0</v>
      </c>
      <c r="AT233" s="39">
        <v>0</v>
      </c>
      <c r="AU233" s="39">
        <v>2.536</v>
      </c>
      <c r="AV233" s="39">
        <v>1.893</v>
      </c>
      <c r="AW233" s="39">
        <v>6.2359999999999998</v>
      </c>
      <c r="AX233" s="39">
        <v>5.6000000000000001E-2</v>
      </c>
      <c r="AY233" s="39">
        <v>0.36399999999999999</v>
      </c>
      <c r="AZ233" s="39">
        <v>0.35799999999999998</v>
      </c>
      <c r="BA233" s="39">
        <v>0</v>
      </c>
      <c r="BB233" s="39">
        <v>6.6609999999999996</v>
      </c>
      <c r="BC233" s="39">
        <v>0.115</v>
      </c>
      <c r="BD233" s="39">
        <v>5.4640000000000004</v>
      </c>
      <c r="BE233" s="39">
        <v>0.65</v>
      </c>
      <c r="BF233" s="39">
        <v>5.52</v>
      </c>
      <c r="BG233" s="39">
        <v>0</v>
      </c>
      <c r="BH233" s="39">
        <v>0</v>
      </c>
      <c r="BI233" s="39">
        <v>7.1710000000000003</v>
      </c>
      <c r="BJ233" s="39">
        <v>12.17</v>
      </c>
      <c r="BK233" s="39">
        <v>0</v>
      </c>
    </row>
    <row r="234" spans="1:63" x14ac:dyDescent="0.2">
      <c r="A234" s="30">
        <f t="shared" si="42"/>
        <v>2032</v>
      </c>
      <c r="D234" s="30">
        <f t="shared" si="43"/>
        <v>0</v>
      </c>
      <c r="E234" s="30">
        <f t="shared" si="34"/>
        <v>36</v>
      </c>
      <c r="F234" s="30">
        <f t="shared" si="35"/>
        <v>31</v>
      </c>
      <c r="G234" s="30">
        <f t="shared" si="36"/>
        <v>2</v>
      </c>
      <c r="H234" s="30">
        <f t="shared" si="37"/>
        <v>0</v>
      </c>
      <c r="I234" s="30">
        <f t="shared" si="38"/>
        <v>0</v>
      </c>
      <c r="J234" s="30">
        <f t="shared" si="39"/>
        <v>0</v>
      </c>
      <c r="K234" s="30">
        <f t="shared" si="40"/>
        <v>0</v>
      </c>
      <c r="L234" s="30">
        <f t="shared" si="41"/>
        <v>3</v>
      </c>
      <c r="M234" s="38">
        <v>48274</v>
      </c>
      <c r="N234" s="39">
        <v>0.126</v>
      </c>
      <c r="O234" s="39">
        <v>2.5990000000000002</v>
      </c>
      <c r="P234" s="39">
        <v>0</v>
      </c>
      <c r="Q234" s="39">
        <v>3.5640000000000001</v>
      </c>
      <c r="R234" s="39">
        <v>0</v>
      </c>
      <c r="S234" s="39">
        <v>4.3479999999999999</v>
      </c>
      <c r="T234" s="39">
        <v>1.2330000000000001</v>
      </c>
      <c r="U234" s="39">
        <v>2.8170000000000002</v>
      </c>
      <c r="V234" s="39">
        <v>0</v>
      </c>
      <c r="W234" s="39">
        <v>2.298</v>
      </c>
      <c r="X234" s="39">
        <v>1.073</v>
      </c>
      <c r="Y234" s="39">
        <v>1.6339999999999999</v>
      </c>
      <c r="Z234" s="39">
        <v>13.23</v>
      </c>
      <c r="AA234" s="39">
        <v>1.1419999999999999</v>
      </c>
      <c r="AB234" s="39">
        <v>3.5329999999999999</v>
      </c>
      <c r="AC234" s="39">
        <v>0.28299999999999997</v>
      </c>
      <c r="AD234" s="39">
        <v>3.8740000000000001</v>
      </c>
      <c r="AE234" s="39">
        <v>0</v>
      </c>
      <c r="AF234" s="39">
        <v>3.6549999999999998</v>
      </c>
      <c r="AG234" s="39">
        <v>1.34</v>
      </c>
      <c r="AH234" s="39">
        <v>1.177</v>
      </c>
      <c r="AI234" s="39">
        <v>0</v>
      </c>
      <c r="AJ234" s="39">
        <v>17.262</v>
      </c>
      <c r="AK234" s="39">
        <v>0.45600000000000002</v>
      </c>
      <c r="AL234" s="39">
        <v>0</v>
      </c>
      <c r="AM234" s="39">
        <v>1.7430000000000001</v>
      </c>
      <c r="AN234" s="39">
        <v>4.6779999999999999</v>
      </c>
      <c r="AO234" s="39">
        <v>0</v>
      </c>
      <c r="AP234" s="39">
        <v>0</v>
      </c>
      <c r="AQ234" s="39">
        <v>5.0579999999999998</v>
      </c>
      <c r="AR234" s="39">
        <v>0</v>
      </c>
      <c r="AS234" s="39">
        <v>3.35</v>
      </c>
      <c r="AT234" s="39">
        <v>0.57299999999999995</v>
      </c>
      <c r="AU234" s="39">
        <v>2.556</v>
      </c>
      <c r="AV234" s="39">
        <v>7.234</v>
      </c>
      <c r="AW234" s="39">
        <v>0</v>
      </c>
      <c r="AX234" s="39">
        <v>0</v>
      </c>
      <c r="AY234" s="39">
        <v>5.9930000000000003</v>
      </c>
      <c r="AZ234" s="39">
        <v>0.45500000000000002</v>
      </c>
      <c r="BA234" s="39">
        <v>7.9139999999999997</v>
      </c>
      <c r="BB234" s="39">
        <v>4.0490000000000004</v>
      </c>
      <c r="BC234" s="39">
        <v>3.1659999999999999</v>
      </c>
      <c r="BD234" s="39">
        <v>0</v>
      </c>
      <c r="BE234" s="39">
        <v>4.4640000000000004</v>
      </c>
      <c r="BF234" s="39">
        <v>0</v>
      </c>
      <c r="BG234" s="39">
        <v>1.2989999999999999</v>
      </c>
      <c r="BH234" s="39">
        <v>0</v>
      </c>
      <c r="BI234" s="39">
        <v>2.6160000000000001</v>
      </c>
      <c r="BJ234" s="39">
        <v>1.147</v>
      </c>
      <c r="BK234" s="39">
        <v>2.15</v>
      </c>
    </row>
    <row r="235" spans="1:63" x14ac:dyDescent="0.2">
      <c r="A235" s="30">
        <f t="shared" si="42"/>
        <v>2032</v>
      </c>
      <c r="D235" s="30">
        <f t="shared" si="43"/>
        <v>0</v>
      </c>
      <c r="E235" s="30">
        <f t="shared" si="34"/>
        <v>12</v>
      </c>
      <c r="F235" s="30">
        <f t="shared" si="35"/>
        <v>6</v>
      </c>
      <c r="G235" s="30">
        <f t="shared" si="36"/>
        <v>3</v>
      </c>
      <c r="H235" s="30">
        <f t="shared" si="37"/>
        <v>0</v>
      </c>
      <c r="I235" s="30">
        <f t="shared" si="38"/>
        <v>0</v>
      </c>
      <c r="J235" s="30">
        <f t="shared" si="39"/>
        <v>0</v>
      </c>
      <c r="K235" s="30">
        <f t="shared" si="40"/>
        <v>0</v>
      </c>
      <c r="L235" s="30">
        <f t="shared" si="41"/>
        <v>4</v>
      </c>
      <c r="M235" s="38">
        <v>48305</v>
      </c>
      <c r="N235" s="39">
        <v>9.9</v>
      </c>
      <c r="O235" s="39">
        <v>0</v>
      </c>
      <c r="P235" s="39">
        <v>0</v>
      </c>
      <c r="Q235" s="39">
        <v>0</v>
      </c>
      <c r="R235" s="39">
        <v>0.628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0.126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0.59399999999999997</v>
      </c>
      <c r="AK235" s="39">
        <v>0</v>
      </c>
      <c r="AL235" s="39">
        <v>0.311</v>
      </c>
      <c r="AM235" s="39">
        <v>0</v>
      </c>
      <c r="AN235" s="39">
        <v>0</v>
      </c>
      <c r="AO235" s="39">
        <v>7.3440000000000003</v>
      </c>
      <c r="AP235" s="39">
        <v>5.3999999999999999E-2</v>
      </c>
      <c r="AQ235" s="39">
        <v>0</v>
      </c>
      <c r="AR235" s="39">
        <v>0</v>
      </c>
      <c r="AS235" s="39">
        <v>17.161000000000001</v>
      </c>
      <c r="AT235" s="39">
        <v>0</v>
      </c>
      <c r="AU235" s="39">
        <v>12.297000000000001</v>
      </c>
      <c r="AV235" s="39">
        <v>0</v>
      </c>
      <c r="AW235" s="39">
        <v>0</v>
      </c>
      <c r="AX235" s="39">
        <v>0</v>
      </c>
      <c r="AY235" s="39">
        <v>0</v>
      </c>
      <c r="AZ235" s="39">
        <v>0</v>
      </c>
      <c r="BA235" s="39">
        <v>0</v>
      </c>
      <c r="BB235" s="39">
        <v>22.196000000000002</v>
      </c>
      <c r="BC235" s="39">
        <v>0</v>
      </c>
      <c r="BD235" s="39">
        <v>0.23</v>
      </c>
      <c r="BE235" s="39">
        <v>0</v>
      </c>
      <c r="BF235" s="39">
        <v>9.4220000000000006</v>
      </c>
      <c r="BG235" s="39">
        <v>0</v>
      </c>
      <c r="BH235" s="39">
        <v>0</v>
      </c>
      <c r="BI235" s="39">
        <v>0</v>
      </c>
      <c r="BJ235" s="39">
        <v>0</v>
      </c>
      <c r="BK235" s="39">
        <v>0</v>
      </c>
    </row>
    <row r="236" spans="1:63" x14ac:dyDescent="0.2">
      <c r="A236" s="30">
        <f t="shared" si="42"/>
        <v>2032</v>
      </c>
      <c r="D236" s="30">
        <f t="shared" si="43"/>
        <v>0</v>
      </c>
      <c r="E236" s="30">
        <f t="shared" si="34"/>
        <v>42</v>
      </c>
      <c r="F236" s="30">
        <f t="shared" si="35"/>
        <v>19</v>
      </c>
      <c r="G236" s="30">
        <f t="shared" si="36"/>
        <v>1</v>
      </c>
      <c r="H236" s="30">
        <f t="shared" si="37"/>
        <v>0</v>
      </c>
      <c r="I236" s="30">
        <f t="shared" si="38"/>
        <v>0</v>
      </c>
      <c r="J236" s="30">
        <f t="shared" si="39"/>
        <v>0</v>
      </c>
      <c r="K236" s="30">
        <f t="shared" si="40"/>
        <v>0</v>
      </c>
      <c r="L236" s="30">
        <f t="shared" si="41"/>
        <v>5</v>
      </c>
      <c r="M236" s="38">
        <v>48335</v>
      </c>
      <c r="N236" s="39">
        <v>0.57999999999999996</v>
      </c>
      <c r="O236" s="39">
        <v>3.198</v>
      </c>
      <c r="P236" s="39">
        <v>0.42299999999999999</v>
      </c>
      <c r="Q236" s="39">
        <v>1.1639999999999999</v>
      </c>
      <c r="R236" s="39">
        <v>0</v>
      </c>
      <c r="S236" s="39">
        <v>12.02</v>
      </c>
      <c r="T236" s="39">
        <v>0.158</v>
      </c>
      <c r="U236" s="39">
        <v>4.1550000000000002</v>
      </c>
      <c r="V236" s="39">
        <v>9.702</v>
      </c>
      <c r="W236" s="39">
        <v>0</v>
      </c>
      <c r="X236" s="39">
        <v>0.20699999999999999</v>
      </c>
      <c r="Y236" s="39">
        <v>0.53500000000000003</v>
      </c>
      <c r="Z236" s="39">
        <v>1.7000000000000001E-2</v>
      </c>
      <c r="AA236" s="39">
        <v>0.23499999999999999</v>
      </c>
      <c r="AB236" s="39">
        <v>3.6859999999999999</v>
      </c>
      <c r="AC236" s="39">
        <v>0</v>
      </c>
      <c r="AD236" s="39">
        <v>0.19500000000000001</v>
      </c>
      <c r="AE236" s="39">
        <v>0.28299999999999997</v>
      </c>
      <c r="AF236" s="39">
        <v>0.27500000000000002</v>
      </c>
      <c r="AG236" s="39">
        <v>2.0099999999999998</v>
      </c>
      <c r="AH236" s="39">
        <v>1.125</v>
      </c>
      <c r="AI236" s="39">
        <v>0</v>
      </c>
      <c r="AJ236" s="39">
        <v>0.26700000000000002</v>
      </c>
      <c r="AK236" s="39">
        <v>5.1859999999999999</v>
      </c>
      <c r="AL236" s="39">
        <v>0.40899999999999997</v>
      </c>
      <c r="AM236" s="39">
        <v>2.2120000000000002</v>
      </c>
      <c r="AN236" s="39">
        <v>0.81799999999999995</v>
      </c>
      <c r="AO236" s="39">
        <v>0.76900000000000002</v>
      </c>
      <c r="AP236" s="39">
        <v>0</v>
      </c>
      <c r="AQ236" s="39">
        <v>0.79</v>
      </c>
      <c r="AR236" s="39">
        <v>0</v>
      </c>
      <c r="AS236" s="39">
        <v>3.2170000000000001</v>
      </c>
      <c r="AT236" s="39">
        <v>0.34</v>
      </c>
      <c r="AU236" s="39">
        <v>1.246</v>
      </c>
      <c r="AV236" s="39">
        <v>2.0230000000000001</v>
      </c>
      <c r="AW236" s="39">
        <v>0.47199999999999998</v>
      </c>
      <c r="AX236" s="39">
        <v>0.248</v>
      </c>
      <c r="AY236" s="39">
        <v>1.046</v>
      </c>
      <c r="AZ236" s="39">
        <v>0.72499999999999998</v>
      </c>
      <c r="BA236" s="39">
        <v>1.4339999999999999</v>
      </c>
      <c r="BB236" s="39">
        <v>7.1999999999999995E-2</v>
      </c>
      <c r="BC236" s="39">
        <v>1.528</v>
      </c>
      <c r="BD236" s="39">
        <v>0.51100000000000001</v>
      </c>
      <c r="BE236" s="39">
        <v>5.3999999999999999E-2</v>
      </c>
      <c r="BF236" s="39">
        <v>3.7</v>
      </c>
      <c r="BG236" s="39">
        <v>0.73199999999999998</v>
      </c>
      <c r="BH236" s="39">
        <v>2.4649999999999999</v>
      </c>
      <c r="BI236" s="39">
        <v>0</v>
      </c>
      <c r="BJ236" s="39">
        <v>8.3119999999999994</v>
      </c>
      <c r="BK236" s="39">
        <v>0</v>
      </c>
    </row>
    <row r="237" spans="1:63" x14ac:dyDescent="0.2">
      <c r="A237" s="30">
        <f t="shared" si="42"/>
        <v>2032</v>
      </c>
      <c r="D237" s="30">
        <f t="shared" si="43"/>
        <v>0</v>
      </c>
      <c r="E237" s="30">
        <f t="shared" si="34"/>
        <v>27</v>
      </c>
      <c r="F237" s="30">
        <f t="shared" si="35"/>
        <v>10</v>
      </c>
      <c r="G237" s="30">
        <f t="shared" si="36"/>
        <v>0</v>
      </c>
      <c r="H237" s="30">
        <f t="shared" si="37"/>
        <v>0</v>
      </c>
      <c r="I237" s="30">
        <f t="shared" si="38"/>
        <v>0</v>
      </c>
      <c r="J237" s="30">
        <f t="shared" si="39"/>
        <v>0</v>
      </c>
      <c r="K237" s="30">
        <f t="shared" si="40"/>
        <v>0</v>
      </c>
      <c r="L237" s="30">
        <f t="shared" si="41"/>
        <v>6</v>
      </c>
      <c r="M237" s="38">
        <v>48366</v>
      </c>
      <c r="N237" s="39">
        <v>0.59899999999999998</v>
      </c>
      <c r="O237" s="39">
        <v>3.282</v>
      </c>
      <c r="P237" s="39">
        <v>0</v>
      </c>
      <c r="Q237" s="39">
        <v>0.53600000000000003</v>
      </c>
      <c r="R237" s="39">
        <v>0</v>
      </c>
      <c r="S237" s="39">
        <v>1.0329999999999999</v>
      </c>
      <c r="T237" s="39">
        <v>0.77200000000000002</v>
      </c>
      <c r="U237" s="39">
        <v>0</v>
      </c>
      <c r="V237" s="39">
        <v>0.158</v>
      </c>
      <c r="W237" s="39">
        <v>0.13500000000000001</v>
      </c>
      <c r="X237" s="39">
        <v>0.66400000000000003</v>
      </c>
      <c r="Y237" s="39">
        <v>1.097</v>
      </c>
      <c r="Z237" s="39">
        <v>0</v>
      </c>
      <c r="AA237" s="39">
        <v>0</v>
      </c>
      <c r="AB237" s="39">
        <v>0.35</v>
      </c>
      <c r="AC237" s="39">
        <v>3.2000000000000001E-2</v>
      </c>
      <c r="AD237" s="39">
        <v>0</v>
      </c>
      <c r="AE237" s="39">
        <v>0</v>
      </c>
      <c r="AF237" s="39">
        <v>2.0720000000000001</v>
      </c>
      <c r="AG237" s="39">
        <v>0</v>
      </c>
      <c r="AH237" s="39">
        <v>0</v>
      </c>
      <c r="AI237" s="39">
        <v>2.056</v>
      </c>
      <c r="AJ237" s="39">
        <v>0</v>
      </c>
      <c r="AK237" s="39">
        <v>0</v>
      </c>
      <c r="AL237" s="39">
        <v>0.88600000000000001</v>
      </c>
      <c r="AM237" s="39">
        <v>0</v>
      </c>
      <c r="AN237" s="39">
        <v>0</v>
      </c>
      <c r="AO237" s="39">
        <v>0</v>
      </c>
      <c r="AP237" s="39">
        <v>0</v>
      </c>
      <c r="AQ237" s="39">
        <v>0.60899999999999999</v>
      </c>
      <c r="AR237" s="39">
        <v>0</v>
      </c>
      <c r="AS237" s="39">
        <v>0</v>
      </c>
      <c r="AT237" s="39">
        <v>6.3E-2</v>
      </c>
      <c r="AU237" s="39">
        <v>2.879</v>
      </c>
      <c r="AV237" s="39">
        <v>0</v>
      </c>
      <c r="AW237" s="39">
        <v>0</v>
      </c>
      <c r="AX237" s="39">
        <v>0.73099999999999998</v>
      </c>
      <c r="AY237" s="39">
        <v>0</v>
      </c>
      <c r="AZ237" s="39">
        <v>9.2999999999999999E-2</v>
      </c>
      <c r="BA237" s="39">
        <v>0.25900000000000001</v>
      </c>
      <c r="BB237" s="39">
        <v>0</v>
      </c>
      <c r="BC237" s="39">
        <v>1.6</v>
      </c>
      <c r="BD237" s="39">
        <v>0.13600000000000001</v>
      </c>
      <c r="BE237" s="39">
        <v>7.6349999999999998</v>
      </c>
      <c r="BF237" s="39">
        <v>0</v>
      </c>
      <c r="BG237" s="39">
        <v>3.605</v>
      </c>
      <c r="BH237" s="39">
        <v>7.6999999999999999E-2</v>
      </c>
      <c r="BI237" s="39">
        <v>0.35799999999999998</v>
      </c>
      <c r="BJ237" s="39">
        <v>1.014</v>
      </c>
      <c r="BK237" s="39">
        <v>0</v>
      </c>
    </row>
    <row r="238" spans="1:63" x14ac:dyDescent="0.2">
      <c r="A238" s="30">
        <f t="shared" si="42"/>
        <v>2032</v>
      </c>
      <c r="D238" s="30">
        <f t="shared" si="43"/>
        <v>29</v>
      </c>
      <c r="E238" s="30">
        <f t="shared" si="34"/>
        <v>50</v>
      </c>
      <c r="F238" s="30">
        <f t="shared" si="35"/>
        <v>50</v>
      </c>
      <c r="G238" s="30">
        <f t="shared" si="36"/>
        <v>47</v>
      </c>
      <c r="H238" s="30">
        <f t="shared" si="37"/>
        <v>7</v>
      </c>
      <c r="I238" s="30">
        <f t="shared" si="38"/>
        <v>0</v>
      </c>
      <c r="J238" s="30">
        <f t="shared" si="39"/>
        <v>0</v>
      </c>
      <c r="K238" s="30">
        <f t="shared" si="40"/>
        <v>0</v>
      </c>
      <c r="L238" s="30">
        <f t="shared" si="41"/>
        <v>7</v>
      </c>
      <c r="M238" s="38">
        <v>48396</v>
      </c>
      <c r="N238" s="39">
        <v>59.627000000000002</v>
      </c>
      <c r="O238" s="39">
        <v>38.155999999999999</v>
      </c>
      <c r="P238" s="39">
        <v>40.085999999999999</v>
      </c>
      <c r="Q238" s="39">
        <v>14.904</v>
      </c>
      <c r="R238" s="39">
        <v>41.57</v>
      </c>
      <c r="S238" s="39">
        <v>16.117000000000001</v>
      </c>
      <c r="T238" s="39">
        <v>12.071999999999999</v>
      </c>
      <c r="U238" s="39">
        <v>46.167999999999999</v>
      </c>
      <c r="V238" s="39">
        <v>28.997</v>
      </c>
      <c r="W238" s="39">
        <v>24.693000000000001</v>
      </c>
      <c r="X238" s="39">
        <v>22.385999999999999</v>
      </c>
      <c r="Y238" s="39">
        <v>28.91</v>
      </c>
      <c r="Z238" s="39">
        <v>30.843</v>
      </c>
      <c r="AA238" s="39">
        <v>22.396999999999998</v>
      </c>
      <c r="AB238" s="39">
        <v>19.832000000000001</v>
      </c>
      <c r="AC238" s="39">
        <v>34.936</v>
      </c>
      <c r="AD238" s="39">
        <v>27.373999999999999</v>
      </c>
      <c r="AE238" s="39">
        <v>73.363</v>
      </c>
      <c r="AF238" s="39">
        <v>8.8140000000000001</v>
      </c>
      <c r="AG238" s="39">
        <v>54.048000000000002</v>
      </c>
      <c r="AH238" s="39">
        <v>28.341999999999999</v>
      </c>
      <c r="AI238" s="39">
        <v>25.995000000000001</v>
      </c>
      <c r="AJ238" s="39">
        <v>24.707000000000001</v>
      </c>
      <c r="AK238" s="39">
        <v>33.512</v>
      </c>
      <c r="AL238" s="39">
        <v>4.53</v>
      </c>
      <c r="AM238" s="39">
        <v>73.781000000000006</v>
      </c>
      <c r="AN238" s="39">
        <v>92.519000000000005</v>
      </c>
      <c r="AO238" s="39">
        <v>30.506</v>
      </c>
      <c r="AP238" s="39">
        <v>46.774999999999999</v>
      </c>
      <c r="AQ238" s="39">
        <v>12.087</v>
      </c>
      <c r="AR238" s="39">
        <v>20.748999999999999</v>
      </c>
      <c r="AS238" s="39">
        <v>33.143000000000001</v>
      </c>
      <c r="AT238" s="39">
        <v>32.234999999999999</v>
      </c>
      <c r="AU238" s="39">
        <v>21.347999999999999</v>
      </c>
      <c r="AV238" s="39">
        <v>26.914000000000001</v>
      </c>
      <c r="AW238" s="39">
        <v>24.744</v>
      </c>
      <c r="AX238" s="39">
        <v>30.986000000000001</v>
      </c>
      <c r="AY238" s="39">
        <v>22.193000000000001</v>
      </c>
      <c r="AZ238" s="39">
        <v>9.8930000000000007</v>
      </c>
      <c r="BA238" s="39">
        <v>48.792000000000002</v>
      </c>
      <c r="BB238" s="39">
        <v>18.751999999999999</v>
      </c>
      <c r="BC238" s="39">
        <v>71.802999999999997</v>
      </c>
      <c r="BD238" s="39">
        <v>11.481999999999999</v>
      </c>
      <c r="BE238" s="39">
        <v>42.848999999999997</v>
      </c>
      <c r="BF238" s="39">
        <v>17.367000000000001</v>
      </c>
      <c r="BG238" s="39">
        <v>50.155000000000001</v>
      </c>
      <c r="BH238" s="39">
        <v>31.748999999999999</v>
      </c>
      <c r="BI238" s="39">
        <v>22.091000000000001</v>
      </c>
      <c r="BJ238" s="39">
        <v>40.1</v>
      </c>
      <c r="BK238" s="39">
        <v>13.25</v>
      </c>
    </row>
    <row r="239" spans="1:63" x14ac:dyDescent="0.2">
      <c r="A239" s="30">
        <f t="shared" si="42"/>
        <v>2032</v>
      </c>
      <c r="D239" s="30">
        <f t="shared" si="43"/>
        <v>2</v>
      </c>
      <c r="E239" s="30">
        <f t="shared" si="34"/>
        <v>50</v>
      </c>
      <c r="F239" s="30">
        <f t="shared" si="35"/>
        <v>49</v>
      </c>
      <c r="G239" s="30">
        <f t="shared" si="36"/>
        <v>7</v>
      </c>
      <c r="H239" s="30">
        <f t="shared" si="37"/>
        <v>0</v>
      </c>
      <c r="I239" s="30">
        <f t="shared" si="38"/>
        <v>0</v>
      </c>
      <c r="J239" s="30">
        <f t="shared" si="39"/>
        <v>0</v>
      </c>
      <c r="K239" s="30">
        <f t="shared" si="40"/>
        <v>0</v>
      </c>
      <c r="L239" s="30">
        <f t="shared" si="41"/>
        <v>8</v>
      </c>
      <c r="M239" s="38">
        <v>48427</v>
      </c>
      <c r="N239" s="39">
        <v>3.8410000000000002</v>
      </c>
      <c r="O239" s="39">
        <v>4.7240000000000002</v>
      </c>
      <c r="P239" s="39">
        <v>9.9939999999999998</v>
      </c>
      <c r="Q239" s="39">
        <v>0.623</v>
      </c>
      <c r="R239" s="39">
        <v>11.641999999999999</v>
      </c>
      <c r="S239" s="39">
        <v>1.3879999999999999</v>
      </c>
      <c r="T239" s="39">
        <v>2.9940000000000002</v>
      </c>
      <c r="U239" s="39">
        <v>9.3819999999999997</v>
      </c>
      <c r="V239" s="39">
        <v>4.1139999999999999</v>
      </c>
      <c r="W239" s="39">
        <v>2.7869999999999999</v>
      </c>
      <c r="X239" s="39">
        <v>5.4480000000000004</v>
      </c>
      <c r="Y239" s="39">
        <v>3.4790000000000001</v>
      </c>
      <c r="Z239" s="39">
        <v>1.77</v>
      </c>
      <c r="AA239" s="39">
        <v>12.497</v>
      </c>
      <c r="AB239" s="39">
        <v>9.8230000000000004</v>
      </c>
      <c r="AC239" s="39">
        <v>1.357</v>
      </c>
      <c r="AD239" s="39">
        <v>6.2469999999999999</v>
      </c>
      <c r="AE239" s="39">
        <v>3.887</v>
      </c>
      <c r="AF239" s="39">
        <v>8.2669999999999995</v>
      </c>
      <c r="AG239" s="39">
        <v>3.734</v>
      </c>
      <c r="AH239" s="39">
        <v>35.484000000000002</v>
      </c>
      <c r="AI239" s="39">
        <v>2.0249999999999999</v>
      </c>
      <c r="AJ239" s="39">
        <v>1.8089999999999999</v>
      </c>
      <c r="AK239" s="39">
        <v>6.5609999999999999</v>
      </c>
      <c r="AL239" s="39">
        <v>5.0019999999999998</v>
      </c>
      <c r="AM239" s="39">
        <v>1.4019999999999999</v>
      </c>
      <c r="AN239" s="39">
        <v>4.2220000000000004</v>
      </c>
      <c r="AO239" s="39">
        <v>4.8230000000000004</v>
      </c>
      <c r="AP239" s="39">
        <v>5.4669999999999996</v>
      </c>
      <c r="AQ239" s="39">
        <v>2.9860000000000002</v>
      </c>
      <c r="AR239" s="39">
        <v>6.351</v>
      </c>
      <c r="AS239" s="39">
        <v>1.992</v>
      </c>
      <c r="AT239" s="39">
        <v>3.68</v>
      </c>
      <c r="AU239" s="39">
        <v>22.228000000000002</v>
      </c>
      <c r="AV239" s="39">
        <v>2.3460000000000001</v>
      </c>
      <c r="AW239" s="39">
        <v>8.0939999999999994</v>
      </c>
      <c r="AX239" s="39">
        <v>3.3210000000000002</v>
      </c>
      <c r="AY239" s="39">
        <v>5.1619999999999999</v>
      </c>
      <c r="AZ239" s="39">
        <v>1.49</v>
      </c>
      <c r="BA239" s="39">
        <v>14.83</v>
      </c>
      <c r="BB239" s="39">
        <v>7.2530000000000001</v>
      </c>
      <c r="BC239" s="39">
        <v>2.3919999999999999</v>
      </c>
      <c r="BD239" s="39">
        <v>5.2130000000000001</v>
      </c>
      <c r="BE239" s="39">
        <v>2.2509999999999999</v>
      </c>
      <c r="BF239" s="39">
        <v>4.4960000000000004</v>
      </c>
      <c r="BG239" s="39">
        <v>7.1440000000000001</v>
      </c>
      <c r="BH239" s="39">
        <v>41.368000000000002</v>
      </c>
      <c r="BI239" s="39">
        <v>2.7050000000000001</v>
      </c>
      <c r="BJ239" s="39">
        <v>3.5840000000000001</v>
      </c>
      <c r="BK239" s="39">
        <v>11.723000000000001</v>
      </c>
    </row>
    <row r="240" spans="1:63" x14ac:dyDescent="0.2">
      <c r="A240" s="30">
        <f t="shared" si="42"/>
        <v>2032</v>
      </c>
      <c r="D240" s="30">
        <f t="shared" si="43"/>
        <v>3</v>
      </c>
      <c r="E240" s="30">
        <f t="shared" si="34"/>
        <v>50</v>
      </c>
      <c r="F240" s="30">
        <f t="shared" si="35"/>
        <v>49</v>
      </c>
      <c r="G240" s="30">
        <f t="shared" si="36"/>
        <v>20</v>
      </c>
      <c r="H240" s="30">
        <f t="shared" si="37"/>
        <v>1</v>
      </c>
      <c r="I240" s="30">
        <f t="shared" si="38"/>
        <v>0</v>
      </c>
      <c r="J240" s="30">
        <f t="shared" si="39"/>
        <v>0</v>
      </c>
      <c r="K240" s="30">
        <f t="shared" si="40"/>
        <v>0</v>
      </c>
      <c r="L240" s="30">
        <f t="shared" si="41"/>
        <v>9</v>
      </c>
      <c r="M240" s="38">
        <v>48458</v>
      </c>
      <c r="N240" s="39">
        <v>14.202</v>
      </c>
      <c r="O240" s="39">
        <v>3.6880000000000002</v>
      </c>
      <c r="P240" s="39">
        <v>21.948</v>
      </c>
      <c r="Q240" s="39">
        <v>4.78</v>
      </c>
      <c r="R240" s="39">
        <v>6.6040000000000001</v>
      </c>
      <c r="S240" s="39">
        <v>6.3780000000000001</v>
      </c>
      <c r="T240" s="39">
        <v>16.495000000000001</v>
      </c>
      <c r="U240" s="39">
        <v>22.606000000000002</v>
      </c>
      <c r="V240" s="39">
        <v>16.631</v>
      </c>
      <c r="W240" s="39">
        <v>1.097</v>
      </c>
      <c r="X240" s="39">
        <v>13.603999999999999</v>
      </c>
      <c r="Y240" s="39">
        <v>6.67</v>
      </c>
      <c r="Z240" s="39">
        <v>1.5309999999999999</v>
      </c>
      <c r="AA240" s="39">
        <v>15.398999999999999</v>
      </c>
      <c r="AB240" s="39">
        <v>0.624</v>
      </c>
      <c r="AC240" s="39">
        <v>13.827</v>
      </c>
      <c r="AD240" s="39">
        <v>7.4610000000000003</v>
      </c>
      <c r="AE240" s="39">
        <v>6.5529999999999999</v>
      </c>
      <c r="AF240" s="39">
        <v>12.994</v>
      </c>
      <c r="AG240" s="39">
        <v>5.9820000000000002</v>
      </c>
      <c r="AH240" s="39">
        <v>6.8410000000000002</v>
      </c>
      <c r="AI240" s="39">
        <v>8.7129999999999992</v>
      </c>
      <c r="AJ240" s="39">
        <v>6.6580000000000004</v>
      </c>
      <c r="AK240" s="39">
        <v>11.12</v>
      </c>
      <c r="AL240" s="39">
        <v>2.2890000000000001</v>
      </c>
      <c r="AM240" s="39">
        <v>34.420999999999999</v>
      </c>
      <c r="AN240" s="39">
        <v>11.852</v>
      </c>
      <c r="AO240" s="39">
        <v>7.1429999999999998</v>
      </c>
      <c r="AP240" s="39">
        <v>1.3120000000000001</v>
      </c>
      <c r="AQ240" s="39">
        <v>12.95</v>
      </c>
      <c r="AR240" s="39">
        <v>14.391</v>
      </c>
      <c r="AS240" s="39">
        <v>2.3149999999999999</v>
      </c>
      <c r="AT240" s="39">
        <v>8.0329999999999995</v>
      </c>
      <c r="AU240" s="39">
        <v>5.3</v>
      </c>
      <c r="AV240" s="39">
        <v>4.976</v>
      </c>
      <c r="AW240" s="39">
        <v>5.6029999999999998</v>
      </c>
      <c r="AX240" s="39">
        <v>7.6079999999999997</v>
      </c>
      <c r="AY240" s="39">
        <v>7.1050000000000004</v>
      </c>
      <c r="AZ240" s="39">
        <v>5.9690000000000003</v>
      </c>
      <c r="BA240" s="39">
        <v>12.518000000000001</v>
      </c>
      <c r="BB240" s="39">
        <v>2.0790000000000002</v>
      </c>
      <c r="BC240" s="39">
        <v>89.56</v>
      </c>
      <c r="BD240" s="39">
        <v>14.526999999999999</v>
      </c>
      <c r="BE240" s="39">
        <v>4.6719999999999997</v>
      </c>
      <c r="BF240" s="39">
        <v>1.67</v>
      </c>
      <c r="BG240" s="39">
        <v>14.446</v>
      </c>
      <c r="BH240" s="39">
        <v>2.7080000000000002</v>
      </c>
      <c r="BI240" s="39">
        <v>39.497999999999998</v>
      </c>
      <c r="BJ240" s="39">
        <v>12.358000000000001</v>
      </c>
      <c r="BK240" s="39">
        <v>1.1180000000000001</v>
      </c>
    </row>
    <row r="241" spans="1:63" x14ac:dyDescent="0.2">
      <c r="A241" s="30">
        <f t="shared" si="42"/>
        <v>2032</v>
      </c>
      <c r="D241" s="30">
        <f t="shared" si="43"/>
        <v>5</v>
      </c>
      <c r="E241" s="30">
        <f t="shared" si="34"/>
        <v>48</v>
      </c>
      <c r="F241" s="30">
        <f t="shared" si="35"/>
        <v>41</v>
      </c>
      <c r="G241" s="30">
        <f t="shared" si="36"/>
        <v>13</v>
      </c>
      <c r="H241" s="30">
        <f t="shared" si="37"/>
        <v>1</v>
      </c>
      <c r="I241" s="30">
        <f t="shared" si="38"/>
        <v>0</v>
      </c>
      <c r="J241" s="30">
        <f t="shared" si="39"/>
        <v>0</v>
      </c>
      <c r="K241" s="30">
        <f t="shared" si="40"/>
        <v>0</v>
      </c>
      <c r="L241" s="30">
        <f t="shared" si="41"/>
        <v>10</v>
      </c>
      <c r="M241" s="38">
        <v>48488</v>
      </c>
      <c r="N241" s="39">
        <v>5.9720000000000004</v>
      </c>
      <c r="O241" s="39">
        <v>1.3879999999999999</v>
      </c>
      <c r="P241" s="39">
        <v>3.8620000000000001</v>
      </c>
      <c r="Q241" s="39">
        <v>0.89100000000000001</v>
      </c>
      <c r="R241" s="39">
        <v>3.1619999999999999</v>
      </c>
      <c r="S241" s="39">
        <v>5.7649999999999997</v>
      </c>
      <c r="T241" s="39">
        <v>0.63700000000000001</v>
      </c>
      <c r="U241" s="39">
        <v>46.945999999999998</v>
      </c>
      <c r="V241" s="39">
        <v>21.533000000000001</v>
      </c>
      <c r="W241" s="39">
        <v>0.46400000000000002</v>
      </c>
      <c r="X241" s="39">
        <v>1.3129999999999999</v>
      </c>
      <c r="Y241" s="39">
        <v>15.818</v>
      </c>
      <c r="Z241" s="39">
        <v>9.7949999999999999</v>
      </c>
      <c r="AA241" s="39">
        <v>3.3069999999999999</v>
      </c>
      <c r="AB241" s="39">
        <v>1.504</v>
      </c>
      <c r="AC241" s="39">
        <v>10.792999999999999</v>
      </c>
      <c r="AD241" s="39">
        <v>52.378999999999998</v>
      </c>
      <c r="AE241" s="39">
        <v>1.1890000000000001</v>
      </c>
      <c r="AF241" s="39">
        <v>1.5529999999999999</v>
      </c>
      <c r="AG241" s="39">
        <v>10.377000000000001</v>
      </c>
      <c r="AH241" s="39">
        <v>2.758</v>
      </c>
      <c r="AI241" s="39">
        <v>4.548</v>
      </c>
      <c r="AJ241" s="39">
        <v>2.6440000000000001</v>
      </c>
      <c r="AK241" s="39">
        <v>6.0359999999999996</v>
      </c>
      <c r="AL241" s="39">
        <v>1.845</v>
      </c>
      <c r="AM241" s="39">
        <v>8.6769999999999996</v>
      </c>
      <c r="AN241" s="39">
        <v>8.3360000000000003</v>
      </c>
      <c r="AO241" s="39">
        <v>15.856</v>
      </c>
      <c r="AP241" s="39">
        <v>0</v>
      </c>
      <c r="AQ241" s="39">
        <v>40.366999999999997</v>
      </c>
      <c r="AR241" s="39">
        <v>0.81699999999999995</v>
      </c>
      <c r="AS241" s="39">
        <v>6.7320000000000002</v>
      </c>
      <c r="AT241" s="39">
        <v>15.843999999999999</v>
      </c>
      <c r="AU241" s="39">
        <v>26.018999999999998</v>
      </c>
      <c r="AV241" s="39">
        <v>8.2629999999999999</v>
      </c>
      <c r="AW241" s="39">
        <v>1.885</v>
      </c>
      <c r="AX241" s="39">
        <v>19.706</v>
      </c>
      <c r="AY241" s="39">
        <v>0</v>
      </c>
      <c r="AZ241" s="39">
        <v>8.4049999999999994</v>
      </c>
      <c r="BA241" s="39">
        <v>0.28000000000000003</v>
      </c>
      <c r="BB241" s="39">
        <v>2.3980000000000001</v>
      </c>
      <c r="BC241" s="39">
        <v>5.4779999999999998</v>
      </c>
      <c r="BD241" s="39">
        <v>8.3699999999999992</v>
      </c>
      <c r="BE241" s="39">
        <v>0.26700000000000002</v>
      </c>
      <c r="BF241" s="39">
        <v>29.832000000000001</v>
      </c>
      <c r="BG241" s="39">
        <v>5.17</v>
      </c>
      <c r="BH241" s="39">
        <v>0.76900000000000002</v>
      </c>
      <c r="BI241" s="39">
        <v>12.738</v>
      </c>
      <c r="BJ241" s="39">
        <v>1.21</v>
      </c>
      <c r="BK241" s="39">
        <v>4.6239999999999997</v>
      </c>
    </row>
    <row r="242" spans="1:63" x14ac:dyDescent="0.2">
      <c r="A242" s="30">
        <f t="shared" si="42"/>
        <v>2032</v>
      </c>
      <c r="D242" s="30">
        <f t="shared" si="43"/>
        <v>0</v>
      </c>
      <c r="E242" s="30">
        <f t="shared" si="34"/>
        <v>14</v>
      </c>
      <c r="F242" s="30">
        <f t="shared" si="35"/>
        <v>3</v>
      </c>
      <c r="G242" s="30">
        <f t="shared" si="36"/>
        <v>0</v>
      </c>
      <c r="H242" s="30">
        <f t="shared" si="37"/>
        <v>0</v>
      </c>
      <c r="I242" s="30">
        <f t="shared" si="38"/>
        <v>0</v>
      </c>
      <c r="J242" s="30">
        <f t="shared" si="39"/>
        <v>0</v>
      </c>
      <c r="K242" s="30">
        <f t="shared" si="40"/>
        <v>0</v>
      </c>
      <c r="L242" s="30">
        <f t="shared" si="41"/>
        <v>11</v>
      </c>
      <c r="M242" s="38">
        <v>48519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1.794</v>
      </c>
      <c r="T242" s="39">
        <v>0.999</v>
      </c>
      <c r="U242" s="39">
        <v>0</v>
      </c>
      <c r="V242" s="39">
        <v>0</v>
      </c>
      <c r="W242" s="39">
        <v>0</v>
      </c>
      <c r="X242" s="39">
        <v>0</v>
      </c>
      <c r="Y242" s="39">
        <v>0.10100000000000001</v>
      </c>
      <c r="Z242" s="39">
        <v>0</v>
      </c>
      <c r="AA242" s="39">
        <v>0.45</v>
      </c>
      <c r="AB242" s="39">
        <v>0.48899999999999999</v>
      </c>
      <c r="AC242" s="39">
        <v>0</v>
      </c>
      <c r="AD242" s="39">
        <v>0</v>
      </c>
      <c r="AE242" s="39">
        <v>0</v>
      </c>
      <c r="AF242" s="39">
        <v>0.89400000000000002</v>
      </c>
      <c r="AG242" s="39">
        <v>0</v>
      </c>
      <c r="AH242" s="39">
        <v>0</v>
      </c>
      <c r="AI242" s="39">
        <v>4.2999999999999997E-2</v>
      </c>
      <c r="AJ242" s="39">
        <v>0</v>
      </c>
      <c r="AK242" s="39">
        <v>3.798</v>
      </c>
      <c r="AL242" s="39">
        <v>0</v>
      </c>
      <c r="AM242" s="39">
        <v>0</v>
      </c>
      <c r="AN242" s="39">
        <v>0.29699999999999999</v>
      </c>
      <c r="AO242" s="39">
        <v>0</v>
      </c>
      <c r="AP242" s="39">
        <v>0</v>
      </c>
      <c r="AQ242" s="39">
        <v>0</v>
      </c>
      <c r="AR242" s="39">
        <v>0.122</v>
      </c>
      <c r="AS242" s="39">
        <v>0</v>
      </c>
      <c r="AT242" s="39">
        <v>0</v>
      </c>
      <c r="AU242" s="39">
        <v>0</v>
      </c>
      <c r="AV242" s="39">
        <v>0</v>
      </c>
      <c r="AW242" s="39">
        <v>0</v>
      </c>
      <c r="AX242" s="39">
        <v>5.4429999999999996</v>
      </c>
      <c r="AY242" s="39">
        <v>0</v>
      </c>
      <c r="AZ242" s="39">
        <v>0</v>
      </c>
      <c r="BA242" s="39">
        <v>0.82699999999999996</v>
      </c>
      <c r="BB242" s="39">
        <v>0</v>
      </c>
      <c r="BC242" s="39">
        <v>0</v>
      </c>
      <c r="BD242" s="39">
        <v>0</v>
      </c>
      <c r="BE242" s="39">
        <v>0.38500000000000001</v>
      </c>
      <c r="BF242" s="39">
        <v>0</v>
      </c>
      <c r="BG242" s="39">
        <v>0</v>
      </c>
      <c r="BH242" s="39">
        <v>0.13800000000000001</v>
      </c>
      <c r="BI242" s="39">
        <v>0</v>
      </c>
      <c r="BJ242" s="39">
        <v>0</v>
      </c>
      <c r="BK242" s="39">
        <v>0</v>
      </c>
    </row>
    <row r="243" spans="1:63" x14ac:dyDescent="0.2">
      <c r="A243" s="30">
        <f t="shared" si="42"/>
        <v>2032</v>
      </c>
      <c r="D243" s="30">
        <f t="shared" si="43"/>
        <v>6</v>
      </c>
      <c r="E243" s="30">
        <f t="shared" si="34"/>
        <v>42</v>
      </c>
      <c r="F243" s="30">
        <f t="shared" si="35"/>
        <v>34</v>
      </c>
      <c r="G243" s="30">
        <f t="shared" si="36"/>
        <v>19</v>
      </c>
      <c r="H243" s="30">
        <f t="shared" si="37"/>
        <v>0</v>
      </c>
      <c r="I243" s="30">
        <f t="shared" si="38"/>
        <v>0</v>
      </c>
      <c r="J243" s="30">
        <f t="shared" si="39"/>
        <v>0</v>
      </c>
      <c r="K243" s="30">
        <f t="shared" si="40"/>
        <v>0</v>
      </c>
      <c r="L243" s="30">
        <f t="shared" si="41"/>
        <v>12</v>
      </c>
      <c r="M243" s="38">
        <v>48549</v>
      </c>
      <c r="N243" s="39">
        <v>0</v>
      </c>
      <c r="O243" s="39">
        <v>47.994</v>
      </c>
      <c r="P243" s="39">
        <v>4.3979999999999997</v>
      </c>
      <c r="Q243" s="39">
        <v>3.1909999999999998</v>
      </c>
      <c r="R243" s="39">
        <v>2.407</v>
      </c>
      <c r="S243" s="39">
        <v>19.73</v>
      </c>
      <c r="T243" s="39">
        <v>14.734</v>
      </c>
      <c r="U243" s="39">
        <v>1.5269999999999999</v>
      </c>
      <c r="V243" s="39">
        <v>29.228999999999999</v>
      </c>
      <c r="W243" s="39">
        <v>0</v>
      </c>
      <c r="X243" s="39">
        <v>2.1890000000000001</v>
      </c>
      <c r="Y243" s="39">
        <v>11.326000000000001</v>
      </c>
      <c r="Z243" s="39">
        <v>7.6740000000000004</v>
      </c>
      <c r="AA243" s="39">
        <v>0.71699999999999997</v>
      </c>
      <c r="AB243" s="39">
        <v>0.36599999999999999</v>
      </c>
      <c r="AC243" s="39">
        <v>18.170000000000002</v>
      </c>
      <c r="AD243" s="39">
        <v>0</v>
      </c>
      <c r="AE243" s="39">
        <v>22.763000000000002</v>
      </c>
      <c r="AF243" s="39">
        <v>0.41299999999999998</v>
      </c>
      <c r="AG243" s="39">
        <v>17.654</v>
      </c>
      <c r="AH243" s="39">
        <v>4.0549999999999997</v>
      </c>
      <c r="AI243" s="39">
        <v>11.221</v>
      </c>
      <c r="AJ243" s="39">
        <v>1.1359999999999999</v>
      </c>
      <c r="AK243" s="39">
        <v>13.984</v>
      </c>
      <c r="AL243" s="39">
        <v>0.314</v>
      </c>
      <c r="AM243" s="39">
        <v>41.692999999999998</v>
      </c>
      <c r="AN243" s="39">
        <v>6.0069999999999997</v>
      </c>
      <c r="AO243" s="39">
        <v>4.0750000000000002</v>
      </c>
      <c r="AP243" s="39">
        <v>0</v>
      </c>
      <c r="AQ243" s="39">
        <v>28.003</v>
      </c>
      <c r="AR243" s="39">
        <v>17.626999999999999</v>
      </c>
      <c r="AS243" s="39">
        <v>0</v>
      </c>
      <c r="AT243" s="39">
        <v>8.6300000000000008</v>
      </c>
      <c r="AU243" s="39">
        <v>7.3339999999999996</v>
      </c>
      <c r="AV243" s="39">
        <v>0.29099999999999998</v>
      </c>
      <c r="AW243" s="39">
        <v>11.766</v>
      </c>
      <c r="AX243" s="39">
        <v>16.018999999999998</v>
      </c>
      <c r="AY243" s="39">
        <v>0.46400000000000002</v>
      </c>
      <c r="AZ243" s="39">
        <v>5.4459999999999997</v>
      </c>
      <c r="BA243" s="39">
        <v>3.8359999999999999</v>
      </c>
      <c r="BB243" s="39">
        <v>0</v>
      </c>
      <c r="BC243" s="39">
        <v>15.775</v>
      </c>
      <c r="BD243" s="39">
        <v>14.132</v>
      </c>
      <c r="BE243" s="39">
        <v>0.70499999999999996</v>
      </c>
      <c r="BF243" s="39">
        <v>8.0250000000000004</v>
      </c>
      <c r="BG243" s="39">
        <v>0.86299999999999999</v>
      </c>
      <c r="BH243" s="39">
        <v>39.290999999999997</v>
      </c>
      <c r="BI243" s="39">
        <v>0</v>
      </c>
      <c r="BJ243" s="39">
        <v>29.475999999999999</v>
      </c>
      <c r="BK243" s="39">
        <v>0</v>
      </c>
    </row>
    <row r="244" spans="1:63" x14ac:dyDescent="0.2">
      <c r="A244" s="30">
        <f t="shared" si="42"/>
        <v>2033</v>
      </c>
      <c r="D244" s="30">
        <f t="shared" si="43"/>
        <v>10</v>
      </c>
      <c r="E244" s="30">
        <f t="shared" si="34"/>
        <v>47</v>
      </c>
      <c r="F244" s="30">
        <f t="shared" si="35"/>
        <v>43</v>
      </c>
      <c r="G244" s="30">
        <f t="shared" si="36"/>
        <v>18</v>
      </c>
      <c r="H244" s="30">
        <f t="shared" si="37"/>
        <v>1</v>
      </c>
      <c r="I244" s="30">
        <f t="shared" si="38"/>
        <v>0</v>
      </c>
      <c r="J244" s="30">
        <f t="shared" si="39"/>
        <v>0</v>
      </c>
      <c r="K244" s="30">
        <f t="shared" si="40"/>
        <v>0</v>
      </c>
      <c r="L244" s="30">
        <f t="shared" si="41"/>
        <v>1</v>
      </c>
      <c r="M244" s="38">
        <v>48580</v>
      </c>
      <c r="N244" s="39">
        <v>15.597</v>
      </c>
      <c r="O244" s="39">
        <v>4.2140000000000004</v>
      </c>
      <c r="P244" s="39">
        <v>2.6259999999999999</v>
      </c>
      <c r="Q244" s="39">
        <v>31.331</v>
      </c>
      <c r="R244" s="39">
        <v>21.238</v>
      </c>
      <c r="S244" s="39">
        <v>0.88</v>
      </c>
      <c r="T244" s="39">
        <v>37.061999999999998</v>
      </c>
      <c r="U244" s="39">
        <v>0</v>
      </c>
      <c r="V244" s="39">
        <v>9.4049999999999994</v>
      </c>
      <c r="W244" s="39">
        <v>4.0209999999999999</v>
      </c>
      <c r="X244" s="39">
        <v>3.3769999999999998</v>
      </c>
      <c r="Y244" s="39">
        <v>13.672000000000001</v>
      </c>
      <c r="Z244" s="39">
        <v>0.60599999999999998</v>
      </c>
      <c r="AA244" s="39">
        <v>26.177</v>
      </c>
      <c r="AB244" s="39">
        <v>7.2190000000000003</v>
      </c>
      <c r="AC244" s="39">
        <v>25.460999999999999</v>
      </c>
      <c r="AD244" s="39">
        <v>1.1000000000000001</v>
      </c>
      <c r="AE244" s="39">
        <v>25.2</v>
      </c>
      <c r="AF244" s="39">
        <v>4.8</v>
      </c>
      <c r="AG244" s="39">
        <v>8.8000000000000007</v>
      </c>
      <c r="AH244" s="39">
        <v>24.93</v>
      </c>
      <c r="AI244" s="39">
        <v>4.556</v>
      </c>
      <c r="AJ244" s="39">
        <v>12.859</v>
      </c>
      <c r="AK244" s="39">
        <v>2.1880000000000002</v>
      </c>
      <c r="AL244" s="39">
        <v>66.111000000000004</v>
      </c>
      <c r="AM244" s="39">
        <v>0.94</v>
      </c>
      <c r="AN244" s="39">
        <v>8.1419999999999995</v>
      </c>
      <c r="AO244" s="39">
        <v>28.704000000000001</v>
      </c>
      <c r="AP244" s="39">
        <v>0</v>
      </c>
      <c r="AQ244" s="39">
        <v>47.621000000000002</v>
      </c>
      <c r="AR244" s="39">
        <v>3.6240000000000001</v>
      </c>
      <c r="AS244" s="39">
        <v>5.2320000000000002</v>
      </c>
      <c r="AT244" s="39">
        <v>4.22</v>
      </c>
      <c r="AU244" s="39">
        <v>8.3710000000000004</v>
      </c>
      <c r="AV244" s="39">
        <v>1.1100000000000001</v>
      </c>
      <c r="AW244" s="39">
        <v>36.628999999999998</v>
      </c>
      <c r="AX244" s="39">
        <v>0.64700000000000002</v>
      </c>
      <c r="AY244" s="39">
        <v>19.225999999999999</v>
      </c>
      <c r="AZ244" s="39">
        <v>8.8119999999999994</v>
      </c>
      <c r="BA244" s="39">
        <v>2.1280000000000001</v>
      </c>
      <c r="BB244" s="39">
        <v>2.2069999999999999</v>
      </c>
      <c r="BC244" s="39">
        <v>14.536</v>
      </c>
      <c r="BD244" s="39">
        <v>4.9180000000000001</v>
      </c>
      <c r="BE244" s="39">
        <v>27.120999999999999</v>
      </c>
      <c r="BF244" s="39">
        <v>1.617</v>
      </c>
      <c r="BG244" s="39">
        <v>9.1</v>
      </c>
      <c r="BH244" s="39">
        <v>4.8529999999999998</v>
      </c>
      <c r="BI244" s="39">
        <v>8.5730000000000004</v>
      </c>
      <c r="BJ244" s="39">
        <v>24.782</v>
      </c>
      <c r="BK244" s="39">
        <v>0</v>
      </c>
    </row>
    <row r="245" spans="1:63" x14ac:dyDescent="0.2">
      <c r="A245" s="30">
        <f t="shared" si="42"/>
        <v>2033</v>
      </c>
      <c r="D245" s="30">
        <f t="shared" si="43"/>
        <v>1</v>
      </c>
      <c r="E245" s="30">
        <f t="shared" si="34"/>
        <v>34</v>
      </c>
      <c r="F245" s="30">
        <f t="shared" si="35"/>
        <v>26</v>
      </c>
      <c r="G245" s="30">
        <f t="shared" si="36"/>
        <v>5</v>
      </c>
      <c r="H245" s="30">
        <f t="shared" si="37"/>
        <v>0</v>
      </c>
      <c r="I245" s="30">
        <f t="shared" si="38"/>
        <v>0</v>
      </c>
      <c r="J245" s="30">
        <f t="shared" si="39"/>
        <v>0</v>
      </c>
      <c r="K245" s="30">
        <f t="shared" si="40"/>
        <v>0</v>
      </c>
      <c r="L245" s="30">
        <f t="shared" si="41"/>
        <v>2</v>
      </c>
      <c r="M245" s="38">
        <v>48611</v>
      </c>
      <c r="N245" s="39">
        <v>0</v>
      </c>
      <c r="O245" s="39">
        <v>6.8460000000000001</v>
      </c>
      <c r="P245" s="39">
        <v>6.1310000000000002</v>
      </c>
      <c r="Q245" s="39">
        <v>0</v>
      </c>
      <c r="R245" s="39">
        <v>3.8860000000000001</v>
      </c>
      <c r="S245" s="39">
        <v>0</v>
      </c>
      <c r="T245" s="39">
        <v>0.22500000000000001</v>
      </c>
      <c r="U245" s="39">
        <v>3.274</v>
      </c>
      <c r="V245" s="39">
        <v>8.34</v>
      </c>
      <c r="W245" s="39">
        <v>0</v>
      </c>
      <c r="X245" s="39">
        <v>1.6759999999999999</v>
      </c>
      <c r="Y245" s="39">
        <v>0</v>
      </c>
      <c r="Z245" s="39">
        <v>41.034999999999997</v>
      </c>
      <c r="AA245" s="39">
        <v>1.804</v>
      </c>
      <c r="AB245" s="39">
        <v>0.115</v>
      </c>
      <c r="AC245" s="39">
        <v>0.25</v>
      </c>
      <c r="AD245" s="39">
        <v>2.1190000000000002</v>
      </c>
      <c r="AE245" s="39">
        <v>1.5429999999999999</v>
      </c>
      <c r="AF245" s="39">
        <v>4.032</v>
      </c>
      <c r="AG245" s="39">
        <v>0</v>
      </c>
      <c r="AH245" s="39">
        <v>0</v>
      </c>
      <c r="AI245" s="39">
        <v>10.09</v>
      </c>
      <c r="AJ245" s="39">
        <v>0.80500000000000005</v>
      </c>
      <c r="AK245" s="39">
        <v>22.273</v>
      </c>
      <c r="AL245" s="39">
        <v>6.0019999999999998</v>
      </c>
      <c r="AM245" s="39">
        <v>0</v>
      </c>
      <c r="AN245" s="39">
        <v>0.83399999999999996</v>
      </c>
      <c r="AO245" s="39">
        <v>6.3490000000000002</v>
      </c>
      <c r="AP245" s="39">
        <v>4.226</v>
      </c>
      <c r="AQ245" s="39">
        <v>0</v>
      </c>
      <c r="AR245" s="39">
        <v>13.026999999999999</v>
      </c>
      <c r="AS245" s="39">
        <v>0</v>
      </c>
      <c r="AT245" s="39">
        <v>0</v>
      </c>
      <c r="AU245" s="39">
        <v>1.9119999999999999</v>
      </c>
      <c r="AV245" s="39">
        <v>1.5920000000000001</v>
      </c>
      <c r="AW245" s="39">
        <v>3.7879999999999998</v>
      </c>
      <c r="AX245" s="39">
        <v>10.531000000000001</v>
      </c>
      <c r="AY245" s="39">
        <v>0</v>
      </c>
      <c r="AZ245" s="39">
        <v>0</v>
      </c>
      <c r="BA245" s="39">
        <v>3.887</v>
      </c>
      <c r="BB245" s="39">
        <v>2.1850000000000001</v>
      </c>
      <c r="BC245" s="39">
        <v>0.45100000000000001</v>
      </c>
      <c r="BD245" s="39">
        <v>4.7290000000000001</v>
      </c>
      <c r="BE245" s="39">
        <v>0.28299999999999997</v>
      </c>
      <c r="BF245" s="39">
        <v>3.5129999999999999</v>
      </c>
      <c r="BG245" s="39">
        <v>0</v>
      </c>
      <c r="BH245" s="39">
        <v>0</v>
      </c>
      <c r="BI245" s="39">
        <v>0.53400000000000003</v>
      </c>
      <c r="BJ245" s="39">
        <v>0</v>
      </c>
      <c r="BK245" s="39">
        <v>8.2420000000000009</v>
      </c>
    </row>
    <row r="246" spans="1:63" x14ac:dyDescent="0.2">
      <c r="A246" s="30">
        <f t="shared" si="42"/>
        <v>2033</v>
      </c>
      <c r="D246" s="30">
        <f t="shared" si="43"/>
        <v>1</v>
      </c>
      <c r="E246" s="30">
        <f t="shared" si="34"/>
        <v>40</v>
      </c>
      <c r="F246" s="30">
        <f t="shared" si="35"/>
        <v>30</v>
      </c>
      <c r="G246" s="30">
        <f t="shared" si="36"/>
        <v>3</v>
      </c>
      <c r="H246" s="30">
        <f t="shared" si="37"/>
        <v>0</v>
      </c>
      <c r="I246" s="30">
        <f t="shared" si="38"/>
        <v>0</v>
      </c>
      <c r="J246" s="30">
        <f t="shared" si="39"/>
        <v>0</v>
      </c>
      <c r="K246" s="30">
        <f t="shared" si="40"/>
        <v>0</v>
      </c>
      <c r="L246" s="30">
        <f t="shared" si="41"/>
        <v>3</v>
      </c>
      <c r="M246" s="38">
        <v>48639</v>
      </c>
      <c r="N246" s="39">
        <v>2.4209999999999998</v>
      </c>
      <c r="O246" s="39">
        <v>0.40200000000000002</v>
      </c>
      <c r="P246" s="39">
        <v>5.7830000000000004</v>
      </c>
      <c r="Q246" s="39">
        <v>0</v>
      </c>
      <c r="R246" s="39">
        <v>2.98</v>
      </c>
      <c r="S246" s="39">
        <v>0</v>
      </c>
      <c r="T246" s="39">
        <v>1.3180000000000001</v>
      </c>
      <c r="U246" s="39">
        <v>2.0670000000000002</v>
      </c>
      <c r="V246" s="39">
        <v>1.1910000000000001</v>
      </c>
      <c r="W246" s="39">
        <v>0.22500000000000001</v>
      </c>
      <c r="X246" s="39">
        <v>0.28599999999999998</v>
      </c>
      <c r="Y246" s="39">
        <v>1.6719999999999999</v>
      </c>
      <c r="Z246" s="39">
        <v>2.0619999999999998</v>
      </c>
      <c r="AA246" s="39">
        <v>5.7539999999999996</v>
      </c>
      <c r="AB246" s="39">
        <v>0</v>
      </c>
      <c r="AC246" s="39">
        <v>28.515999999999998</v>
      </c>
      <c r="AD246" s="39">
        <v>3.2029999999999998</v>
      </c>
      <c r="AE246" s="39">
        <v>0</v>
      </c>
      <c r="AF246" s="39">
        <v>1.7090000000000001</v>
      </c>
      <c r="AG246" s="39">
        <v>0.79500000000000004</v>
      </c>
      <c r="AH246" s="39">
        <v>1.2210000000000001</v>
      </c>
      <c r="AI246" s="39">
        <v>0</v>
      </c>
      <c r="AJ246" s="39">
        <v>0.83699999999999997</v>
      </c>
      <c r="AK246" s="39">
        <v>7.173</v>
      </c>
      <c r="AL246" s="39">
        <v>0</v>
      </c>
      <c r="AM246" s="39">
        <v>5.04</v>
      </c>
      <c r="AN246" s="39">
        <v>1.302</v>
      </c>
      <c r="AO246" s="39">
        <v>1.496</v>
      </c>
      <c r="AP246" s="39">
        <v>0</v>
      </c>
      <c r="AQ246" s="39">
        <v>10.544</v>
      </c>
      <c r="AR246" s="39">
        <v>0.39100000000000001</v>
      </c>
      <c r="AS246" s="39">
        <v>4.0759999999999996</v>
      </c>
      <c r="AT246" s="39">
        <v>0.13900000000000001</v>
      </c>
      <c r="AU246" s="39">
        <v>3.0950000000000002</v>
      </c>
      <c r="AV246" s="39">
        <v>1.468</v>
      </c>
      <c r="AW246" s="39">
        <v>1.8620000000000001</v>
      </c>
      <c r="AX246" s="39">
        <v>0</v>
      </c>
      <c r="AY246" s="39">
        <v>0.88600000000000001</v>
      </c>
      <c r="AZ246" s="39">
        <v>2.2879999999999998</v>
      </c>
      <c r="BA246" s="39">
        <v>0.23400000000000001</v>
      </c>
      <c r="BB246" s="39">
        <v>24.087</v>
      </c>
      <c r="BC246" s="39">
        <v>3.4780000000000002</v>
      </c>
      <c r="BD246" s="39">
        <v>0</v>
      </c>
      <c r="BE246" s="39">
        <v>7.2930000000000001</v>
      </c>
      <c r="BF246" s="39">
        <v>0</v>
      </c>
      <c r="BG246" s="39">
        <v>2.6829999999999998</v>
      </c>
      <c r="BH246" s="39">
        <v>0.54900000000000004</v>
      </c>
      <c r="BI246" s="39">
        <v>3.2530000000000001</v>
      </c>
      <c r="BJ246" s="39">
        <v>1.4239999999999999</v>
      </c>
      <c r="BK246" s="39">
        <v>1.369</v>
      </c>
    </row>
    <row r="247" spans="1:63" x14ac:dyDescent="0.2">
      <c r="A247" s="30">
        <f t="shared" si="42"/>
        <v>2033</v>
      </c>
      <c r="D247" s="30">
        <f t="shared" si="43"/>
        <v>0</v>
      </c>
      <c r="E247" s="30">
        <f t="shared" si="34"/>
        <v>4</v>
      </c>
      <c r="F247" s="30">
        <f t="shared" si="35"/>
        <v>3</v>
      </c>
      <c r="G247" s="30">
        <f t="shared" si="36"/>
        <v>1</v>
      </c>
      <c r="H247" s="30">
        <f t="shared" si="37"/>
        <v>0</v>
      </c>
      <c r="I247" s="30">
        <f t="shared" si="38"/>
        <v>0</v>
      </c>
      <c r="J247" s="30">
        <f t="shared" si="39"/>
        <v>0</v>
      </c>
      <c r="K247" s="30">
        <f t="shared" si="40"/>
        <v>0</v>
      </c>
      <c r="L247" s="30">
        <f t="shared" si="41"/>
        <v>4</v>
      </c>
      <c r="M247" s="38">
        <v>48670</v>
      </c>
      <c r="N247" s="39">
        <v>10.394</v>
      </c>
      <c r="O247" s="39">
        <v>0</v>
      </c>
      <c r="P247" s="39">
        <v>0</v>
      </c>
      <c r="Q247" s="39">
        <v>0</v>
      </c>
      <c r="R247" s="39">
        <v>0</v>
      </c>
      <c r="S247" s="39">
        <v>0.126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2.081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2.0110000000000001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</row>
    <row r="248" spans="1:63" x14ac:dyDescent="0.2">
      <c r="A248" s="30">
        <f t="shared" si="42"/>
        <v>2033</v>
      </c>
      <c r="D248" s="30">
        <f t="shared" si="43"/>
        <v>1</v>
      </c>
      <c r="E248" s="30">
        <f t="shared" si="34"/>
        <v>16</v>
      </c>
      <c r="F248" s="30">
        <f t="shared" si="35"/>
        <v>6</v>
      </c>
      <c r="G248" s="30">
        <f t="shared" si="36"/>
        <v>2</v>
      </c>
      <c r="H248" s="30">
        <f t="shared" si="37"/>
        <v>0</v>
      </c>
      <c r="I248" s="30">
        <f t="shared" si="38"/>
        <v>0</v>
      </c>
      <c r="J248" s="30">
        <f t="shared" si="39"/>
        <v>0</v>
      </c>
      <c r="K248" s="30">
        <f t="shared" si="40"/>
        <v>0</v>
      </c>
      <c r="L248" s="30">
        <f t="shared" si="41"/>
        <v>5</v>
      </c>
      <c r="M248" s="38">
        <v>48700</v>
      </c>
      <c r="N248" s="39">
        <v>0</v>
      </c>
      <c r="O248" s="39">
        <v>0</v>
      </c>
      <c r="P248" s="39">
        <v>0.31</v>
      </c>
      <c r="Q248" s="39">
        <v>0</v>
      </c>
      <c r="R248" s="39">
        <v>0.4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0.01</v>
      </c>
      <c r="AB248" s="39">
        <v>0</v>
      </c>
      <c r="AC248" s="39">
        <v>0</v>
      </c>
      <c r="AD248" s="39">
        <v>0</v>
      </c>
      <c r="AE248" s="39">
        <v>0</v>
      </c>
      <c r="AF248" s="39">
        <v>0.38</v>
      </c>
      <c r="AG248" s="39">
        <v>0</v>
      </c>
      <c r="AH248" s="39">
        <v>19.960999999999999</v>
      </c>
      <c r="AI248" s="39">
        <v>0</v>
      </c>
      <c r="AJ248" s="39">
        <v>3.6999999999999998E-2</v>
      </c>
      <c r="AK248" s="39">
        <v>8.4000000000000005E-2</v>
      </c>
      <c r="AL248" s="39">
        <v>5.3999999999999999E-2</v>
      </c>
      <c r="AM248" s="39">
        <v>1.3069999999999999</v>
      </c>
      <c r="AN248" s="39">
        <v>0</v>
      </c>
      <c r="AO248" s="39">
        <v>0</v>
      </c>
      <c r="AP248" s="39">
        <v>0</v>
      </c>
      <c r="AQ248" s="39">
        <v>30.289000000000001</v>
      </c>
      <c r="AR248" s="39">
        <v>0</v>
      </c>
      <c r="AS248" s="39">
        <v>0.378</v>
      </c>
      <c r="AT248" s="39">
        <v>0</v>
      </c>
      <c r="AU248" s="39">
        <v>0</v>
      </c>
      <c r="AV248" s="39">
        <v>0</v>
      </c>
      <c r="AW248" s="39">
        <v>0</v>
      </c>
      <c r="AX248" s="39">
        <v>2.5270000000000001</v>
      </c>
      <c r="AY248" s="39">
        <v>0</v>
      </c>
      <c r="AZ248" s="39">
        <v>0</v>
      </c>
      <c r="BA248" s="39">
        <v>0</v>
      </c>
      <c r="BB248" s="39">
        <v>0</v>
      </c>
      <c r="BC248" s="39">
        <v>2.407</v>
      </c>
      <c r="BD248" s="39">
        <v>0.68</v>
      </c>
      <c r="BE248" s="39">
        <v>0</v>
      </c>
      <c r="BF248" s="39">
        <v>0.02</v>
      </c>
      <c r="BG248" s="39">
        <v>0</v>
      </c>
      <c r="BH248" s="39">
        <v>0</v>
      </c>
      <c r="BI248" s="39">
        <v>0</v>
      </c>
      <c r="BJ248" s="39">
        <v>1.798</v>
      </c>
      <c r="BK248" s="39">
        <v>0</v>
      </c>
    </row>
    <row r="249" spans="1:63" x14ac:dyDescent="0.2">
      <c r="A249" s="30">
        <f t="shared" si="42"/>
        <v>2033</v>
      </c>
      <c r="D249" s="30">
        <f t="shared" si="43"/>
        <v>0</v>
      </c>
      <c r="E249" s="30">
        <f t="shared" si="34"/>
        <v>26</v>
      </c>
      <c r="F249" s="30">
        <f t="shared" si="35"/>
        <v>3</v>
      </c>
      <c r="G249" s="30">
        <f t="shared" si="36"/>
        <v>0</v>
      </c>
      <c r="H249" s="30">
        <f t="shared" si="37"/>
        <v>0</v>
      </c>
      <c r="I249" s="30">
        <f t="shared" si="38"/>
        <v>0</v>
      </c>
      <c r="J249" s="30">
        <f t="shared" si="39"/>
        <v>0</v>
      </c>
      <c r="K249" s="30">
        <f t="shared" si="40"/>
        <v>0</v>
      </c>
      <c r="L249" s="30">
        <f t="shared" si="41"/>
        <v>6</v>
      </c>
      <c r="M249" s="38">
        <v>48731</v>
      </c>
      <c r="N249" s="39">
        <v>0</v>
      </c>
      <c r="O249" s="39">
        <v>0.374</v>
      </c>
      <c r="P249" s="39">
        <v>0.26100000000000001</v>
      </c>
      <c r="Q249" s="39">
        <v>1.9E-2</v>
      </c>
      <c r="R249" s="39">
        <v>0.52600000000000002</v>
      </c>
      <c r="S249" s="39">
        <v>0.72099999999999997</v>
      </c>
      <c r="T249" s="39">
        <v>0</v>
      </c>
      <c r="U249" s="39">
        <v>0.72</v>
      </c>
      <c r="V249" s="39">
        <v>0</v>
      </c>
      <c r="W249" s="39">
        <v>0.35699999999999998</v>
      </c>
      <c r="X249" s="39">
        <v>1.3180000000000001</v>
      </c>
      <c r="Y249" s="39">
        <v>0</v>
      </c>
      <c r="Z249" s="39">
        <v>0</v>
      </c>
      <c r="AA249" s="39">
        <v>0</v>
      </c>
      <c r="AB249" s="39">
        <v>0</v>
      </c>
      <c r="AC249" s="39">
        <v>0.57499999999999996</v>
      </c>
      <c r="AD249" s="39">
        <v>0</v>
      </c>
      <c r="AE249" s="39">
        <v>0.61599999999999999</v>
      </c>
      <c r="AF249" s="39">
        <v>0.28899999999999998</v>
      </c>
      <c r="AG249" s="39">
        <v>0.158</v>
      </c>
      <c r="AH249" s="39">
        <v>0</v>
      </c>
      <c r="AI249" s="39">
        <v>0</v>
      </c>
      <c r="AJ249" s="39">
        <v>0</v>
      </c>
      <c r="AK249" s="39">
        <v>0.46700000000000003</v>
      </c>
      <c r="AL249" s="39">
        <v>0.26200000000000001</v>
      </c>
      <c r="AM249" s="39">
        <v>0.83599999999999997</v>
      </c>
      <c r="AN249" s="39">
        <v>0.59799999999999998</v>
      </c>
      <c r="AO249" s="39">
        <v>0.65</v>
      </c>
      <c r="AP249" s="39">
        <v>0</v>
      </c>
      <c r="AQ249" s="39">
        <v>0.70899999999999996</v>
      </c>
      <c r="AR249" s="39">
        <v>0</v>
      </c>
      <c r="AS249" s="39">
        <v>0.876</v>
      </c>
      <c r="AT249" s="39">
        <v>0</v>
      </c>
      <c r="AU249" s="39">
        <v>1.0760000000000001</v>
      </c>
      <c r="AV249" s="39">
        <v>0.61099999999999999</v>
      </c>
      <c r="AW249" s="39">
        <v>0.89500000000000002</v>
      </c>
      <c r="AX249" s="39">
        <v>0</v>
      </c>
      <c r="AY249" s="39">
        <v>0</v>
      </c>
      <c r="AZ249" s="39">
        <v>0</v>
      </c>
      <c r="BA249" s="39">
        <v>0.55300000000000005</v>
      </c>
      <c r="BB249" s="39">
        <v>0</v>
      </c>
      <c r="BC249" s="39">
        <v>0</v>
      </c>
      <c r="BD249" s="39">
        <v>0.61299999999999999</v>
      </c>
      <c r="BE249" s="39">
        <v>0</v>
      </c>
      <c r="BF249" s="39">
        <v>0</v>
      </c>
      <c r="BG249" s="39">
        <v>1.276</v>
      </c>
      <c r="BH249" s="39">
        <v>0</v>
      </c>
      <c r="BI249" s="39">
        <v>0</v>
      </c>
      <c r="BJ249" s="39">
        <v>0.80800000000000005</v>
      </c>
      <c r="BK249" s="39">
        <v>0</v>
      </c>
    </row>
    <row r="250" spans="1:63" x14ac:dyDescent="0.2">
      <c r="A250" s="30">
        <f t="shared" si="42"/>
        <v>2033</v>
      </c>
      <c r="D250" s="30">
        <f t="shared" si="43"/>
        <v>26</v>
      </c>
      <c r="E250" s="30">
        <f t="shared" si="34"/>
        <v>50</v>
      </c>
      <c r="F250" s="30">
        <f t="shared" si="35"/>
        <v>50</v>
      </c>
      <c r="G250" s="30">
        <f t="shared" si="36"/>
        <v>41</v>
      </c>
      <c r="H250" s="30">
        <f t="shared" si="37"/>
        <v>7</v>
      </c>
      <c r="I250" s="30">
        <f t="shared" si="38"/>
        <v>2</v>
      </c>
      <c r="J250" s="30">
        <f t="shared" si="39"/>
        <v>0</v>
      </c>
      <c r="K250" s="30">
        <f t="shared" si="40"/>
        <v>0</v>
      </c>
      <c r="L250" s="30">
        <f t="shared" si="41"/>
        <v>7</v>
      </c>
      <c r="M250" s="38">
        <v>48761</v>
      </c>
      <c r="N250" s="39">
        <v>49.076999999999998</v>
      </c>
      <c r="O250" s="39">
        <v>20.856999999999999</v>
      </c>
      <c r="P250" s="39">
        <v>32.109000000000002</v>
      </c>
      <c r="Q250" s="39">
        <v>22.92</v>
      </c>
      <c r="R250" s="39">
        <v>40.140999999999998</v>
      </c>
      <c r="S250" s="39">
        <v>12.131</v>
      </c>
      <c r="T250" s="39">
        <v>6.9850000000000003</v>
      </c>
      <c r="U250" s="39">
        <v>110.42100000000001</v>
      </c>
      <c r="V250" s="39">
        <v>48.183</v>
      </c>
      <c r="W250" s="39">
        <v>10.393000000000001</v>
      </c>
      <c r="X250" s="39">
        <v>48.790999999999997</v>
      </c>
      <c r="Y250" s="39">
        <v>9.8140000000000001</v>
      </c>
      <c r="Z250" s="39">
        <v>1.8759999999999999</v>
      </c>
      <c r="AA250" s="39">
        <v>76.88</v>
      </c>
      <c r="AB250" s="39">
        <v>92.171999999999997</v>
      </c>
      <c r="AC250" s="39">
        <v>1.56</v>
      </c>
      <c r="AD250" s="39">
        <v>14.227</v>
      </c>
      <c r="AE250" s="39">
        <v>41.148000000000003</v>
      </c>
      <c r="AF250" s="39">
        <v>33.558</v>
      </c>
      <c r="AG250" s="39">
        <v>21.501999999999999</v>
      </c>
      <c r="AH250" s="39">
        <v>59.497999999999998</v>
      </c>
      <c r="AI250" s="39">
        <v>6.5570000000000004</v>
      </c>
      <c r="AJ250" s="39">
        <v>38.170999999999999</v>
      </c>
      <c r="AK250" s="39">
        <v>17.113</v>
      </c>
      <c r="AL250" s="39">
        <v>34.073999999999998</v>
      </c>
      <c r="AM250" s="39">
        <v>39.576000000000001</v>
      </c>
      <c r="AN250" s="39">
        <v>137.42099999999999</v>
      </c>
      <c r="AO250" s="39">
        <v>2.484</v>
      </c>
      <c r="AP250" s="39">
        <v>14.8</v>
      </c>
      <c r="AQ250" s="39">
        <v>41.107999999999997</v>
      </c>
      <c r="AR250" s="39">
        <v>33.231999999999999</v>
      </c>
      <c r="AS250" s="39">
        <v>20.905000000000001</v>
      </c>
      <c r="AT250" s="39">
        <v>43.965000000000003</v>
      </c>
      <c r="AU250" s="39">
        <v>14.614000000000001</v>
      </c>
      <c r="AV250" s="39">
        <v>9.9510000000000005</v>
      </c>
      <c r="AW250" s="39">
        <v>49.820999999999998</v>
      </c>
      <c r="AX250" s="39">
        <v>13.653</v>
      </c>
      <c r="AY250" s="39">
        <v>42.337000000000003</v>
      </c>
      <c r="AZ250" s="39">
        <v>35.183999999999997</v>
      </c>
      <c r="BA250" s="39">
        <v>19.706</v>
      </c>
      <c r="BB250" s="39">
        <v>49.360999999999997</v>
      </c>
      <c r="BC250" s="39">
        <v>22.463000000000001</v>
      </c>
      <c r="BD250" s="39">
        <v>10.156000000000001</v>
      </c>
      <c r="BE250" s="39">
        <v>44.612000000000002</v>
      </c>
      <c r="BF250" s="39">
        <v>52.05</v>
      </c>
      <c r="BG250" s="39">
        <v>9.2530000000000001</v>
      </c>
      <c r="BH250" s="39">
        <v>34.701000000000001</v>
      </c>
      <c r="BI250" s="39">
        <v>19.850000000000001</v>
      </c>
      <c r="BJ250" s="39">
        <v>8.9740000000000002</v>
      </c>
      <c r="BK250" s="39">
        <v>53.779000000000003</v>
      </c>
    </row>
    <row r="251" spans="1:63" x14ac:dyDescent="0.2">
      <c r="A251" s="30">
        <f t="shared" si="42"/>
        <v>2033</v>
      </c>
      <c r="D251" s="30">
        <f t="shared" si="43"/>
        <v>4</v>
      </c>
      <c r="E251" s="30">
        <f t="shared" si="34"/>
        <v>50</v>
      </c>
      <c r="F251" s="30">
        <f t="shared" si="35"/>
        <v>46</v>
      </c>
      <c r="G251" s="30">
        <f t="shared" si="36"/>
        <v>13</v>
      </c>
      <c r="H251" s="30">
        <f t="shared" si="37"/>
        <v>0</v>
      </c>
      <c r="I251" s="30">
        <f t="shared" si="38"/>
        <v>0</v>
      </c>
      <c r="J251" s="30">
        <f t="shared" si="39"/>
        <v>0</v>
      </c>
      <c r="K251" s="30">
        <f t="shared" si="40"/>
        <v>0</v>
      </c>
      <c r="L251" s="30">
        <f t="shared" si="41"/>
        <v>8</v>
      </c>
      <c r="M251" s="38">
        <v>48792</v>
      </c>
      <c r="N251" s="39">
        <v>1.6439999999999999</v>
      </c>
      <c r="O251" s="39">
        <v>23.19</v>
      </c>
      <c r="P251" s="39">
        <v>1.518</v>
      </c>
      <c r="Q251" s="39">
        <v>8.6639999999999997</v>
      </c>
      <c r="R251" s="39">
        <v>3.0750000000000002</v>
      </c>
      <c r="S251" s="39">
        <v>2.8239999999999998</v>
      </c>
      <c r="T251" s="39">
        <v>5.6150000000000002</v>
      </c>
      <c r="U251" s="39">
        <v>3.2690000000000001</v>
      </c>
      <c r="V251" s="39">
        <v>40.51</v>
      </c>
      <c r="W251" s="39">
        <v>8.5269999999999992</v>
      </c>
      <c r="X251" s="39">
        <v>2.37</v>
      </c>
      <c r="Y251" s="39">
        <v>5.7679999999999998</v>
      </c>
      <c r="Z251" s="39">
        <v>15.923</v>
      </c>
      <c r="AA251" s="39">
        <v>0.84499999999999997</v>
      </c>
      <c r="AB251" s="39">
        <v>2.2850000000000001</v>
      </c>
      <c r="AC251" s="39">
        <v>16.245000000000001</v>
      </c>
      <c r="AD251" s="39">
        <v>15.051</v>
      </c>
      <c r="AE251" s="39">
        <v>3.9220000000000002</v>
      </c>
      <c r="AF251" s="39">
        <v>4.2839999999999998</v>
      </c>
      <c r="AG251" s="39">
        <v>8.4749999999999996</v>
      </c>
      <c r="AH251" s="39">
        <v>12.987</v>
      </c>
      <c r="AI251" s="39">
        <v>29.359000000000002</v>
      </c>
      <c r="AJ251" s="39">
        <v>1.613</v>
      </c>
      <c r="AK251" s="39">
        <v>10.259</v>
      </c>
      <c r="AL251" s="39">
        <v>9.44</v>
      </c>
      <c r="AM251" s="39">
        <v>2.94</v>
      </c>
      <c r="AN251" s="39">
        <v>0.99</v>
      </c>
      <c r="AO251" s="39">
        <v>9.1150000000000002</v>
      </c>
      <c r="AP251" s="39">
        <v>3.169</v>
      </c>
      <c r="AQ251" s="39">
        <v>3.5350000000000001</v>
      </c>
      <c r="AR251" s="39">
        <v>2.2309999999999999</v>
      </c>
      <c r="AS251" s="39">
        <v>10.307</v>
      </c>
      <c r="AT251" s="39">
        <v>3.8420000000000001</v>
      </c>
      <c r="AU251" s="39">
        <v>34.552</v>
      </c>
      <c r="AV251" s="39">
        <v>2.67</v>
      </c>
      <c r="AW251" s="39">
        <v>3.6619999999999999</v>
      </c>
      <c r="AX251" s="39">
        <v>0.68400000000000005</v>
      </c>
      <c r="AY251" s="39">
        <v>5.7329999999999997</v>
      </c>
      <c r="AZ251" s="39">
        <v>3.8370000000000002</v>
      </c>
      <c r="BA251" s="39">
        <v>8.0540000000000003</v>
      </c>
      <c r="BB251" s="39">
        <v>10.339</v>
      </c>
      <c r="BC251" s="39">
        <v>2.1059999999999999</v>
      </c>
      <c r="BD251" s="39">
        <v>0.312</v>
      </c>
      <c r="BE251" s="39">
        <v>6.0389999999999997</v>
      </c>
      <c r="BF251" s="39">
        <v>2.944</v>
      </c>
      <c r="BG251" s="39">
        <v>3.8849999999999998</v>
      </c>
      <c r="BH251" s="39">
        <v>27.404</v>
      </c>
      <c r="BI251" s="39">
        <v>6.0439999999999996</v>
      </c>
      <c r="BJ251" s="39">
        <v>1.734</v>
      </c>
      <c r="BK251" s="39">
        <v>10.993</v>
      </c>
    </row>
    <row r="252" spans="1:63" x14ac:dyDescent="0.2">
      <c r="A252" s="30">
        <f t="shared" si="42"/>
        <v>2033</v>
      </c>
      <c r="D252" s="30">
        <f t="shared" si="43"/>
        <v>4</v>
      </c>
      <c r="E252" s="30">
        <f t="shared" si="34"/>
        <v>50</v>
      </c>
      <c r="F252" s="30">
        <f t="shared" si="35"/>
        <v>44</v>
      </c>
      <c r="G252" s="30">
        <f t="shared" si="36"/>
        <v>18</v>
      </c>
      <c r="H252" s="30">
        <f t="shared" si="37"/>
        <v>1</v>
      </c>
      <c r="I252" s="30">
        <f t="shared" si="38"/>
        <v>1</v>
      </c>
      <c r="J252" s="30">
        <f t="shared" si="39"/>
        <v>0</v>
      </c>
      <c r="K252" s="30">
        <f t="shared" si="40"/>
        <v>0</v>
      </c>
      <c r="L252" s="30">
        <f t="shared" si="41"/>
        <v>9</v>
      </c>
      <c r="M252" s="38">
        <v>48823</v>
      </c>
      <c r="N252" s="39">
        <v>8.0210000000000008</v>
      </c>
      <c r="O252" s="39">
        <v>6.43</v>
      </c>
      <c r="P252" s="39">
        <v>1.6479999999999999</v>
      </c>
      <c r="Q252" s="39">
        <v>21.632000000000001</v>
      </c>
      <c r="R252" s="39">
        <v>5.4809999999999999</v>
      </c>
      <c r="S252" s="39">
        <v>10.912000000000001</v>
      </c>
      <c r="T252" s="39">
        <v>9.4190000000000005</v>
      </c>
      <c r="U252" s="39">
        <v>106.345</v>
      </c>
      <c r="V252" s="39">
        <v>8.8490000000000002</v>
      </c>
      <c r="W252" s="39">
        <v>4.2030000000000003</v>
      </c>
      <c r="X252" s="39">
        <v>11.073</v>
      </c>
      <c r="Y252" s="39">
        <v>10.276</v>
      </c>
      <c r="Z252" s="39">
        <v>9.0950000000000006</v>
      </c>
      <c r="AA252" s="39">
        <v>4.9400000000000004</v>
      </c>
      <c r="AB252" s="39">
        <v>5.1890000000000001</v>
      </c>
      <c r="AC252" s="39">
        <v>14.942</v>
      </c>
      <c r="AD252" s="39">
        <v>15.661</v>
      </c>
      <c r="AE252" s="39">
        <v>3.27</v>
      </c>
      <c r="AF252" s="39">
        <v>28.071000000000002</v>
      </c>
      <c r="AG252" s="39">
        <v>3.3380000000000001</v>
      </c>
      <c r="AH252" s="39">
        <v>6.4420000000000002</v>
      </c>
      <c r="AI252" s="39">
        <v>2.181</v>
      </c>
      <c r="AJ252" s="39">
        <v>8.4819999999999993</v>
      </c>
      <c r="AK252" s="39">
        <v>4.2480000000000002</v>
      </c>
      <c r="AL252" s="39">
        <v>17.466000000000001</v>
      </c>
      <c r="AM252" s="39">
        <v>0.21099999999999999</v>
      </c>
      <c r="AN252" s="39">
        <v>8.3640000000000008</v>
      </c>
      <c r="AO252" s="39">
        <v>6.23</v>
      </c>
      <c r="AP252" s="39">
        <v>8.2000000000000003E-2</v>
      </c>
      <c r="AQ252" s="39">
        <v>23.094000000000001</v>
      </c>
      <c r="AR252" s="39">
        <v>17.702000000000002</v>
      </c>
      <c r="AS252" s="39">
        <v>0.46600000000000003</v>
      </c>
      <c r="AT252" s="39">
        <v>12.464</v>
      </c>
      <c r="AU252" s="39">
        <v>1.0489999999999999</v>
      </c>
      <c r="AV252" s="39">
        <v>14.834</v>
      </c>
      <c r="AW252" s="39">
        <v>0.17699999999999999</v>
      </c>
      <c r="AX252" s="39">
        <v>12.016</v>
      </c>
      <c r="AY252" s="39">
        <v>1.8129999999999999</v>
      </c>
      <c r="AZ252" s="39">
        <v>8.9619999999999997</v>
      </c>
      <c r="BA252" s="39">
        <v>0.96899999999999997</v>
      </c>
      <c r="BB252" s="39">
        <v>8.66</v>
      </c>
      <c r="BC252" s="39">
        <v>4.95</v>
      </c>
      <c r="BD252" s="39">
        <v>27.486999999999998</v>
      </c>
      <c r="BE252" s="39">
        <v>0.94099999999999995</v>
      </c>
      <c r="BF252" s="39">
        <v>5.0750000000000002</v>
      </c>
      <c r="BG252" s="39">
        <v>12.534000000000001</v>
      </c>
      <c r="BH252" s="39">
        <v>7.2629999999999999</v>
      </c>
      <c r="BI252" s="39">
        <v>35.426000000000002</v>
      </c>
      <c r="BJ252" s="39">
        <v>14.018000000000001</v>
      </c>
      <c r="BK252" s="39">
        <v>4.1230000000000002</v>
      </c>
    </row>
    <row r="253" spans="1:63" x14ac:dyDescent="0.2">
      <c r="A253" s="30">
        <f t="shared" si="42"/>
        <v>2033</v>
      </c>
      <c r="D253" s="30">
        <f t="shared" si="43"/>
        <v>3</v>
      </c>
      <c r="E253" s="30">
        <f t="shared" si="34"/>
        <v>49</v>
      </c>
      <c r="F253" s="30">
        <f t="shared" si="35"/>
        <v>39</v>
      </c>
      <c r="G253" s="30">
        <f t="shared" si="36"/>
        <v>16</v>
      </c>
      <c r="H253" s="30">
        <f t="shared" si="37"/>
        <v>1</v>
      </c>
      <c r="I253" s="30">
        <f t="shared" si="38"/>
        <v>0</v>
      </c>
      <c r="J253" s="30">
        <f t="shared" si="39"/>
        <v>0</v>
      </c>
      <c r="K253" s="30">
        <f t="shared" si="40"/>
        <v>0</v>
      </c>
      <c r="L253" s="30">
        <f t="shared" si="41"/>
        <v>10</v>
      </c>
      <c r="M253" s="38">
        <v>48853</v>
      </c>
      <c r="N253" s="39">
        <v>19.207000000000001</v>
      </c>
      <c r="O253" s="39">
        <v>7.0999999999999994E-2</v>
      </c>
      <c r="P253" s="39">
        <v>14.932</v>
      </c>
      <c r="Q253" s="39">
        <v>0.89400000000000002</v>
      </c>
      <c r="R253" s="39">
        <v>2.9239999999999999</v>
      </c>
      <c r="S253" s="39">
        <v>4.181</v>
      </c>
      <c r="T253" s="39">
        <v>0.92900000000000005</v>
      </c>
      <c r="U253" s="39">
        <v>58.201999999999998</v>
      </c>
      <c r="V253" s="39">
        <v>0.80700000000000005</v>
      </c>
      <c r="W253" s="39">
        <v>10.141</v>
      </c>
      <c r="X253" s="39">
        <v>25.391999999999999</v>
      </c>
      <c r="Y253" s="39">
        <v>1.5329999999999999</v>
      </c>
      <c r="Z253" s="39">
        <v>1.4259999999999999</v>
      </c>
      <c r="AA253" s="39">
        <v>11.605</v>
      </c>
      <c r="AB253" s="39">
        <v>3.919</v>
      </c>
      <c r="AC253" s="39">
        <v>2.9849999999999999</v>
      </c>
      <c r="AD253" s="39">
        <v>15.462999999999999</v>
      </c>
      <c r="AE253" s="39">
        <v>8.2170000000000005</v>
      </c>
      <c r="AF253" s="39">
        <v>2.2999999999999998</v>
      </c>
      <c r="AG253" s="39">
        <v>6.7519999999999998</v>
      </c>
      <c r="AH253" s="39">
        <v>22.558</v>
      </c>
      <c r="AI253" s="39">
        <v>0.70599999999999996</v>
      </c>
      <c r="AJ253" s="39">
        <v>2.2850000000000001</v>
      </c>
      <c r="AK253" s="39">
        <v>5.8380000000000001</v>
      </c>
      <c r="AL253" s="39">
        <v>0.38200000000000001</v>
      </c>
      <c r="AM253" s="39">
        <v>7.87</v>
      </c>
      <c r="AN253" s="39">
        <v>42.356000000000002</v>
      </c>
      <c r="AO253" s="39">
        <v>2.427</v>
      </c>
      <c r="AP253" s="39">
        <v>2.4889999999999999</v>
      </c>
      <c r="AQ253" s="39">
        <v>5.6310000000000002</v>
      </c>
      <c r="AR253" s="39">
        <v>19.719000000000001</v>
      </c>
      <c r="AS253" s="39">
        <v>0.375</v>
      </c>
      <c r="AT253" s="39">
        <v>3.1179999999999999</v>
      </c>
      <c r="AU253" s="39">
        <v>6.694</v>
      </c>
      <c r="AV253" s="39">
        <v>17.861999999999998</v>
      </c>
      <c r="AW253" s="39">
        <v>0</v>
      </c>
      <c r="AX253" s="39">
        <v>11.252000000000001</v>
      </c>
      <c r="AY253" s="39">
        <v>3.5000000000000003E-2</v>
      </c>
      <c r="AZ253" s="39">
        <v>1.004</v>
      </c>
      <c r="BA253" s="39">
        <v>10.587999999999999</v>
      </c>
      <c r="BB253" s="39">
        <v>9.91</v>
      </c>
      <c r="BC253" s="39">
        <v>2.238</v>
      </c>
      <c r="BD253" s="39">
        <v>11.547000000000001</v>
      </c>
      <c r="BE253" s="39">
        <v>0.95099999999999996</v>
      </c>
      <c r="BF253" s="39">
        <v>14.356</v>
      </c>
      <c r="BG253" s="39">
        <v>10.166</v>
      </c>
      <c r="BH253" s="39">
        <v>0.81799999999999995</v>
      </c>
      <c r="BI253" s="39">
        <v>6.7969999999999997</v>
      </c>
      <c r="BJ253" s="39">
        <v>1.581</v>
      </c>
      <c r="BK253" s="39">
        <v>8.9719999999999995</v>
      </c>
    </row>
    <row r="254" spans="1:63" x14ac:dyDescent="0.2">
      <c r="A254" s="30">
        <f t="shared" si="42"/>
        <v>2033</v>
      </c>
      <c r="D254" s="30">
        <f t="shared" si="43"/>
        <v>0</v>
      </c>
      <c r="E254" s="30">
        <f t="shared" si="34"/>
        <v>17</v>
      </c>
      <c r="F254" s="30">
        <f t="shared" si="35"/>
        <v>5</v>
      </c>
      <c r="G254" s="30">
        <f t="shared" si="36"/>
        <v>0</v>
      </c>
      <c r="H254" s="30">
        <f t="shared" si="37"/>
        <v>0</v>
      </c>
      <c r="I254" s="30">
        <f t="shared" si="38"/>
        <v>0</v>
      </c>
      <c r="J254" s="30">
        <f t="shared" si="39"/>
        <v>0</v>
      </c>
      <c r="K254" s="30">
        <f t="shared" si="40"/>
        <v>0</v>
      </c>
      <c r="L254" s="30">
        <f t="shared" si="41"/>
        <v>11</v>
      </c>
      <c r="M254" s="38">
        <v>48884</v>
      </c>
      <c r="N254" s="39">
        <v>0.377</v>
      </c>
      <c r="O254" s="39">
        <v>0</v>
      </c>
      <c r="P254" s="39">
        <v>0</v>
      </c>
      <c r="Q254" s="39">
        <v>1.2E-2</v>
      </c>
      <c r="R254" s="39">
        <v>0</v>
      </c>
      <c r="S254" s="39">
        <v>0.47</v>
      </c>
      <c r="T254" s="39">
        <v>1.3959999999999999</v>
      </c>
      <c r="U254" s="39">
        <v>0</v>
      </c>
      <c r="V254" s="39">
        <v>0</v>
      </c>
      <c r="W254" s="39">
        <v>9.8000000000000004E-2</v>
      </c>
      <c r="X254" s="39">
        <v>0.33700000000000002</v>
      </c>
      <c r="Y254" s="39">
        <v>0</v>
      </c>
      <c r="Z254" s="39">
        <v>0</v>
      </c>
      <c r="AA254" s="39">
        <v>0</v>
      </c>
      <c r="AB254" s="39">
        <v>0</v>
      </c>
      <c r="AC254" s="39">
        <v>1.86</v>
      </c>
      <c r="AD254" s="39">
        <v>0</v>
      </c>
      <c r="AE254" s="39">
        <v>0</v>
      </c>
      <c r="AF254" s="39">
        <v>0</v>
      </c>
      <c r="AG254" s="39">
        <v>0</v>
      </c>
      <c r="AH254" s="39">
        <v>0.433</v>
      </c>
      <c r="AI254" s="39">
        <v>0</v>
      </c>
      <c r="AJ254" s="39">
        <v>0</v>
      </c>
      <c r="AK254" s="39">
        <v>6.6000000000000003E-2</v>
      </c>
      <c r="AL254" s="39">
        <v>0</v>
      </c>
      <c r="AM254" s="39">
        <v>0.17299999999999999</v>
      </c>
      <c r="AN254" s="39">
        <v>0.17100000000000001</v>
      </c>
      <c r="AO254" s="39">
        <v>0</v>
      </c>
      <c r="AP254" s="39">
        <v>4.4999999999999998E-2</v>
      </c>
      <c r="AQ254" s="39">
        <v>0</v>
      </c>
      <c r="AR254" s="39">
        <v>0.248</v>
      </c>
      <c r="AS254" s="39">
        <v>0</v>
      </c>
      <c r="AT254" s="39">
        <v>0</v>
      </c>
      <c r="AU254" s="39">
        <v>0</v>
      </c>
      <c r="AV254" s="39">
        <v>9.6280000000000001</v>
      </c>
      <c r="AW254" s="39">
        <v>0</v>
      </c>
      <c r="AX254" s="39">
        <v>0</v>
      </c>
      <c r="AY254" s="39">
        <v>0.19500000000000001</v>
      </c>
      <c r="AZ254" s="39">
        <v>1.228</v>
      </c>
      <c r="BA254" s="39">
        <v>0</v>
      </c>
      <c r="BB254" s="39">
        <v>0</v>
      </c>
      <c r="BC254" s="39">
        <v>0</v>
      </c>
      <c r="BD254" s="39">
        <v>0</v>
      </c>
      <c r="BE254" s="39">
        <v>0</v>
      </c>
      <c r="BF254" s="39">
        <v>0</v>
      </c>
      <c r="BG254" s="39">
        <v>0</v>
      </c>
      <c r="BH254" s="39">
        <v>2.3079999999999998</v>
      </c>
      <c r="BI254" s="39">
        <v>0</v>
      </c>
      <c r="BJ254" s="39">
        <v>0</v>
      </c>
      <c r="BK254" s="39">
        <v>0</v>
      </c>
    </row>
    <row r="255" spans="1:63" x14ac:dyDescent="0.2">
      <c r="A255" s="30">
        <f t="shared" si="42"/>
        <v>2033</v>
      </c>
      <c r="D255" s="30">
        <f t="shared" si="43"/>
        <v>6</v>
      </c>
      <c r="E255" s="30">
        <f t="shared" si="34"/>
        <v>48</v>
      </c>
      <c r="F255" s="30">
        <f t="shared" si="35"/>
        <v>36</v>
      </c>
      <c r="G255" s="30">
        <f t="shared" si="36"/>
        <v>20</v>
      </c>
      <c r="H255" s="30">
        <f t="shared" si="37"/>
        <v>0</v>
      </c>
      <c r="I255" s="30">
        <f t="shared" si="38"/>
        <v>0</v>
      </c>
      <c r="J255" s="30">
        <f t="shared" si="39"/>
        <v>0</v>
      </c>
      <c r="K255" s="30">
        <f t="shared" si="40"/>
        <v>0</v>
      </c>
      <c r="L255" s="30">
        <f t="shared" si="41"/>
        <v>12</v>
      </c>
      <c r="M255" s="38">
        <v>48914</v>
      </c>
      <c r="N255" s="39">
        <v>6.81</v>
      </c>
      <c r="O255" s="39">
        <v>2.597</v>
      </c>
      <c r="P255" s="39">
        <v>28.858000000000001</v>
      </c>
      <c r="Q255" s="39">
        <v>0.217</v>
      </c>
      <c r="R255" s="39">
        <v>0.51800000000000002</v>
      </c>
      <c r="S255" s="39">
        <v>25.193000000000001</v>
      </c>
      <c r="T255" s="39">
        <v>3.347</v>
      </c>
      <c r="U255" s="39">
        <v>10.214</v>
      </c>
      <c r="V255" s="39">
        <v>35.871000000000002</v>
      </c>
      <c r="W255" s="39">
        <v>0.67300000000000004</v>
      </c>
      <c r="X255" s="39">
        <v>11.494999999999999</v>
      </c>
      <c r="Y255" s="39">
        <v>0.53100000000000003</v>
      </c>
      <c r="Z255" s="39">
        <v>2.6280000000000001</v>
      </c>
      <c r="AA255" s="39">
        <v>9.6579999999999995</v>
      </c>
      <c r="AB255" s="39">
        <v>4.6669999999999998</v>
      </c>
      <c r="AC255" s="39">
        <v>23.076000000000001</v>
      </c>
      <c r="AD255" s="39">
        <v>0.97699999999999998</v>
      </c>
      <c r="AE255" s="39">
        <v>14.28</v>
      </c>
      <c r="AF255" s="39">
        <v>23.844999999999999</v>
      </c>
      <c r="AG255" s="39">
        <v>0</v>
      </c>
      <c r="AH255" s="39">
        <v>6.6210000000000004</v>
      </c>
      <c r="AI255" s="39">
        <v>8.1660000000000004</v>
      </c>
      <c r="AJ255" s="39">
        <v>28.821000000000002</v>
      </c>
      <c r="AK255" s="39">
        <v>6.9000000000000006E-2</v>
      </c>
      <c r="AL255" s="39">
        <v>1.4159999999999999</v>
      </c>
      <c r="AM255" s="39">
        <v>16.356000000000002</v>
      </c>
      <c r="AN255" s="39">
        <v>9.9350000000000005</v>
      </c>
      <c r="AO255" s="39">
        <v>1.7290000000000001</v>
      </c>
      <c r="AP255" s="39">
        <v>17.09</v>
      </c>
      <c r="AQ255" s="39">
        <v>0.28100000000000003</v>
      </c>
      <c r="AR255" s="39">
        <v>1.4390000000000001</v>
      </c>
      <c r="AS255" s="39">
        <v>13.112</v>
      </c>
      <c r="AT255" s="39">
        <v>29.024000000000001</v>
      </c>
      <c r="AU255" s="39">
        <v>9.2999999999999999E-2</v>
      </c>
      <c r="AV255" s="39">
        <v>4.9960000000000004</v>
      </c>
      <c r="AW255" s="39">
        <v>8.3919999999999995</v>
      </c>
      <c r="AX255" s="39">
        <v>0.03</v>
      </c>
      <c r="AY255" s="39">
        <v>14.946999999999999</v>
      </c>
      <c r="AZ255" s="39">
        <v>20.597000000000001</v>
      </c>
      <c r="BA255" s="39">
        <v>0.90700000000000003</v>
      </c>
      <c r="BB255" s="39">
        <v>10.256</v>
      </c>
      <c r="BC255" s="39">
        <v>1.3089999999999999</v>
      </c>
      <c r="BD255" s="39">
        <v>11.923</v>
      </c>
      <c r="BE255" s="39">
        <v>0.35299999999999998</v>
      </c>
      <c r="BF255" s="39">
        <v>13.195</v>
      </c>
      <c r="BG255" s="39">
        <v>0</v>
      </c>
      <c r="BH255" s="39">
        <v>0.70699999999999996</v>
      </c>
      <c r="BI255" s="39">
        <v>49.48</v>
      </c>
      <c r="BJ255" s="39">
        <v>19.154</v>
      </c>
      <c r="BK255" s="39">
        <v>2.3159999999999998</v>
      </c>
    </row>
    <row r="256" spans="1:63" x14ac:dyDescent="0.2">
      <c r="A256" s="30">
        <f t="shared" si="42"/>
        <v>2034</v>
      </c>
      <c r="D256" s="30">
        <f t="shared" si="43"/>
        <v>7</v>
      </c>
      <c r="E256" s="30">
        <f t="shared" si="34"/>
        <v>46</v>
      </c>
      <c r="F256" s="30">
        <f t="shared" si="35"/>
        <v>44</v>
      </c>
      <c r="G256" s="30">
        <f t="shared" si="36"/>
        <v>19</v>
      </c>
      <c r="H256" s="30">
        <f t="shared" si="37"/>
        <v>4</v>
      </c>
      <c r="I256" s="30">
        <f t="shared" si="38"/>
        <v>0</v>
      </c>
      <c r="J256" s="30">
        <f t="shared" si="39"/>
        <v>0</v>
      </c>
      <c r="K256" s="30">
        <f t="shared" si="40"/>
        <v>0</v>
      </c>
      <c r="L256" s="30">
        <f t="shared" si="41"/>
        <v>1</v>
      </c>
      <c r="M256" s="38">
        <v>48945</v>
      </c>
      <c r="N256" s="39">
        <v>1.6879999999999999</v>
      </c>
      <c r="O256" s="39">
        <v>37.323999999999998</v>
      </c>
      <c r="P256" s="39">
        <v>8.8979999999999997</v>
      </c>
      <c r="Q256" s="39">
        <v>7.431</v>
      </c>
      <c r="R256" s="39">
        <v>15.233000000000001</v>
      </c>
      <c r="S256" s="39">
        <v>2.169</v>
      </c>
      <c r="T256" s="39">
        <v>5.3559999999999999</v>
      </c>
      <c r="U256" s="39">
        <v>13.978</v>
      </c>
      <c r="V256" s="39">
        <v>20.199000000000002</v>
      </c>
      <c r="W256" s="39">
        <v>1.353</v>
      </c>
      <c r="X256" s="39">
        <v>32.112000000000002</v>
      </c>
      <c r="Y256" s="39">
        <v>0</v>
      </c>
      <c r="Z256" s="39">
        <v>7.2709999999999999</v>
      </c>
      <c r="AA256" s="39">
        <v>3.1859999999999999</v>
      </c>
      <c r="AB256" s="39">
        <v>0.54400000000000004</v>
      </c>
      <c r="AC256" s="39">
        <v>54.369</v>
      </c>
      <c r="AD256" s="39">
        <v>2.806</v>
      </c>
      <c r="AE256" s="39">
        <v>14.093</v>
      </c>
      <c r="AF256" s="39">
        <v>5.2939999999999996</v>
      </c>
      <c r="AG256" s="39">
        <v>9.3000000000000007</v>
      </c>
      <c r="AH256" s="39">
        <v>21.684000000000001</v>
      </c>
      <c r="AI256" s="39">
        <v>3.3069999999999999</v>
      </c>
      <c r="AJ256" s="39">
        <v>6.452</v>
      </c>
      <c r="AK256" s="39">
        <v>6.2279999999999998</v>
      </c>
      <c r="AL256" s="39">
        <v>15.263999999999999</v>
      </c>
      <c r="AM256" s="39">
        <v>2.4529999999999998</v>
      </c>
      <c r="AN256" s="39">
        <v>4.9219999999999997</v>
      </c>
      <c r="AO256" s="39">
        <v>33.966999999999999</v>
      </c>
      <c r="AP256" s="39">
        <v>14.144</v>
      </c>
      <c r="AQ256" s="39">
        <v>3.4</v>
      </c>
      <c r="AR256" s="39">
        <v>24.085000000000001</v>
      </c>
      <c r="AS256" s="39">
        <v>0</v>
      </c>
      <c r="AT256" s="39">
        <v>0</v>
      </c>
      <c r="AU256" s="39">
        <v>55.34</v>
      </c>
      <c r="AV256" s="39">
        <v>11.682</v>
      </c>
      <c r="AW256" s="39">
        <v>7.4420000000000002</v>
      </c>
      <c r="AX256" s="39">
        <v>5.3680000000000003</v>
      </c>
      <c r="AY256" s="39">
        <v>7.657</v>
      </c>
      <c r="AZ256" s="39">
        <v>76.95</v>
      </c>
      <c r="BA256" s="39">
        <v>0</v>
      </c>
      <c r="BB256" s="39">
        <v>1.155</v>
      </c>
      <c r="BC256" s="39">
        <v>15.901</v>
      </c>
      <c r="BD256" s="39">
        <v>4.4249999999999998</v>
      </c>
      <c r="BE256" s="39">
        <v>9.9529999999999994</v>
      </c>
      <c r="BF256" s="39">
        <v>16.454999999999998</v>
      </c>
      <c r="BG256" s="39">
        <v>7.0549999999999997</v>
      </c>
      <c r="BH256" s="39">
        <v>17.03</v>
      </c>
      <c r="BI256" s="39">
        <v>3.105</v>
      </c>
      <c r="BJ256" s="39">
        <v>58.451000000000001</v>
      </c>
      <c r="BK256" s="39">
        <v>0.84</v>
      </c>
    </row>
    <row r="257" spans="1:63" x14ac:dyDescent="0.2">
      <c r="A257" s="30">
        <f t="shared" si="42"/>
        <v>2034</v>
      </c>
      <c r="D257" s="30">
        <f t="shared" si="43"/>
        <v>2</v>
      </c>
      <c r="E257" s="30">
        <f t="shared" si="34"/>
        <v>36</v>
      </c>
      <c r="F257" s="30">
        <f t="shared" si="35"/>
        <v>20</v>
      </c>
      <c r="G257" s="30">
        <f t="shared" si="36"/>
        <v>5</v>
      </c>
      <c r="H257" s="30">
        <f t="shared" si="37"/>
        <v>0</v>
      </c>
      <c r="I257" s="30">
        <f t="shared" si="38"/>
        <v>0</v>
      </c>
      <c r="J257" s="30">
        <f t="shared" si="39"/>
        <v>0</v>
      </c>
      <c r="K257" s="30">
        <f t="shared" si="40"/>
        <v>0</v>
      </c>
      <c r="L257" s="30">
        <f t="shared" si="41"/>
        <v>2</v>
      </c>
      <c r="M257" s="38">
        <v>48976</v>
      </c>
      <c r="N257" s="39">
        <v>0.441</v>
      </c>
      <c r="O257" s="39">
        <v>0.745</v>
      </c>
      <c r="P257" s="39">
        <v>0</v>
      </c>
      <c r="Q257" s="39">
        <v>0.77200000000000002</v>
      </c>
      <c r="R257" s="39">
        <v>0</v>
      </c>
      <c r="S257" s="39">
        <v>0.55400000000000005</v>
      </c>
      <c r="T257" s="39">
        <v>2.2429999999999999</v>
      </c>
      <c r="U257" s="39">
        <v>0.126</v>
      </c>
      <c r="V257" s="39">
        <v>8.8670000000000009</v>
      </c>
      <c r="W257" s="39">
        <v>0</v>
      </c>
      <c r="X257" s="39">
        <v>6.3940000000000001</v>
      </c>
      <c r="Y257" s="39">
        <v>0</v>
      </c>
      <c r="Z257" s="39">
        <v>30.827999999999999</v>
      </c>
      <c r="AA257" s="39">
        <v>2.37</v>
      </c>
      <c r="AB257" s="39">
        <v>5.8999999999999997E-2</v>
      </c>
      <c r="AC257" s="39">
        <v>1.8280000000000001</v>
      </c>
      <c r="AD257" s="39">
        <v>0</v>
      </c>
      <c r="AE257" s="39">
        <v>2.444</v>
      </c>
      <c r="AF257" s="39">
        <v>0.70499999999999996</v>
      </c>
      <c r="AG257" s="39">
        <v>7.1999999999999995E-2</v>
      </c>
      <c r="AH257" s="39">
        <v>0.52200000000000002</v>
      </c>
      <c r="AI257" s="39">
        <v>0.39800000000000002</v>
      </c>
      <c r="AJ257" s="39">
        <v>0.62</v>
      </c>
      <c r="AK257" s="39">
        <v>18.324000000000002</v>
      </c>
      <c r="AL257" s="39">
        <v>0</v>
      </c>
      <c r="AM257" s="39">
        <v>4.899</v>
      </c>
      <c r="AN257" s="39">
        <v>0</v>
      </c>
      <c r="AO257" s="39">
        <v>23.994</v>
      </c>
      <c r="AP257" s="39">
        <v>0.70399999999999996</v>
      </c>
      <c r="AQ257" s="39">
        <v>1.1739999999999999</v>
      </c>
      <c r="AR257" s="39">
        <v>3.613</v>
      </c>
      <c r="AS257" s="39">
        <v>0.747</v>
      </c>
      <c r="AT257" s="39">
        <v>8.2360000000000007</v>
      </c>
      <c r="AU257" s="39">
        <v>0</v>
      </c>
      <c r="AV257" s="39">
        <v>4.9400000000000004</v>
      </c>
      <c r="AW257" s="39">
        <v>0.65600000000000003</v>
      </c>
      <c r="AX257" s="39">
        <v>0</v>
      </c>
      <c r="AY257" s="39">
        <v>1.645</v>
      </c>
      <c r="AZ257" s="39">
        <v>0.80100000000000005</v>
      </c>
      <c r="BA257" s="39">
        <v>0.64500000000000002</v>
      </c>
      <c r="BB257" s="39">
        <v>1.0720000000000001</v>
      </c>
      <c r="BC257" s="39">
        <v>0</v>
      </c>
      <c r="BD257" s="39">
        <v>0</v>
      </c>
      <c r="BE257" s="39">
        <v>15.106999999999999</v>
      </c>
      <c r="BF257" s="39">
        <v>28.349</v>
      </c>
      <c r="BG257" s="39">
        <v>0</v>
      </c>
      <c r="BH257" s="39">
        <v>9.4350000000000005</v>
      </c>
      <c r="BI257" s="39">
        <v>0</v>
      </c>
      <c r="BJ257" s="39">
        <v>3.69</v>
      </c>
      <c r="BK257" s="39">
        <v>0</v>
      </c>
    </row>
    <row r="258" spans="1:63" x14ac:dyDescent="0.2">
      <c r="A258" s="30">
        <f t="shared" si="42"/>
        <v>2034</v>
      </c>
      <c r="D258" s="30">
        <f t="shared" si="43"/>
        <v>1</v>
      </c>
      <c r="E258" s="30">
        <f t="shared" si="34"/>
        <v>46</v>
      </c>
      <c r="F258" s="30">
        <f t="shared" si="35"/>
        <v>37</v>
      </c>
      <c r="G258" s="30">
        <f t="shared" si="36"/>
        <v>4</v>
      </c>
      <c r="H258" s="30">
        <f t="shared" si="37"/>
        <v>0</v>
      </c>
      <c r="I258" s="30">
        <f t="shared" si="38"/>
        <v>0</v>
      </c>
      <c r="J258" s="30">
        <f t="shared" si="39"/>
        <v>0</v>
      </c>
      <c r="K258" s="30">
        <f t="shared" si="40"/>
        <v>0</v>
      </c>
      <c r="L258" s="30">
        <f t="shared" si="41"/>
        <v>3</v>
      </c>
      <c r="M258" s="38">
        <v>49004</v>
      </c>
      <c r="N258" s="39">
        <v>19.829000000000001</v>
      </c>
      <c r="O258" s="39">
        <v>0.67</v>
      </c>
      <c r="P258" s="39">
        <v>9.2520000000000007</v>
      </c>
      <c r="Q258" s="39">
        <v>0</v>
      </c>
      <c r="R258" s="39">
        <v>6.2859999999999996</v>
      </c>
      <c r="S258" s="39">
        <v>2.613</v>
      </c>
      <c r="T258" s="39">
        <v>6.7469999999999999</v>
      </c>
      <c r="U258" s="39">
        <v>0</v>
      </c>
      <c r="V258" s="39">
        <v>7.4219999999999997</v>
      </c>
      <c r="W258" s="39">
        <v>0.84199999999999997</v>
      </c>
      <c r="X258" s="39">
        <v>4.0350000000000001</v>
      </c>
      <c r="Y258" s="39">
        <v>2.274</v>
      </c>
      <c r="Z258" s="39">
        <v>25.791</v>
      </c>
      <c r="AA258" s="39">
        <v>0.71799999999999997</v>
      </c>
      <c r="AB258" s="39">
        <v>1.238</v>
      </c>
      <c r="AC258" s="39">
        <v>2.4390000000000001</v>
      </c>
      <c r="AD258" s="39">
        <v>4.8529999999999998</v>
      </c>
      <c r="AE258" s="39">
        <v>0</v>
      </c>
      <c r="AF258" s="39">
        <v>1.21</v>
      </c>
      <c r="AG258" s="39">
        <v>8.8309999999999995</v>
      </c>
      <c r="AH258" s="39">
        <v>0.32600000000000001</v>
      </c>
      <c r="AI258" s="39">
        <v>1.218</v>
      </c>
      <c r="AJ258" s="39">
        <v>1.502</v>
      </c>
      <c r="AK258" s="39">
        <v>9.5210000000000008</v>
      </c>
      <c r="AL258" s="39">
        <v>1.659</v>
      </c>
      <c r="AM258" s="39">
        <v>2.125</v>
      </c>
      <c r="AN258" s="39">
        <v>0.96</v>
      </c>
      <c r="AO258" s="39">
        <v>8.8580000000000005</v>
      </c>
      <c r="AP258" s="39">
        <v>0</v>
      </c>
      <c r="AQ258" s="39">
        <v>10.721</v>
      </c>
      <c r="AR258" s="39">
        <v>4.0949999999999998</v>
      </c>
      <c r="AS258" s="39">
        <v>0.91900000000000004</v>
      </c>
      <c r="AT258" s="39">
        <v>1.2949999999999999</v>
      </c>
      <c r="AU258" s="39">
        <v>4.9790000000000001</v>
      </c>
      <c r="AV258" s="39">
        <v>0.748</v>
      </c>
      <c r="AW258" s="39">
        <v>4.617</v>
      </c>
      <c r="AX258" s="39">
        <v>1.7589999999999999</v>
      </c>
      <c r="AY258" s="39">
        <v>3.02</v>
      </c>
      <c r="AZ258" s="39">
        <v>5.3999999999999999E-2</v>
      </c>
      <c r="BA258" s="39">
        <v>3.5059999999999998</v>
      </c>
      <c r="BB258" s="39">
        <v>14.96</v>
      </c>
      <c r="BC258" s="39">
        <v>5.4080000000000004</v>
      </c>
      <c r="BD258" s="39">
        <v>6.2619999999999996</v>
      </c>
      <c r="BE258" s="39">
        <v>0.69899999999999995</v>
      </c>
      <c r="BF258" s="39">
        <v>1.139</v>
      </c>
      <c r="BG258" s="39">
        <v>2.4359999999999999</v>
      </c>
      <c r="BH258" s="39">
        <v>3.3740000000000001</v>
      </c>
      <c r="BI258" s="39">
        <v>3.9129999999999998</v>
      </c>
      <c r="BJ258" s="39">
        <v>3.202</v>
      </c>
      <c r="BK258" s="39">
        <v>1.2649999999999999</v>
      </c>
    </row>
    <row r="259" spans="1:63" x14ac:dyDescent="0.2">
      <c r="A259" s="30">
        <f t="shared" si="42"/>
        <v>2034</v>
      </c>
      <c r="D259" s="30">
        <f t="shared" si="43"/>
        <v>0</v>
      </c>
      <c r="E259" s="30">
        <f t="shared" si="34"/>
        <v>7</v>
      </c>
      <c r="F259" s="30">
        <f t="shared" si="35"/>
        <v>4</v>
      </c>
      <c r="G259" s="30">
        <f t="shared" si="36"/>
        <v>1</v>
      </c>
      <c r="H259" s="30">
        <f t="shared" si="37"/>
        <v>0</v>
      </c>
      <c r="I259" s="30">
        <f t="shared" si="38"/>
        <v>0</v>
      </c>
      <c r="J259" s="30">
        <f t="shared" si="39"/>
        <v>0</v>
      </c>
      <c r="K259" s="30">
        <f t="shared" si="40"/>
        <v>0</v>
      </c>
      <c r="L259" s="30">
        <f t="shared" si="41"/>
        <v>4</v>
      </c>
      <c r="M259" s="38">
        <v>49035</v>
      </c>
      <c r="N259" s="39">
        <v>10.641999999999999</v>
      </c>
      <c r="O259" s="39">
        <v>0</v>
      </c>
      <c r="P259" s="39">
        <v>0</v>
      </c>
      <c r="Q259" s="39">
        <v>0</v>
      </c>
      <c r="R259" s="39">
        <v>0.23100000000000001</v>
      </c>
      <c r="S259" s="39">
        <v>0</v>
      </c>
      <c r="T259" s="39">
        <v>0</v>
      </c>
      <c r="U259" s="39">
        <v>0</v>
      </c>
      <c r="V259" s="39">
        <v>1.9039999999999999</v>
      </c>
      <c r="W259" s="39">
        <v>0</v>
      </c>
      <c r="X259" s="39">
        <v>9.9000000000000005E-2</v>
      </c>
      <c r="Y259" s="39">
        <v>0</v>
      </c>
      <c r="Z259" s="39">
        <v>0.70399999999999996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  <c r="AN259" s="39">
        <v>0</v>
      </c>
      <c r="AO259" s="39">
        <v>0</v>
      </c>
      <c r="AP259" s="39">
        <v>2.9430000000000001</v>
      </c>
      <c r="AQ259" s="39">
        <v>0</v>
      </c>
      <c r="AR259" s="39">
        <v>0</v>
      </c>
      <c r="AS259" s="39">
        <v>0</v>
      </c>
      <c r="AT259" s="39">
        <v>0</v>
      </c>
      <c r="AU259" s="39">
        <v>0</v>
      </c>
      <c r="AV259" s="39">
        <v>0</v>
      </c>
      <c r="AW259" s="39">
        <v>0</v>
      </c>
      <c r="AX259" s="39">
        <v>0</v>
      </c>
      <c r="AY259" s="39">
        <v>0</v>
      </c>
      <c r="AZ259" s="39">
        <v>1.268</v>
      </c>
      <c r="BA259" s="39">
        <v>0</v>
      </c>
      <c r="BB259" s="39">
        <v>0</v>
      </c>
      <c r="BC259" s="39">
        <v>0</v>
      </c>
      <c r="BD259" s="39">
        <v>0</v>
      </c>
      <c r="BE259" s="39">
        <v>0</v>
      </c>
      <c r="BF259" s="39">
        <v>0</v>
      </c>
      <c r="BG259" s="39">
        <v>0</v>
      </c>
      <c r="BH259" s="39">
        <v>0</v>
      </c>
      <c r="BI259" s="39">
        <v>0</v>
      </c>
      <c r="BJ259" s="39">
        <v>0</v>
      </c>
      <c r="BK259" s="39">
        <v>0</v>
      </c>
    </row>
    <row r="260" spans="1:63" x14ac:dyDescent="0.2">
      <c r="A260" s="30">
        <f t="shared" si="42"/>
        <v>2034</v>
      </c>
      <c r="D260" s="30">
        <f t="shared" si="43"/>
        <v>1</v>
      </c>
      <c r="E260" s="30">
        <f t="shared" si="34"/>
        <v>17</v>
      </c>
      <c r="F260" s="30">
        <f t="shared" si="35"/>
        <v>12</v>
      </c>
      <c r="G260" s="30">
        <f t="shared" si="36"/>
        <v>1</v>
      </c>
      <c r="H260" s="30">
        <f t="shared" si="37"/>
        <v>0</v>
      </c>
      <c r="I260" s="30">
        <f t="shared" si="38"/>
        <v>0</v>
      </c>
      <c r="J260" s="30">
        <f t="shared" si="39"/>
        <v>0</v>
      </c>
      <c r="K260" s="30">
        <f t="shared" si="40"/>
        <v>0</v>
      </c>
      <c r="L260" s="30">
        <f t="shared" si="41"/>
        <v>5</v>
      </c>
      <c r="M260" s="38">
        <v>49065</v>
      </c>
      <c r="N260" s="39">
        <v>1.36</v>
      </c>
      <c r="O260" s="39">
        <v>0</v>
      </c>
      <c r="P260" s="39">
        <v>0</v>
      </c>
      <c r="Q260" s="39">
        <v>3.7010000000000001</v>
      </c>
      <c r="R260" s="39">
        <v>0.53900000000000003</v>
      </c>
      <c r="S260" s="39">
        <v>0</v>
      </c>
      <c r="T260" s="39">
        <v>0.254</v>
      </c>
      <c r="U260" s="39">
        <v>0</v>
      </c>
      <c r="V260" s="39">
        <v>0</v>
      </c>
      <c r="W260" s="39">
        <v>0.14899999999999999</v>
      </c>
      <c r="X260" s="39">
        <v>0</v>
      </c>
      <c r="Y260" s="39">
        <v>0</v>
      </c>
      <c r="Z260" s="39">
        <v>2.7570000000000001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3.9820000000000002</v>
      </c>
      <c r="AI260" s="39">
        <v>0</v>
      </c>
      <c r="AJ260" s="39">
        <v>0</v>
      </c>
      <c r="AK260" s="39">
        <v>0.10299999999999999</v>
      </c>
      <c r="AL260" s="39">
        <v>0</v>
      </c>
      <c r="AM260" s="39">
        <v>1.2629999999999999</v>
      </c>
      <c r="AN260" s="39">
        <v>1.2929999999999999</v>
      </c>
      <c r="AO260" s="39">
        <v>0</v>
      </c>
      <c r="AP260" s="39">
        <v>4.0010000000000003</v>
      </c>
      <c r="AQ260" s="39">
        <v>32.764000000000003</v>
      </c>
      <c r="AR260" s="39">
        <v>0</v>
      </c>
      <c r="AS260" s="39">
        <v>0.51200000000000001</v>
      </c>
      <c r="AT260" s="39">
        <v>0</v>
      </c>
      <c r="AU260" s="39">
        <v>0</v>
      </c>
      <c r="AV260" s="39">
        <v>0</v>
      </c>
      <c r="AW260" s="39">
        <v>1.6919999999999999</v>
      </c>
      <c r="AX260" s="39">
        <v>2.1640000000000001</v>
      </c>
      <c r="AY260" s="39">
        <v>0</v>
      </c>
      <c r="AZ260" s="39">
        <v>0</v>
      </c>
      <c r="BA260" s="39">
        <v>1.1339999999999999</v>
      </c>
      <c r="BB260" s="39">
        <v>0</v>
      </c>
      <c r="BC260" s="39">
        <v>0</v>
      </c>
      <c r="BD260" s="39">
        <v>0</v>
      </c>
      <c r="BE260" s="39">
        <v>1.109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</row>
    <row r="261" spans="1:63" x14ac:dyDescent="0.2">
      <c r="A261" s="30">
        <f t="shared" si="42"/>
        <v>2034</v>
      </c>
      <c r="D261" s="30">
        <f t="shared" si="43"/>
        <v>0</v>
      </c>
      <c r="E261" s="30">
        <f t="shared" si="34"/>
        <v>23</v>
      </c>
      <c r="F261" s="30">
        <f t="shared" si="35"/>
        <v>6</v>
      </c>
      <c r="G261" s="30">
        <f t="shared" si="36"/>
        <v>1</v>
      </c>
      <c r="H261" s="30">
        <f t="shared" si="37"/>
        <v>0</v>
      </c>
      <c r="I261" s="30">
        <f t="shared" si="38"/>
        <v>0</v>
      </c>
      <c r="J261" s="30">
        <f t="shared" si="39"/>
        <v>0</v>
      </c>
      <c r="K261" s="30">
        <f t="shared" si="40"/>
        <v>0</v>
      </c>
      <c r="L261" s="30">
        <f t="shared" si="41"/>
        <v>6</v>
      </c>
      <c r="M261" s="38">
        <v>49096</v>
      </c>
      <c r="N261" s="39">
        <v>0</v>
      </c>
      <c r="O261" s="39">
        <v>11.491</v>
      </c>
      <c r="P261" s="39">
        <v>0</v>
      </c>
      <c r="Q261" s="39">
        <v>3.2970000000000002</v>
      </c>
      <c r="R261" s="39">
        <v>0</v>
      </c>
      <c r="S261" s="39">
        <v>0</v>
      </c>
      <c r="T261" s="39">
        <v>0</v>
      </c>
      <c r="U261" s="39">
        <v>0</v>
      </c>
      <c r="V261" s="39">
        <v>0.86199999999999999</v>
      </c>
      <c r="W261" s="39">
        <v>0</v>
      </c>
      <c r="X261" s="39">
        <v>2.0680000000000001</v>
      </c>
      <c r="Y261" s="39">
        <v>1.0609999999999999</v>
      </c>
      <c r="Z261" s="39">
        <v>0.497</v>
      </c>
      <c r="AA261" s="39">
        <v>0.80200000000000005</v>
      </c>
      <c r="AB261" s="39">
        <v>0.501</v>
      </c>
      <c r="AC261" s="39">
        <v>0.77300000000000002</v>
      </c>
      <c r="AD261" s="39">
        <v>0</v>
      </c>
      <c r="AE261" s="39">
        <v>0</v>
      </c>
      <c r="AF261" s="39">
        <v>0</v>
      </c>
      <c r="AG261" s="39">
        <v>0.34200000000000003</v>
      </c>
      <c r="AH261" s="39">
        <v>0.33100000000000002</v>
      </c>
      <c r="AI261" s="39">
        <v>0</v>
      </c>
      <c r="AJ261" s="39">
        <v>0.67200000000000004</v>
      </c>
      <c r="AK261" s="39">
        <v>0</v>
      </c>
      <c r="AL261" s="39">
        <v>0</v>
      </c>
      <c r="AM261" s="39">
        <v>4.2030000000000003</v>
      </c>
      <c r="AN261" s="39">
        <v>0.109</v>
      </c>
      <c r="AO261" s="39">
        <v>0.29699999999999999</v>
      </c>
      <c r="AP261" s="39">
        <v>0.40300000000000002</v>
      </c>
      <c r="AQ261" s="39">
        <v>0</v>
      </c>
      <c r="AR261" s="39">
        <v>0</v>
      </c>
      <c r="AS261" s="39">
        <v>0</v>
      </c>
      <c r="AT261" s="39">
        <v>0</v>
      </c>
      <c r="AU261" s="39">
        <v>6.1660000000000004</v>
      </c>
      <c r="AV261" s="39">
        <v>0</v>
      </c>
      <c r="AW261" s="39">
        <v>0.47299999999999998</v>
      </c>
      <c r="AX261" s="39">
        <v>3.4000000000000002E-2</v>
      </c>
      <c r="AY261" s="39">
        <v>0.39800000000000002</v>
      </c>
      <c r="AZ261" s="39">
        <v>0</v>
      </c>
      <c r="BA261" s="39">
        <v>0</v>
      </c>
      <c r="BB261" s="39">
        <v>0.53100000000000003</v>
      </c>
      <c r="BC261" s="39">
        <v>0.74399999999999999</v>
      </c>
      <c r="BD261" s="39">
        <v>0</v>
      </c>
      <c r="BE261" s="39">
        <v>0</v>
      </c>
      <c r="BF261" s="39">
        <v>0</v>
      </c>
      <c r="BG261" s="39">
        <v>0</v>
      </c>
      <c r="BH261" s="39">
        <v>0</v>
      </c>
      <c r="BI261" s="39">
        <v>0.78400000000000003</v>
      </c>
      <c r="BJ261" s="39">
        <v>0</v>
      </c>
      <c r="BK261" s="39">
        <v>0</v>
      </c>
    </row>
    <row r="262" spans="1:63" x14ac:dyDescent="0.2">
      <c r="A262" s="30">
        <f t="shared" si="42"/>
        <v>2034</v>
      </c>
      <c r="D262" s="30">
        <f t="shared" si="43"/>
        <v>32</v>
      </c>
      <c r="E262" s="30">
        <f t="shared" si="34"/>
        <v>50</v>
      </c>
      <c r="F262" s="30">
        <f t="shared" si="35"/>
        <v>49</v>
      </c>
      <c r="G262" s="30">
        <f t="shared" si="36"/>
        <v>45</v>
      </c>
      <c r="H262" s="30">
        <f t="shared" si="37"/>
        <v>7</v>
      </c>
      <c r="I262" s="30">
        <f t="shared" si="38"/>
        <v>2</v>
      </c>
      <c r="J262" s="30">
        <f t="shared" si="39"/>
        <v>0</v>
      </c>
      <c r="K262" s="30">
        <f t="shared" si="40"/>
        <v>0</v>
      </c>
      <c r="L262" s="30">
        <f t="shared" si="41"/>
        <v>7</v>
      </c>
      <c r="M262" s="38">
        <v>49126</v>
      </c>
      <c r="N262" s="39">
        <v>108.09699999999999</v>
      </c>
      <c r="O262" s="39">
        <v>0.7</v>
      </c>
      <c r="P262" s="39">
        <v>43.192999999999998</v>
      </c>
      <c r="Q262" s="39">
        <v>15.369</v>
      </c>
      <c r="R262" s="39">
        <v>26.802</v>
      </c>
      <c r="S262" s="39">
        <v>27.643999999999998</v>
      </c>
      <c r="T262" s="39">
        <v>10.082000000000001</v>
      </c>
      <c r="U262" s="39">
        <v>48.746000000000002</v>
      </c>
      <c r="V262" s="39">
        <v>36.459000000000003</v>
      </c>
      <c r="W262" s="39">
        <v>20.010999999999999</v>
      </c>
      <c r="X262" s="39">
        <v>33.155999999999999</v>
      </c>
      <c r="Y262" s="39">
        <v>20.516999999999999</v>
      </c>
      <c r="Z262" s="39">
        <v>26.817</v>
      </c>
      <c r="AA262" s="39">
        <v>32.503999999999998</v>
      </c>
      <c r="AB262" s="39">
        <v>25.885999999999999</v>
      </c>
      <c r="AC262" s="39">
        <v>31.294</v>
      </c>
      <c r="AD262" s="39">
        <v>38.258000000000003</v>
      </c>
      <c r="AE262" s="39">
        <v>19.545999999999999</v>
      </c>
      <c r="AF262" s="39">
        <v>32.734000000000002</v>
      </c>
      <c r="AG262" s="39">
        <v>24.553999999999998</v>
      </c>
      <c r="AH262" s="39">
        <v>30.315000000000001</v>
      </c>
      <c r="AI262" s="39">
        <v>61.027000000000001</v>
      </c>
      <c r="AJ262" s="39">
        <v>12.388</v>
      </c>
      <c r="AK262" s="39">
        <v>50.765000000000001</v>
      </c>
      <c r="AL262" s="39">
        <v>26.155000000000001</v>
      </c>
      <c r="AM262" s="39">
        <v>31.849</v>
      </c>
      <c r="AN262" s="39">
        <v>13.952</v>
      </c>
      <c r="AO262" s="39">
        <v>46.728999999999999</v>
      </c>
      <c r="AP262" s="39">
        <v>6.3940000000000001</v>
      </c>
      <c r="AQ262" s="39">
        <v>68.64</v>
      </c>
      <c r="AR262" s="39">
        <v>18.388000000000002</v>
      </c>
      <c r="AS262" s="39">
        <v>39.347999999999999</v>
      </c>
      <c r="AT262" s="39">
        <v>51.353000000000002</v>
      </c>
      <c r="AU262" s="39">
        <v>9.4540000000000006</v>
      </c>
      <c r="AV262" s="39">
        <v>18.344999999999999</v>
      </c>
      <c r="AW262" s="39">
        <v>36.357999999999997</v>
      </c>
      <c r="AX262" s="39">
        <v>26.277999999999999</v>
      </c>
      <c r="AY262" s="39">
        <v>27.927</v>
      </c>
      <c r="AZ262" s="39">
        <v>3.0720000000000001</v>
      </c>
      <c r="BA262" s="39">
        <v>68.150999999999996</v>
      </c>
      <c r="BB262" s="39">
        <v>2.214</v>
      </c>
      <c r="BC262" s="39">
        <v>151.32499999999999</v>
      </c>
      <c r="BD262" s="39">
        <v>15.204000000000001</v>
      </c>
      <c r="BE262" s="39">
        <v>44.536000000000001</v>
      </c>
      <c r="BF262" s="39">
        <v>20.315000000000001</v>
      </c>
      <c r="BG262" s="39">
        <v>35.005000000000003</v>
      </c>
      <c r="BH262" s="39">
        <v>25.628</v>
      </c>
      <c r="BI262" s="39">
        <v>29.888000000000002</v>
      </c>
      <c r="BJ262" s="39">
        <v>19.047999999999998</v>
      </c>
      <c r="BK262" s="39">
        <v>39.805999999999997</v>
      </c>
    </row>
    <row r="263" spans="1:63" x14ac:dyDescent="0.2">
      <c r="A263" s="30">
        <f t="shared" si="42"/>
        <v>2034</v>
      </c>
      <c r="D263" s="30">
        <f t="shared" si="43"/>
        <v>3</v>
      </c>
      <c r="E263" s="30">
        <f t="shared" si="34"/>
        <v>50</v>
      </c>
      <c r="F263" s="30">
        <f t="shared" si="35"/>
        <v>46</v>
      </c>
      <c r="G263" s="30">
        <f t="shared" si="36"/>
        <v>11</v>
      </c>
      <c r="H263" s="30">
        <f t="shared" si="37"/>
        <v>0</v>
      </c>
      <c r="I263" s="30">
        <f t="shared" si="38"/>
        <v>0</v>
      </c>
      <c r="J263" s="30">
        <f t="shared" si="39"/>
        <v>0</v>
      </c>
      <c r="K263" s="30">
        <f t="shared" si="40"/>
        <v>0</v>
      </c>
      <c r="L263" s="30">
        <f t="shared" si="41"/>
        <v>8</v>
      </c>
      <c r="M263" s="38">
        <v>49157</v>
      </c>
      <c r="N263" s="39">
        <v>4.8579999999999997</v>
      </c>
      <c r="O263" s="39">
        <v>4.0309999999999997</v>
      </c>
      <c r="P263" s="39">
        <v>6.609</v>
      </c>
      <c r="Q263" s="39">
        <v>3.0590000000000002</v>
      </c>
      <c r="R263" s="39">
        <v>3.9039999999999999</v>
      </c>
      <c r="S263" s="39">
        <v>3.726</v>
      </c>
      <c r="T263" s="39">
        <v>7.9249999999999998</v>
      </c>
      <c r="U263" s="39">
        <v>4.2030000000000003</v>
      </c>
      <c r="V263" s="39">
        <v>2.17</v>
      </c>
      <c r="W263" s="39">
        <v>3.121</v>
      </c>
      <c r="X263" s="39">
        <v>4.6020000000000003</v>
      </c>
      <c r="Y263" s="39">
        <v>30.638999999999999</v>
      </c>
      <c r="Z263" s="39">
        <v>11.734999999999999</v>
      </c>
      <c r="AA263" s="39">
        <v>3.2530000000000001</v>
      </c>
      <c r="AB263" s="39">
        <v>8.6539999999999999</v>
      </c>
      <c r="AC263" s="39">
        <v>4.3780000000000001</v>
      </c>
      <c r="AD263" s="39">
        <v>4.9320000000000004</v>
      </c>
      <c r="AE263" s="39">
        <v>0.50600000000000001</v>
      </c>
      <c r="AF263" s="39">
        <v>2.1509999999999998</v>
      </c>
      <c r="AG263" s="39">
        <v>21.123999999999999</v>
      </c>
      <c r="AH263" s="39">
        <v>21.390999999999998</v>
      </c>
      <c r="AI263" s="39">
        <v>4.4980000000000002</v>
      </c>
      <c r="AJ263" s="39">
        <v>7.734</v>
      </c>
      <c r="AK263" s="39">
        <v>1.3140000000000001</v>
      </c>
      <c r="AL263" s="39">
        <v>4.7</v>
      </c>
      <c r="AM263" s="39">
        <v>2.73</v>
      </c>
      <c r="AN263" s="39">
        <v>0.68300000000000005</v>
      </c>
      <c r="AO263" s="39">
        <v>13.52</v>
      </c>
      <c r="AP263" s="39">
        <v>3.94</v>
      </c>
      <c r="AQ263" s="39">
        <v>4.0369999999999999</v>
      </c>
      <c r="AR263" s="39">
        <v>7.94</v>
      </c>
      <c r="AS263" s="39">
        <v>1.012</v>
      </c>
      <c r="AT263" s="39">
        <v>3.528</v>
      </c>
      <c r="AU263" s="39">
        <v>38.526000000000003</v>
      </c>
      <c r="AV263" s="39">
        <v>1.56</v>
      </c>
      <c r="AW263" s="39">
        <v>29.276</v>
      </c>
      <c r="AX263" s="39">
        <v>3.8410000000000002</v>
      </c>
      <c r="AY263" s="39">
        <v>4.0949999999999998</v>
      </c>
      <c r="AZ263" s="39">
        <v>17.324999999999999</v>
      </c>
      <c r="BA263" s="39">
        <v>9.0999999999999998E-2</v>
      </c>
      <c r="BB263" s="39">
        <v>4.1950000000000003</v>
      </c>
      <c r="BC263" s="39">
        <v>5.6219999999999999</v>
      </c>
      <c r="BD263" s="39">
        <v>4.0380000000000003</v>
      </c>
      <c r="BE263" s="39">
        <v>17.149999999999999</v>
      </c>
      <c r="BF263" s="39">
        <v>0.86299999999999999</v>
      </c>
      <c r="BG263" s="39">
        <v>19.163</v>
      </c>
      <c r="BH263" s="39">
        <v>20.934999999999999</v>
      </c>
      <c r="BI263" s="39">
        <v>4.8650000000000002</v>
      </c>
      <c r="BJ263" s="39">
        <v>5.226</v>
      </c>
      <c r="BK263" s="39">
        <v>4.1980000000000004</v>
      </c>
    </row>
    <row r="264" spans="1:63" x14ac:dyDescent="0.2">
      <c r="A264" s="30">
        <f t="shared" si="42"/>
        <v>2034</v>
      </c>
      <c r="D264" s="30">
        <f t="shared" si="43"/>
        <v>2</v>
      </c>
      <c r="E264" s="30">
        <f t="shared" si="34"/>
        <v>50</v>
      </c>
      <c r="F264" s="30">
        <f t="shared" si="35"/>
        <v>46</v>
      </c>
      <c r="G264" s="30">
        <f t="shared" si="36"/>
        <v>21</v>
      </c>
      <c r="H264" s="30">
        <f t="shared" si="37"/>
        <v>2</v>
      </c>
      <c r="I264" s="30">
        <f t="shared" si="38"/>
        <v>1</v>
      </c>
      <c r="J264" s="30">
        <f t="shared" si="39"/>
        <v>0</v>
      </c>
      <c r="K264" s="30">
        <f t="shared" si="40"/>
        <v>0</v>
      </c>
      <c r="L264" s="30">
        <f t="shared" si="41"/>
        <v>9</v>
      </c>
      <c r="M264" s="38">
        <v>49188</v>
      </c>
      <c r="N264" s="39">
        <v>12.98</v>
      </c>
      <c r="O264" s="39">
        <v>0.39500000000000002</v>
      </c>
      <c r="P264" s="39">
        <v>2.5619999999999998</v>
      </c>
      <c r="Q264" s="39">
        <v>14.744</v>
      </c>
      <c r="R264" s="39">
        <v>16.756</v>
      </c>
      <c r="S264" s="39">
        <v>3.625</v>
      </c>
      <c r="T264" s="39">
        <v>3.157</v>
      </c>
      <c r="U264" s="39">
        <v>111.19799999999999</v>
      </c>
      <c r="V264" s="39">
        <v>13.04</v>
      </c>
      <c r="W264" s="39">
        <v>4.92</v>
      </c>
      <c r="X264" s="39">
        <v>12.561</v>
      </c>
      <c r="Y264" s="39">
        <v>1.4259999999999999</v>
      </c>
      <c r="Z264" s="39">
        <v>12.398</v>
      </c>
      <c r="AA264" s="39">
        <v>0.57899999999999996</v>
      </c>
      <c r="AB264" s="39">
        <v>15.005000000000001</v>
      </c>
      <c r="AC264" s="39">
        <v>1.488</v>
      </c>
      <c r="AD264" s="39">
        <v>24.972000000000001</v>
      </c>
      <c r="AE264" s="39">
        <v>2.2959999999999998</v>
      </c>
      <c r="AF264" s="39">
        <v>8.6760000000000002</v>
      </c>
      <c r="AG264" s="39">
        <v>2.6320000000000001</v>
      </c>
      <c r="AH264" s="39">
        <v>13.07</v>
      </c>
      <c r="AI264" s="39">
        <v>1.4450000000000001</v>
      </c>
      <c r="AJ264" s="39">
        <v>1.17</v>
      </c>
      <c r="AK264" s="39">
        <v>15.427</v>
      </c>
      <c r="AL264" s="39">
        <v>14.01</v>
      </c>
      <c r="AM264" s="39">
        <v>3.0179999999999998</v>
      </c>
      <c r="AN264" s="39">
        <v>3.85</v>
      </c>
      <c r="AO264" s="39">
        <v>16.373999999999999</v>
      </c>
      <c r="AP264" s="39">
        <v>18.312999999999999</v>
      </c>
      <c r="AQ264" s="39">
        <v>1.669</v>
      </c>
      <c r="AR264" s="39">
        <v>0.182</v>
      </c>
      <c r="AS264" s="39">
        <v>12.914999999999999</v>
      </c>
      <c r="AT264" s="39">
        <v>1.5069999999999999</v>
      </c>
      <c r="AU264" s="39">
        <v>8.3550000000000004</v>
      </c>
      <c r="AV264" s="39">
        <v>2.645</v>
      </c>
      <c r="AW264" s="39">
        <v>13.255000000000001</v>
      </c>
      <c r="AX264" s="39">
        <v>14.071</v>
      </c>
      <c r="AY264" s="39">
        <v>5.5819999999999999</v>
      </c>
      <c r="AZ264" s="39">
        <v>17.260999999999999</v>
      </c>
      <c r="BA264" s="39">
        <v>5.1219999999999999</v>
      </c>
      <c r="BB264" s="39">
        <v>6.6319999999999997</v>
      </c>
      <c r="BC264" s="39">
        <v>7.9240000000000004</v>
      </c>
      <c r="BD264" s="39">
        <v>3.629</v>
      </c>
      <c r="BE264" s="39">
        <v>11.269</v>
      </c>
      <c r="BF264" s="39">
        <v>3.238</v>
      </c>
      <c r="BG264" s="39">
        <v>2.4750000000000001</v>
      </c>
      <c r="BH264" s="39">
        <v>0.221</v>
      </c>
      <c r="BI264" s="39">
        <v>60.082000000000001</v>
      </c>
      <c r="BJ264" s="39">
        <v>19.581</v>
      </c>
      <c r="BK264" s="39">
        <v>2.4300000000000002</v>
      </c>
    </row>
    <row r="265" spans="1:63" x14ac:dyDescent="0.2">
      <c r="A265" s="30">
        <f t="shared" si="42"/>
        <v>2034</v>
      </c>
      <c r="D265" s="30">
        <f t="shared" si="43"/>
        <v>2</v>
      </c>
      <c r="E265" s="30">
        <f t="shared" si="34"/>
        <v>49</v>
      </c>
      <c r="F265" s="30">
        <f t="shared" si="35"/>
        <v>43</v>
      </c>
      <c r="G265" s="30">
        <f t="shared" si="36"/>
        <v>16</v>
      </c>
      <c r="H265" s="30">
        <f t="shared" si="37"/>
        <v>0</v>
      </c>
      <c r="I265" s="30">
        <f t="shared" si="38"/>
        <v>0</v>
      </c>
      <c r="J265" s="30">
        <f t="shared" si="39"/>
        <v>0</v>
      </c>
      <c r="K265" s="30">
        <f t="shared" si="40"/>
        <v>0</v>
      </c>
      <c r="L265" s="30">
        <f t="shared" si="41"/>
        <v>10</v>
      </c>
      <c r="M265" s="38">
        <v>49218</v>
      </c>
      <c r="N265" s="39">
        <v>17.593</v>
      </c>
      <c r="O265" s="39">
        <v>0</v>
      </c>
      <c r="P265" s="39">
        <v>4.6449999999999996</v>
      </c>
      <c r="Q265" s="39">
        <v>4.0389999999999997</v>
      </c>
      <c r="R265" s="39">
        <v>2.5619999999999998</v>
      </c>
      <c r="S265" s="39">
        <v>8.5920000000000005</v>
      </c>
      <c r="T265" s="39">
        <v>18.803000000000001</v>
      </c>
      <c r="U265" s="39">
        <v>8.7379999999999995</v>
      </c>
      <c r="V265" s="39">
        <v>5.4960000000000004</v>
      </c>
      <c r="W265" s="39">
        <v>3.4910000000000001</v>
      </c>
      <c r="X265" s="39">
        <v>14.997999999999999</v>
      </c>
      <c r="Y265" s="39">
        <v>1.006</v>
      </c>
      <c r="Z265" s="39">
        <v>0.35</v>
      </c>
      <c r="AA265" s="39">
        <v>18.344000000000001</v>
      </c>
      <c r="AB265" s="39">
        <v>4.2300000000000004</v>
      </c>
      <c r="AC265" s="39">
        <v>7.1879999999999997</v>
      </c>
      <c r="AD265" s="39">
        <v>26.234000000000002</v>
      </c>
      <c r="AE265" s="39">
        <v>7.4260000000000002</v>
      </c>
      <c r="AF265" s="39">
        <v>0.92900000000000005</v>
      </c>
      <c r="AG265" s="39">
        <v>8.359</v>
      </c>
      <c r="AH265" s="39">
        <v>0.751</v>
      </c>
      <c r="AI265" s="39">
        <v>9.3420000000000005</v>
      </c>
      <c r="AJ265" s="39">
        <v>10.932</v>
      </c>
      <c r="AK265" s="39">
        <v>2.0739999999999998</v>
      </c>
      <c r="AL265" s="39">
        <v>16.076000000000001</v>
      </c>
      <c r="AM265" s="39">
        <v>1.23</v>
      </c>
      <c r="AN265" s="39">
        <v>23.271999999999998</v>
      </c>
      <c r="AO265" s="39">
        <v>3.5979999999999999</v>
      </c>
      <c r="AP265" s="39">
        <v>4.391</v>
      </c>
      <c r="AQ265" s="39">
        <v>2.407</v>
      </c>
      <c r="AR265" s="39">
        <v>1.55</v>
      </c>
      <c r="AS265" s="39">
        <v>9.52</v>
      </c>
      <c r="AT265" s="39">
        <v>23.893000000000001</v>
      </c>
      <c r="AU265" s="39">
        <v>1.194</v>
      </c>
      <c r="AV265" s="39">
        <v>0.498</v>
      </c>
      <c r="AW265" s="39">
        <v>17.763000000000002</v>
      </c>
      <c r="AX265" s="39">
        <v>10.323</v>
      </c>
      <c r="AY265" s="39">
        <v>2.2989999999999999</v>
      </c>
      <c r="AZ265" s="39">
        <v>0.88900000000000001</v>
      </c>
      <c r="BA265" s="39">
        <v>17.652999999999999</v>
      </c>
      <c r="BB265" s="39">
        <v>1.1679999999999999</v>
      </c>
      <c r="BC265" s="39">
        <v>11.154</v>
      </c>
      <c r="BD265" s="39">
        <v>10.3</v>
      </c>
      <c r="BE265" s="39">
        <v>1.9930000000000001</v>
      </c>
      <c r="BF265" s="39">
        <v>31.369</v>
      </c>
      <c r="BG265" s="39">
        <v>1.8660000000000001</v>
      </c>
      <c r="BH265" s="39">
        <v>0.29599999999999999</v>
      </c>
      <c r="BI265" s="39">
        <v>24.390999999999998</v>
      </c>
      <c r="BJ265" s="39">
        <v>2.0419999999999998</v>
      </c>
      <c r="BK265" s="39">
        <v>5.43</v>
      </c>
    </row>
    <row r="266" spans="1:63" x14ac:dyDescent="0.2">
      <c r="A266" s="30">
        <f t="shared" si="42"/>
        <v>2034</v>
      </c>
      <c r="D266" s="30">
        <f t="shared" si="43"/>
        <v>1</v>
      </c>
      <c r="E266" s="30">
        <f t="shared" si="34"/>
        <v>15</v>
      </c>
      <c r="F266" s="30">
        <f t="shared" si="35"/>
        <v>5</v>
      </c>
      <c r="G266" s="30">
        <f t="shared" si="36"/>
        <v>1</v>
      </c>
      <c r="H266" s="30">
        <f t="shared" si="37"/>
        <v>0</v>
      </c>
      <c r="I266" s="30">
        <f t="shared" si="38"/>
        <v>0</v>
      </c>
      <c r="J266" s="30">
        <f t="shared" si="39"/>
        <v>0</v>
      </c>
      <c r="K266" s="30">
        <f t="shared" si="40"/>
        <v>0</v>
      </c>
      <c r="L266" s="30">
        <f t="shared" si="41"/>
        <v>11</v>
      </c>
      <c r="M266" s="38">
        <v>49249</v>
      </c>
      <c r="N266" s="39">
        <v>0</v>
      </c>
      <c r="O266" s="39">
        <v>0</v>
      </c>
      <c r="P266" s="39">
        <v>0</v>
      </c>
      <c r="Q266" s="39">
        <v>0.626</v>
      </c>
      <c r="R266" s="39">
        <v>0.104</v>
      </c>
      <c r="S266" s="39">
        <v>0</v>
      </c>
      <c r="T266" s="39">
        <v>0</v>
      </c>
      <c r="U266" s="39">
        <v>0.309</v>
      </c>
      <c r="V266" s="39">
        <v>3.6960000000000002</v>
      </c>
      <c r="W266" s="39">
        <v>0</v>
      </c>
      <c r="X266" s="39">
        <v>0</v>
      </c>
      <c r="Y266" s="39">
        <v>0</v>
      </c>
      <c r="Z266" s="39">
        <v>0</v>
      </c>
      <c r="AA266" s="39">
        <v>4.3479999999999999</v>
      </c>
      <c r="AB266" s="39">
        <v>0</v>
      </c>
      <c r="AC266" s="39">
        <v>0</v>
      </c>
      <c r="AD266" s="39">
        <v>0</v>
      </c>
      <c r="AE266" s="39">
        <v>0</v>
      </c>
      <c r="AF266" s="39">
        <v>0.79400000000000004</v>
      </c>
      <c r="AG266" s="39">
        <v>0</v>
      </c>
      <c r="AH266" s="39">
        <v>0</v>
      </c>
      <c r="AI266" s="39">
        <v>0.55600000000000005</v>
      </c>
      <c r="AJ266" s="39">
        <v>0.80500000000000005</v>
      </c>
      <c r="AK266" s="39">
        <v>0</v>
      </c>
      <c r="AL266" s="39">
        <v>0</v>
      </c>
      <c r="AM266" s="39">
        <v>0</v>
      </c>
      <c r="AN266" s="39">
        <v>7.1999999999999995E-2</v>
      </c>
      <c r="AO266" s="39">
        <v>0</v>
      </c>
      <c r="AP266" s="39">
        <v>0</v>
      </c>
      <c r="AQ266" s="39">
        <v>0</v>
      </c>
      <c r="AR266" s="39">
        <v>0.248</v>
      </c>
      <c r="AS266" s="39">
        <v>0</v>
      </c>
      <c r="AT266" s="39">
        <v>0</v>
      </c>
      <c r="AU266" s="39">
        <v>0</v>
      </c>
      <c r="AV266" s="39">
        <v>0</v>
      </c>
      <c r="AW266" s="39">
        <v>0</v>
      </c>
      <c r="AX266" s="39">
        <v>0</v>
      </c>
      <c r="AY266" s="39">
        <v>0.20799999999999999</v>
      </c>
      <c r="AZ266" s="39">
        <v>0</v>
      </c>
      <c r="BA266" s="39">
        <v>1.9279999999999999</v>
      </c>
      <c r="BB266" s="39">
        <v>0</v>
      </c>
      <c r="BC266" s="39">
        <v>0</v>
      </c>
      <c r="BD266" s="39">
        <v>0.73099999999999998</v>
      </c>
      <c r="BE266" s="39">
        <v>0</v>
      </c>
      <c r="BF266" s="39">
        <v>0</v>
      </c>
      <c r="BG266" s="39">
        <v>0</v>
      </c>
      <c r="BH266" s="39">
        <v>31.434999999999999</v>
      </c>
      <c r="BI266" s="39">
        <v>0</v>
      </c>
      <c r="BJ266" s="39">
        <v>2.879</v>
      </c>
      <c r="BK266" s="39">
        <v>0</v>
      </c>
    </row>
    <row r="267" spans="1:63" x14ac:dyDescent="0.2">
      <c r="A267" s="30">
        <f t="shared" si="42"/>
        <v>2034</v>
      </c>
      <c r="D267" s="30">
        <f t="shared" si="43"/>
        <v>5</v>
      </c>
      <c r="E267" s="30">
        <f t="shared" si="34"/>
        <v>49</v>
      </c>
      <c r="F267" s="30">
        <f t="shared" si="35"/>
        <v>42</v>
      </c>
      <c r="G267" s="30">
        <f t="shared" si="36"/>
        <v>17</v>
      </c>
      <c r="H267" s="30">
        <f t="shared" si="37"/>
        <v>1</v>
      </c>
      <c r="I267" s="30">
        <f t="shared" si="38"/>
        <v>0</v>
      </c>
      <c r="J267" s="30">
        <f t="shared" si="39"/>
        <v>0</v>
      </c>
      <c r="K267" s="30">
        <f t="shared" si="40"/>
        <v>0</v>
      </c>
      <c r="L267" s="30">
        <f t="shared" si="41"/>
        <v>12</v>
      </c>
      <c r="M267" s="38">
        <v>49279</v>
      </c>
      <c r="N267" s="39">
        <v>9.1920000000000002</v>
      </c>
      <c r="O267" s="39">
        <v>3.12</v>
      </c>
      <c r="P267" s="39">
        <v>10.420999999999999</v>
      </c>
      <c r="Q267" s="39">
        <v>2.427</v>
      </c>
      <c r="R267" s="39">
        <v>1.716</v>
      </c>
      <c r="S267" s="39">
        <v>7.492</v>
      </c>
      <c r="T267" s="39">
        <v>23.023</v>
      </c>
      <c r="U267" s="39">
        <v>0.83899999999999997</v>
      </c>
      <c r="V267" s="39">
        <v>37.14</v>
      </c>
      <c r="W267" s="39">
        <v>0.7</v>
      </c>
      <c r="X267" s="39">
        <v>23.39</v>
      </c>
      <c r="Y267" s="39">
        <v>0.70299999999999996</v>
      </c>
      <c r="Z267" s="39">
        <v>10.877000000000001</v>
      </c>
      <c r="AA267" s="39">
        <v>1.69</v>
      </c>
      <c r="AB267" s="39">
        <v>0</v>
      </c>
      <c r="AC267" s="39">
        <v>46.033000000000001</v>
      </c>
      <c r="AD267" s="39">
        <v>6.06</v>
      </c>
      <c r="AE267" s="39">
        <v>3.7869999999999999</v>
      </c>
      <c r="AF267" s="39">
        <v>0.19</v>
      </c>
      <c r="AG267" s="39">
        <v>22.292000000000002</v>
      </c>
      <c r="AH267" s="39">
        <v>6.2409999999999997</v>
      </c>
      <c r="AI267" s="39">
        <v>4.2960000000000003</v>
      </c>
      <c r="AJ267" s="39">
        <v>28.341000000000001</v>
      </c>
      <c r="AK267" s="39">
        <v>0.156</v>
      </c>
      <c r="AL267" s="39">
        <v>28.783000000000001</v>
      </c>
      <c r="AM267" s="39">
        <v>3.9980000000000002</v>
      </c>
      <c r="AN267" s="39">
        <v>3.6819999999999999</v>
      </c>
      <c r="AO267" s="39">
        <v>9.9700000000000006</v>
      </c>
      <c r="AP267" s="39">
        <v>3.6680000000000001</v>
      </c>
      <c r="AQ267" s="39">
        <v>7.9359999999999999</v>
      </c>
      <c r="AR267" s="39">
        <v>54.761000000000003</v>
      </c>
      <c r="AS267" s="39">
        <v>0.88600000000000001</v>
      </c>
      <c r="AT267" s="39">
        <v>1.0569999999999999</v>
      </c>
      <c r="AU267" s="39">
        <v>17.856000000000002</v>
      </c>
      <c r="AV267" s="39">
        <v>2.4940000000000002</v>
      </c>
      <c r="AW267" s="39">
        <v>15.32</v>
      </c>
      <c r="AX267" s="39">
        <v>15.923</v>
      </c>
      <c r="AY267" s="39">
        <v>0.58499999999999996</v>
      </c>
      <c r="AZ267" s="39">
        <v>4.4610000000000003</v>
      </c>
      <c r="BA267" s="39">
        <v>5.1980000000000004</v>
      </c>
      <c r="BB267" s="39">
        <v>15.561</v>
      </c>
      <c r="BC267" s="39">
        <v>2.0699999999999998</v>
      </c>
      <c r="BD267" s="39">
        <v>6.3019999999999996</v>
      </c>
      <c r="BE267" s="39">
        <v>4.62</v>
      </c>
      <c r="BF267" s="39">
        <v>3.3159999999999998</v>
      </c>
      <c r="BG267" s="39">
        <v>10.608000000000001</v>
      </c>
      <c r="BH267" s="39">
        <v>11.532</v>
      </c>
      <c r="BI267" s="39">
        <v>3.4910000000000001</v>
      </c>
      <c r="BJ267" s="39">
        <v>3.2090000000000001</v>
      </c>
      <c r="BK267" s="39">
        <v>16.251000000000001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7"/>
  <sheetViews>
    <sheetView workbookViewId="0"/>
  </sheetViews>
  <sheetFormatPr defaultRowHeight="12.75" x14ac:dyDescent="0.2"/>
  <cols>
    <col min="1" max="13" width="9.140625" style="30"/>
    <col min="14" max="14" width="9.140625" style="31"/>
    <col min="15" max="16" width="9" style="30" customWidth="1"/>
    <col min="17" max="16384" width="9.140625" style="30"/>
  </cols>
  <sheetData>
    <row r="1" spans="1:27" x14ac:dyDescent="0.2">
      <c r="A1" s="30" t="s">
        <v>58</v>
      </c>
      <c r="B1" s="30" t="s">
        <v>53</v>
      </c>
      <c r="C1" s="30" t="s">
        <v>54</v>
      </c>
      <c r="D1" s="30" t="s">
        <v>55</v>
      </c>
      <c r="O1" s="32"/>
      <c r="P1" s="33"/>
    </row>
    <row r="2" spans="1:27" x14ac:dyDescent="0.2">
      <c r="A2" s="30">
        <f>'Tbl L.29-30 Summary'!B7</f>
        <v>2015</v>
      </c>
      <c r="B2" s="34">
        <f>SUMIF($A$28:$A$267,A2,D$28:D$267)/12/50</f>
        <v>1.6666666666666666E-3</v>
      </c>
      <c r="C2" s="34">
        <f>SUM(D28/50)</f>
        <v>0</v>
      </c>
      <c r="D2" s="34">
        <f>SUM(D34/50)</f>
        <v>0</v>
      </c>
      <c r="E2" s="34"/>
      <c r="F2" s="34"/>
      <c r="G2" s="34"/>
      <c r="H2" s="34"/>
      <c r="I2" s="34"/>
      <c r="J2" s="34"/>
      <c r="K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0">
        <f>A2+1</f>
        <v>2016</v>
      </c>
      <c r="B3" s="34">
        <f t="shared" ref="B3:B21" si="0">SUMIF($A$28:$A$267,A3,D$28:D$267)/12/50</f>
        <v>2.3333333333333334E-2</v>
      </c>
      <c r="C3" s="34">
        <f>SUM(D40/50)</f>
        <v>0</v>
      </c>
      <c r="D3" s="34">
        <f>SUM(D46/50)</f>
        <v>0.24</v>
      </c>
      <c r="E3" s="34"/>
      <c r="F3" s="34"/>
      <c r="G3" s="34"/>
      <c r="H3" s="34"/>
      <c r="I3" s="34"/>
      <c r="J3" s="34"/>
      <c r="K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0">
        <f t="shared" ref="A4:A21" si="1">A3+1</f>
        <v>2017</v>
      </c>
      <c r="B4" s="34">
        <f t="shared" si="0"/>
        <v>2.6666666666666665E-2</v>
      </c>
      <c r="C4" s="34">
        <f>SUM(D52/50)</f>
        <v>0</v>
      </c>
      <c r="D4" s="34">
        <f>SUM(D58/50)</f>
        <v>0.28000000000000003</v>
      </c>
      <c r="E4" s="34"/>
      <c r="F4" s="34"/>
      <c r="G4" s="34"/>
      <c r="H4" s="34"/>
      <c r="I4" s="34"/>
      <c r="J4" s="34"/>
      <c r="K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0">
        <f t="shared" si="1"/>
        <v>2018</v>
      </c>
      <c r="B5" s="34">
        <f t="shared" si="0"/>
        <v>8.3333333333333332E-3</v>
      </c>
      <c r="C5" s="34">
        <f>SUM(D64/50)</f>
        <v>0</v>
      </c>
      <c r="D5" s="34">
        <f>SUM(D70/50)</f>
        <v>0.02</v>
      </c>
      <c r="E5" s="34"/>
      <c r="F5" s="34"/>
      <c r="G5" s="34"/>
      <c r="H5" s="34"/>
      <c r="I5" s="34"/>
      <c r="J5" s="34"/>
      <c r="K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0">
        <f t="shared" si="1"/>
        <v>2019</v>
      </c>
      <c r="B6" s="34">
        <f t="shared" si="0"/>
        <v>3.3333333333333331E-3</v>
      </c>
      <c r="C6" s="34">
        <f>SUM(D76/50)</f>
        <v>0</v>
      </c>
      <c r="D6" s="34">
        <f>SUM(D82/50)</f>
        <v>0</v>
      </c>
      <c r="E6" s="34"/>
      <c r="F6" s="34"/>
      <c r="G6" s="34"/>
      <c r="H6" s="34"/>
      <c r="I6" s="34"/>
      <c r="J6" s="34"/>
      <c r="K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0">
        <f t="shared" si="1"/>
        <v>2020</v>
      </c>
      <c r="B7" s="34">
        <f t="shared" si="0"/>
        <v>3.5000000000000003E-2</v>
      </c>
      <c r="C7" s="34">
        <f>SUM(D88/50)</f>
        <v>0.02</v>
      </c>
      <c r="D7" s="34">
        <f>SUM(D94/50)</f>
        <v>0.36</v>
      </c>
      <c r="E7" s="34"/>
      <c r="F7" s="34"/>
      <c r="G7" s="34"/>
      <c r="H7" s="34"/>
      <c r="I7" s="34"/>
      <c r="J7" s="34"/>
      <c r="K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0">
        <f t="shared" si="1"/>
        <v>2021</v>
      </c>
      <c r="B8" s="34">
        <f t="shared" si="0"/>
        <v>2.1666666666666664E-2</v>
      </c>
      <c r="C8" s="34">
        <f>SUM(D50/50)</f>
        <v>0</v>
      </c>
      <c r="D8" s="34">
        <f>SUM(D106/50)</f>
        <v>0.18</v>
      </c>
      <c r="E8" s="34"/>
      <c r="F8" s="34"/>
      <c r="G8" s="34"/>
      <c r="H8" s="34"/>
      <c r="I8" s="34"/>
      <c r="J8" s="34"/>
      <c r="K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x14ac:dyDescent="0.2">
      <c r="A9" s="30">
        <f t="shared" si="1"/>
        <v>2022</v>
      </c>
      <c r="B9" s="34">
        <f t="shared" si="0"/>
        <v>0.04</v>
      </c>
      <c r="C9" s="34">
        <f>SUM(D112/50)</f>
        <v>0</v>
      </c>
      <c r="D9" s="34">
        <f>SUM(D118/50)</f>
        <v>0.36</v>
      </c>
      <c r="E9" s="34"/>
      <c r="F9" s="34"/>
      <c r="G9" s="34"/>
      <c r="H9" s="34"/>
      <c r="I9" s="34"/>
      <c r="J9" s="34"/>
      <c r="K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">
      <c r="A10" s="30">
        <f t="shared" si="1"/>
        <v>2023</v>
      </c>
      <c r="B10" s="34">
        <f t="shared" si="0"/>
        <v>4.6666666666666669E-2</v>
      </c>
      <c r="C10" s="34">
        <f>SUM(D124/50)</f>
        <v>0.02</v>
      </c>
      <c r="D10" s="34">
        <f>SUM(D130/50)</f>
        <v>0.4</v>
      </c>
      <c r="E10" s="34"/>
      <c r="F10" s="34"/>
      <c r="G10" s="34"/>
      <c r="H10" s="34"/>
      <c r="I10" s="34"/>
      <c r="J10" s="34"/>
      <c r="K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30">
        <f t="shared" si="1"/>
        <v>2024</v>
      </c>
      <c r="B11" s="34">
        <f t="shared" si="0"/>
        <v>0.01</v>
      </c>
      <c r="C11" s="34">
        <f>SUM(D136/50)</f>
        <v>0</v>
      </c>
      <c r="D11" s="34">
        <f>SUM(D142/50)</f>
        <v>0.04</v>
      </c>
      <c r="E11" s="34"/>
      <c r="F11" s="34"/>
      <c r="G11" s="34"/>
      <c r="H11" s="34"/>
      <c r="I11" s="34"/>
      <c r="J11" s="34"/>
      <c r="K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">
      <c r="A12" s="30">
        <f t="shared" si="1"/>
        <v>2025</v>
      </c>
      <c r="B12" s="34">
        <f t="shared" si="0"/>
        <v>4.6666666666666669E-2</v>
      </c>
      <c r="C12" s="34">
        <f>SUM(D148/50)</f>
        <v>0.02</v>
      </c>
      <c r="D12" s="34">
        <f>SUM(D154/50)</f>
        <v>0.34</v>
      </c>
      <c r="E12" s="34"/>
      <c r="F12" s="34"/>
      <c r="G12" s="34"/>
      <c r="H12" s="34"/>
      <c r="I12" s="34"/>
      <c r="J12" s="34"/>
      <c r="K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">
      <c r="A13" s="30">
        <f t="shared" si="1"/>
        <v>2026</v>
      </c>
      <c r="B13" s="34">
        <f t="shared" si="0"/>
        <v>4.6666666666666669E-2</v>
      </c>
      <c r="C13" s="34">
        <f>SUM(D160/50)</f>
        <v>0.04</v>
      </c>
      <c r="D13" s="34">
        <f>SUM(D166/50)</f>
        <v>0.44</v>
      </c>
      <c r="E13" s="34"/>
      <c r="F13" s="34"/>
      <c r="G13" s="34"/>
      <c r="H13" s="34"/>
      <c r="I13" s="34"/>
      <c r="J13" s="34"/>
      <c r="K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">
      <c r="A14" s="30">
        <f t="shared" si="1"/>
        <v>2027</v>
      </c>
      <c r="B14" s="34">
        <f t="shared" si="0"/>
        <v>6.1666666666666668E-2</v>
      </c>
      <c r="C14" s="34">
        <f>SUM(D172/50)</f>
        <v>0.06</v>
      </c>
      <c r="D14" s="34">
        <f>SUM(D178/50)</f>
        <v>0.48</v>
      </c>
      <c r="E14" s="34"/>
      <c r="F14" s="34"/>
      <c r="G14" s="34"/>
      <c r="H14" s="34"/>
      <c r="I14" s="34"/>
      <c r="J14" s="34"/>
      <c r="K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">
      <c r="A15" s="30">
        <f t="shared" si="1"/>
        <v>2028</v>
      </c>
      <c r="B15" s="34">
        <f t="shared" si="0"/>
        <v>0.10833333333333334</v>
      </c>
      <c r="C15" s="34">
        <f>SUM(D184/50)</f>
        <v>0.1</v>
      </c>
      <c r="D15" s="34">
        <f>SUM(D190/50)</f>
        <v>0.57999999999999996</v>
      </c>
      <c r="E15" s="34"/>
      <c r="F15" s="34"/>
      <c r="G15" s="34"/>
      <c r="H15" s="34"/>
      <c r="I15" s="34"/>
      <c r="J15" s="34"/>
      <c r="K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">
      <c r="A16" s="30">
        <f t="shared" si="1"/>
        <v>2029</v>
      </c>
      <c r="B16" s="34">
        <f t="shared" si="0"/>
        <v>5.333333333333333E-2</v>
      </c>
      <c r="C16" s="34">
        <f>SUM(D196/50)</f>
        <v>0.02</v>
      </c>
      <c r="D16" s="34">
        <f>SUM(D202/50)</f>
        <v>0.22</v>
      </c>
      <c r="E16" s="34"/>
      <c r="F16" s="34"/>
      <c r="G16" s="34"/>
      <c r="H16" s="34"/>
      <c r="I16" s="34"/>
      <c r="J16" s="34"/>
      <c r="K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63" x14ac:dyDescent="0.2">
      <c r="A17" s="30">
        <f t="shared" si="1"/>
        <v>2030</v>
      </c>
      <c r="B17" s="34">
        <f t="shared" si="0"/>
        <v>2.3333333333333334E-2</v>
      </c>
      <c r="C17" s="34">
        <f>SUM(D208/50)</f>
        <v>0.02</v>
      </c>
      <c r="D17" s="34">
        <f>SUM(D214/50)</f>
        <v>0.06</v>
      </c>
      <c r="E17" s="34"/>
      <c r="F17" s="34"/>
      <c r="G17" s="34"/>
      <c r="H17" s="34"/>
      <c r="I17" s="34"/>
      <c r="J17" s="34"/>
      <c r="K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63" x14ac:dyDescent="0.2">
      <c r="A18" s="30">
        <f t="shared" si="1"/>
        <v>2031</v>
      </c>
      <c r="B18" s="34">
        <f t="shared" si="0"/>
        <v>8.8333333333333333E-2</v>
      </c>
      <c r="C18" s="34">
        <f>SUM(D220/50)</f>
        <v>0.08</v>
      </c>
      <c r="D18" s="34">
        <f>SUM(D226/50)</f>
        <v>0.56000000000000005</v>
      </c>
      <c r="E18" s="34"/>
      <c r="F18" s="34"/>
      <c r="G18" s="34"/>
      <c r="H18" s="34"/>
      <c r="I18" s="34"/>
      <c r="J18" s="34"/>
      <c r="K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63" x14ac:dyDescent="0.2">
      <c r="A19" s="30">
        <f t="shared" si="1"/>
        <v>2032</v>
      </c>
      <c r="B19" s="34">
        <f t="shared" si="0"/>
        <v>8.3333333333333343E-2</v>
      </c>
      <c r="C19" s="34">
        <f>SUM(D232/50)</f>
        <v>0.12</v>
      </c>
      <c r="D19" s="34">
        <f>SUM(D238/50)</f>
        <v>0.56000000000000005</v>
      </c>
      <c r="E19" s="34"/>
      <c r="F19" s="34"/>
      <c r="G19" s="34"/>
      <c r="H19" s="34"/>
      <c r="I19" s="34"/>
      <c r="J19" s="34"/>
      <c r="K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63" x14ac:dyDescent="0.2">
      <c r="A20" s="30">
        <f t="shared" si="1"/>
        <v>2033</v>
      </c>
      <c r="B20" s="34">
        <f t="shared" si="0"/>
        <v>9.6666666666666665E-2</v>
      </c>
      <c r="C20" s="34">
        <f>SUM(D244/50)</f>
        <v>0.24</v>
      </c>
      <c r="D20" s="34">
        <f>SUM(D250/50)</f>
        <v>0.56000000000000005</v>
      </c>
      <c r="E20" s="34"/>
      <c r="F20" s="34"/>
      <c r="G20" s="34"/>
      <c r="H20" s="34"/>
      <c r="I20" s="34"/>
      <c r="J20" s="34"/>
      <c r="K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63" x14ac:dyDescent="0.2">
      <c r="A21" s="30">
        <f t="shared" si="1"/>
        <v>2034</v>
      </c>
      <c r="B21" s="34">
        <f t="shared" si="0"/>
        <v>9.5000000000000001E-2</v>
      </c>
      <c r="C21" s="34">
        <f>SUM(D256/50)</f>
        <v>0.18</v>
      </c>
      <c r="D21" s="34">
        <f>SUM(D262/50)</f>
        <v>0.66</v>
      </c>
      <c r="E21" s="34"/>
      <c r="F21" s="34"/>
      <c r="G21" s="34"/>
      <c r="H21" s="34"/>
      <c r="I21" s="34"/>
      <c r="J21" s="34"/>
      <c r="K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63" x14ac:dyDescent="0.2">
      <c r="A22" s="32" t="s">
        <v>78</v>
      </c>
      <c r="B22" s="34">
        <f>SUM(D28:D147)/10/12/50</f>
        <v>2.1666666666666664E-2</v>
      </c>
      <c r="C22" s="34">
        <f>SUMIF(L28:L147,"=1",D28:D147)/50/10</f>
        <v>6.0000000000000001E-3</v>
      </c>
      <c r="D22" s="34">
        <f>SUMIF($L28:$L147,"=7",D28:D147)/50/10</f>
        <v>0.188</v>
      </c>
      <c r="E22" s="34">
        <f>SUMIF($L28:$L147,"=7",E28:E147)/50/10</f>
        <v>1</v>
      </c>
      <c r="F22" s="34">
        <f t="shared" ref="F22:K22" si="2">SUMIF($L28:$L147,"=7",F28:F147)/50/10</f>
        <v>0.99600000000000011</v>
      </c>
      <c r="G22" s="34">
        <f t="shared" si="2"/>
        <v>0.51200000000000001</v>
      </c>
      <c r="H22" s="34">
        <f t="shared" si="2"/>
        <v>8.0000000000000002E-3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63" x14ac:dyDescent="0.2">
      <c r="A23" s="30" t="s">
        <v>56</v>
      </c>
      <c r="B23" s="34">
        <f>SUM(D28:D267)/20/12/50</f>
        <v>4.6000000000000006E-2</v>
      </c>
      <c r="C23" s="34">
        <f>SUMIF(L28:L267,"=1",D28:D267)/50/20</f>
        <v>4.7E-2</v>
      </c>
      <c r="D23" s="34">
        <f>SUMIF($L28:$L267,"=7",D28:D267)/50/20</f>
        <v>0.317</v>
      </c>
      <c r="E23" s="34">
        <f>SUMIF($L28:$L267,"=7",E28:E267)/50/20</f>
        <v>1</v>
      </c>
      <c r="F23" s="34">
        <f t="shared" ref="F23:K23" si="3">SUMIF($L28:$L267,"=7",F28:F267)/50/20</f>
        <v>0.99399999999999999</v>
      </c>
      <c r="G23" s="34">
        <f t="shared" si="3"/>
        <v>0.64600000000000002</v>
      </c>
      <c r="H23" s="34">
        <f t="shared" si="3"/>
        <v>6.8000000000000005E-2</v>
      </c>
      <c r="I23" s="34">
        <f t="shared" si="3"/>
        <v>1.2E-2</v>
      </c>
      <c r="J23" s="34">
        <f t="shared" si="3"/>
        <v>0</v>
      </c>
      <c r="K23" s="34">
        <f t="shared" si="3"/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6" spans="1:63" x14ac:dyDescent="0.2">
      <c r="D26" s="30" t="s">
        <v>58</v>
      </c>
      <c r="E26" s="30" t="s">
        <v>59</v>
      </c>
      <c r="F26" s="30" t="s">
        <v>60</v>
      </c>
      <c r="G26" s="30" t="s">
        <v>61</v>
      </c>
      <c r="H26" s="30" t="s">
        <v>62</v>
      </c>
      <c r="I26" s="30" t="s">
        <v>63</v>
      </c>
      <c r="J26" s="30" t="s">
        <v>64</v>
      </c>
      <c r="K26" s="30" t="s">
        <v>65</v>
      </c>
    </row>
    <row r="27" spans="1:63" ht="25.5" x14ac:dyDescent="0.2">
      <c r="D27" s="30" t="s">
        <v>52</v>
      </c>
      <c r="E27" s="30" t="s">
        <v>52</v>
      </c>
      <c r="F27" s="30" t="s">
        <v>52</v>
      </c>
      <c r="G27" s="30" t="s">
        <v>52</v>
      </c>
      <c r="H27" s="30" t="s">
        <v>52</v>
      </c>
      <c r="I27" s="30" t="s">
        <v>52</v>
      </c>
      <c r="J27" s="30" t="s">
        <v>52</v>
      </c>
      <c r="K27" s="30" t="s">
        <v>52</v>
      </c>
      <c r="L27" s="30" t="s">
        <v>51</v>
      </c>
      <c r="M27" s="35" t="s">
        <v>0</v>
      </c>
      <c r="N27" s="36" t="s">
        <v>1</v>
      </c>
      <c r="O27" s="37" t="s">
        <v>2</v>
      </c>
      <c r="P27" s="37" t="s">
        <v>3</v>
      </c>
      <c r="Q27" s="37" t="s">
        <v>4</v>
      </c>
      <c r="R27" s="37" t="s">
        <v>5</v>
      </c>
      <c r="S27" s="37" t="s">
        <v>6</v>
      </c>
      <c r="T27" s="37" t="s">
        <v>7</v>
      </c>
      <c r="U27" s="37" t="s">
        <v>8</v>
      </c>
      <c r="V27" s="37" t="s">
        <v>9</v>
      </c>
      <c r="W27" s="37" t="s">
        <v>10</v>
      </c>
      <c r="X27" s="37" t="s">
        <v>11</v>
      </c>
      <c r="Y27" s="37" t="s">
        <v>12</v>
      </c>
      <c r="Z27" s="37" t="s">
        <v>13</v>
      </c>
      <c r="AA27" s="37" t="s">
        <v>14</v>
      </c>
      <c r="AB27" s="37" t="s">
        <v>15</v>
      </c>
      <c r="AC27" s="37" t="s">
        <v>16</v>
      </c>
      <c r="AD27" s="37" t="s">
        <v>17</v>
      </c>
      <c r="AE27" s="37" t="s">
        <v>18</v>
      </c>
      <c r="AF27" s="37" t="s">
        <v>19</v>
      </c>
      <c r="AG27" s="37" t="s">
        <v>20</v>
      </c>
      <c r="AH27" s="37" t="s">
        <v>21</v>
      </c>
      <c r="AI27" s="37" t="s">
        <v>22</v>
      </c>
      <c r="AJ27" s="37" t="s">
        <v>23</v>
      </c>
      <c r="AK27" s="37" t="s">
        <v>24</v>
      </c>
      <c r="AL27" s="37" t="s">
        <v>25</v>
      </c>
      <c r="AM27" s="37" t="s">
        <v>26</v>
      </c>
      <c r="AN27" s="37" t="s">
        <v>27</v>
      </c>
      <c r="AO27" s="37" t="s">
        <v>28</v>
      </c>
      <c r="AP27" s="37" t="s">
        <v>29</v>
      </c>
      <c r="AQ27" s="37" t="s">
        <v>30</v>
      </c>
      <c r="AR27" s="37" t="s">
        <v>31</v>
      </c>
      <c r="AS27" s="37" t="s">
        <v>32</v>
      </c>
      <c r="AT27" s="37" t="s">
        <v>33</v>
      </c>
      <c r="AU27" s="37" t="s">
        <v>34</v>
      </c>
      <c r="AV27" s="37" t="s">
        <v>35</v>
      </c>
      <c r="AW27" s="37" t="s">
        <v>36</v>
      </c>
      <c r="AX27" s="37" t="s">
        <v>37</v>
      </c>
      <c r="AY27" s="37" t="s">
        <v>38</v>
      </c>
      <c r="AZ27" s="37" t="s">
        <v>39</v>
      </c>
      <c r="BA27" s="37" t="s">
        <v>40</v>
      </c>
      <c r="BB27" s="37" t="s">
        <v>41</v>
      </c>
      <c r="BC27" s="37" t="s">
        <v>42</v>
      </c>
      <c r="BD27" s="37" t="s">
        <v>43</v>
      </c>
      <c r="BE27" s="37" t="s">
        <v>44</v>
      </c>
      <c r="BF27" s="37" t="s">
        <v>45</v>
      </c>
      <c r="BG27" s="37" t="s">
        <v>46</v>
      </c>
      <c r="BH27" s="37" t="s">
        <v>47</v>
      </c>
      <c r="BI27" s="37" t="s">
        <v>48</v>
      </c>
      <c r="BJ27" s="37" t="s">
        <v>49</v>
      </c>
      <c r="BK27" s="37" t="s">
        <v>50</v>
      </c>
    </row>
    <row r="28" spans="1:63" x14ac:dyDescent="0.2">
      <c r="A28" s="30">
        <f>YEAR(M28)</f>
        <v>2015</v>
      </c>
      <c r="D28" s="30">
        <f>COUNTIF($N28:$BK28,"&gt;25")</f>
        <v>0</v>
      </c>
      <c r="E28" s="30">
        <f t="shared" ref="E28:E91" si="4">COUNTIF($N28:$BK28,"&gt;0")</f>
        <v>1</v>
      </c>
      <c r="F28" s="30">
        <f t="shared" ref="F28:F91" si="5">COUNTIF($N28:$BK28,"&gt;1")</f>
        <v>1</v>
      </c>
      <c r="G28" s="30">
        <f t="shared" ref="G28:G91" si="6">COUNTIF($N28:$BK28,"&gt;10")</f>
        <v>0</v>
      </c>
      <c r="H28" s="30">
        <f t="shared" ref="H28:H91" si="7">COUNTIF($N28:$BK28,"&gt;50")</f>
        <v>0</v>
      </c>
      <c r="I28" s="30">
        <f t="shared" ref="I28:I91" si="8">COUNTIF($N28:$BK28,"&gt;100")</f>
        <v>0</v>
      </c>
      <c r="J28" s="30">
        <f t="shared" ref="J28:J91" si="9">COUNTIF($N28:$BK28,"&gt;500")</f>
        <v>0</v>
      </c>
      <c r="K28" s="30">
        <f t="shared" ref="K28:K91" si="10">COUNTIF($N28:$BK28,"&gt;1000")</f>
        <v>0</v>
      </c>
      <c r="L28" s="30">
        <f t="shared" ref="L28:L91" si="11">MONTH(M28)</f>
        <v>1</v>
      </c>
      <c r="M28" s="38">
        <v>42005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1.2330000000000001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</row>
    <row r="29" spans="1:63" x14ac:dyDescent="0.2">
      <c r="A29" s="30">
        <f t="shared" ref="A29:A92" si="12">YEAR(M29)</f>
        <v>2015</v>
      </c>
      <c r="D29" s="30">
        <f t="shared" ref="D29:D92" si="13">COUNTIF(N29:BK29,"&gt;25")</f>
        <v>0</v>
      </c>
      <c r="E29" s="30">
        <f t="shared" si="4"/>
        <v>1</v>
      </c>
      <c r="F29" s="30">
        <f t="shared" si="5"/>
        <v>0</v>
      </c>
      <c r="G29" s="30">
        <f t="shared" si="6"/>
        <v>0</v>
      </c>
      <c r="H29" s="30">
        <f t="shared" si="7"/>
        <v>0</v>
      </c>
      <c r="I29" s="30">
        <f t="shared" si="8"/>
        <v>0</v>
      </c>
      <c r="J29" s="30">
        <f t="shared" si="9"/>
        <v>0</v>
      </c>
      <c r="K29" s="30">
        <f t="shared" si="10"/>
        <v>0</v>
      </c>
      <c r="L29" s="30">
        <f t="shared" si="11"/>
        <v>2</v>
      </c>
      <c r="M29" s="38">
        <v>42036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3.0000000000000001E-3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</row>
    <row r="30" spans="1:63" x14ac:dyDescent="0.2">
      <c r="A30" s="30">
        <f t="shared" si="12"/>
        <v>2015</v>
      </c>
      <c r="D30" s="30">
        <f t="shared" si="13"/>
        <v>0</v>
      </c>
      <c r="E30" s="30">
        <f t="shared" si="4"/>
        <v>1</v>
      </c>
      <c r="F30" s="30">
        <f t="shared" si="5"/>
        <v>1</v>
      </c>
      <c r="G30" s="30">
        <f t="shared" si="6"/>
        <v>0</v>
      </c>
      <c r="H30" s="30">
        <f t="shared" si="7"/>
        <v>0</v>
      </c>
      <c r="I30" s="30">
        <f t="shared" si="8"/>
        <v>0</v>
      </c>
      <c r="J30" s="30">
        <f t="shared" si="9"/>
        <v>0</v>
      </c>
      <c r="K30" s="30">
        <f t="shared" si="10"/>
        <v>0</v>
      </c>
      <c r="L30" s="30">
        <f t="shared" si="11"/>
        <v>3</v>
      </c>
      <c r="M30" s="38">
        <v>42064</v>
      </c>
      <c r="N30" s="39">
        <v>0</v>
      </c>
      <c r="O30" s="39">
        <v>0</v>
      </c>
      <c r="P30" s="39">
        <v>1.466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</row>
    <row r="31" spans="1:63" x14ac:dyDescent="0.2">
      <c r="A31" s="30">
        <f t="shared" si="12"/>
        <v>2015</v>
      </c>
      <c r="D31" s="30">
        <f t="shared" si="13"/>
        <v>0</v>
      </c>
      <c r="E31" s="30">
        <f t="shared" si="4"/>
        <v>0</v>
      </c>
      <c r="F31" s="30">
        <f t="shared" si="5"/>
        <v>0</v>
      </c>
      <c r="G31" s="30">
        <f t="shared" si="6"/>
        <v>0</v>
      </c>
      <c r="H31" s="30">
        <f t="shared" si="7"/>
        <v>0</v>
      </c>
      <c r="I31" s="30">
        <f t="shared" si="8"/>
        <v>0</v>
      </c>
      <c r="J31" s="30">
        <f t="shared" si="9"/>
        <v>0</v>
      </c>
      <c r="K31" s="30">
        <f t="shared" si="10"/>
        <v>0</v>
      </c>
      <c r="L31" s="30">
        <f t="shared" si="11"/>
        <v>4</v>
      </c>
      <c r="M31" s="38">
        <v>42095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</row>
    <row r="32" spans="1:63" x14ac:dyDescent="0.2">
      <c r="A32" s="30">
        <f t="shared" si="12"/>
        <v>2015</v>
      </c>
      <c r="D32" s="30">
        <f t="shared" si="13"/>
        <v>0</v>
      </c>
      <c r="E32" s="30">
        <f t="shared" si="4"/>
        <v>0</v>
      </c>
      <c r="F32" s="30">
        <f t="shared" si="5"/>
        <v>0</v>
      </c>
      <c r="G32" s="30">
        <f t="shared" si="6"/>
        <v>0</v>
      </c>
      <c r="H32" s="30">
        <f t="shared" si="7"/>
        <v>0</v>
      </c>
      <c r="I32" s="30">
        <f t="shared" si="8"/>
        <v>0</v>
      </c>
      <c r="J32" s="30">
        <f t="shared" si="9"/>
        <v>0</v>
      </c>
      <c r="K32" s="30">
        <f t="shared" si="10"/>
        <v>0</v>
      </c>
      <c r="L32" s="30">
        <f t="shared" si="11"/>
        <v>5</v>
      </c>
      <c r="M32" s="38">
        <v>42125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</row>
    <row r="33" spans="1:63" x14ac:dyDescent="0.2">
      <c r="A33" s="30">
        <f t="shared" si="12"/>
        <v>2015</v>
      </c>
      <c r="D33" s="30">
        <f t="shared" si="13"/>
        <v>0</v>
      </c>
      <c r="E33" s="30">
        <f t="shared" si="4"/>
        <v>16</v>
      </c>
      <c r="F33" s="30">
        <f t="shared" si="5"/>
        <v>9</v>
      </c>
      <c r="G33" s="30">
        <f t="shared" si="6"/>
        <v>0</v>
      </c>
      <c r="H33" s="30">
        <f t="shared" si="7"/>
        <v>0</v>
      </c>
      <c r="I33" s="30">
        <f t="shared" si="8"/>
        <v>0</v>
      </c>
      <c r="J33" s="30">
        <f t="shared" si="9"/>
        <v>0</v>
      </c>
      <c r="K33" s="30">
        <f t="shared" si="10"/>
        <v>0</v>
      </c>
      <c r="L33" s="30">
        <f t="shared" si="11"/>
        <v>6</v>
      </c>
      <c r="M33" s="38">
        <v>42156</v>
      </c>
      <c r="N33" s="39">
        <v>0</v>
      </c>
      <c r="O33" s="39">
        <v>1.222</v>
      </c>
      <c r="P33" s="39">
        <v>0</v>
      </c>
      <c r="Q33" s="39">
        <v>0</v>
      </c>
      <c r="R33" s="39">
        <v>0</v>
      </c>
      <c r="S33" s="39">
        <v>1.88</v>
      </c>
      <c r="T33" s="39">
        <v>1.1879999999999999</v>
      </c>
      <c r="U33" s="39">
        <v>0</v>
      </c>
      <c r="V33" s="39">
        <v>1.5860000000000001</v>
      </c>
      <c r="W33" s="39">
        <v>0</v>
      </c>
      <c r="X33" s="39">
        <v>0</v>
      </c>
      <c r="Y33" s="39">
        <v>1.0029999999999999</v>
      </c>
      <c r="Z33" s="39">
        <v>0</v>
      </c>
      <c r="AA33" s="39">
        <v>0</v>
      </c>
      <c r="AB33" s="39">
        <v>1.4610000000000001</v>
      </c>
      <c r="AC33" s="39">
        <v>0</v>
      </c>
      <c r="AD33" s="39">
        <v>0.24399999999999999</v>
      </c>
      <c r="AE33" s="39">
        <v>0</v>
      </c>
      <c r="AF33" s="39">
        <v>0.44800000000000001</v>
      </c>
      <c r="AG33" s="39">
        <v>0</v>
      </c>
      <c r="AH33" s="39">
        <v>0</v>
      </c>
      <c r="AI33" s="39">
        <v>2.8319999999999999</v>
      </c>
      <c r="AJ33" s="39">
        <v>0</v>
      </c>
      <c r="AK33" s="39">
        <v>0</v>
      </c>
      <c r="AL33" s="39">
        <v>0</v>
      </c>
      <c r="AM33" s="39">
        <v>4.0880000000000001</v>
      </c>
      <c r="AN33" s="39">
        <v>0</v>
      </c>
      <c r="AO33" s="39">
        <v>6.8000000000000005E-2</v>
      </c>
      <c r="AP33" s="39">
        <v>0.95899999999999996</v>
      </c>
      <c r="AQ33" s="39">
        <v>0</v>
      </c>
      <c r="AR33" s="39">
        <v>0.85599999999999998</v>
      </c>
      <c r="AS33" s="39">
        <v>0</v>
      </c>
      <c r="AT33" s="39">
        <v>3.2000000000000001E-2</v>
      </c>
      <c r="AU33" s="39">
        <v>1.208</v>
      </c>
      <c r="AV33" s="39">
        <v>0</v>
      </c>
      <c r="AW33" s="39">
        <v>0</v>
      </c>
      <c r="AX33" s="39">
        <v>0</v>
      </c>
      <c r="AY33" s="39">
        <v>0</v>
      </c>
      <c r="AZ33" s="39">
        <v>0.29099999999999998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</row>
    <row r="34" spans="1:63" x14ac:dyDescent="0.2">
      <c r="A34" s="30">
        <f t="shared" si="12"/>
        <v>2015</v>
      </c>
      <c r="D34" s="30">
        <f t="shared" si="13"/>
        <v>0</v>
      </c>
      <c r="E34" s="30">
        <f t="shared" si="4"/>
        <v>50</v>
      </c>
      <c r="F34" s="30">
        <f t="shared" si="5"/>
        <v>50</v>
      </c>
      <c r="G34" s="30">
        <f t="shared" si="6"/>
        <v>6</v>
      </c>
      <c r="H34" s="30">
        <f t="shared" si="7"/>
        <v>0</v>
      </c>
      <c r="I34" s="30">
        <f t="shared" si="8"/>
        <v>0</v>
      </c>
      <c r="J34" s="30">
        <f t="shared" si="9"/>
        <v>0</v>
      </c>
      <c r="K34" s="30">
        <f t="shared" si="10"/>
        <v>0</v>
      </c>
      <c r="L34" s="30">
        <f t="shared" si="11"/>
        <v>7</v>
      </c>
      <c r="M34" s="38">
        <v>42186</v>
      </c>
      <c r="N34" s="39">
        <v>4.55</v>
      </c>
      <c r="O34" s="39">
        <v>5.274</v>
      </c>
      <c r="P34" s="39">
        <v>2.9649999999999999</v>
      </c>
      <c r="Q34" s="39">
        <v>6.8819999999999997</v>
      </c>
      <c r="R34" s="39">
        <v>7.3680000000000003</v>
      </c>
      <c r="S34" s="39">
        <v>5.4809999999999999</v>
      </c>
      <c r="T34" s="39">
        <v>6.3879999999999999</v>
      </c>
      <c r="U34" s="39">
        <v>4.835</v>
      </c>
      <c r="V34" s="39">
        <v>4.2839999999999998</v>
      </c>
      <c r="W34" s="39">
        <v>9.0649999999999995</v>
      </c>
      <c r="X34" s="39">
        <v>4.7910000000000004</v>
      </c>
      <c r="Y34" s="39">
        <v>8.08</v>
      </c>
      <c r="Z34" s="39">
        <v>3.66</v>
      </c>
      <c r="AA34" s="39">
        <v>9.6419999999999995</v>
      </c>
      <c r="AB34" s="39">
        <v>5.3979999999999997</v>
      </c>
      <c r="AC34" s="39">
        <v>6.1580000000000004</v>
      </c>
      <c r="AD34" s="39">
        <v>7.3040000000000003</v>
      </c>
      <c r="AE34" s="39">
        <v>3.8260000000000001</v>
      </c>
      <c r="AF34" s="39">
        <v>4.8639999999999999</v>
      </c>
      <c r="AG34" s="39">
        <v>12.099</v>
      </c>
      <c r="AH34" s="39">
        <v>9.6519999999999992</v>
      </c>
      <c r="AI34" s="39">
        <v>4.5460000000000003</v>
      </c>
      <c r="AJ34" s="39">
        <v>3.29</v>
      </c>
      <c r="AK34" s="39">
        <v>12.170999999999999</v>
      </c>
      <c r="AL34" s="39">
        <v>10.353</v>
      </c>
      <c r="AM34" s="39">
        <v>4.0750000000000002</v>
      </c>
      <c r="AN34" s="39">
        <v>11.481</v>
      </c>
      <c r="AO34" s="39">
        <v>4.8490000000000002</v>
      </c>
      <c r="AP34" s="39">
        <v>5.6749999999999998</v>
      </c>
      <c r="AQ34" s="39">
        <v>4.6879999999999997</v>
      </c>
      <c r="AR34" s="39">
        <v>7.2050000000000001</v>
      </c>
      <c r="AS34" s="39">
        <v>7.38</v>
      </c>
      <c r="AT34" s="39">
        <v>6.92</v>
      </c>
      <c r="AU34" s="39">
        <v>4.9960000000000004</v>
      </c>
      <c r="AV34" s="39">
        <v>2.82</v>
      </c>
      <c r="AW34" s="39">
        <v>7.9089999999999998</v>
      </c>
      <c r="AX34" s="39">
        <v>6.19</v>
      </c>
      <c r="AY34" s="39">
        <v>4.4409999999999998</v>
      </c>
      <c r="AZ34" s="39">
        <v>14.776</v>
      </c>
      <c r="BA34" s="39">
        <v>3.3530000000000002</v>
      </c>
      <c r="BB34" s="39">
        <v>3.8460000000000001</v>
      </c>
      <c r="BC34" s="39">
        <v>6.0359999999999996</v>
      </c>
      <c r="BD34" s="39">
        <v>6.9580000000000002</v>
      </c>
      <c r="BE34" s="39">
        <v>7.7160000000000002</v>
      </c>
      <c r="BF34" s="39">
        <v>3.04</v>
      </c>
      <c r="BG34" s="39">
        <v>9.6460000000000008</v>
      </c>
      <c r="BH34" s="39">
        <v>8.5079999999999991</v>
      </c>
      <c r="BI34" s="39">
        <v>3.8650000000000002</v>
      </c>
      <c r="BJ34" s="39">
        <v>11.311</v>
      </c>
      <c r="BK34" s="39">
        <v>6.2910000000000004</v>
      </c>
    </row>
    <row r="35" spans="1:63" x14ac:dyDescent="0.2">
      <c r="A35" s="30">
        <f t="shared" si="12"/>
        <v>2015</v>
      </c>
      <c r="D35" s="30">
        <f t="shared" si="13"/>
        <v>0</v>
      </c>
      <c r="E35" s="30">
        <f t="shared" si="4"/>
        <v>49</v>
      </c>
      <c r="F35" s="30">
        <f t="shared" si="5"/>
        <v>44</v>
      </c>
      <c r="G35" s="30">
        <f t="shared" si="6"/>
        <v>3</v>
      </c>
      <c r="H35" s="30">
        <f t="shared" si="7"/>
        <v>0</v>
      </c>
      <c r="I35" s="30">
        <f t="shared" si="8"/>
        <v>0</v>
      </c>
      <c r="J35" s="30">
        <f t="shared" si="9"/>
        <v>0</v>
      </c>
      <c r="K35" s="30">
        <f t="shared" si="10"/>
        <v>0</v>
      </c>
      <c r="L35" s="30">
        <f t="shared" si="11"/>
        <v>8</v>
      </c>
      <c r="M35" s="38">
        <v>42217</v>
      </c>
      <c r="N35" s="39">
        <v>1.833</v>
      </c>
      <c r="O35" s="39">
        <v>9.141</v>
      </c>
      <c r="P35" s="39">
        <v>4.0949999999999998</v>
      </c>
      <c r="Q35" s="39">
        <v>1.7949999999999999</v>
      </c>
      <c r="R35" s="39">
        <v>0.96299999999999997</v>
      </c>
      <c r="S35" s="39">
        <v>8.9169999999999998</v>
      </c>
      <c r="T35" s="39">
        <v>1.248</v>
      </c>
      <c r="U35" s="39">
        <v>7.9000000000000001E-2</v>
      </c>
      <c r="V35" s="39">
        <v>3.0009999999999999</v>
      </c>
      <c r="W35" s="39">
        <v>5.4</v>
      </c>
      <c r="X35" s="39">
        <v>1.403</v>
      </c>
      <c r="Y35" s="39">
        <v>4.1180000000000003</v>
      </c>
      <c r="Z35" s="39">
        <v>1.883</v>
      </c>
      <c r="AA35" s="39">
        <v>2.1669999999999998</v>
      </c>
      <c r="AB35" s="39">
        <v>1.4750000000000001</v>
      </c>
      <c r="AC35" s="39">
        <v>2.6859999999999999</v>
      </c>
      <c r="AD35" s="39">
        <v>1.5329999999999999</v>
      </c>
      <c r="AE35" s="39">
        <v>5.508</v>
      </c>
      <c r="AF35" s="39">
        <v>2.0870000000000002</v>
      </c>
      <c r="AG35" s="39">
        <v>2.169</v>
      </c>
      <c r="AH35" s="39">
        <v>17.893999999999998</v>
      </c>
      <c r="AI35" s="39">
        <v>0.96499999999999997</v>
      </c>
      <c r="AJ35" s="39">
        <v>0</v>
      </c>
      <c r="AK35" s="39">
        <v>2.1589999999999998</v>
      </c>
      <c r="AL35" s="39">
        <v>4.0869999999999997</v>
      </c>
      <c r="AM35" s="39">
        <v>1.9950000000000001</v>
      </c>
      <c r="AN35" s="39">
        <v>6.21</v>
      </c>
      <c r="AO35" s="39">
        <v>1.5189999999999999</v>
      </c>
      <c r="AP35" s="39">
        <v>4.8849999999999998</v>
      </c>
      <c r="AQ35" s="39">
        <v>2.7519999999999998</v>
      </c>
      <c r="AR35" s="39">
        <v>2.6110000000000002</v>
      </c>
      <c r="AS35" s="39">
        <v>2.121</v>
      </c>
      <c r="AT35" s="39">
        <v>0.60699999999999998</v>
      </c>
      <c r="AU35" s="39">
        <v>21.152000000000001</v>
      </c>
      <c r="AV35" s="39">
        <v>1.1200000000000001</v>
      </c>
      <c r="AW35" s="39">
        <v>2.722</v>
      </c>
      <c r="AX35" s="39">
        <v>0.58299999999999996</v>
      </c>
      <c r="AY35" s="39">
        <v>2.7210000000000001</v>
      </c>
      <c r="AZ35" s="39">
        <v>4.5289999999999999</v>
      </c>
      <c r="BA35" s="39">
        <v>4.1790000000000003</v>
      </c>
      <c r="BB35" s="39">
        <v>2.1680000000000001</v>
      </c>
      <c r="BC35" s="39">
        <v>4.9029999999999996</v>
      </c>
      <c r="BD35" s="39">
        <v>1.7969999999999999</v>
      </c>
      <c r="BE35" s="39">
        <v>1.6719999999999999</v>
      </c>
      <c r="BF35" s="39">
        <v>2.8809999999999998</v>
      </c>
      <c r="BG35" s="39">
        <v>3.391</v>
      </c>
      <c r="BH35" s="39">
        <v>22.882000000000001</v>
      </c>
      <c r="BI35" s="39">
        <v>1.5389999999999999</v>
      </c>
      <c r="BJ35" s="39">
        <v>3.4820000000000002</v>
      </c>
      <c r="BK35" s="39">
        <v>2.802</v>
      </c>
    </row>
    <row r="36" spans="1:63" x14ac:dyDescent="0.2">
      <c r="A36" s="30">
        <f t="shared" si="12"/>
        <v>2015</v>
      </c>
      <c r="D36" s="30">
        <f t="shared" si="13"/>
        <v>1</v>
      </c>
      <c r="E36" s="30">
        <f t="shared" si="4"/>
        <v>44</v>
      </c>
      <c r="F36" s="30">
        <f t="shared" si="5"/>
        <v>41</v>
      </c>
      <c r="G36" s="30">
        <f t="shared" si="6"/>
        <v>1</v>
      </c>
      <c r="H36" s="30">
        <f t="shared" si="7"/>
        <v>0</v>
      </c>
      <c r="I36" s="30">
        <f t="shared" si="8"/>
        <v>0</v>
      </c>
      <c r="J36" s="30">
        <f t="shared" si="9"/>
        <v>0</v>
      </c>
      <c r="K36" s="30">
        <f t="shared" si="10"/>
        <v>0</v>
      </c>
      <c r="L36" s="30">
        <f t="shared" si="11"/>
        <v>9</v>
      </c>
      <c r="M36" s="38">
        <v>42248</v>
      </c>
      <c r="N36" s="39">
        <v>3.1139999999999999</v>
      </c>
      <c r="O36" s="39">
        <v>3.633</v>
      </c>
      <c r="P36" s="39">
        <v>4.1420000000000003</v>
      </c>
      <c r="Q36" s="39">
        <v>2.2400000000000002</v>
      </c>
      <c r="R36" s="39">
        <v>3.8140000000000001</v>
      </c>
      <c r="S36" s="39">
        <v>2.16</v>
      </c>
      <c r="T36" s="39">
        <v>1.8580000000000001</v>
      </c>
      <c r="U36" s="39">
        <v>7.6070000000000002</v>
      </c>
      <c r="V36" s="39">
        <v>3.2730000000000001</v>
      </c>
      <c r="W36" s="39">
        <v>2.5649999999999999</v>
      </c>
      <c r="X36" s="39">
        <v>0.59899999999999998</v>
      </c>
      <c r="Y36" s="39">
        <v>6.5869999999999997</v>
      </c>
      <c r="Z36" s="39">
        <v>3.3780000000000001</v>
      </c>
      <c r="AA36" s="39">
        <v>1.37</v>
      </c>
      <c r="AB36" s="39">
        <v>0</v>
      </c>
      <c r="AC36" s="39">
        <v>2.8980000000000001</v>
      </c>
      <c r="AD36" s="39">
        <v>4.9290000000000003</v>
      </c>
      <c r="AE36" s="39">
        <v>1.01</v>
      </c>
      <c r="AF36" s="39">
        <v>0.44600000000000001</v>
      </c>
      <c r="AG36" s="39">
        <v>2.0110000000000001</v>
      </c>
      <c r="AH36" s="39">
        <v>0</v>
      </c>
      <c r="AI36" s="39">
        <v>2.1840000000000002</v>
      </c>
      <c r="AJ36" s="39">
        <v>0</v>
      </c>
      <c r="AK36" s="39">
        <v>3.0110000000000001</v>
      </c>
      <c r="AL36" s="39">
        <v>5.827</v>
      </c>
      <c r="AM36" s="39">
        <v>1.3360000000000001</v>
      </c>
      <c r="AN36" s="39">
        <v>2.3839999999999999</v>
      </c>
      <c r="AO36" s="39">
        <v>2.7130000000000001</v>
      </c>
      <c r="AP36" s="39">
        <v>3.524</v>
      </c>
      <c r="AQ36" s="39">
        <v>3.6989999999999998</v>
      </c>
      <c r="AR36" s="39">
        <v>0</v>
      </c>
      <c r="AS36" s="39">
        <v>2.1160000000000001</v>
      </c>
      <c r="AT36" s="39">
        <v>0.46500000000000002</v>
      </c>
      <c r="AU36" s="39">
        <v>1.0489999999999999</v>
      </c>
      <c r="AV36" s="39">
        <v>1.24</v>
      </c>
      <c r="AW36" s="39">
        <v>0</v>
      </c>
      <c r="AX36" s="39">
        <v>1.2490000000000001</v>
      </c>
      <c r="AY36" s="39">
        <v>3.0979999999999999</v>
      </c>
      <c r="AZ36" s="39">
        <v>2.819</v>
      </c>
      <c r="BA36" s="39">
        <v>0</v>
      </c>
      <c r="BB36" s="39">
        <v>4.0209999999999999</v>
      </c>
      <c r="BC36" s="39">
        <v>2.4910000000000001</v>
      </c>
      <c r="BD36" s="39">
        <v>2.0339999999999998</v>
      </c>
      <c r="BE36" s="39">
        <v>4.6669999999999998</v>
      </c>
      <c r="BF36" s="39">
        <v>3.4089999999999998</v>
      </c>
      <c r="BG36" s="39">
        <v>3.3210000000000002</v>
      </c>
      <c r="BH36" s="39">
        <v>2.42</v>
      </c>
      <c r="BI36" s="39">
        <v>25.495999999999999</v>
      </c>
      <c r="BJ36" s="39">
        <v>1.774</v>
      </c>
      <c r="BK36" s="39">
        <v>2.4209999999999998</v>
      </c>
    </row>
    <row r="37" spans="1:63" x14ac:dyDescent="0.2">
      <c r="A37" s="30">
        <f t="shared" si="12"/>
        <v>2015</v>
      </c>
      <c r="D37" s="30">
        <f t="shared" si="13"/>
        <v>0</v>
      </c>
      <c r="E37" s="30">
        <f t="shared" si="4"/>
        <v>25</v>
      </c>
      <c r="F37" s="30">
        <f t="shared" si="5"/>
        <v>9</v>
      </c>
      <c r="G37" s="30">
        <f t="shared" si="6"/>
        <v>1</v>
      </c>
      <c r="H37" s="30">
        <f t="shared" si="7"/>
        <v>0</v>
      </c>
      <c r="I37" s="30">
        <f t="shared" si="8"/>
        <v>0</v>
      </c>
      <c r="J37" s="30">
        <f t="shared" si="9"/>
        <v>0</v>
      </c>
      <c r="K37" s="30">
        <f t="shared" si="10"/>
        <v>0</v>
      </c>
      <c r="L37" s="30">
        <f t="shared" si="11"/>
        <v>10</v>
      </c>
      <c r="M37" s="38">
        <v>42278</v>
      </c>
      <c r="N37" s="39">
        <v>1.0529999999999999</v>
      </c>
      <c r="O37" s="39">
        <v>0.753</v>
      </c>
      <c r="P37" s="39">
        <v>0</v>
      </c>
      <c r="Q37" s="39">
        <v>0</v>
      </c>
      <c r="R37" s="39">
        <v>0.63400000000000001</v>
      </c>
      <c r="S37" s="39">
        <v>0</v>
      </c>
      <c r="T37" s="39">
        <v>0</v>
      </c>
      <c r="U37" s="39">
        <v>11.263999999999999</v>
      </c>
      <c r="V37" s="39">
        <v>0</v>
      </c>
      <c r="W37" s="39">
        <v>0</v>
      </c>
      <c r="X37" s="39">
        <v>0</v>
      </c>
      <c r="Y37" s="39">
        <v>0.28299999999999997</v>
      </c>
      <c r="Z37" s="39">
        <v>0.60099999999999998</v>
      </c>
      <c r="AA37" s="39">
        <v>0</v>
      </c>
      <c r="AB37" s="39">
        <v>0</v>
      </c>
      <c r="AC37" s="39">
        <v>0.94499999999999995</v>
      </c>
      <c r="AD37" s="39">
        <v>4.4009999999999998</v>
      </c>
      <c r="AE37" s="39">
        <v>0</v>
      </c>
      <c r="AF37" s="39">
        <v>0.92200000000000004</v>
      </c>
      <c r="AG37" s="39">
        <v>0</v>
      </c>
      <c r="AH37" s="39">
        <v>0.88600000000000001</v>
      </c>
      <c r="AI37" s="39">
        <v>0.16300000000000001</v>
      </c>
      <c r="AJ37" s="39">
        <v>1.512</v>
      </c>
      <c r="AK37" s="39">
        <v>0.47499999999999998</v>
      </c>
      <c r="AL37" s="39">
        <v>1.157</v>
      </c>
      <c r="AM37" s="39">
        <v>0.90300000000000002</v>
      </c>
      <c r="AN37" s="39">
        <v>3.4550000000000001</v>
      </c>
      <c r="AO37" s="39">
        <v>0</v>
      </c>
      <c r="AP37" s="39">
        <v>0</v>
      </c>
      <c r="AQ37" s="39">
        <v>1.2929999999999999</v>
      </c>
      <c r="AR37" s="39">
        <v>1.147</v>
      </c>
      <c r="AS37" s="39">
        <v>0</v>
      </c>
      <c r="AT37" s="39">
        <v>0.625</v>
      </c>
      <c r="AU37" s="39">
        <v>0.69699999999999995</v>
      </c>
      <c r="AV37" s="39">
        <v>0.35399999999999998</v>
      </c>
      <c r="AW37" s="39">
        <v>0</v>
      </c>
      <c r="AX37" s="39">
        <v>0</v>
      </c>
      <c r="AY37" s="39">
        <v>0</v>
      </c>
      <c r="AZ37" s="39">
        <v>0.71199999999999997</v>
      </c>
      <c r="BA37" s="39">
        <v>0</v>
      </c>
      <c r="BB37" s="39">
        <v>0</v>
      </c>
      <c r="BC37" s="39">
        <v>0</v>
      </c>
      <c r="BD37" s="39">
        <v>0</v>
      </c>
      <c r="BE37" s="39">
        <v>0.36599999999999999</v>
      </c>
      <c r="BF37" s="39">
        <v>9.1389999999999993</v>
      </c>
      <c r="BG37" s="39">
        <v>0.94199999999999995</v>
      </c>
      <c r="BH37" s="39">
        <v>0</v>
      </c>
      <c r="BI37" s="39">
        <v>0</v>
      </c>
      <c r="BJ37" s="39">
        <v>0</v>
      </c>
      <c r="BK37" s="39">
        <v>0</v>
      </c>
    </row>
    <row r="38" spans="1:63" x14ac:dyDescent="0.2">
      <c r="A38" s="30">
        <f t="shared" si="12"/>
        <v>2015</v>
      </c>
      <c r="D38" s="30">
        <f t="shared" si="13"/>
        <v>0</v>
      </c>
      <c r="E38" s="30">
        <f t="shared" si="4"/>
        <v>0</v>
      </c>
      <c r="F38" s="30">
        <f t="shared" si="5"/>
        <v>0</v>
      </c>
      <c r="G38" s="30">
        <f t="shared" si="6"/>
        <v>0</v>
      </c>
      <c r="H38" s="30">
        <f t="shared" si="7"/>
        <v>0</v>
      </c>
      <c r="I38" s="30">
        <f t="shared" si="8"/>
        <v>0</v>
      </c>
      <c r="J38" s="30">
        <f t="shared" si="9"/>
        <v>0</v>
      </c>
      <c r="K38" s="30">
        <f t="shared" si="10"/>
        <v>0</v>
      </c>
      <c r="L38" s="30">
        <f t="shared" si="11"/>
        <v>11</v>
      </c>
      <c r="M38" s="38">
        <v>42309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</row>
    <row r="39" spans="1:63" x14ac:dyDescent="0.2">
      <c r="A39" s="30">
        <f t="shared" si="12"/>
        <v>2015</v>
      </c>
      <c r="D39" s="30">
        <f t="shared" si="13"/>
        <v>0</v>
      </c>
      <c r="E39" s="30">
        <f t="shared" si="4"/>
        <v>4</v>
      </c>
      <c r="F39" s="30">
        <f t="shared" si="5"/>
        <v>0</v>
      </c>
      <c r="G39" s="30">
        <f t="shared" si="6"/>
        <v>0</v>
      </c>
      <c r="H39" s="30">
        <f t="shared" si="7"/>
        <v>0</v>
      </c>
      <c r="I39" s="30">
        <f t="shared" si="8"/>
        <v>0</v>
      </c>
      <c r="J39" s="30">
        <f t="shared" si="9"/>
        <v>0</v>
      </c>
      <c r="K39" s="30">
        <f t="shared" si="10"/>
        <v>0</v>
      </c>
      <c r="L39" s="30">
        <f t="shared" si="11"/>
        <v>12</v>
      </c>
      <c r="M39" s="38">
        <v>42339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0.23899999999999999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0.13</v>
      </c>
      <c r="AL39" s="39">
        <v>0</v>
      </c>
      <c r="AM39" s="39">
        <v>0</v>
      </c>
      <c r="AN39" s="39">
        <v>0</v>
      </c>
      <c r="AO39" s="39">
        <v>0.61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3.0000000000000001E-3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</row>
    <row r="40" spans="1:63" x14ac:dyDescent="0.2">
      <c r="A40" s="30">
        <f t="shared" si="12"/>
        <v>2016</v>
      </c>
      <c r="D40" s="30">
        <f t="shared" si="13"/>
        <v>0</v>
      </c>
      <c r="E40" s="30">
        <f t="shared" si="4"/>
        <v>2</v>
      </c>
      <c r="F40" s="30">
        <f t="shared" si="5"/>
        <v>2</v>
      </c>
      <c r="G40" s="30">
        <f t="shared" si="6"/>
        <v>0</v>
      </c>
      <c r="H40" s="30">
        <f t="shared" si="7"/>
        <v>0</v>
      </c>
      <c r="I40" s="30">
        <f t="shared" si="8"/>
        <v>0</v>
      </c>
      <c r="J40" s="30">
        <f t="shared" si="9"/>
        <v>0</v>
      </c>
      <c r="K40" s="30">
        <f t="shared" si="10"/>
        <v>0</v>
      </c>
      <c r="L40" s="30">
        <f t="shared" si="11"/>
        <v>1</v>
      </c>
      <c r="M40" s="38">
        <v>42370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5.133</v>
      </c>
      <c r="AG40" s="39">
        <v>0</v>
      </c>
      <c r="AH40" s="39">
        <v>2.2690000000000001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</row>
    <row r="41" spans="1:63" x14ac:dyDescent="0.2">
      <c r="A41" s="30">
        <f t="shared" si="12"/>
        <v>2016</v>
      </c>
      <c r="D41" s="30">
        <f t="shared" si="13"/>
        <v>0</v>
      </c>
      <c r="E41" s="30">
        <f t="shared" si="4"/>
        <v>0</v>
      </c>
      <c r="F41" s="30">
        <f t="shared" si="5"/>
        <v>0</v>
      </c>
      <c r="G41" s="30">
        <f t="shared" si="6"/>
        <v>0</v>
      </c>
      <c r="H41" s="30">
        <f t="shared" si="7"/>
        <v>0</v>
      </c>
      <c r="I41" s="30">
        <f t="shared" si="8"/>
        <v>0</v>
      </c>
      <c r="J41" s="30">
        <f t="shared" si="9"/>
        <v>0</v>
      </c>
      <c r="K41" s="30">
        <f t="shared" si="10"/>
        <v>0</v>
      </c>
      <c r="L41" s="30">
        <f t="shared" si="11"/>
        <v>2</v>
      </c>
      <c r="M41" s="38">
        <v>42401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</row>
    <row r="42" spans="1:63" x14ac:dyDescent="0.2">
      <c r="A42" s="30">
        <f t="shared" si="12"/>
        <v>2016</v>
      </c>
      <c r="D42" s="30">
        <f t="shared" si="13"/>
        <v>0</v>
      </c>
      <c r="E42" s="30">
        <f t="shared" si="4"/>
        <v>0</v>
      </c>
      <c r="F42" s="30">
        <f t="shared" si="5"/>
        <v>0</v>
      </c>
      <c r="G42" s="30">
        <f t="shared" si="6"/>
        <v>0</v>
      </c>
      <c r="H42" s="30">
        <f t="shared" si="7"/>
        <v>0</v>
      </c>
      <c r="I42" s="30">
        <f t="shared" si="8"/>
        <v>0</v>
      </c>
      <c r="J42" s="30">
        <f t="shared" si="9"/>
        <v>0</v>
      </c>
      <c r="K42" s="30">
        <f t="shared" si="10"/>
        <v>0</v>
      </c>
      <c r="L42" s="30">
        <f t="shared" si="11"/>
        <v>3</v>
      </c>
      <c r="M42" s="38">
        <v>42430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</row>
    <row r="43" spans="1:63" x14ac:dyDescent="0.2">
      <c r="A43" s="30">
        <f t="shared" si="12"/>
        <v>2016</v>
      </c>
      <c r="D43" s="30">
        <f t="shared" si="13"/>
        <v>0</v>
      </c>
      <c r="E43" s="30">
        <f t="shared" si="4"/>
        <v>0</v>
      </c>
      <c r="F43" s="30">
        <f t="shared" si="5"/>
        <v>0</v>
      </c>
      <c r="G43" s="30">
        <f t="shared" si="6"/>
        <v>0</v>
      </c>
      <c r="H43" s="30">
        <f t="shared" si="7"/>
        <v>0</v>
      </c>
      <c r="I43" s="30">
        <f t="shared" si="8"/>
        <v>0</v>
      </c>
      <c r="J43" s="30">
        <f t="shared" si="9"/>
        <v>0</v>
      </c>
      <c r="K43" s="30">
        <f t="shared" si="10"/>
        <v>0</v>
      </c>
      <c r="L43" s="30">
        <f t="shared" si="11"/>
        <v>4</v>
      </c>
      <c r="M43" s="38">
        <v>42461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</row>
    <row r="44" spans="1:63" x14ac:dyDescent="0.2">
      <c r="A44" s="30">
        <f t="shared" si="12"/>
        <v>2016</v>
      </c>
      <c r="D44" s="30">
        <f t="shared" si="13"/>
        <v>0</v>
      </c>
      <c r="E44" s="30">
        <f t="shared" si="4"/>
        <v>3</v>
      </c>
      <c r="F44" s="30">
        <f t="shared" si="5"/>
        <v>1</v>
      </c>
      <c r="G44" s="30">
        <f t="shared" si="6"/>
        <v>0</v>
      </c>
      <c r="H44" s="30">
        <f t="shared" si="7"/>
        <v>0</v>
      </c>
      <c r="I44" s="30">
        <f t="shared" si="8"/>
        <v>0</v>
      </c>
      <c r="J44" s="30">
        <f t="shared" si="9"/>
        <v>0</v>
      </c>
      <c r="K44" s="30">
        <f t="shared" si="10"/>
        <v>0</v>
      </c>
      <c r="L44" s="30">
        <f t="shared" si="11"/>
        <v>5</v>
      </c>
      <c r="M44" s="38">
        <v>42491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1.403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0.99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0.23400000000000001</v>
      </c>
    </row>
    <row r="45" spans="1:63" x14ac:dyDescent="0.2">
      <c r="A45" s="30">
        <f t="shared" si="12"/>
        <v>2016</v>
      </c>
      <c r="D45" s="30">
        <f t="shared" si="13"/>
        <v>0</v>
      </c>
      <c r="E45" s="30">
        <f t="shared" si="4"/>
        <v>30</v>
      </c>
      <c r="F45" s="30">
        <f t="shared" si="5"/>
        <v>9</v>
      </c>
      <c r="G45" s="30">
        <f t="shared" si="6"/>
        <v>0</v>
      </c>
      <c r="H45" s="30">
        <f t="shared" si="7"/>
        <v>0</v>
      </c>
      <c r="I45" s="30">
        <f t="shared" si="8"/>
        <v>0</v>
      </c>
      <c r="J45" s="30">
        <f t="shared" si="9"/>
        <v>0</v>
      </c>
      <c r="K45" s="30">
        <f t="shared" si="10"/>
        <v>0</v>
      </c>
      <c r="L45" s="30">
        <f t="shared" si="11"/>
        <v>6</v>
      </c>
      <c r="M45" s="38">
        <v>42522</v>
      </c>
      <c r="N45" s="39">
        <v>0</v>
      </c>
      <c r="O45" s="39">
        <v>1.8149999999999999</v>
      </c>
      <c r="P45" s="39">
        <v>0</v>
      </c>
      <c r="Q45" s="39">
        <v>0.5</v>
      </c>
      <c r="R45" s="39">
        <v>0.10100000000000001</v>
      </c>
      <c r="S45" s="39">
        <v>0</v>
      </c>
      <c r="T45" s="39">
        <v>0.10100000000000001</v>
      </c>
      <c r="U45" s="39">
        <v>0.751</v>
      </c>
      <c r="V45" s="39">
        <v>0</v>
      </c>
      <c r="W45" s="39">
        <v>0</v>
      </c>
      <c r="X45" s="39">
        <v>6.343</v>
      </c>
      <c r="Y45" s="39">
        <v>0.248</v>
      </c>
      <c r="Z45" s="39">
        <v>0</v>
      </c>
      <c r="AA45" s="39">
        <v>2.1909999999999998</v>
      </c>
      <c r="AB45" s="39">
        <v>0.79</v>
      </c>
      <c r="AC45" s="39">
        <v>0</v>
      </c>
      <c r="AD45" s="39">
        <v>3.0000000000000001E-3</v>
      </c>
      <c r="AE45" s="39">
        <v>0</v>
      </c>
      <c r="AF45" s="39">
        <v>0.58699999999999997</v>
      </c>
      <c r="AG45" s="39">
        <v>0.39600000000000002</v>
      </c>
      <c r="AH45" s="39">
        <v>0.56899999999999995</v>
      </c>
      <c r="AI45" s="39">
        <v>0</v>
      </c>
      <c r="AJ45" s="39">
        <v>0</v>
      </c>
      <c r="AK45" s="39">
        <v>0.72699999999999998</v>
      </c>
      <c r="AL45" s="39">
        <v>2.1999999999999999E-2</v>
      </c>
      <c r="AM45" s="39">
        <v>1.806</v>
      </c>
      <c r="AN45" s="39">
        <v>0</v>
      </c>
      <c r="AO45" s="39">
        <v>2.3650000000000002</v>
      </c>
      <c r="AP45" s="39">
        <v>0.60799999999999998</v>
      </c>
      <c r="AQ45" s="39">
        <v>0.70599999999999996</v>
      </c>
      <c r="AR45" s="39">
        <v>1.1180000000000001</v>
      </c>
      <c r="AS45" s="39">
        <v>0</v>
      </c>
      <c r="AT45" s="39">
        <v>1.1970000000000001</v>
      </c>
      <c r="AU45" s="39">
        <v>0.52300000000000002</v>
      </c>
      <c r="AV45" s="39">
        <v>1.996</v>
      </c>
      <c r="AW45" s="39">
        <v>0</v>
      </c>
      <c r="AX45" s="39">
        <v>0.875</v>
      </c>
      <c r="AY45" s="39">
        <v>0</v>
      </c>
      <c r="AZ45" s="39">
        <v>0</v>
      </c>
      <c r="BA45" s="39">
        <v>0</v>
      </c>
      <c r="BB45" s="39">
        <v>0</v>
      </c>
      <c r="BC45" s="39">
        <v>0.91800000000000004</v>
      </c>
      <c r="BD45" s="39">
        <v>2.5999999999999999E-2</v>
      </c>
      <c r="BE45" s="39">
        <v>0</v>
      </c>
      <c r="BF45" s="39">
        <v>0</v>
      </c>
      <c r="BG45" s="39">
        <v>1.117</v>
      </c>
      <c r="BH45" s="39">
        <v>0</v>
      </c>
      <c r="BI45" s="39">
        <v>0.27400000000000002</v>
      </c>
      <c r="BJ45" s="39">
        <v>0.90100000000000002</v>
      </c>
      <c r="BK45" s="39">
        <v>0.99</v>
      </c>
    </row>
    <row r="46" spans="1:63" x14ac:dyDescent="0.2">
      <c r="A46" s="30">
        <f t="shared" si="12"/>
        <v>2016</v>
      </c>
      <c r="D46" s="30">
        <f t="shared" si="13"/>
        <v>12</v>
      </c>
      <c r="E46" s="30">
        <f t="shared" si="4"/>
        <v>50</v>
      </c>
      <c r="F46" s="30">
        <f t="shared" si="5"/>
        <v>50</v>
      </c>
      <c r="G46" s="30">
        <f t="shared" si="6"/>
        <v>35</v>
      </c>
      <c r="H46" s="30">
        <f t="shared" si="7"/>
        <v>0</v>
      </c>
      <c r="I46" s="30">
        <f t="shared" si="8"/>
        <v>0</v>
      </c>
      <c r="J46" s="30">
        <f t="shared" si="9"/>
        <v>0</v>
      </c>
      <c r="K46" s="30">
        <f t="shared" si="10"/>
        <v>0</v>
      </c>
      <c r="L46" s="30">
        <f t="shared" si="11"/>
        <v>7</v>
      </c>
      <c r="M46" s="38">
        <v>42552</v>
      </c>
      <c r="N46" s="39">
        <v>19.847000000000001</v>
      </c>
      <c r="O46" s="39">
        <v>11.69</v>
      </c>
      <c r="P46" s="39">
        <v>9.66</v>
      </c>
      <c r="Q46" s="39">
        <v>29.677</v>
      </c>
      <c r="R46" s="39">
        <v>9.6560000000000006</v>
      </c>
      <c r="S46" s="39">
        <v>29.452999999999999</v>
      </c>
      <c r="T46" s="39">
        <v>17.483000000000001</v>
      </c>
      <c r="U46" s="39">
        <v>13.289</v>
      </c>
      <c r="V46" s="39">
        <v>27.699000000000002</v>
      </c>
      <c r="W46" s="39">
        <v>8.9039999999999999</v>
      </c>
      <c r="X46" s="39">
        <v>29.933</v>
      </c>
      <c r="Y46" s="39">
        <v>5.6120000000000001</v>
      </c>
      <c r="Z46" s="39">
        <v>9.8339999999999996</v>
      </c>
      <c r="AA46" s="39">
        <v>31.265999999999998</v>
      </c>
      <c r="AB46" s="39">
        <v>16.622</v>
      </c>
      <c r="AC46" s="39">
        <v>11.627000000000001</v>
      </c>
      <c r="AD46" s="39">
        <v>9.0280000000000005</v>
      </c>
      <c r="AE46" s="39">
        <v>23.530999999999999</v>
      </c>
      <c r="AF46" s="39">
        <v>21.782</v>
      </c>
      <c r="AG46" s="39">
        <v>10.555</v>
      </c>
      <c r="AH46" s="39">
        <v>15.103</v>
      </c>
      <c r="AI46" s="39">
        <v>15.977</v>
      </c>
      <c r="AJ46" s="39">
        <v>41.481999999999999</v>
      </c>
      <c r="AK46" s="39">
        <v>5.88</v>
      </c>
      <c r="AL46" s="39">
        <v>20.169</v>
      </c>
      <c r="AM46" s="39">
        <v>15.058</v>
      </c>
      <c r="AN46" s="39">
        <v>30.387</v>
      </c>
      <c r="AO46" s="39">
        <v>3.1960000000000002</v>
      </c>
      <c r="AP46" s="39">
        <v>30.161000000000001</v>
      </c>
      <c r="AQ46" s="39">
        <v>6.31</v>
      </c>
      <c r="AR46" s="39">
        <v>24.835000000000001</v>
      </c>
      <c r="AS46" s="39">
        <v>5.9989999999999997</v>
      </c>
      <c r="AT46" s="39">
        <v>16.811</v>
      </c>
      <c r="AU46" s="39">
        <v>16.375</v>
      </c>
      <c r="AV46" s="39">
        <v>10.208</v>
      </c>
      <c r="AW46" s="39">
        <v>24.286000000000001</v>
      </c>
      <c r="AX46" s="39">
        <v>28.937999999999999</v>
      </c>
      <c r="AY46" s="39">
        <v>7.7290000000000001</v>
      </c>
      <c r="AZ46" s="39">
        <v>13.026</v>
      </c>
      <c r="BA46" s="39">
        <v>17.128</v>
      </c>
      <c r="BB46" s="39">
        <v>37.826999999999998</v>
      </c>
      <c r="BC46" s="39">
        <v>5.4710000000000001</v>
      </c>
      <c r="BD46" s="39">
        <v>16.088000000000001</v>
      </c>
      <c r="BE46" s="39">
        <v>16.395</v>
      </c>
      <c r="BF46" s="39">
        <v>7.9459999999999997</v>
      </c>
      <c r="BG46" s="39">
        <v>31.449000000000002</v>
      </c>
      <c r="BH46" s="39">
        <v>9.609</v>
      </c>
      <c r="BI46" s="39">
        <v>20.603000000000002</v>
      </c>
      <c r="BJ46" s="39">
        <v>35.68</v>
      </c>
      <c r="BK46" s="39">
        <v>5.5060000000000002</v>
      </c>
    </row>
    <row r="47" spans="1:63" x14ac:dyDescent="0.2">
      <c r="A47" s="30">
        <f t="shared" si="12"/>
        <v>2016</v>
      </c>
      <c r="D47" s="30">
        <f t="shared" si="13"/>
        <v>0</v>
      </c>
      <c r="E47" s="30">
        <f t="shared" si="4"/>
        <v>49</v>
      </c>
      <c r="F47" s="30">
        <f t="shared" si="5"/>
        <v>46</v>
      </c>
      <c r="G47" s="30">
        <f t="shared" si="6"/>
        <v>4</v>
      </c>
      <c r="H47" s="30">
        <f t="shared" si="7"/>
        <v>0</v>
      </c>
      <c r="I47" s="30">
        <f t="shared" si="8"/>
        <v>0</v>
      </c>
      <c r="J47" s="30">
        <f t="shared" si="9"/>
        <v>0</v>
      </c>
      <c r="K47" s="30">
        <f t="shared" si="10"/>
        <v>0</v>
      </c>
      <c r="L47" s="30">
        <f t="shared" si="11"/>
        <v>8</v>
      </c>
      <c r="M47" s="38">
        <v>42583</v>
      </c>
      <c r="N47" s="39">
        <v>5.6109999999999998</v>
      </c>
      <c r="O47" s="39">
        <v>2.69</v>
      </c>
      <c r="P47" s="39">
        <v>2.056</v>
      </c>
      <c r="Q47" s="39">
        <v>4.9669999999999996</v>
      </c>
      <c r="R47" s="39">
        <v>10.768000000000001</v>
      </c>
      <c r="S47" s="39">
        <v>1.321</v>
      </c>
      <c r="T47" s="39">
        <v>4.6920000000000002</v>
      </c>
      <c r="U47" s="39">
        <v>4.6239999999999997</v>
      </c>
      <c r="V47" s="39">
        <v>8.9670000000000005</v>
      </c>
      <c r="W47" s="39">
        <v>1.8080000000000001</v>
      </c>
      <c r="X47" s="39">
        <v>0</v>
      </c>
      <c r="Y47" s="39">
        <v>12.406000000000001</v>
      </c>
      <c r="Z47" s="39">
        <v>2.0880000000000001</v>
      </c>
      <c r="AA47" s="39">
        <v>0.83099999999999996</v>
      </c>
      <c r="AB47" s="39">
        <v>0.55500000000000005</v>
      </c>
      <c r="AC47" s="39">
        <v>2.7679999999999998</v>
      </c>
      <c r="AD47" s="39">
        <v>3.851</v>
      </c>
      <c r="AE47" s="39">
        <v>1.105</v>
      </c>
      <c r="AF47" s="39">
        <v>4.9260000000000002</v>
      </c>
      <c r="AG47" s="39">
        <v>2.1019999999999999</v>
      </c>
      <c r="AH47" s="39">
        <v>8.8819999999999997</v>
      </c>
      <c r="AI47" s="39">
        <v>6.2809999999999997</v>
      </c>
      <c r="AJ47" s="39">
        <v>4.3449999999999998</v>
      </c>
      <c r="AK47" s="39">
        <v>3.673</v>
      </c>
      <c r="AL47" s="39">
        <v>4.5</v>
      </c>
      <c r="AM47" s="39">
        <v>2.1549999999999998</v>
      </c>
      <c r="AN47" s="39">
        <v>1.264</v>
      </c>
      <c r="AO47" s="39">
        <v>1.131</v>
      </c>
      <c r="AP47" s="39">
        <v>7.3579999999999997</v>
      </c>
      <c r="AQ47" s="39">
        <v>0.25700000000000001</v>
      </c>
      <c r="AR47" s="39">
        <v>2.4300000000000002</v>
      </c>
      <c r="AS47" s="39">
        <v>2.944</v>
      </c>
      <c r="AT47" s="39">
        <v>4.633</v>
      </c>
      <c r="AU47" s="39">
        <v>19.23</v>
      </c>
      <c r="AV47" s="39">
        <v>4.1559999999999997</v>
      </c>
      <c r="AW47" s="39">
        <v>2.6480000000000001</v>
      </c>
      <c r="AX47" s="39">
        <v>1.254</v>
      </c>
      <c r="AY47" s="39">
        <v>4.6890000000000001</v>
      </c>
      <c r="AZ47" s="39">
        <v>6.117</v>
      </c>
      <c r="BA47" s="39">
        <v>1.8120000000000001</v>
      </c>
      <c r="BB47" s="39">
        <v>9.9760000000000009</v>
      </c>
      <c r="BC47" s="39">
        <v>2.5299999999999998</v>
      </c>
      <c r="BD47" s="39">
        <v>1.9019999999999999</v>
      </c>
      <c r="BE47" s="39">
        <v>2.8159999999999998</v>
      </c>
      <c r="BF47" s="39">
        <v>2.8660000000000001</v>
      </c>
      <c r="BG47" s="39">
        <v>2.6509999999999998</v>
      </c>
      <c r="BH47" s="39">
        <v>11.593999999999999</v>
      </c>
      <c r="BI47" s="39">
        <v>4.3170000000000002</v>
      </c>
      <c r="BJ47" s="39">
        <v>2.6070000000000002</v>
      </c>
      <c r="BK47" s="39">
        <v>5.8090000000000002</v>
      </c>
    </row>
    <row r="48" spans="1:63" x14ac:dyDescent="0.2">
      <c r="A48" s="30">
        <f t="shared" si="12"/>
        <v>2016</v>
      </c>
      <c r="D48" s="30">
        <f t="shared" si="13"/>
        <v>1</v>
      </c>
      <c r="E48" s="30">
        <f t="shared" si="4"/>
        <v>46</v>
      </c>
      <c r="F48" s="30">
        <f t="shared" si="5"/>
        <v>44</v>
      </c>
      <c r="G48" s="30">
        <f t="shared" si="6"/>
        <v>8</v>
      </c>
      <c r="H48" s="30">
        <f t="shared" si="7"/>
        <v>0</v>
      </c>
      <c r="I48" s="30">
        <f t="shared" si="8"/>
        <v>0</v>
      </c>
      <c r="J48" s="30">
        <f t="shared" si="9"/>
        <v>0</v>
      </c>
      <c r="K48" s="30">
        <f t="shared" si="10"/>
        <v>0</v>
      </c>
      <c r="L48" s="30">
        <f t="shared" si="11"/>
        <v>9</v>
      </c>
      <c r="M48" s="38">
        <v>42614</v>
      </c>
      <c r="N48" s="39">
        <v>1.843</v>
      </c>
      <c r="O48" s="39">
        <v>5.0570000000000004</v>
      </c>
      <c r="P48" s="39">
        <v>4.5599999999999996</v>
      </c>
      <c r="Q48" s="39">
        <v>3.2080000000000002</v>
      </c>
      <c r="R48" s="39">
        <v>1.7729999999999999</v>
      </c>
      <c r="S48" s="39">
        <v>5.2549999999999999</v>
      </c>
      <c r="T48" s="39">
        <v>4.88</v>
      </c>
      <c r="U48" s="39">
        <v>19.417000000000002</v>
      </c>
      <c r="V48" s="39">
        <v>9.7000000000000003E-2</v>
      </c>
      <c r="W48" s="39">
        <v>5.8220000000000001</v>
      </c>
      <c r="X48" s="39">
        <v>4.2439999999999998</v>
      </c>
      <c r="Y48" s="39">
        <v>3.202</v>
      </c>
      <c r="Z48" s="39">
        <v>0.28399999999999997</v>
      </c>
      <c r="AA48" s="39">
        <v>2.6469999999999998</v>
      </c>
      <c r="AB48" s="39">
        <v>0</v>
      </c>
      <c r="AC48" s="39">
        <v>14.648</v>
      </c>
      <c r="AD48" s="39">
        <v>6.024</v>
      </c>
      <c r="AE48" s="39">
        <v>3.7429999999999999</v>
      </c>
      <c r="AF48" s="39">
        <v>5.0670000000000002</v>
      </c>
      <c r="AG48" s="39">
        <v>4.58</v>
      </c>
      <c r="AH48" s="39">
        <v>13.428000000000001</v>
      </c>
      <c r="AI48" s="39">
        <v>2.548</v>
      </c>
      <c r="AJ48" s="39">
        <v>0</v>
      </c>
      <c r="AK48" s="39">
        <v>13.566000000000001</v>
      </c>
      <c r="AL48" s="39">
        <v>5.444</v>
      </c>
      <c r="AM48" s="39">
        <v>5.5149999999999997</v>
      </c>
      <c r="AN48" s="39">
        <v>11.551</v>
      </c>
      <c r="AO48" s="39">
        <v>0</v>
      </c>
      <c r="AP48" s="39">
        <v>0</v>
      </c>
      <c r="AQ48" s="39">
        <v>13.867000000000001</v>
      </c>
      <c r="AR48" s="39">
        <v>9.8089999999999993</v>
      </c>
      <c r="AS48" s="39">
        <v>4.008</v>
      </c>
      <c r="AT48" s="39">
        <v>3.294</v>
      </c>
      <c r="AU48" s="39">
        <v>6.7130000000000001</v>
      </c>
      <c r="AV48" s="39">
        <v>3.5819999999999999</v>
      </c>
      <c r="AW48" s="39">
        <v>2.88</v>
      </c>
      <c r="AX48" s="39">
        <v>2.2879999999999998</v>
      </c>
      <c r="AY48" s="39">
        <v>6.56</v>
      </c>
      <c r="AZ48" s="39">
        <v>2.3420000000000001</v>
      </c>
      <c r="BA48" s="39">
        <v>4.3849999999999998</v>
      </c>
      <c r="BB48" s="39">
        <v>7.2249999999999996</v>
      </c>
      <c r="BC48" s="39">
        <v>4.6849999999999996</v>
      </c>
      <c r="BD48" s="39">
        <v>2.9430000000000001</v>
      </c>
      <c r="BE48" s="39">
        <v>3.7719999999999998</v>
      </c>
      <c r="BF48" s="39">
        <v>2.0659999999999998</v>
      </c>
      <c r="BG48" s="39">
        <v>1.1830000000000001</v>
      </c>
      <c r="BH48" s="39">
        <v>4.22</v>
      </c>
      <c r="BI48" s="39">
        <v>29.384</v>
      </c>
      <c r="BJ48" s="39">
        <v>11.836</v>
      </c>
      <c r="BK48" s="39">
        <v>4.1470000000000002</v>
      </c>
    </row>
    <row r="49" spans="1:63" x14ac:dyDescent="0.2">
      <c r="A49" s="30">
        <f t="shared" si="12"/>
        <v>2016</v>
      </c>
      <c r="D49" s="30">
        <f t="shared" si="13"/>
        <v>0</v>
      </c>
      <c r="E49" s="30">
        <f t="shared" si="4"/>
        <v>32</v>
      </c>
      <c r="F49" s="30">
        <f t="shared" si="5"/>
        <v>19</v>
      </c>
      <c r="G49" s="30">
        <f t="shared" si="6"/>
        <v>4</v>
      </c>
      <c r="H49" s="30">
        <f t="shared" si="7"/>
        <v>0</v>
      </c>
      <c r="I49" s="30">
        <f t="shared" si="8"/>
        <v>0</v>
      </c>
      <c r="J49" s="30">
        <f t="shared" si="9"/>
        <v>0</v>
      </c>
      <c r="K49" s="30">
        <f t="shared" si="10"/>
        <v>0</v>
      </c>
      <c r="L49" s="30">
        <f t="shared" si="11"/>
        <v>10</v>
      </c>
      <c r="M49" s="38">
        <v>42644</v>
      </c>
      <c r="N49" s="39">
        <v>3.1030000000000002</v>
      </c>
      <c r="O49" s="39">
        <v>0</v>
      </c>
      <c r="P49" s="39">
        <v>2.2330000000000001</v>
      </c>
      <c r="Q49" s="39">
        <v>0</v>
      </c>
      <c r="R49" s="39">
        <v>1.1599999999999999</v>
      </c>
      <c r="S49" s="39">
        <v>0.33700000000000002</v>
      </c>
      <c r="T49" s="39">
        <v>1.4910000000000001</v>
      </c>
      <c r="U49" s="39">
        <v>15.609</v>
      </c>
      <c r="V49" s="39">
        <v>0</v>
      </c>
      <c r="W49" s="39">
        <v>1.53</v>
      </c>
      <c r="X49" s="39">
        <v>0</v>
      </c>
      <c r="Y49" s="39">
        <v>0</v>
      </c>
      <c r="Z49" s="39">
        <v>2.74</v>
      </c>
      <c r="AA49" s="39">
        <v>0</v>
      </c>
      <c r="AB49" s="39">
        <v>0</v>
      </c>
      <c r="AC49" s="39">
        <v>4.0129999999999999</v>
      </c>
      <c r="AD49" s="39">
        <v>14.521000000000001</v>
      </c>
      <c r="AE49" s="39">
        <v>1.248</v>
      </c>
      <c r="AF49" s="39">
        <v>6.08</v>
      </c>
      <c r="AG49" s="39">
        <v>0.80700000000000005</v>
      </c>
      <c r="AH49" s="39">
        <v>2.8170000000000002</v>
      </c>
      <c r="AI49" s="39">
        <v>0</v>
      </c>
      <c r="AJ49" s="39">
        <v>1.369</v>
      </c>
      <c r="AK49" s="39">
        <v>0.90400000000000003</v>
      </c>
      <c r="AL49" s="39">
        <v>0.98899999999999999</v>
      </c>
      <c r="AM49" s="39">
        <v>0.67100000000000004</v>
      </c>
      <c r="AN49" s="39">
        <v>12.022</v>
      </c>
      <c r="AO49" s="39">
        <v>0</v>
      </c>
      <c r="AP49" s="39">
        <v>0</v>
      </c>
      <c r="AQ49" s="39">
        <v>0.95399999999999996</v>
      </c>
      <c r="AR49" s="39">
        <v>1.3140000000000001</v>
      </c>
      <c r="AS49" s="39">
        <v>0</v>
      </c>
      <c r="AT49" s="39">
        <v>7.4770000000000003</v>
      </c>
      <c r="AU49" s="39">
        <v>0.75900000000000001</v>
      </c>
      <c r="AV49" s="39">
        <v>0</v>
      </c>
      <c r="AW49" s="39">
        <v>0.98199999999999998</v>
      </c>
      <c r="AX49" s="39">
        <v>0</v>
      </c>
      <c r="AY49" s="39">
        <v>1.1259999999999999</v>
      </c>
      <c r="AZ49" s="39">
        <v>0.38200000000000001</v>
      </c>
      <c r="BA49" s="39">
        <v>0</v>
      </c>
      <c r="BB49" s="39">
        <v>0</v>
      </c>
      <c r="BC49" s="39">
        <v>0.74399999999999999</v>
      </c>
      <c r="BD49" s="39">
        <v>0</v>
      </c>
      <c r="BE49" s="39">
        <v>8.8710000000000004</v>
      </c>
      <c r="BF49" s="39">
        <v>10.032999999999999</v>
      </c>
      <c r="BG49" s="39">
        <v>0.85799999999999998</v>
      </c>
      <c r="BH49" s="39">
        <v>6.4000000000000001E-2</v>
      </c>
      <c r="BI49" s="39">
        <v>0</v>
      </c>
      <c r="BJ49" s="39">
        <v>0</v>
      </c>
      <c r="BK49" s="39">
        <v>0.84</v>
      </c>
    </row>
    <row r="50" spans="1:63" x14ac:dyDescent="0.2">
      <c r="A50" s="30">
        <f t="shared" si="12"/>
        <v>2016</v>
      </c>
      <c r="D50" s="30">
        <f t="shared" si="13"/>
        <v>0</v>
      </c>
      <c r="E50" s="30">
        <f t="shared" si="4"/>
        <v>0</v>
      </c>
      <c r="F50" s="30">
        <f t="shared" si="5"/>
        <v>0</v>
      </c>
      <c r="G50" s="30">
        <f t="shared" si="6"/>
        <v>0</v>
      </c>
      <c r="H50" s="30">
        <f t="shared" si="7"/>
        <v>0</v>
      </c>
      <c r="I50" s="30">
        <f t="shared" si="8"/>
        <v>0</v>
      </c>
      <c r="J50" s="30">
        <f t="shared" si="9"/>
        <v>0</v>
      </c>
      <c r="K50" s="30">
        <f t="shared" si="10"/>
        <v>0</v>
      </c>
      <c r="L50" s="30">
        <f t="shared" si="11"/>
        <v>11</v>
      </c>
      <c r="M50" s="38">
        <v>42675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</row>
    <row r="51" spans="1:63" x14ac:dyDescent="0.2">
      <c r="A51" s="30">
        <f t="shared" si="12"/>
        <v>2016</v>
      </c>
      <c r="D51" s="30">
        <f t="shared" si="13"/>
        <v>1</v>
      </c>
      <c r="E51" s="30">
        <f t="shared" si="4"/>
        <v>33</v>
      </c>
      <c r="F51" s="30">
        <f t="shared" si="5"/>
        <v>25</v>
      </c>
      <c r="G51" s="30">
        <f t="shared" si="6"/>
        <v>6</v>
      </c>
      <c r="H51" s="30">
        <f t="shared" si="7"/>
        <v>0</v>
      </c>
      <c r="I51" s="30">
        <f t="shared" si="8"/>
        <v>0</v>
      </c>
      <c r="J51" s="30">
        <f t="shared" si="9"/>
        <v>0</v>
      </c>
      <c r="K51" s="30">
        <f t="shared" si="10"/>
        <v>0</v>
      </c>
      <c r="L51" s="30">
        <f t="shared" si="11"/>
        <v>12</v>
      </c>
      <c r="M51" s="38">
        <v>42705</v>
      </c>
      <c r="N51" s="39">
        <v>4.0069999999999997</v>
      </c>
      <c r="O51" s="39">
        <v>0.26200000000000001</v>
      </c>
      <c r="P51" s="39">
        <v>0</v>
      </c>
      <c r="Q51" s="39">
        <v>8.2620000000000005</v>
      </c>
      <c r="R51" s="39">
        <v>0</v>
      </c>
      <c r="S51" s="39">
        <v>0</v>
      </c>
      <c r="T51" s="39">
        <v>25.486000000000001</v>
      </c>
      <c r="U51" s="39">
        <v>0</v>
      </c>
      <c r="V51" s="39">
        <v>14.257999999999999</v>
      </c>
      <c r="W51" s="39">
        <v>0</v>
      </c>
      <c r="X51" s="39">
        <v>3.9319999999999999</v>
      </c>
      <c r="Y51" s="39">
        <v>1.107</v>
      </c>
      <c r="Z51" s="39">
        <v>1.133</v>
      </c>
      <c r="AA51" s="39">
        <v>1.8740000000000001</v>
      </c>
      <c r="AB51" s="39">
        <v>1.399</v>
      </c>
      <c r="AC51" s="39">
        <v>0</v>
      </c>
      <c r="AD51" s="39">
        <v>5.5E-2</v>
      </c>
      <c r="AE51" s="39">
        <v>2.5510000000000002</v>
      </c>
      <c r="AF51" s="39">
        <v>2.2679999999999998</v>
      </c>
      <c r="AG51" s="39">
        <v>0.74</v>
      </c>
      <c r="AH51" s="39">
        <v>0.183</v>
      </c>
      <c r="AI51" s="39">
        <v>1.7589999999999999</v>
      </c>
      <c r="AJ51" s="39">
        <v>0</v>
      </c>
      <c r="AK51" s="39">
        <v>6.7140000000000004</v>
      </c>
      <c r="AL51" s="39">
        <v>0.67300000000000004</v>
      </c>
      <c r="AM51" s="39">
        <v>0</v>
      </c>
      <c r="AN51" s="39">
        <v>15.326000000000001</v>
      </c>
      <c r="AO51" s="39">
        <v>0</v>
      </c>
      <c r="AP51" s="39">
        <v>1.6779999999999999</v>
      </c>
      <c r="AQ51" s="39">
        <v>1.0309999999999999</v>
      </c>
      <c r="AR51" s="39">
        <v>0</v>
      </c>
      <c r="AS51" s="39">
        <v>12.156000000000001</v>
      </c>
      <c r="AT51" s="39">
        <v>0</v>
      </c>
      <c r="AU51" s="39">
        <v>9.5950000000000006</v>
      </c>
      <c r="AV51" s="39">
        <v>2.198</v>
      </c>
      <c r="AW51" s="39">
        <v>0</v>
      </c>
      <c r="AX51" s="39">
        <v>1.256</v>
      </c>
      <c r="AY51" s="39">
        <v>0.61899999999999999</v>
      </c>
      <c r="AZ51" s="39">
        <v>5.0250000000000004</v>
      </c>
      <c r="BA51" s="39">
        <v>0</v>
      </c>
      <c r="BB51" s="39">
        <v>0.64200000000000002</v>
      </c>
      <c r="BC51" s="39">
        <v>0</v>
      </c>
      <c r="BD51" s="39">
        <v>12.42</v>
      </c>
      <c r="BE51" s="39">
        <v>0</v>
      </c>
      <c r="BF51" s="39">
        <v>5.6689999999999996</v>
      </c>
      <c r="BG51" s="39">
        <v>0</v>
      </c>
      <c r="BH51" s="39">
        <v>3.5999999999999997E-2</v>
      </c>
      <c r="BI51" s="39">
        <v>2.661</v>
      </c>
      <c r="BJ51" s="39">
        <v>0</v>
      </c>
      <c r="BK51" s="39">
        <v>10.462999999999999</v>
      </c>
    </row>
    <row r="52" spans="1:63" x14ac:dyDescent="0.2">
      <c r="A52" s="30">
        <f t="shared" si="12"/>
        <v>2017</v>
      </c>
      <c r="D52" s="30">
        <f t="shared" si="13"/>
        <v>0</v>
      </c>
      <c r="E52" s="30">
        <f t="shared" si="4"/>
        <v>28</v>
      </c>
      <c r="F52" s="30">
        <f t="shared" si="5"/>
        <v>16</v>
      </c>
      <c r="G52" s="30">
        <f t="shared" si="6"/>
        <v>2</v>
      </c>
      <c r="H52" s="30">
        <f t="shared" si="7"/>
        <v>0</v>
      </c>
      <c r="I52" s="30">
        <f t="shared" si="8"/>
        <v>0</v>
      </c>
      <c r="J52" s="30">
        <f t="shared" si="9"/>
        <v>0</v>
      </c>
      <c r="K52" s="30">
        <f t="shared" si="10"/>
        <v>0</v>
      </c>
      <c r="L52" s="30">
        <f t="shared" si="11"/>
        <v>1</v>
      </c>
      <c r="M52" s="38">
        <v>42736</v>
      </c>
      <c r="N52" s="39">
        <v>0</v>
      </c>
      <c r="O52" s="39">
        <v>5.0129999999999999</v>
      </c>
      <c r="P52" s="39">
        <v>9.2999999999999999E-2</v>
      </c>
      <c r="Q52" s="39">
        <v>0</v>
      </c>
      <c r="R52" s="39">
        <v>0.81399999999999995</v>
      </c>
      <c r="S52" s="39">
        <v>2.2349999999999999</v>
      </c>
      <c r="T52" s="39">
        <v>0</v>
      </c>
      <c r="U52" s="39">
        <v>3.1930000000000001</v>
      </c>
      <c r="V52" s="39">
        <v>0</v>
      </c>
      <c r="W52" s="39">
        <v>5.9749999999999996</v>
      </c>
      <c r="X52" s="39">
        <v>0</v>
      </c>
      <c r="Y52" s="39">
        <v>0</v>
      </c>
      <c r="Z52" s="39">
        <v>5.56</v>
      </c>
      <c r="AA52" s="39">
        <v>0</v>
      </c>
      <c r="AB52" s="39">
        <v>0</v>
      </c>
      <c r="AC52" s="39">
        <v>14.637</v>
      </c>
      <c r="AD52" s="39">
        <v>1.879</v>
      </c>
      <c r="AE52" s="39">
        <v>0</v>
      </c>
      <c r="AF52" s="39">
        <v>0.54100000000000004</v>
      </c>
      <c r="AG52" s="39">
        <v>0</v>
      </c>
      <c r="AH52" s="39">
        <v>0.05</v>
      </c>
      <c r="AI52" s="39">
        <v>0</v>
      </c>
      <c r="AJ52" s="39">
        <v>0</v>
      </c>
      <c r="AK52" s="39">
        <v>0.84199999999999997</v>
      </c>
      <c r="AL52" s="39">
        <v>0</v>
      </c>
      <c r="AM52" s="39">
        <v>6.867</v>
      </c>
      <c r="AN52" s="39">
        <v>0</v>
      </c>
      <c r="AO52" s="39">
        <v>21.039000000000001</v>
      </c>
      <c r="AP52" s="39">
        <v>0</v>
      </c>
      <c r="AQ52" s="39">
        <v>2.7280000000000002</v>
      </c>
      <c r="AR52" s="39">
        <v>3.1859999999999999</v>
      </c>
      <c r="AS52" s="39">
        <v>0</v>
      </c>
      <c r="AT52" s="39">
        <v>0</v>
      </c>
      <c r="AU52" s="39">
        <v>9.2040000000000006</v>
      </c>
      <c r="AV52" s="39">
        <v>0</v>
      </c>
      <c r="AW52" s="39">
        <v>0.35399999999999998</v>
      </c>
      <c r="AX52" s="39">
        <v>0</v>
      </c>
      <c r="AY52" s="39">
        <v>2.4820000000000002</v>
      </c>
      <c r="AZ52" s="39">
        <v>3.0000000000000001E-3</v>
      </c>
      <c r="BA52" s="39">
        <v>0.46800000000000003</v>
      </c>
      <c r="BB52" s="39">
        <v>0.26900000000000002</v>
      </c>
      <c r="BC52" s="39">
        <v>1.732</v>
      </c>
      <c r="BD52" s="39">
        <v>0</v>
      </c>
      <c r="BE52" s="39">
        <v>2.3450000000000002</v>
      </c>
      <c r="BF52" s="39">
        <v>9.4E-2</v>
      </c>
      <c r="BG52" s="39">
        <v>0.622</v>
      </c>
      <c r="BH52" s="39">
        <v>0.59899999999999998</v>
      </c>
      <c r="BI52" s="39">
        <v>0</v>
      </c>
      <c r="BJ52" s="39">
        <v>1.86</v>
      </c>
      <c r="BK52" s="39">
        <v>0</v>
      </c>
    </row>
    <row r="53" spans="1:63" x14ac:dyDescent="0.2">
      <c r="A53" s="30">
        <f t="shared" si="12"/>
        <v>2017</v>
      </c>
      <c r="D53" s="30">
        <f t="shared" si="13"/>
        <v>0</v>
      </c>
      <c r="E53" s="30">
        <f t="shared" si="4"/>
        <v>5</v>
      </c>
      <c r="F53" s="30">
        <f t="shared" si="5"/>
        <v>3</v>
      </c>
      <c r="G53" s="30">
        <f t="shared" si="6"/>
        <v>0</v>
      </c>
      <c r="H53" s="30">
        <f t="shared" si="7"/>
        <v>0</v>
      </c>
      <c r="I53" s="30">
        <f t="shared" si="8"/>
        <v>0</v>
      </c>
      <c r="J53" s="30">
        <f t="shared" si="9"/>
        <v>0</v>
      </c>
      <c r="K53" s="30">
        <f t="shared" si="10"/>
        <v>0</v>
      </c>
      <c r="L53" s="30">
        <f t="shared" si="11"/>
        <v>2</v>
      </c>
      <c r="M53" s="38">
        <v>42767</v>
      </c>
      <c r="N53" s="39">
        <v>0.125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5.5709999999999997</v>
      </c>
      <c r="U53" s="39">
        <v>0</v>
      </c>
      <c r="V53" s="39">
        <v>0</v>
      </c>
      <c r="W53" s="39">
        <v>2.5499999999999998</v>
      </c>
      <c r="X53" s="39">
        <v>0</v>
      </c>
      <c r="Y53" s="39">
        <v>0</v>
      </c>
      <c r="Z53" s="39">
        <v>0</v>
      </c>
      <c r="AA53" s="39">
        <v>0</v>
      </c>
      <c r="AB53" s="39">
        <v>0.77500000000000002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1.875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</row>
    <row r="54" spans="1:63" x14ac:dyDescent="0.2">
      <c r="A54" s="30">
        <f t="shared" si="12"/>
        <v>2017</v>
      </c>
      <c r="D54" s="30">
        <f t="shared" si="13"/>
        <v>0</v>
      </c>
      <c r="E54" s="30">
        <f t="shared" si="4"/>
        <v>1</v>
      </c>
      <c r="F54" s="30">
        <f t="shared" si="5"/>
        <v>0</v>
      </c>
      <c r="G54" s="30">
        <f t="shared" si="6"/>
        <v>0</v>
      </c>
      <c r="H54" s="30">
        <f t="shared" si="7"/>
        <v>0</v>
      </c>
      <c r="I54" s="30">
        <f t="shared" si="8"/>
        <v>0</v>
      </c>
      <c r="J54" s="30">
        <f t="shared" si="9"/>
        <v>0</v>
      </c>
      <c r="K54" s="30">
        <f t="shared" si="10"/>
        <v>0</v>
      </c>
      <c r="L54" s="30">
        <f t="shared" si="11"/>
        <v>3</v>
      </c>
      <c r="M54" s="38">
        <v>42795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0.193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</row>
    <row r="55" spans="1:63" x14ac:dyDescent="0.2">
      <c r="A55" s="30">
        <f t="shared" si="12"/>
        <v>2017</v>
      </c>
      <c r="D55" s="30">
        <f t="shared" si="13"/>
        <v>0</v>
      </c>
      <c r="E55" s="30">
        <f t="shared" si="4"/>
        <v>0</v>
      </c>
      <c r="F55" s="30">
        <f t="shared" si="5"/>
        <v>0</v>
      </c>
      <c r="G55" s="30">
        <f t="shared" si="6"/>
        <v>0</v>
      </c>
      <c r="H55" s="30">
        <f t="shared" si="7"/>
        <v>0</v>
      </c>
      <c r="I55" s="30">
        <f t="shared" si="8"/>
        <v>0</v>
      </c>
      <c r="J55" s="30">
        <f t="shared" si="9"/>
        <v>0</v>
      </c>
      <c r="K55" s="30">
        <f t="shared" si="10"/>
        <v>0</v>
      </c>
      <c r="L55" s="30">
        <f t="shared" si="11"/>
        <v>4</v>
      </c>
      <c r="M55" s="38">
        <v>42826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</row>
    <row r="56" spans="1:63" x14ac:dyDescent="0.2">
      <c r="A56" s="30">
        <f t="shared" si="12"/>
        <v>2017</v>
      </c>
      <c r="D56" s="30">
        <f t="shared" si="13"/>
        <v>0</v>
      </c>
      <c r="E56" s="30">
        <f t="shared" si="4"/>
        <v>5</v>
      </c>
      <c r="F56" s="30">
        <f t="shared" si="5"/>
        <v>2</v>
      </c>
      <c r="G56" s="30">
        <f t="shared" si="6"/>
        <v>0</v>
      </c>
      <c r="H56" s="30">
        <f t="shared" si="7"/>
        <v>0</v>
      </c>
      <c r="I56" s="30">
        <f t="shared" si="8"/>
        <v>0</v>
      </c>
      <c r="J56" s="30">
        <f t="shared" si="9"/>
        <v>0</v>
      </c>
      <c r="K56" s="30">
        <f t="shared" si="10"/>
        <v>0</v>
      </c>
      <c r="L56" s="30">
        <f t="shared" si="11"/>
        <v>5</v>
      </c>
      <c r="M56" s="38">
        <v>42856</v>
      </c>
      <c r="N56" s="39">
        <v>0</v>
      </c>
      <c r="O56" s="39">
        <v>0.54900000000000004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0.20599999999999999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0.20599999999999999</v>
      </c>
      <c r="AG56" s="39">
        <v>0</v>
      </c>
      <c r="AH56" s="39">
        <v>1.208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1.6020000000000001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</row>
    <row r="57" spans="1:63" x14ac:dyDescent="0.2">
      <c r="A57" s="30">
        <f t="shared" si="12"/>
        <v>2017</v>
      </c>
      <c r="D57" s="30">
        <f t="shared" si="13"/>
        <v>0</v>
      </c>
      <c r="E57" s="30">
        <f t="shared" si="4"/>
        <v>26</v>
      </c>
      <c r="F57" s="30">
        <f t="shared" si="5"/>
        <v>7</v>
      </c>
      <c r="G57" s="30">
        <f t="shared" si="6"/>
        <v>0</v>
      </c>
      <c r="H57" s="30">
        <f t="shared" si="7"/>
        <v>0</v>
      </c>
      <c r="I57" s="30">
        <f t="shared" si="8"/>
        <v>0</v>
      </c>
      <c r="J57" s="30">
        <f t="shared" si="9"/>
        <v>0</v>
      </c>
      <c r="K57" s="30">
        <f t="shared" si="10"/>
        <v>0</v>
      </c>
      <c r="L57" s="30">
        <f t="shared" si="11"/>
        <v>6</v>
      </c>
      <c r="M57" s="38">
        <v>42887</v>
      </c>
      <c r="N57" s="39">
        <v>0</v>
      </c>
      <c r="O57" s="39">
        <v>1.3160000000000001</v>
      </c>
      <c r="P57" s="39">
        <v>0.16700000000000001</v>
      </c>
      <c r="Q57" s="39">
        <v>0</v>
      </c>
      <c r="R57" s="39">
        <v>0</v>
      </c>
      <c r="S57" s="39">
        <v>0</v>
      </c>
      <c r="T57" s="39">
        <v>2.7E-2</v>
      </c>
      <c r="U57" s="39">
        <v>0</v>
      </c>
      <c r="V57" s="39">
        <v>0</v>
      </c>
      <c r="W57" s="39">
        <v>0.58299999999999996</v>
      </c>
      <c r="X57" s="39">
        <v>0</v>
      </c>
      <c r="Y57" s="39">
        <v>4.95</v>
      </c>
      <c r="Z57" s="39">
        <v>1.2E-2</v>
      </c>
      <c r="AA57" s="39">
        <v>0.255</v>
      </c>
      <c r="AB57" s="39">
        <v>0.30599999999999999</v>
      </c>
      <c r="AC57" s="39">
        <v>0</v>
      </c>
      <c r="AD57" s="39">
        <v>0.318</v>
      </c>
      <c r="AE57" s="39">
        <v>0.25700000000000001</v>
      </c>
      <c r="AF57" s="39">
        <v>0.70299999999999996</v>
      </c>
      <c r="AG57" s="39">
        <v>4.9000000000000002E-2</v>
      </c>
      <c r="AH57" s="39">
        <v>0</v>
      </c>
      <c r="AI57" s="39">
        <v>0</v>
      </c>
      <c r="AJ57" s="39">
        <v>0</v>
      </c>
      <c r="AK57" s="39">
        <v>0.28999999999999998</v>
      </c>
      <c r="AL57" s="39">
        <v>1.742</v>
      </c>
      <c r="AM57" s="39">
        <v>0.67900000000000005</v>
      </c>
      <c r="AN57" s="39">
        <v>0</v>
      </c>
      <c r="AO57" s="39">
        <v>0</v>
      </c>
      <c r="AP57" s="39">
        <v>0</v>
      </c>
      <c r="AQ57" s="39">
        <v>1.1459999999999999</v>
      </c>
      <c r="AR57" s="39">
        <v>0</v>
      </c>
      <c r="AS57" s="39">
        <v>0</v>
      </c>
      <c r="AT57" s="39">
        <v>0.23799999999999999</v>
      </c>
      <c r="AU57" s="39">
        <v>3.411</v>
      </c>
      <c r="AV57" s="39">
        <v>1.012</v>
      </c>
      <c r="AW57" s="39">
        <v>0</v>
      </c>
      <c r="AX57" s="39">
        <v>0</v>
      </c>
      <c r="AY57" s="39">
        <v>4.0199999999999996</v>
      </c>
      <c r="AZ57" s="39">
        <v>0</v>
      </c>
      <c r="BA57" s="39">
        <v>0</v>
      </c>
      <c r="BB57" s="39">
        <v>0</v>
      </c>
      <c r="BC57" s="39">
        <v>0.14899999999999999</v>
      </c>
      <c r="BD57" s="39">
        <v>0</v>
      </c>
      <c r="BE57" s="39">
        <v>0.215</v>
      </c>
      <c r="BF57" s="39">
        <v>0.192</v>
      </c>
      <c r="BG57" s="39">
        <v>0</v>
      </c>
      <c r="BH57" s="39">
        <v>0</v>
      </c>
      <c r="BI57" s="39">
        <v>0.72499999999999998</v>
      </c>
      <c r="BJ57" s="39">
        <v>8.1000000000000003E-2</v>
      </c>
      <c r="BK57" s="39">
        <v>0.23599999999999999</v>
      </c>
    </row>
    <row r="58" spans="1:63" x14ac:dyDescent="0.2">
      <c r="A58" s="30">
        <f t="shared" si="12"/>
        <v>2017</v>
      </c>
      <c r="D58" s="30">
        <f t="shared" si="13"/>
        <v>14</v>
      </c>
      <c r="E58" s="30">
        <f t="shared" si="4"/>
        <v>50</v>
      </c>
      <c r="F58" s="30">
        <f t="shared" si="5"/>
        <v>50</v>
      </c>
      <c r="G58" s="30">
        <f t="shared" si="6"/>
        <v>33</v>
      </c>
      <c r="H58" s="30">
        <f t="shared" si="7"/>
        <v>0</v>
      </c>
      <c r="I58" s="30">
        <f t="shared" si="8"/>
        <v>0</v>
      </c>
      <c r="J58" s="30">
        <f t="shared" si="9"/>
        <v>0</v>
      </c>
      <c r="K58" s="30">
        <f t="shared" si="10"/>
        <v>0</v>
      </c>
      <c r="L58" s="30">
        <f t="shared" si="11"/>
        <v>7</v>
      </c>
      <c r="M58" s="38">
        <v>42917</v>
      </c>
      <c r="N58" s="39">
        <v>28.530999999999999</v>
      </c>
      <c r="O58" s="39">
        <v>5.5869999999999997</v>
      </c>
      <c r="P58" s="39">
        <v>25.58</v>
      </c>
      <c r="Q58" s="39">
        <v>9.3059999999999992</v>
      </c>
      <c r="R58" s="39">
        <v>9.7769999999999992</v>
      </c>
      <c r="S58" s="39">
        <v>17.283000000000001</v>
      </c>
      <c r="T58" s="39">
        <v>37.244999999999997</v>
      </c>
      <c r="U58" s="39">
        <v>6.1660000000000004</v>
      </c>
      <c r="V58" s="39">
        <v>5.3849999999999998</v>
      </c>
      <c r="W58" s="39">
        <v>30.021000000000001</v>
      </c>
      <c r="X58" s="39">
        <v>29.198</v>
      </c>
      <c r="Y58" s="39">
        <v>5.9809999999999999</v>
      </c>
      <c r="Z58" s="39">
        <v>26.585999999999999</v>
      </c>
      <c r="AA58" s="39">
        <v>8.6579999999999995</v>
      </c>
      <c r="AB58" s="39">
        <v>4.3940000000000001</v>
      </c>
      <c r="AC58" s="39">
        <v>32.463999999999999</v>
      </c>
      <c r="AD58" s="39">
        <v>8.8439999999999994</v>
      </c>
      <c r="AE58" s="39">
        <v>21.039000000000001</v>
      </c>
      <c r="AF58" s="39">
        <v>15.122999999999999</v>
      </c>
      <c r="AG58" s="39">
        <v>18.411999999999999</v>
      </c>
      <c r="AH58" s="39">
        <v>33.747999999999998</v>
      </c>
      <c r="AI58" s="39">
        <v>6.7619999999999996</v>
      </c>
      <c r="AJ58" s="39">
        <v>10.867000000000001</v>
      </c>
      <c r="AK58" s="39">
        <v>18.440999999999999</v>
      </c>
      <c r="AL58" s="39">
        <v>23.143000000000001</v>
      </c>
      <c r="AM58" s="39">
        <v>6.3849999999999998</v>
      </c>
      <c r="AN58" s="39">
        <v>19.149000000000001</v>
      </c>
      <c r="AO58" s="39">
        <v>13.185</v>
      </c>
      <c r="AP58" s="39">
        <v>23.37</v>
      </c>
      <c r="AQ58" s="39">
        <v>10.064</v>
      </c>
      <c r="AR58" s="39">
        <v>15.231999999999999</v>
      </c>
      <c r="AS58" s="39">
        <v>13.545</v>
      </c>
      <c r="AT58" s="39">
        <v>8.875</v>
      </c>
      <c r="AU58" s="39">
        <v>28.033000000000001</v>
      </c>
      <c r="AV58" s="39">
        <v>15.78</v>
      </c>
      <c r="AW58" s="39">
        <v>12.897</v>
      </c>
      <c r="AX58" s="39">
        <v>9.3420000000000005</v>
      </c>
      <c r="AY58" s="39">
        <v>26.73</v>
      </c>
      <c r="AZ58" s="39">
        <v>15.234</v>
      </c>
      <c r="BA58" s="39">
        <v>15.504</v>
      </c>
      <c r="BB58" s="39">
        <v>10.212</v>
      </c>
      <c r="BC58" s="39">
        <v>16.356999999999999</v>
      </c>
      <c r="BD58" s="39">
        <v>7.1050000000000004</v>
      </c>
      <c r="BE58" s="39">
        <v>26.539000000000001</v>
      </c>
      <c r="BF58" s="39">
        <v>29.994</v>
      </c>
      <c r="BG58" s="39">
        <v>9.3719999999999999</v>
      </c>
      <c r="BH58" s="39">
        <v>27.591000000000001</v>
      </c>
      <c r="BI58" s="39">
        <v>5.3170000000000002</v>
      </c>
      <c r="BJ58" s="39">
        <v>3.9460000000000002</v>
      </c>
      <c r="BK58" s="39">
        <v>40.271000000000001</v>
      </c>
    </row>
    <row r="59" spans="1:63" x14ac:dyDescent="0.2">
      <c r="A59" s="30">
        <f t="shared" si="12"/>
        <v>2017</v>
      </c>
      <c r="D59" s="30">
        <f t="shared" si="13"/>
        <v>0</v>
      </c>
      <c r="E59" s="30">
        <f t="shared" si="4"/>
        <v>49</v>
      </c>
      <c r="F59" s="30">
        <f t="shared" si="5"/>
        <v>46</v>
      </c>
      <c r="G59" s="30">
        <f t="shared" si="6"/>
        <v>2</v>
      </c>
      <c r="H59" s="30">
        <f t="shared" si="7"/>
        <v>0</v>
      </c>
      <c r="I59" s="30">
        <f t="shared" si="8"/>
        <v>0</v>
      </c>
      <c r="J59" s="30">
        <f t="shared" si="9"/>
        <v>0</v>
      </c>
      <c r="K59" s="30">
        <f t="shared" si="10"/>
        <v>0</v>
      </c>
      <c r="L59" s="30">
        <f t="shared" si="11"/>
        <v>8</v>
      </c>
      <c r="M59" s="38">
        <v>42948</v>
      </c>
      <c r="N59" s="39">
        <v>2.488</v>
      </c>
      <c r="O59" s="39">
        <v>3.81</v>
      </c>
      <c r="P59" s="39">
        <v>2.9470000000000001</v>
      </c>
      <c r="Q59" s="39">
        <v>3.4660000000000002</v>
      </c>
      <c r="R59" s="39">
        <v>2.9590000000000001</v>
      </c>
      <c r="S59" s="39">
        <v>3.1360000000000001</v>
      </c>
      <c r="T59" s="39">
        <v>3.8210000000000002</v>
      </c>
      <c r="U59" s="39">
        <v>1.81</v>
      </c>
      <c r="V59" s="39">
        <v>7.5709999999999997</v>
      </c>
      <c r="W59" s="39">
        <v>0.129</v>
      </c>
      <c r="X59" s="39">
        <v>4.0389999999999997</v>
      </c>
      <c r="Y59" s="39">
        <v>2.6019999999999999</v>
      </c>
      <c r="Z59" s="39">
        <v>3.7040000000000002</v>
      </c>
      <c r="AA59" s="39">
        <v>0.83799999999999997</v>
      </c>
      <c r="AB59" s="39">
        <v>1.8959999999999999</v>
      </c>
      <c r="AC59" s="39">
        <v>1.4339999999999999</v>
      </c>
      <c r="AD59" s="39">
        <v>3.1589999999999998</v>
      </c>
      <c r="AE59" s="39">
        <v>8.0000000000000002E-3</v>
      </c>
      <c r="AF59" s="39">
        <v>6.31</v>
      </c>
      <c r="AG59" s="39">
        <v>1.212</v>
      </c>
      <c r="AH59" s="39">
        <v>24.321999999999999</v>
      </c>
      <c r="AI59" s="39">
        <v>1.8160000000000001</v>
      </c>
      <c r="AJ59" s="39">
        <v>3.0760000000000001</v>
      </c>
      <c r="AK59" s="39">
        <v>2.9449999999999998</v>
      </c>
      <c r="AL59" s="39">
        <v>2.2959999999999998</v>
      </c>
      <c r="AM59" s="39">
        <v>2.855</v>
      </c>
      <c r="AN59" s="39">
        <v>1.2649999999999999</v>
      </c>
      <c r="AO59" s="39">
        <v>5.7770000000000001</v>
      </c>
      <c r="AP59" s="39">
        <v>1.24</v>
      </c>
      <c r="AQ59" s="39">
        <v>9.2690000000000001</v>
      </c>
      <c r="AR59" s="39">
        <v>4.141</v>
      </c>
      <c r="AS59" s="39">
        <v>1.6779999999999999</v>
      </c>
      <c r="AT59" s="39">
        <v>7.13</v>
      </c>
      <c r="AU59" s="39">
        <v>5.1429999999999998</v>
      </c>
      <c r="AV59" s="39">
        <v>5.8159999999999998</v>
      </c>
      <c r="AW59" s="39">
        <v>2.2040000000000002</v>
      </c>
      <c r="AX59" s="39">
        <v>1.06</v>
      </c>
      <c r="AY59" s="39">
        <v>7.9980000000000002</v>
      </c>
      <c r="AZ59" s="39">
        <v>3.9580000000000002</v>
      </c>
      <c r="BA59" s="39">
        <v>3.681</v>
      </c>
      <c r="BB59" s="39">
        <v>3.4980000000000002</v>
      </c>
      <c r="BC59" s="39">
        <v>2.1779999999999999</v>
      </c>
      <c r="BD59" s="39">
        <v>2.2410000000000001</v>
      </c>
      <c r="BE59" s="39">
        <v>3.9620000000000002</v>
      </c>
      <c r="BF59" s="39">
        <v>0</v>
      </c>
      <c r="BG59" s="39">
        <v>5.0810000000000004</v>
      </c>
      <c r="BH59" s="39">
        <v>21.51</v>
      </c>
      <c r="BI59" s="39">
        <v>2.016</v>
      </c>
      <c r="BJ59" s="39">
        <v>2.202</v>
      </c>
      <c r="BK59" s="39">
        <v>4.093</v>
      </c>
    </row>
    <row r="60" spans="1:63" x14ac:dyDescent="0.2">
      <c r="A60" s="30">
        <f t="shared" si="12"/>
        <v>2017</v>
      </c>
      <c r="D60" s="30">
        <f t="shared" si="13"/>
        <v>1</v>
      </c>
      <c r="E60" s="30">
        <f t="shared" si="4"/>
        <v>48</v>
      </c>
      <c r="F60" s="30">
        <f t="shared" si="5"/>
        <v>43</v>
      </c>
      <c r="G60" s="30">
        <f t="shared" si="6"/>
        <v>6</v>
      </c>
      <c r="H60" s="30">
        <f t="shared" si="7"/>
        <v>0</v>
      </c>
      <c r="I60" s="30">
        <f t="shared" si="8"/>
        <v>0</v>
      </c>
      <c r="J60" s="30">
        <f t="shared" si="9"/>
        <v>0</v>
      </c>
      <c r="K60" s="30">
        <f t="shared" si="10"/>
        <v>0</v>
      </c>
      <c r="L60" s="30">
        <f t="shared" si="11"/>
        <v>9</v>
      </c>
      <c r="M60" s="38">
        <v>42979</v>
      </c>
      <c r="N60" s="39">
        <v>5.7640000000000002</v>
      </c>
      <c r="O60" s="39">
        <v>0.26600000000000001</v>
      </c>
      <c r="P60" s="39">
        <v>1.625</v>
      </c>
      <c r="Q60" s="39">
        <v>3.63</v>
      </c>
      <c r="R60" s="39">
        <v>0.122</v>
      </c>
      <c r="S60" s="39">
        <v>6.4</v>
      </c>
      <c r="T60" s="39">
        <v>0.55600000000000005</v>
      </c>
      <c r="U60" s="39">
        <v>16.012</v>
      </c>
      <c r="V60" s="39">
        <v>6.8890000000000002</v>
      </c>
      <c r="W60" s="39">
        <v>1.3939999999999999</v>
      </c>
      <c r="X60" s="39">
        <v>6.2270000000000003</v>
      </c>
      <c r="Y60" s="39">
        <v>3.0219999999999998</v>
      </c>
      <c r="Z60" s="39">
        <v>2.1219999999999999</v>
      </c>
      <c r="AA60" s="39">
        <v>8.6590000000000007</v>
      </c>
      <c r="AB60" s="39">
        <v>1.075</v>
      </c>
      <c r="AC60" s="39">
        <v>3.8719999999999999</v>
      </c>
      <c r="AD60" s="39">
        <v>3.5870000000000002</v>
      </c>
      <c r="AE60" s="39">
        <v>15.949</v>
      </c>
      <c r="AF60" s="39">
        <v>4.3049999999999997</v>
      </c>
      <c r="AG60" s="39">
        <v>3.9049999999999998</v>
      </c>
      <c r="AH60" s="39">
        <v>2.8479999999999999</v>
      </c>
      <c r="AI60" s="39">
        <v>8.5969999999999995</v>
      </c>
      <c r="AJ60" s="39">
        <v>4.4329999999999998</v>
      </c>
      <c r="AK60" s="39">
        <v>3.754</v>
      </c>
      <c r="AL60" s="39">
        <v>6.2679999999999998</v>
      </c>
      <c r="AM60" s="39">
        <v>0.21</v>
      </c>
      <c r="AN60" s="39">
        <v>0</v>
      </c>
      <c r="AO60" s="39">
        <v>8.3480000000000008</v>
      </c>
      <c r="AP60" s="39">
        <v>6.4290000000000003</v>
      </c>
      <c r="AQ60" s="39">
        <v>4.0880000000000001</v>
      </c>
      <c r="AR60" s="39">
        <v>0.997</v>
      </c>
      <c r="AS60" s="39">
        <v>3.1629999999999998</v>
      </c>
      <c r="AT60" s="39">
        <v>2.4369999999999998</v>
      </c>
      <c r="AU60" s="39">
        <v>17.356000000000002</v>
      </c>
      <c r="AV60" s="39">
        <v>3.0739999999999998</v>
      </c>
      <c r="AW60" s="39">
        <v>2.4060000000000001</v>
      </c>
      <c r="AX60" s="39">
        <v>3.8239999999999998</v>
      </c>
      <c r="AY60" s="39">
        <v>13.823</v>
      </c>
      <c r="AZ60" s="39">
        <v>2.8740000000000001</v>
      </c>
      <c r="BA60" s="39">
        <v>9.3190000000000008</v>
      </c>
      <c r="BB60" s="39">
        <v>0</v>
      </c>
      <c r="BC60" s="39">
        <v>6.0069999999999997</v>
      </c>
      <c r="BD60" s="39">
        <v>3.738</v>
      </c>
      <c r="BE60" s="39">
        <v>8.4239999999999995</v>
      </c>
      <c r="BF60" s="39">
        <v>1.5820000000000001</v>
      </c>
      <c r="BG60" s="39">
        <v>8.9600000000000009</v>
      </c>
      <c r="BH60" s="39">
        <v>1.718</v>
      </c>
      <c r="BI60" s="39">
        <v>34.585999999999999</v>
      </c>
      <c r="BJ60" s="39">
        <v>13.518000000000001</v>
      </c>
      <c r="BK60" s="39">
        <v>1.839</v>
      </c>
    </row>
    <row r="61" spans="1:63" x14ac:dyDescent="0.2">
      <c r="A61" s="30">
        <f t="shared" si="12"/>
        <v>2017</v>
      </c>
      <c r="D61" s="30">
        <f t="shared" si="13"/>
        <v>0</v>
      </c>
      <c r="E61" s="30">
        <f t="shared" si="4"/>
        <v>35</v>
      </c>
      <c r="F61" s="30">
        <f t="shared" si="5"/>
        <v>13</v>
      </c>
      <c r="G61" s="30">
        <f t="shared" si="6"/>
        <v>2</v>
      </c>
      <c r="H61" s="30">
        <f t="shared" si="7"/>
        <v>0</v>
      </c>
      <c r="I61" s="30">
        <f t="shared" si="8"/>
        <v>0</v>
      </c>
      <c r="J61" s="30">
        <f t="shared" si="9"/>
        <v>0</v>
      </c>
      <c r="K61" s="30">
        <f t="shared" si="10"/>
        <v>0</v>
      </c>
      <c r="L61" s="30">
        <f t="shared" si="11"/>
        <v>10</v>
      </c>
      <c r="M61" s="38">
        <v>43009</v>
      </c>
      <c r="N61" s="39">
        <v>2.6040000000000001</v>
      </c>
      <c r="O61" s="39">
        <v>0</v>
      </c>
      <c r="P61" s="39">
        <v>0.61199999999999999</v>
      </c>
      <c r="Q61" s="39">
        <v>6.0999999999999999E-2</v>
      </c>
      <c r="R61" s="39">
        <v>8.5999999999999993E-2</v>
      </c>
      <c r="S61" s="39">
        <v>9.0570000000000004</v>
      </c>
      <c r="T61" s="39">
        <v>0</v>
      </c>
      <c r="U61" s="39">
        <v>11.106999999999999</v>
      </c>
      <c r="V61" s="39">
        <v>0</v>
      </c>
      <c r="W61" s="39">
        <v>9.7289999999999992</v>
      </c>
      <c r="X61" s="39">
        <v>0.81699999999999995</v>
      </c>
      <c r="Y61" s="39">
        <v>8.1000000000000003E-2</v>
      </c>
      <c r="Z61" s="39">
        <v>0</v>
      </c>
      <c r="AA61" s="39">
        <v>0</v>
      </c>
      <c r="AB61" s="39">
        <v>0</v>
      </c>
      <c r="AC61" s="39">
        <v>0.72899999999999998</v>
      </c>
      <c r="AD61" s="39">
        <v>16.061</v>
      </c>
      <c r="AE61" s="39">
        <v>0</v>
      </c>
      <c r="AF61" s="39">
        <v>5.2690000000000001</v>
      </c>
      <c r="AG61" s="39">
        <v>0</v>
      </c>
      <c r="AH61" s="39">
        <v>0.30099999999999999</v>
      </c>
      <c r="AI61" s="39">
        <v>0.13600000000000001</v>
      </c>
      <c r="AJ61" s="39">
        <v>0</v>
      </c>
      <c r="AK61" s="39">
        <v>4.0330000000000004</v>
      </c>
      <c r="AL61" s="39">
        <v>0</v>
      </c>
      <c r="AM61" s="39">
        <v>0.76300000000000001</v>
      </c>
      <c r="AN61" s="39">
        <v>9.2810000000000006</v>
      </c>
      <c r="AO61" s="39">
        <v>0</v>
      </c>
      <c r="AP61" s="39">
        <v>0</v>
      </c>
      <c r="AQ61" s="39">
        <v>0.53</v>
      </c>
      <c r="AR61" s="39">
        <v>0</v>
      </c>
      <c r="AS61" s="39">
        <v>1.353</v>
      </c>
      <c r="AT61" s="39">
        <v>0.36299999999999999</v>
      </c>
      <c r="AU61" s="39">
        <v>0.20300000000000001</v>
      </c>
      <c r="AV61" s="39">
        <v>1.6830000000000001</v>
      </c>
      <c r="AW61" s="39">
        <v>0</v>
      </c>
      <c r="AX61" s="39">
        <v>0</v>
      </c>
      <c r="AY61" s="39">
        <v>0.59499999999999997</v>
      </c>
      <c r="AZ61" s="39">
        <v>0.64300000000000002</v>
      </c>
      <c r="BA61" s="39">
        <v>0.11700000000000001</v>
      </c>
      <c r="BB61" s="39">
        <v>0.41</v>
      </c>
      <c r="BC61" s="39">
        <v>2.7E-2</v>
      </c>
      <c r="BD61" s="39">
        <v>0.44500000000000001</v>
      </c>
      <c r="BE61" s="39">
        <v>2.665</v>
      </c>
      <c r="BF61" s="39">
        <v>5.3719999999999999</v>
      </c>
      <c r="BG61" s="39">
        <v>0.41099999999999998</v>
      </c>
      <c r="BH61" s="39">
        <v>2.27</v>
      </c>
      <c r="BI61" s="39">
        <v>0.46700000000000003</v>
      </c>
      <c r="BJ61" s="39">
        <v>1.4E-2</v>
      </c>
      <c r="BK61" s="39">
        <v>0.88500000000000001</v>
      </c>
    </row>
    <row r="62" spans="1:63" x14ac:dyDescent="0.2">
      <c r="A62" s="30">
        <f t="shared" si="12"/>
        <v>2017</v>
      </c>
      <c r="D62" s="30">
        <f t="shared" si="13"/>
        <v>0</v>
      </c>
      <c r="E62" s="30">
        <f t="shared" si="4"/>
        <v>1</v>
      </c>
      <c r="F62" s="30">
        <f t="shared" si="5"/>
        <v>1</v>
      </c>
      <c r="G62" s="30">
        <f t="shared" si="6"/>
        <v>0</v>
      </c>
      <c r="H62" s="30">
        <f t="shared" si="7"/>
        <v>0</v>
      </c>
      <c r="I62" s="30">
        <f t="shared" si="8"/>
        <v>0</v>
      </c>
      <c r="J62" s="30">
        <f t="shared" si="9"/>
        <v>0</v>
      </c>
      <c r="K62" s="30">
        <f t="shared" si="10"/>
        <v>0</v>
      </c>
      <c r="L62" s="30">
        <f t="shared" si="11"/>
        <v>11</v>
      </c>
      <c r="M62" s="38">
        <v>43040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1.0309999999999999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</row>
    <row r="63" spans="1:63" x14ac:dyDescent="0.2">
      <c r="A63" s="30">
        <f t="shared" si="12"/>
        <v>2017</v>
      </c>
      <c r="D63" s="30">
        <f t="shared" si="13"/>
        <v>1</v>
      </c>
      <c r="E63" s="30">
        <f t="shared" si="4"/>
        <v>38</v>
      </c>
      <c r="F63" s="30">
        <f t="shared" si="5"/>
        <v>31</v>
      </c>
      <c r="G63" s="30">
        <f t="shared" si="6"/>
        <v>3</v>
      </c>
      <c r="H63" s="30">
        <f t="shared" si="7"/>
        <v>0</v>
      </c>
      <c r="I63" s="30">
        <f t="shared" si="8"/>
        <v>0</v>
      </c>
      <c r="J63" s="30">
        <f t="shared" si="9"/>
        <v>0</v>
      </c>
      <c r="K63" s="30">
        <f t="shared" si="10"/>
        <v>0</v>
      </c>
      <c r="L63" s="30">
        <f t="shared" si="11"/>
        <v>12</v>
      </c>
      <c r="M63" s="38">
        <v>43070</v>
      </c>
      <c r="N63" s="39">
        <v>0.126</v>
      </c>
      <c r="O63" s="39">
        <v>1.554</v>
      </c>
      <c r="P63" s="39">
        <v>2.1150000000000002</v>
      </c>
      <c r="Q63" s="39">
        <v>0.125</v>
      </c>
      <c r="R63" s="39">
        <v>0.06</v>
      </c>
      <c r="S63" s="39">
        <v>1.8149999999999999</v>
      </c>
      <c r="T63" s="39">
        <v>1.468</v>
      </c>
      <c r="U63" s="39">
        <v>4.54</v>
      </c>
      <c r="V63" s="39">
        <v>2.2050000000000001</v>
      </c>
      <c r="W63" s="39">
        <v>1.196</v>
      </c>
      <c r="X63" s="39">
        <v>0</v>
      </c>
      <c r="Y63" s="39">
        <v>10.518000000000001</v>
      </c>
      <c r="Z63" s="39">
        <v>0.18</v>
      </c>
      <c r="AA63" s="39">
        <v>2.093</v>
      </c>
      <c r="AB63" s="39">
        <v>0</v>
      </c>
      <c r="AC63" s="39">
        <v>5.2709999999999999</v>
      </c>
      <c r="AD63" s="39">
        <v>0</v>
      </c>
      <c r="AE63" s="39">
        <v>13.138999999999999</v>
      </c>
      <c r="AF63" s="39">
        <v>0</v>
      </c>
      <c r="AG63" s="39">
        <v>31.350999999999999</v>
      </c>
      <c r="AH63" s="39">
        <v>2.327</v>
      </c>
      <c r="AI63" s="39">
        <v>0</v>
      </c>
      <c r="AJ63" s="39">
        <v>0</v>
      </c>
      <c r="AK63" s="39">
        <v>1.0609999999999999</v>
      </c>
      <c r="AL63" s="39">
        <v>4.1369999999999996</v>
      </c>
      <c r="AM63" s="39">
        <v>0</v>
      </c>
      <c r="AN63" s="39">
        <v>1.788</v>
      </c>
      <c r="AO63" s="39">
        <v>1.4950000000000001</v>
      </c>
      <c r="AP63" s="39">
        <v>1.204</v>
      </c>
      <c r="AQ63" s="39">
        <v>1.25</v>
      </c>
      <c r="AR63" s="39">
        <v>0.21199999999999999</v>
      </c>
      <c r="AS63" s="39">
        <v>1.3080000000000001</v>
      </c>
      <c r="AT63" s="39">
        <v>0</v>
      </c>
      <c r="AU63" s="39">
        <v>3.5750000000000002</v>
      </c>
      <c r="AV63" s="39">
        <v>4.2850000000000001</v>
      </c>
      <c r="AW63" s="39">
        <v>1.1559999999999999</v>
      </c>
      <c r="AX63" s="39">
        <v>0</v>
      </c>
      <c r="AY63" s="39">
        <v>1.3839999999999999</v>
      </c>
      <c r="AZ63" s="39">
        <v>1.617</v>
      </c>
      <c r="BA63" s="39">
        <v>1.347</v>
      </c>
      <c r="BB63" s="39">
        <v>0.624</v>
      </c>
      <c r="BC63" s="39">
        <v>2.2010000000000001</v>
      </c>
      <c r="BD63" s="39">
        <v>0</v>
      </c>
      <c r="BE63" s="39">
        <v>1.9810000000000001</v>
      </c>
      <c r="BF63" s="39">
        <v>5.3959999999999999</v>
      </c>
      <c r="BG63" s="39">
        <v>0</v>
      </c>
      <c r="BH63" s="39">
        <v>8.2000000000000003E-2</v>
      </c>
      <c r="BI63" s="39">
        <v>2.6739999999999999</v>
      </c>
      <c r="BJ63" s="39">
        <v>5.0839999999999996</v>
      </c>
      <c r="BK63" s="39">
        <v>0</v>
      </c>
    </row>
    <row r="64" spans="1:63" x14ac:dyDescent="0.2">
      <c r="A64" s="30">
        <f t="shared" si="12"/>
        <v>2018</v>
      </c>
      <c r="D64" s="30">
        <f t="shared" si="13"/>
        <v>0</v>
      </c>
      <c r="E64" s="30">
        <f t="shared" si="4"/>
        <v>13</v>
      </c>
      <c r="F64" s="30">
        <f t="shared" si="5"/>
        <v>4</v>
      </c>
      <c r="G64" s="30">
        <f t="shared" si="6"/>
        <v>0</v>
      </c>
      <c r="H64" s="30">
        <f t="shared" si="7"/>
        <v>0</v>
      </c>
      <c r="I64" s="30">
        <f t="shared" si="8"/>
        <v>0</v>
      </c>
      <c r="J64" s="30">
        <f t="shared" si="9"/>
        <v>0</v>
      </c>
      <c r="K64" s="30">
        <f t="shared" si="10"/>
        <v>0</v>
      </c>
      <c r="L64" s="30">
        <f t="shared" si="11"/>
        <v>1</v>
      </c>
      <c r="M64" s="38">
        <v>43101</v>
      </c>
      <c r="N64" s="39">
        <v>0</v>
      </c>
      <c r="O64" s="39">
        <v>0</v>
      </c>
      <c r="P64" s="39">
        <v>0</v>
      </c>
      <c r="Q64" s="39">
        <v>0.755</v>
      </c>
      <c r="R64" s="39">
        <v>0</v>
      </c>
      <c r="S64" s="39">
        <v>1.861</v>
      </c>
      <c r="T64" s="39">
        <v>0</v>
      </c>
      <c r="U64" s="39">
        <v>0.49299999999999999</v>
      </c>
      <c r="V64" s="39">
        <v>0</v>
      </c>
      <c r="W64" s="39">
        <v>0</v>
      </c>
      <c r="X64" s="39">
        <v>0</v>
      </c>
      <c r="Y64" s="39">
        <v>1.927</v>
      </c>
      <c r="Z64" s="39">
        <v>0</v>
      </c>
      <c r="AA64" s="39">
        <v>0</v>
      </c>
      <c r="AB64" s="39">
        <v>3.6819999999999999</v>
      </c>
      <c r="AC64" s="39">
        <v>0</v>
      </c>
      <c r="AD64" s="39">
        <v>0.48699999999999999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0.309</v>
      </c>
      <c r="AK64" s="39">
        <v>0</v>
      </c>
      <c r="AL64" s="39">
        <v>0</v>
      </c>
      <c r="AM64" s="39">
        <v>0</v>
      </c>
      <c r="AN64" s="39">
        <v>0</v>
      </c>
      <c r="AO64" s="39">
        <v>0.26700000000000002</v>
      </c>
      <c r="AP64" s="39">
        <v>0.35599999999999998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0.27600000000000002</v>
      </c>
      <c r="BB64" s="39">
        <v>0.71399999999999997</v>
      </c>
      <c r="BC64" s="39">
        <v>0</v>
      </c>
      <c r="BD64" s="39">
        <v>0.57899999999999996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2.121</v>
      </c>
    </row>
    <row r="65" spans="1:63" x14ac:dyDescent="0.2">
      <c r="A65" s="30">
        <f t="shared" si="12"/>
        <v>2018</v>
      </c>
      <c r="D65" s="30">
        <f t="shared" si="13"/>
        <v>0</v>
      </c>
      <c r="E65" s="30">
        <f t="shared" si="4"/>
        <v>14</v>
      </c>
      <c r="F65" s="30">
        <f t="shared" si="5"/>
        <v>3</v>
      </c>
      <c r="G65" s="30">
        <f t="shared" si="6"/>
        <v>0</v>
      </c>
      <c r="H65" s="30">
        <f t="shared" si="7"/>
        <v>0</v>
      </c>
      <c r="I65" s="30">
        <f t="shared" si="8"/>
        <v>0</v>
      </c>
      <c r="J65" s="30">
        <f t="shared" si="9"/>
        <v>0</v>
      </c>
      <c r="K65" s="30">
        <f t="shared" si="10"/>
        <v>0</v>
      </c>
      <c r="L65" s="30">
        <f t="shared" si="11"/>
        <v>2</v>
      </c>
      <c r="M65" s="38">
        <v>43132</v>
      </c>
      <c r="N65" s="39">
        <v>0</v>
      </c>
      <c r="O65" s="39">
        <v>0</v>
      </c>
      <c r="P65" s="39">
        <v>0</v>
      </c>
      <c r="Q65" s="39">
        <v>0</v>
      </c>
      <c r="R65" s="39">
        <v>1.1819999999999999</v>
      </c>
      <c r="S65" s="39">
        <v>0</v>
      </c>
      <c r="T65" s="39">
        <v>0</v>
      </c>
      <c r="U65" s="39">
        <v>0</v>
      </c>
      <c r="V65" s="39">
        <v>0.20200000000000001</v>
      </c>
      <c r="W65" s="39">
        <v>0</v>
      </c>
      <c r="X65" s="39">
        <v>0.60799999999999998</v>
      </c>
      <c r="Y65" s="39">
        <v>0</v>
      </c>
      <c r="Z65" s="39">
        <v>1.1399999999999999</v>
      </c>
      <c r="AA65" s="39">
        <v>0</v>
      </c>
      <c r="AB65" s="39">
        <v>0</v>
      </c>
      <c r="AC65" s="39">
        <v>0</v>
      </c>
      <c r="AD65" s="39">
        <v>0</v>
      </c>
      <c r="AE65" s="39">
        <v>9.5000000000000001E-2</v>
      </c>
      <c r="AF65" s="39">
        <v>0</v>
      </c>
      <c r="AG65" s="39">
        <v>0</v>
      </c>
      <c r="AH65" s="39">
        <v>7.1999999999999995E-2</v>
      </c>
      <c r="AI65" s="39">
        <v>0</v>
      </c>
      <c r="AJ65" s="39">
        <v>0.224</v>
      </c>
      <c r="AK65" s="39">
        <v>0</v>
      </c>
      <c r="AL65" s="39">
        <v>0</v>
      </c>
      <c r="AM65" s="39">
        <v>0.16700000000000001</v>
      </c>
      <c r="AN65" s="39">
        <v>0</v>
      </c>
      <c r="AO65" s="39">
        <v>0.19</v>
      </c>
      <c r="AP65" s="39">
        <v>2.375</v>
      </c>
      <c r="AQ65" s="39">
        <v>0</v>
      </c>
      <c r="AR65" s="39">
        <v>0</v>
      </c>
      <c r="AS65" s="39">
        <v>2.5000000000000001E-2</v>
      </c>
      <c r="AT65" s="39">
        <v>0.186</v>
      </c>
      <c r="AU65" s="39">
        <v>0</v>
      </c>
      <c r="AV65" s="39">
        <v>0</v>
      </c>
      <c r="AW65" s="39">
        <v>0</v>
      </c>
      <c r="AX65" s="39">
        <v>0.76200000000000001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0.124</v>
      </c>
      <c r="BH65" s="39">
        <v>0</v>
      </c>
      <c r="BI65" s="39">
        <v>0</v>
      </c>
      <c r="BJ65" s="39">
        <v>0</v>
      </c>
      <c r="BK65" s="39">
        <v>0</v>
      </c>
    </row>
    <row r="66" spans="1:63" x14ac:dyDescent="0.2">
      <c r="A66" s="30">
        <f t="shared" si="12"/>
        <v>2018</v>
      </c>
      <c r="D66" s="30">
        <f t="shared" si="13"/>
        <v>0</v>
      </c>
      <c r="E66" s="30">
        <f t="shared" si="4"/>
        <v>4</v>
      </c>
      <c r="F66" s="30">
        <f t="shared" si="5"/>
        <v>3</v>
      </c>
      <c r="G66" s="30">
        <f t="shared" si="6"/>
        <v>0</v>
      </c>
      <c r="H66" s="30">
        <f t="shared" si="7"/>
        <v>0</v>
      </c>
      <c r="I66" s="30">
        <f t="shared" si="8"/>
        <v>0</v>
      </c>
      <c r="J66" s="30">
        <f t="shared" si="9"/>
        <v>0</v>
      </c>
      <c r="K66" s="30">
        <f t="shared" si="10"/>
        <v>0</v>
      </c>
      <c r="L66" s="30">
        <f t="shared" si="11"/>
        <v>3</v>
      </c>
      <c r="M66" s="38">
        <v>43160</v>
      </c>
      <c r="N66" s="39">
        <v>0</v>
      </c>
      <c r="O66" s="39">
        <v>1.107</v>
      </c>
      <c r="P66" s="39">
        <v>0</v>
      </c>
      <c r="Q66" s="39">
        <v>1.004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1.1519999999999999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0</v>
      </c>
      <c r="BE66" s="39">
        <v>0</v>
      </c>
      <c r="BF66" s="39">
        <v>0.41799999999999998</v>
      </c>
      <c r="BG66" s="39">
        <v>0</v>
      </c>
      <c r="BH66" s="39">
        <v>0</v>
      </c>
      <c r="BI66" s="39">
        <v>0</v>
      </c>
      <c r="BJ66" s="39">
        <v>0</v>
      </c>
      <c r="BK66" s="39">
        <v>0</v>
      </c>
    </row>
    <row r="67" spans="1:63" x14ac:dyDescent="0.2">
      <c r="A67" s="30">
        <f t="shared" si="12"/>
        <v>2018</v>
      </c>
      <c r="D67" s="30">
        <f t="shared" si="13"/>
        <v>0</v>
      </c>
      <c r="E67" s="30">
        <f t="shared" si="4"/>
        <v>0</v>
      </c>
      <c r="F67" s="30">
        <f t="shared" si="5"/>
        <v>0</v>
      </c>
      <c r="G67" s="30">
        <f t="shared" si="6"/>
        <v>0</v>
      </c>
      <c r="H67" s="30">
        <f t="shared" si="7"/>
        <v>0</v>
      </c>
      <c r="I67" s="30">
        <f t="shared" si="8"/>
        <v>0</v>
      </c>
      <c r="J67" s="30">
        <f t="shared" si="9"/>
        <v>0</v>
      </c>
      <c r="K67" s="30">
        <f t="shared" si="10"/>
        <v>0</v>
      </c>
      <c r="L67" s="30">
        <f t="shared" si="11"/>
        <v>4</v>
      </c>
      <c r="M67" s="38">
        <v>43191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</row>
    <row r="68" spans="1:63" x14ac:dyDescent="0.2">
      <c r="A68" s="30">
        <f t="shared" si="12"/>
        <v>2018</v>
      </c>
      <c r="D68" s="30">
        <f t="shared" si="13"/>
        <v>0</v>
      </c>
      <c r="E68" s="30">
        <f t="shared" si="4"/>
        <v>22</v>
      </c>
      <c r="F68" s="30">
        <f t="shared" si="5"/>
        <v>14</v>
      </c>
      <c r="G68" s="30">
        <f t="shared" si="6"/>
        <v>0</v>
      </c>
      <c r="H68" s="30">
        <f t="shared" si="7"/>
        <v>0</v>
      </c>
      <c r="I68" s="30">
        <f t="shared" si="8"/>
        <v>0</v>
      </c>
      <c r="J68" s="30">
        <f t="shared" si="9"/>
        <v>0</v>
      </c>
      <c r="K68" s="30">
        <f t="shared" si="10"/>
        <v>0</v>
      </c>
      <c r="L68" s="30">
        <f t="shared" si="11"/>
        <v>5</v>
      </c>
      <c r="M68" s="38">
        <v>43221</v>
      </c>
      <c r="N68" s="39">
        <v>0</v>
      </c>
      <c r="O68" s="39">
        <v>1.1419999999999999</v>
      </c>
      <c r="P68" s="39">
        <v>0</v>
      </c>
      <c r="Q68" s="39">
        <v>0.69699999999999995</v>
      </c>
      <c r="R68" s="39">
        <v>0</v>
      </c>
      <c r="S68" s="39">
        <v>0.21299999999999999</v>
      </c>
      <c r="T68" s="39">
        <v>3.7469999999999999</v>
      </c>
      <c r="U68" s="39">
        <v>0</v>
      </c>
      <c r="V68" s="39">
        <v>0</v>
      </c>
      <c r="W68" s="39">
        <v>1.79</v>
      </c>
      <c r="X68" s="39">
        <v>0</v>
      </c>
      <c r="Y68" s="39">
        <v>1.19</v>
      </c>
      <c r="Z68" s="39">
        <v>0</v>
      </c>
      <c r="AA68" s="39">
        <v>1.8080000000000001</v>
      </c>
      <c r="AB68" s="39">
        <v>0</v>
      </c>
      <c r="AC68" s="39">
        <v>0</v>
      </c>
      <c r="AD68" s="39">
        <v>0</v>
      </c>
      <c r="AE68" s="39">
        <v>0</v>
      </c>
      <c r="AF68" s="39">
        <v>0.30099999999999999</v>
      </c>
      <c r="AG68" s="39">
        <v>0</v>
      </c>
      <c r="AH68" s="39">
        <v>0</v>
      </c>
      <c r="AI68" s="39">
        <v>1.1950000000000001</v>
      </c>
      <c r="AJ68" s="39">
        <v>1.9350000000000001</v>
      </c>
      <c r="AK68" s="39">
        <v>0</v>
      </c>
      <c r="AL68" s="39">
        <v>1.702</v>
      </c>
      <c r="AM68" s="39">
        <v>0</v>
      </c>
      <c r="AN68" s="39">
        <v>0.88300000000000001</v>
      </c>
      <c r="AO68" s="39">
        <v>0</v>
      </c>
      <c r="AP68" s="39">
        <v>0</v>
      </c>
      <c r="AQ68" s="39">
        <v>0</v>
      </c>
      <c r="AR68" s="39">
        <v>0</v>
      </c>
      <c r="AS68" s="39">
        <v>0.89900000000000002</v>
      </c>
      <c r="AT68" s="39">
        <v>1.298</v>
      </c>
      <c r="AU68" s="39">
        <v>0</v>
      </c>
      <c r="AV68" s="39">
        <v>0</v>
      </c>
      <c r="AW68" s="39">
        <v>1.242</v>
      </c>
      <c r="AX68" s="39">
        <v>1.6839999999999999</v>
      </c>
      <c r="AY68" s="39">
        <v>0</v>
      </c>
      <c r="AZ68" s="39">
        <v>0.5</v>
      </c>
      <c r="BA68" s="39">
        <v>0</v>
      </c>
      <c r="BB68" s="39">
        <v>0.66100000000000003</v>
      </c>
      <c r="BC68" s="39">
        <v>0</v>
      </c>
      <c r="BD68" s="39">
        <v>0</v>
      </c>
      <c r="BE68" s="39">
        <v>2.016</v>
      </c>
      <c r="BF68" s="39">
        <v>1.617</v>
      </c>
      <c r="BG68" s="39">
        <v>0</v>
      </c>
      <c r="BH68" s="39">
        <v>0.25800000000000001</v>
      </c>
      <c r="BI68" s="39">
        <v>0</v>
      </c>
      <c r="BJ68" s="39">
        <v>0</v>
      </c>
      <c r="BK68" s="39">
        <v>1.45</v>
      </c>
    </row>
    <row r="69" spans="1:63" x14ac:dyDescent="0.2">
      <c r="A69" s="30">
        <f t="shared" si="12"/>
        <v>2018</v>
      </c>
      <c r="D69" s="30">
        <f t="shared" si="13"/>
        <v>0</v>
      </c>
      <c r="E69" s="30">
        <f t="shared" si="4"/>
        <v>36</v>
      </c>
      <c r="F69" s="30">
        <f t="shared" si="5"/>
        <v>20</v>
      </c>
      <c r="G69" s="30">
        <f t="shared" si="6"/>
        <v>0</v>
      </c>
      <c r="H69" s="30">
        <f t="shared" si="7"/>
        <v>0</v>
      </c>
      <c r="I69" s="30">
        <f t="shared" si="8"/>
        <v>0</v>
      </c>
      <c r="J69" s="30">
        <f t="shared" si="9"/>
        <v>0</v>
      </c>
      <c r="K69" s="30">
        <f t="shared" si="10"/>
        <v>0</v>
      </c>
      <c r="L69" s="30">
        <f t="shared" si="11"/>
        <v>6</v>
      </c>
      <c r="M69" s="38">
        <v>43252</v>
      </c>
      <c r="N69" s="39">
        <v>0</v>
      </c>
      <c r="O69" s="39">
        <v>6.5259999999999998</v>
      </c>
      <c r="P69" s="39">
        <v>4.4539999999999997</v>
      </c>
      <c r="Q69" s="39">
        <v>0</v>
      </c>
      <c r="R69" s="39">
        <v>0</v>
      </c>
      <c r="S69" s="39">
        <v>0.30599999999999999</v>
      </c>
      <c r="T69" s="39">
        <v>0.59299999999999997</v>
      </c>
      <c r="U69" s="39">
        <v>1.0669999999999999</v>
      </c>
      <c r="V69" s="39">
        <v>0.23300000000000001</v>
      </c>
      <c r="W69" s="39">
        <v>0.76100000000000001</v>
      </c>
      <c r="X69" s="39">
        <v>9.07</v>
      </c>
      <c r="Y69" s="39">
        <v>0.14399999999999999</v>
      </c>
      <c r="Z69" s="39">
        <v>1.917</v>
      </c>
      <c r="AA69" s="39">
        <v>0</v>
      </c>
      <c r="AB69" s="39">
        <v>0</v>
      </c>
      <c r="AC69" s="39">
        <v>1.7829999999999999</v>
      </c>
      <c r="AD69" s="39">
        <v>0.70899999999999996</v>
      </c>
      <c r="AE69" s="39">
        <v>0</v>
      </c>
      <c r="AF69" s="39">
        <v>4.4660000000000002</v>
      </c>
      <c r="AG69" s="39">
        <v>0</v>
      </c>
      <c r="AH69" s="39">
        <v>1.3260000000000001</v>
      </c>
      <c r="AI69" s="39">
        <v>0</v>
      </c>
      <c r="AJ69" s="39">
        <v>0.42</v>
      </c>
      <c r="AK69" s="39">
        <v>1.355</v>
      </c>
      <c r="AL69" s="39">
        <v>0.748</v>
      </c>
      <c r="AM69" s="39">
        <v>6.1879999999999997</v>
      </c>
      <c r="AN69" s="39">
        <v>3.024</v>
      </c>
      <c r="AO69" s="39">
        <v>0</v>
      </c>
      <c r="AP69" s="39">
        <v>0</v>
      </c>
      <c r="AQ69" s="39">
        <v>1.5449999999999999</v>
      </c>
      <c r="AR69" s="39">
        <v>1.39</v>
      </c>
      <c r="AS69" s="39">
        <v>0</v>
      </c>
      <c r="AT69" s="39">
        <v>0.16500000000000001</v>
      </c>
      <c r="AU69" s="39">
        <v>2.1019999999999999</v>
      </c>
      <c r="AV69" s="39">
        <v>0.79700000000000004</v>
      </c>
      <c r="AW69" s="39">
        <v>1.0620000000000001</v>
      </c>
      <c r="AX69" s="39">
        <v>0.81100000000000005</v>
      </c>
      <c r="AY69" s="39">
        <v>0.17499999999999999</v>
      </c>
      <c r="AZ69" s="39">
        <v>1.994</v>
      </c>
      <c r="BA69" s="39">
        <v>0</v>
      </c>
      <c r="BB69" s="39">
        <v>1.857</v>
      </c>
      <c r="BC69" s="39">
        <v>0</v>
      </c>
      <c r="BD69" s="39">
        <v>0</v>
      </c>
      <c r="BE69" s="39">
        <v>1.2689999999999999</v>
      </c>
      <c r="BF69" s="39">
        <v>0.76900000000000002</v>
      </c>
      <c r="BG69" s="39">
        <v>0.122</v>
      </c>
      <c r="BH69" s="39">
        <v>1.4330000000000001</v>
      </c>
      <c r="BI69" s="39">
        <v>0.51700000000000002</v>
      </c>
      <c r="BJ69" s="39">
        <v>0.35899999999999999</v>
      </c>
      <c r="BK69" s="39">
        <v>1.7410000000000001</v>
      </c>
    </row>
    <row r="70" spans="1:63" x14ac:dyDescent="0.2">
      <c r="A70" s="30">
        <f t="shared" si="12"/>
        <v>2018</v>
      </c>
      <c r="D70" s="30">
        <f t="shared" si="13"/>
        <v>1</v>
      </c>
      <c r="E70" s="30">
        <f t="shared" si="4"/>
        <v>50</v>
      </c>
      <c r="F70" s="30">
        <f t="shared" si="5"/>
        <v>50</v>
      </c>
      <c r="G70" s="30">
        <f t="shared" si="6"/>
        <v>12</v>
      </c>
      <c r="H70" s="30">
        <f t="shared" si="7"/>
        <v>0</v>
      </c>
      <c r="I70" s="30">
        <f t="shared" si="8"/>
        <v>0</v>
      </c>
      <c r="J70" s="30">
        <f t="shared" si="9"/>
        <v>0</v>
      </c>
      <c r="K70" s="30">
        <f t="shared" si="10"/>
        <v>0</v>
      </c>
      <c r="L70" s="30">
        <f t="shared" si="11"/>
        <v>7</v>
      </c>
      <c r="M70" s="38">
        <v>43282</v>
      </c>
      <c r="N70" s="39">
        <v>4.9169999999999998</v>
      </c>
      <c r="O70" s="39">
        <v>5.37</v>
      </c>
      <c r="P70" s="39">
        <v>12.391</v>
      </c>
      <c r="Q70" s="39">
        <v>3.157</v>
      </c>
      <c r="R70" s="39">
        <v>25.914999999999999</v>
      </c>
      <c r="S70" s="39">
        <v>1.972</v>
      </c>
      <c r="T70" s="39">
        <v>15.378</v>
      </c>
      <c r="U70" s="39">
        <v>2.0550000000000002</v>
      </c>
      <c r="V70" s="39">
        <v>19.655000000000001</v>
      </c>
      <c r="W70" s="39">
        <v>3.5310000000000001</v>
      </c>
      <c r="X70" s="39">
        <v>10.891999999999999</v>
      </c>
      <c r="Y70" s="39">
        <v>4.1790000000000003</v>
      </c>
      <c r="Z70" s="39">
        <v>9.8740000000000006</v>
      </c>
      <c r="AA70" s="39">
        <v>1.762</v>
      </c>
      <c r="AB70" s="39">
        <v>2.0499999999999998</v>
      </c>
      <c r="AC70" s="39">
        <v>14.31</v>
      </c>
      <c r="AD70" s="39">
        <v>2.6469999999999998</v>
      </c>
      <c r="AE70" s="39">
        <v>6.2610000000000001</v>
      </c>
      <c r="AF70" s="39">
        <v>5.2</v>
      </c>
      <c r="AG70" s="39">
        <v>19.835000000000001</v>
      </c>
      <c r="AH70" s="39">
        <v>5.0839999999999996</v>
      </c>
      <c r="AI70" s="39">
        <v>7.3550000000000004</v>
      </c>
      <c r="AJ70" s="39">
        <v>13.207000000000001</v>
      </c>
      <c r="AK70" s="39">
        <v>3.089</v>
      </c>
      <c r="AL70" s="39">
        <v>19.838000000000001</v>
      </c>
      <c r="AM70" s="39">
        <v>2.456</v>
      </c>
      <c r="AN70" s="39">
        <v>3.0270000000000001</v>
      </c>
      <c r="AO70" s="39">
        <v>10.237</v>
      </c>
      <c r="AP70" s="39">
        <v>6.76</v>
      </c>
      <c r="AQ70" s="39">
        <v>2.952</v>
      </c>
      <c r="AR70" s="39">
        <v>3.669</v>
      </c>
      <c r="AS70" s="39">
        <v>3.0590000000000002</v>
      </c>
      <c r="AT70" s="39">
        <v>3.4540000000000002</v>
      </c>
      <c r="AU70" s="39">
        <v>16.806000000000001</v>
      </c>
      <c r="AV70" s="39">
        <v>4.2270000000000003</v>
      </c>
      <c r="AW70" s="39">
        <v>7.64</v>
      </c>
      <c r="AX70" s="39">
        <v>4.1429999999999998</v>
      </c>
      <c r="AY70" s="39">
        <v>7.6319999999999997</v>
      </c>
      <c r="AZ70" s="39">
        <v>4.18</v>
      </c>
      <c r="BA70" s="39">
        <v>14.994</v>
      </c>
      <c r="BB70" s="39">
        <v>5.6580000000000004</v>
      </c>
      <c r="BC70" s="39">
        <v>3.9830000000000001</v>
      </c>
      <c r="BD70" s="39">
        <v>8.5399999999999991</v>
      </c>
      <c r="BE70" s="39">
        <v>1.599</v>
      </c>
      <c r="BF70" s="39">
        <v>5.6280000000000001</v>
      </c>
      <c r="BG70" s="39">
        <v>4.6630000000000003</v>
      </c>
      <c r="BH70" s="39">
        <v>3.09</v>
      </c>
      <c r="BI70" s="39">
        <v>5.5739999999999998</v>
      </c>
      <c r="BJ70" s="39">
        <v>6.556</v>
      </c>
      <c r="BK70" s="39">
        <v>3.5419999999999998</v>
      </c>
    </row>
    <row r="71" spans="1:63" x14ac:dyDescent="0.2">
      <c r="A71" s="30">
        <f t="shared" si="12"/>
        <v>2018</v>
      </c>
      <c r="D71" s="30">
        <f t="shared" si="13"/>
        <v>3</v>
      </c>
      <c r="E71" s="30">
        <f t="shared" si="4"/>
        <v>49</v>
      </c>
      <c r="F71" s="30">
        <f t="shared" si="5"/>
        <v>49</v>
      </c>
      <c r="G71" s="30">
        <f t="shared" si="6"/>
        <v>7</v>
      </c>
      <c r="H71" s="30">
        <f t="shared" si="7"/>
        <v>0</v>
      </c>
      <c r="I71" s="30">
        <f t="shared" si="8"/>
        <v>0</v>
      </c>
      <c r="J71" s="30">
        <f t="shared" si="9"/>
        <v>0</v>
      </c>
      <c r="K71" s="30">
        <f t="shared" si="10"/>
        <v>0</v>
      </c>
      <c r="L71" s="30">
        <f t="shared" si="11"/>
        <v>8</v>
      </c>
      <c r="M71" s="38">
        <v>43313</v>
      </c>
      <c r="N71" s="39">
        <v>2.94</v>
      </c>
      <c r="O71" s="39">
        <v>6.6360000000000001</v>
      </c>
      <c r="P71" s="39">
        <v>1.3859999999999999</v>
      </c>
      <c r="Q71" s="39">
        <v>10.611000000000001</v>
      </c>
      <c r="R71" s="39">
        <v>6.9690000000000003</v>
      </c>
      <c r="S71" s="39">
        <v>0</v>
      </c>
      <c r="T71" s="39">
        <v>2.61</v>
      </c>
      <c r="U71" s="39">
        <v>2.4300000000000002</v>
      </c>
      <c r="V71" s="39">
        <v>1.222</v>
      </c>
      <c r="W71" s="39">
        <v>8.375</v>
      </c>
      <c r="X71" s="39">
        <v>16.091000000000001</v>
      </c>
      <c r="Y71" s="39">
        <v>2.2000000000000002</v>
      </c>
      <c r="Z71" s="39">
        <v>4.1619999999999999</v>
      </c>
      <c r="AA71" s="39">
        <v>3.996</v>
      </c>
      <c r="AB71" s="39">
        <v>3.218</v>
      </c>
      <c r="AC71" s="39">
        <v>2.1840000000000002</v>
      </c>
      <c r="AD71" s="39">
        <v>6.0469999999999997</v>
      </c>
      <c r="AE71" s="39">
        <v>3.8820000000000001</v>
      </c>
      <c r="AF71" s="39">
        <v>3.3620000000000001</v>
      </c>
      <c r="AG71" s="39">
        <v>1.7210000000000001</v>
      </c>
      <c r="AH71" s="39">
        <v>33.119999999999997</v>
      </c>
      <c r="AI71" s="39">
        <v>1.125</v>
      </c>
      <c r="AJ71" s="39">
        <v>2.238</v>
      </c>
      <c r="AK71" s="39">
        <v>5.4980000000000002</v>
      </c>
      <c r="AL71" s="39">
        <v>2.6240000000000001</v>
      </c>
      <c r="AM71" s="39">
        <v>3.2839999999999998</v>
      </c>
      <c r="AN71" s="39">
        <v>3.0630000000000002</v>
      </c>
      <c r="AO71" s="39">
        <v>7.625</v>
      </c>
      <c r="AP71" s="39">
        <v>12.497</v>
      </c>
      <c r="AQ71" s="39">
        <v>3.6739999999999999</v>
      </c>
      <c r="AR71" s="39">
        <v>1.7509999999999999</v>
      </c>
      <c r="AS71" s="39">
        <v>5.625</v>
      </c>
      <c r="AT71" s="39">
        <v>1.889</v>
      </c>
      <c r="AU71" s="39">
        <v>29.207999999999998</v>
      </c>
      <c r="AV71" s="39">
        <v>4.7480000000000002</v>
      </c>
      <c r="AW71" s="39">
        <v>1.9530000000000001</v>
      </c>
      <c r="AX71" s="39">
        <v>5.2539999999999996</v>
      </c>
      <c r="AY71" s="39">
        <v>2.5299999999999998</v>
      </c>
      <c r="AZ71" s="39">
        <v>4.016</v>
      </c>
      <c r="BA71" s="39">
        <v>4.5170000000000003</v>
      </c>
      <c r="BB71" s="39">
        <v>4.84</v>
      </c>
      <c r="BC71" s="39">
        <v>3.26</v>
      </c>
      <c r="BD71" s="39">
        <v>2.9540000000000002</v>
      </c>
      <c r="BE71" s="39">
        <v>10.797000000000001</v>
      </c>
      <c r="BF71" s="39">
        <v>3.3119999999999998</v>
      </c>
      <c r="BG71" s="39">
        <v>5.3440000000000003</v>
      </c>
      <c r="BH71" s="39">
        <v>25.834</v>
      </c>
      <c r="BI71" s="39">
        <v>4.4740000000000002</v>
      </c>
      <c r="BJ71" s="39">
        <v>4.01</v>
      </c>
      <c r="BK71" s="39">
        <v>5.93</v>
      </c>
    </row>
    <row r="72" spans="1:63" x14ac:dyDescent="0.2">
      <c r="A72" s="30">
        <f t="shared" si="12"/>
        <v>2018</v>
      </c>
      <c r="D72" s="30">
        <f t="shared" si="13"/>
        <v>1</v>
      </c>
      <c r="E72" s="30">
        <f t="shared" si="4"/>
        <v>45</v>
      </c>
      <c r="F72" s="30">
        <f t="shared" si="5"/>
        <v>35</v>
      </c>
      <c r="G72" s="30">
        <f t="shared" si="6"/>
        <v>11</v>
      </c>
      <c r="H72" s="30">
        <f t="shared" si="7"/>
        <v>0</v>
      </c>
      <c r="I72" s="30">
        <f t="shared" si="8"/>
        <v>0</v>
      </c>
      <c r="J72" s="30">
        <f t="shared" si="9"/>
        <v>0</v>
      </c>
      <c r="K72" s="30">
        <f t="shared" si="10"/>
        <v>0</v>
      </c>
      <c r="L72" s="30">
        <f t="shared" si="11"/>
        <v>9</v>
      </c>
      <c r="M72" s="38">
        <v>43344</v>
      </c>
      <c r="N72" s="39">
        <v>6.46</v>
      </c>
      <c r="O72" s="39">
        <v>0.86099999999999999</v>
      </c>
      <c r="P72" s="39">
        <v>0.05</v>
      </c>
      <c r="Q72" s="39">
        <v>16.622</v>
      </c>
      <c r="R72" s="39">
        <v>6.5449999999999999</v>
      </c>
      <c r="S72" s="39">
        <v>0.35699999999999998</v>
      </c>
      <c r="T72" s="39">
        <v>2.512</v>
      </c>
      <c r="U72" s="39">
        <v>30.225000000000001</v>
      </c>
      <c r="V72" s="39">
        <v>1.5349999999999999</v>
      </c>
      <c r="W72" s="39">
        <v>3.2679999999999998</v>
      </c>
      <c r="X72" s="39">
        <v>0</v>
      </c>
      <c r="Y72" s="39">
        <v>13.927</v>
      </c>
      <c r="Z72" s="39">
        <v>8.2040000000000006</v>
      </c>
      <c r="AA72" s="39">
        <v>2.2709999999999999</v>
      </c>
      <c r="AB72" s="39">
        <v>13.281000000000001</v>
      </c>
      <c r="AC72" s="39">
        <v>0</v>
      </c>
      <c r="AD72" s="39">
        <v>8.3339999999999996</v>
      </c>
      <c r="AE72" s="39">
        <v>0.252</v>
      </c>
      <c r="AF72" s="39">
        <v>0.747</v>
      </c>
      <c r="AG72" s="39">
        <v>12.955</v>
      </c>
      <c r="AH72" s="39">
        <v>4.0339999999999998</v>
      </c>
      <c r="AI72" s="39">
        <v>2.2280000000000002</v>
      </c>
      <c r="AJ72" s="39">
        <v>0</v>
      </c>
      <c r="AK72" s="39">
        <v>10.221</v>
      </c>
      <c r="AL72" s="39">
        <v>2.38</v>
      </c>
      <c r="AM72" s="39">
        <v>3.7930000000000001</v>
      </c>
      <c r="AN72" s="39">
        <v>6.492</v>
      </c>
      <c r="AO72" s="39">
        <v>5.5E-2</v>
      </c>
      <c r="AP72" s="39">
        <v>0.23799999999999999</v>
      </c>
      <c r="AQ72" s="39">
        <v>3.847</v>
      </c>
      <c r="AR72" s="39">
        <v>1.6719999999999999</v>
      </c>
      <c r="AS72" s="39">
        <v>14.769</v>
      </c>
      <c r="AT72" s="39">
        <v>2.0870000000000002</v>
      </c>
      <c r="AU72" s="39">
        <v>5.1289999999999996</v>
      </c>
      <c r="AV72" s="39">
        <v>3.827</v>
      </c>
      <c r="AW72" s="39">
        <v>1.4339999999999999</v>
      </c>
      <c r="AX72" s="39">
        <v>0.98799999999999999</v>
      </c>
      <c r="AY72" s="39">
        <v>9.8670000000000009</v>
      </c>
      <c r="AZ72" s="39">
        <v>8.8130000000000006</v>
      </c>
      <c r="BA72" s="39">
        <v>0</v>
      </c>
      <c r="BB72" s="39">
        <v>11.282</v>
      </c>
      <c r="BC72" s="39">
        <v>2.4540000000000002</v>
      </c>
      <c r="BD72" s="39">
        <v>0.33400000000000002</v>
      </c>
      <c r="BE72" s="39">
        <v>6.3819999999999997</v>
      </c>
      <c r="BF72" s="39">
        <v>16.8</v>
      </c>
      <c r="BG72" s="39">
        <v>0</v>
      </c>
      <c r="BH72" s="39">
        <v>5.4379999999999997</v>
      </c>
      <c r="BI72" s="39">
        <v>10.105</v>
      </c>
      <c r="BJ72" s="39">
        <v>13.85</v>
      </c>
      <c r="BK72" s="39">
        <v>0.182</v>
      </c>
    </row>
    <row r="73" spans="1:63" x14ac:dyDescent="0.2">
      <c r="A73" s="30">
        <f t="shared" si="12"/>
        <v>2018</v>
      </c>
      <c r="D73" s="30">
        <f t="shared" si="13"/>
        <v>0</v>
      </c>
      <c r="E73" s="30">
        <f t="shared" si="4"/>
        <v>25</v>
      </c>
      <c r="F73" s="30">
        <f t="shared" si="5"/>
        <v>12</v>
      </c>
      <c r="G73" s="30">
        <f t="shared" si="6"/>
        <v>1</v>
      </c>
      <c r="H73" s="30">
        <f t="shared" si="7"/>
        <v>0</v>
      </c>
      <c r="I73" s="30">
        <f t="shared" si="8"/>
        <v>0</v>
      </c>
      <c r="J73" s="30">
        <f t="shared" si="9"/>
        <v>0</v>
      </c>
      <c r="K73" s="30">
        <f t="shared" si="10"/>
        <v>0</v>
      </c>
      <c r="L73" s="30">
        <f t="shared" si="11"/>
        <v>10</v>
      </c>
      <c r="M73" s="38">
        <v>43374</v>
      </c>
      <c r="N73" s="39">
        <v>0.188</v>
      </c>
      <c r="O73" s="39">
        <v>0</v>
      </c>
      <c r="P73" s="39">
        <v>1.1879999999999999</v>
      </c>
      <c r="Q73" s="39">
        <v>0</v>
      </c>
      <c r="R73" s="39">
        <v>0</v>
      </c>
      <c r="S73" s="39">
        <v>0.65400000000000003</v>
      </c>
      <c r="T73" s="39">
        <v>0</v>
      </c>
      <c r="U73" s="39">
        <v>6.0250000000000004</v>
      </c>
      <c r="V73" s="39">
        <v>0.154</v>
      </c>
      <c r="W73" s="39">
        <v>0</v>
      </c>
      <c r="X73" s="39">
        <v>2.621</v>
      </c>
      <c r="Y73" s="39">
        <v>0</v>
      </c>
      <c r="Z73" s="39">
        <v>0</v>
      </c>
      <c r="AA73" s="39">
        <v>0.51400000000000001</v>
      </c>
      <c r="AB73" s="39">
        <v>0</v>
      </c>
      <c r="AC73" s="39">
        <v>0.30499999999999999</v>
      </c>
      <c r="AD73" s="39">
        <v>10.06</v>
      </c>
      <c r="AE73" s="39">
        <v>0</v>
      </c>
      <c r="AF73" s="39">
        <v>0</v>
      </c>
      <c r="AG73" s="39">
        <v>1.3180000000000001</v>
      </c>
      <c r="AH73" s="39">
        <v>0</v>
      </c>
      <c r="AI73" s="39">
        <v>0</v>
      </c>
      <c r="AJ73" s="39">
        <v>8.3000000000000004E-2</v>
      </c>
      <c r="AK73" s="39">
        <v>1.5960000000000001</v>
      </c>
      <c r="AL73" s="39">
        <v>0</v>
      </c>
      <c r="AM73" s="39">
        <v>1.8320000000000001</v>
      </c>
      <c r="AN73" s="39">
        <v>8.516</v>
      </c>
      <c r="AO73" s="39">
        <v>0</v>
      </c>
      <c r="AP73" s="39">
        <v>0</v>
      </c>
      <c r="AQ73" s="39">
        <v>0</v>
      </c>
      <c r="AR73" s="39">
        <v>0.83599999999999997</v>
      </c>
      <c r="AS73" s="39">
        <v>0</v>
      </c>
      <c r="AT73" s="39">
        <v>0</v>
      </c>
      <c r="AU73" s="39">
        <v>1.357</v>
      </c>
      <c r="AV73" s="39">
        <v>0</v>
      </c>
      <c r="AW73" s="39">
        <v>0.746</v>
      </c>
      <c r="AX73" s="39">
        <v>0</v>
      </c>
      <c r="AY73" s="39">
        <v>1.776</v>
      </c>
      <c r="AZ73" s="39">
        <v>0</v>
      </c>
      <c r="BA73" s="39">
        <v>0.46600000000000003</v>
      </c>
      <c r="BB73" s="39">
        <v>0.187</v>
      </c>
      <c r="BC73" s="39">
        <v>0</v>
      </c>
      <c r="BD73" s="39">
        <v>3.7999999999999999E-2</v>
      </c>
      <c r="BE73" s="39">
        <v>0</v>
      </c>
      <c r="BF73" s="39">
        <v>6.3319999999999999</v>
      </c>
      <c r="BG73" s="39">
        <v>0</v>
      </c>
      <c r="BH73" s="39">
        <v>0</v>
      </c>
      <c r="BI73" s="39">
        <v>0.34200000000000003</v>
      </c>
      <c r="BJ73" s="39">
        <v>0.19900000000000001</v>
      </c>
      <c r="BK73" s="39">
        <v>1.012</v>
      </c>
    </row>
    <row r="74" spans="1:63" x14ac:dyDescent="0.2">
      <c r="A74" s="30">
        <f t="shared" si="12"/>
        <v>2018</v>
      </c>
      <c r="D74" s="30">
        <f t="shared" si="13"/>
        <v>0</v>
      </c>
      <c r="E74" s="30">
        <f t="shared" si="4"/>
        <v>11</v>
      </c>
      <c r="F74" s="30">
        <f t="shared" si="5"/>
        <v>0</v>
      </c>
      <c r="G74" s="30">
        <f t="shared" si="6"/>
        <v>0</v>
      </c>
      <c r="H74" s="30">
        <f t="shared" si="7"/>
        <v>0</v>
      </c>
      <c r="I74" s="30">
        <f t="shared" si="8"/>
        <v>0</v>
      </c>
      <c r="J74" s="30">
        <f t="shared" si="9"/>
        <v>0</v>
      </c>
      <c r="K74" s="30">
        <f t="shared" si="10"/>
        <v>0</v>
      </c>
      <c r="L74" s="30">
        <f t="shared" si="11"/>
        <v>11</v>
      </c>
      <c r="M74" s="38">
        <v>43405</v>
      </c>
      <c r="N74" s="39">
        <v>0</v>
      </c>
      <c r="O74" s="39">
        <v>0.40500000000000003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9.5000000000000001E-2</v>
      </c>
      <c r="AE74" s="39">
        <v>0</v>
      </c>
      <c r="AF74" s="39">
        <v>0</v>
      </c>
      <c r="AG74" s="39">
        <v>0</v>
      </c>
      <c r="AH74" s="39">
        <v>0</v>
      </c>
      <c r="AI74" s="39">
        <v>0.95799999999999996</v>
      </c>
      <c r="AJ74" s="39">
        <v>0</v>
      </c>
      <c r="AK74" s="39">
        <v>0</v>
      </c>
      <c r="AL74" s="39">
        <v>0</v>
      </c>
      <c r="AM74" s="39">
        <v>0.19500000000000001</v>
      </c>
      <c r="AN74" s="39">
        <v>0</v>
      </c>
      <c r="AO74" s="39">
        <v>0</v>
      </c>
      <c r="AP74" s="39">
        <v>0.56699999999999995</v>
      </c>
      <c r="AQ74" s="39">
        <v>0</v>
      </c>
      <c r="AR74" s="39">
        <v>0</v>
      </c>
      <c r="AS74" s="39">
        <v>0.25800000000000001</v>
      </c>
      <c r="AT74" s="39">
        <v>0</v>
      </c>
      <c r="AU74" s="39">
        <v>0.104</v>
      </c>
      <c r="AV74" s="39">
        <v>0</v>
      </c>
      <c r="AW74" s="39">
        <v>0</v>
      </c>
      <c r="AX74" s="39">
        <v>0.56299999999999994</v>
      </c>
      <c r="AY74" s="39">
        <v>0</v>
      </c>
      <c r="AZ74" s="39">
        <v>0</v>
      </c>
      <c r="BA74" s="39">
        <v>0</v>
      </c>
      <c r="BB74" s="39">
        <v>0</v>
      </c>
      <c r="BC74" s="39">
        <v>0</v>
      </c>
      <c r="BD74" s="39">
        <v>0</v>
      </c>
      <c r="BE74" s="39">
        <v>0.14499999999999999</v>
      </c>
      <c r="BF74" s="39">
        <v>0</v>
      </c>
      <c r="BG74" s="39">
        <v>0.2</v>
      </c>
      <c r="BH74" s="39">
        <v>0</v>
      </c>
      <c r="BI74" s="39">
        <v>0</v>
      </c>
      <c r="BJ74" s="39">
        <v>0</v>
      </c>
      <c r="BK74" s="39">
        <v>4.5999999999999999E-2</v>
      </c>
    </row>
    <row r="75" spans="1:63" x14ac:dyDescent="0.2">
      <c r="A75" s="30">
        <f t="shared" si="12"/>
        <v>2018</v>
      </c>
      <c r="D75" s="30">
        <f t="shared" si="13"/>
        <v>0</v>
      </c>
      <c r="E75" s="30">
        <f t="shared" si="4"/>
        <v>25</v>
      </c>
      <c r="F75" s="30">
        <f t="shared" si="5"/>
        <v>17</v>
      </c>
      <c r="G75" s="30">
        <f t="shared" si="6"/>
        <v>1</v>
      </c>
      <c r="H75" s="30">
        <f t="shared" si="7"/>
        <v>0</v>
      </c>
      <c r="I75" s="30">
        <f t="shared" si="8"/>
        <v>0</v>
      </c>
      <c r="J75" s="30">
        <f t="shared" si="9"/>
        <v>0</v>
      </c>
      <c r="K75" s="30">
        <f t="shared" si="10"/>
        <v>0</v>
      </c>
      <c r="L75" s="30">
        <f t="shared" si="11"/>
        <v>12</v>
      </c>
      <c r="M75" s="38">
        <v>43435</v>
      </c>
      <c r="N75" s="39">
        <v>0</v>
      </c>
      <c r="O75" s="39">
        <v>0</v>
      </c>
      <c r="P75" s="39">
        <v>0</v>
      </c>
      <c r="Q75" s="39">
        <v>2.3980000000000001</v>
      </c>
      <c r="R75" s="39">
        <v>1.5680000000000001</v>
      </c>
      <c r="S75" s="39">
        <v>0</v>
      </c>
      <c r="T75" s="39">
        <v>0</v>
      </c>
      <c r="U75" s="39">
        <v>0.92900000000000005</v>
      </c>
      <c r="V75" s="39">
        <v>0.496</v>
      </c>
      <c r="W75" s="39">
        <v>0</v>
      </c>
      <c r="X75" s="39">
        <v>4.5129999999999999</v>
      </c>
      <c r="Y75" s="39">
        <v>0</v>
      </c>
      <c r="Z75" s="39">
        <v>2.8210000000000002</v>
      </c>
      <c r="AA75" s="39">
        <v>0</v>
      </c>
      <c r="AB75" s="39">
        <v>0</v>
      </c>
      <c r="AC75" s="39">
        <v>2.1379999999999999</v>
      </c>
      <c r="AD75" s="39">
        <v>0</v>
      </c>
      <c r="AE75" s="39">
        <v>3.887</v>
      </c>
      <c r="AF75" s="39">
        <v>0</v>
      </c>
      <c r="AG75" s="39">
        <v>0</v>
      </c>
      <c r="AH75" s="39">
        <v>6.0650000000000004</v>
      </c>
      <c r="AI75" s="39">
        <v>0</v>
      </c>
      <c r="AJ75" s="39">
        <v>1.4690000000000001</v>
      </c>
      <c r="AK75" s="39">
        <v>0.32400000000000001</v>
      </c>
      <c r="AL75" s="39">
        <v>3.08</v>
      </c>
      <c r="AM75" s="39">
        <v>0</v>
      </c>
      <c r="AN75" s="39">
        <v>2.464</v>
      </c>
      <c r="AO75" s="39">
        <v>0.77900000000000003</v>
      </c>
      <c r="AP75" s="39">
        <v>0.48499999999999999</v>
      </c>
      <c r="AQ75" s="39">
        <v>1.6539999999999999</v>
      </c>
      <c r="AR75" s="39">
        <v>0</v>
      </c>
      <c r="AS75" s="39">
        <v>2.0110000000000001</v>
      </c>
      <c r="AT75" s="39">
        <v>0</v>
      </c>
      <c r="AU75" s="39">
        <v>3.202</v>
      </c>
      <c r="AV75" s="39">
        <v>0.48799999999999999</v>
      </c>
      <c r="AW75" s="39">
        <v>0</v>
      </c>
      <c r="AX75" s="39">
        <v>0</v>
      </c>
      <c r="AY75" s="39">
        <v>3.21</v>
      </c>
      <c r="AZ75" s="39">
        <v>0</v>
      </c>
      <c r="BA75" s="39">
        <v>15.497999999999999</v>
      </c>
      <c r="BB75" s="39">
        <v>0.71199999999999997</v>
      </c>
      <c r="BC75" s="39">
        <v>0</v>
      </c>
      <c r="BD75" s="39">
        <v>0</v>
      </c>
      <c r="BE75" s="39">
        <v>0</v>
      </c>
      <c r="BF75" s="39">
        <v>0</v>
      </c>
      <c r="BG75" s="39">
        <v>0</v>
      </c>
      <c r="BH75" s="39">
        <v>1.732</v>
      </c>
      <c r="BI75" s="39">
        <v>4.8000000000000001E-2</v>
      </c>
      <c r="BJ75" s="39">
        <v>2.7410000000000001</v>
      </c>
      <c r="BK75" s="39">
        <v>0</v>
      </c>
    </row>
    <row r="76" spans="1:63" x14ac:dyDescent="0.2">
      <c r="A76" s="30">
        <f t="shared" si="12"/>
        <v>2019</v>
      </c>
      <c r="D76" s="30">
        <f t="shared" si="13"/>
        <v>0</v>
      </c>
      <c r="E76" s="30">
        <f t="shared" si="4"/>
        <v>20</v>
      </c>
      <c r="F76" s="30">
        <f t="shared" si="5"/>
        <v>13</v>
      </c>
      <c r="G76" s="30">
        <f t="shared" si="6"/>
        <v>0</v>
      </c>
      <c r="H76" s="30">
        <f t="shared" si="7"/>
        <v>0</v>
      </c>
      <c r="I76" s="30">
        <f t="shared" si="8"/>
        <v>0</v>
      </c>
      <c r="J76" s="30">
        <f t="shared" si="9"/>
        <v>0</v>
      </c>
      <c r="K76" s="30">
        <f t="shared" si="10"/>
        <v>0</v>
      </c>
      <c r="L76" s="30">
        <f t="shared" si="11"/>
        <v>1</v>
      </c>
      <c r="M76" s="38">
        <v>43466</v>
      </c>
      <c r="N76" s="39">
        <v>6.3E-2</v>
      </c>
      <c r="O76" s="39">
        <v>1.7370000000000001</v>
      </c>
      <c r="P76" s="39">
        <v>0</v>
      </c>
      <c r="Q76" s="39">
        <v>0.151</v>
      </c>
      <c r="R76" s="39">
        <v>5.8999999999999997E-2</v>
      </c>
      <c r="S76" s="39">
        <v>0</v>
      </c>
      <c r="T76" s="39">
        <v>1.357</v>
      </c>
      <c r="U76" s="39">
        <v>0</v>
      </c>
      <c r="V76" s="39">
        <v>1.38</v>
      </c>
      <c r="W76" s="39">
        <v>0</v>
      </c>
      <c r="X76" s="39">
        <v>0</v>
      </c>
      <c r="Y76" s="39">
        <v>0</v>
      </c>
      <c r="Z76" s="39">
        <v>1.865</v>
      </c>
      <c r="AA76" s="39">
        <v>0</v>
      </c>
      <c r="AB76" s="39">
        <v>0</v>
      </c>
      <c r="AC76" s="39">
        <v>0.872</v>
      </c>
      <c r="AD76" s="39">
        <v>7.6929999999999996</v>
      </c>
      <c r="AE76" s="39">
        <v>0</v>
      </c>
      <c r="AF76" s="39">
        <v>0.96899999999999997</v>
      </c>
      <c r="AG76" s="39">
        <v>0</v>
      </c>
      <c r="AH76" s="39">
        <v>0</v>
      </c>
      <c r="AI76" s="39">
        <v>0</v>
      </c>
      <c r="AJ76" s="39">
        <v>1.238</v>
      </c>
      <c r="AK76" s="39">
        <v>0</v>
      </c>
      <c r="AL76" s="39">
        <v>0</v>
      </c>
      <c r="AM76" s="39">
        <v>0</v>
      </c>
      <c r="AN76" s="39">
        <v>0</v>
      </c>
      <c r="AO76" s="39">
        <v>1.3480000000000001</v>
      </c>
      <c r="AP76" s="39">
        <v>0</v>
      </c>
      <c r="AQ76" s="39">
        <v>0</v>
      </c>
      <c r="AR76" s="39">
        <v>1.57</v>
      </c>
      <c r="AS76" s="39">
        <v>0</v>
      </c>
      <c r="AT76" s="39">
        <v>0</v>
      </c>
      <c r="AU76" s="39">
        <v>1.0940000000000001</v>
      </c>
      <c r="AV76" s="39">
        <v>0</v>
      </c>
      <c r="AW76" s="39">
        <v>0.56899999999999995</v>
      </c>
      <c r="AX76" s="39">
        <v>0</v>
      </c>
      <c r="AY76" s="39">
        <v>1.0820000000000001</v>
      </c>
      <c r="AZ76" s="39">
        <v>0</v>
      </c>
      <c r="BA76" s="39">
        <v>0</v>
      </c>
      <c r="BB76" s="39">
        <v>9.5190000000000001</v>
      </c>
      <c r="BC76" s="39">
        <v>0</v>
      </c>
      <c r="BD76" s="39">
        <v>0</v>
      </c>
      <c r="BE76" s="39">
        <v>0</v>
      </c>
      <c r="BF76" s="39">
        <v>1.641</v>
      </c>
      <c r="BG76" s="39">
        <v>0</v>
      </c>
      <c r="BH76" s="39">
        <v>0</v>
      </c>
      <c r="BI76" s="39">
        <v>0.53100000000000003</v>
      </c>
      <c r="BJ76" s="39">
        <v>0</v>
      </c>
      <c r="BK76" s="39">
        <v>7.5</v>
      </c>
    </row>
    <row r="77" spans="1:63" x14ac:dyDescent="0.2">
      <c r="A77" s="30">
        <f t="shared" si="12"/>
        <v>2019</v>
      </c>
      <c r="D77" s="30">
        <f t="shared" si="13"/>
        <v>0</v>
      </c>
      <c r="E77" s="30">
        <f t="shared" si="4"/>
        <v>20</v>
      </c>
      <c r="F77" s="30">
        <f t="shared" si="5"/>
        <v>6</v>
      </c>
      <c r="G77" s="30">
        <f t="shared" si="6"/>
        <v>0</v>
      </c>
      <c r="H77" s="30">
        <f t="shared" si="7"/>
        <v>0</v>
      </c>
      <c r="I77" s="30">
        <f t="shared" si="8"/>
        <v>0</v>
      </c>
      <c r="J77" s="30">
        <f t="shared" si="9"/>
        <v>0</v>
      </c>
      <c r="K77" s="30">
        <f t="shared" si="10"/>
        <v>0</v>
      </c>
      <c r="L77" s="30">
        <f t="shared" si="11"/>
        <v>2</v>
      </c>
      <c r="M77" s="38">
        <v>43497</v>
      </c>
      <c r="N77" s="39">
        <v>0</v>
      </c>
      <c r="O77" s="39">
        <v>0.45400000000000001</v>
      </c>
      <c r="P77" s="39">
        <v>0</v>
      </c>
      <c r="Q77" s="39">
        <v>0</v>
      </c>
      <c r="R77" s="39">
        <v>0</v>
      </c>
      <c r="S77" s="39">
        <v>0</v>
      </c>
      <c r="T77" s="39">
        <v>0.151</v>
      </c>
      <c r="U77" s="39">
        <v>0</v>
      </c>
      <c r="V77" s="39">
        <v>0.32700000000000001</v>
      </c>
      <c r="W77" s="39">
        <v>0</v>
      </c>
      <c r="X77" s="39">
        <v>0</v>
      </c>
      <c r="Y77" s="39">
        <v>0.52600000000000002</v>
      </c>
      <c r="Z77" s="39">
        <v>0</v>
      </c>
      <c r="AA77" s="39">
        <v>4.9580000000000002</v>
      </c>
      <c r="AB77" s="39">
        <v>0</v>
      </c>
      <c r="AC77" s="39">
        <v>0</v>
      </c>
      <c r="AD77" s="39">
        <v>8.7999999999999995E-2</v>
      </c>
      <c r="AE77" s="39">
        <v>0</v>
      </c>
      <c r="AF77" s="39">
        <v>4.5999999999999999E-2</v>
      </c>
      <c r="AG77" s="39">
        <v>0.65500000000000003</v>
      </c>
      <c r="AH77" s="39">
        <v>0</v>
      </c>
      <c r="AI77" s="39">
        <v>3.597</v>
      </c>
      <c r="AJ77" s="39">
        <v>0.89500000000000002</v>
      </c>
      <c r="AK77" s="39">
        <v>0</v>
      </c>
      <c r="AL77" s="39">
        <v>5.1999999999999998E-2</v>
      </c>
      <c r="AM77" s="39">
        <v>0</v>
      </c>
      <c r="AN77" s="39">
        <v>0</v>
      </c>
      <c r="AO77" s="39">
        <v>0.60399999999999998</v>
      </c>
      <c r="AP77" s="39">
        <v>1.0489999999999999</v>
      </c>
      <c r="AQ77" s="39">
        <v>0</v>
      </c>
      <c r="AR77" s="39">
        <v>2.38</v>
      </c>
      <c r="AS77" s="39">
        <v>0</v>
      </c>
      <c r="AT77" s="39">
        <v>0</v>
      </c>
      <c r="AU77" s="39">
        <v>0</v>
      </c>
      <c r="AV77" s="39">
        <v>1.06</v>
      </c>
      <c r="AW77" s="39">
        <v>0</v>
      </c>
      <c r="AX77" s="39">
        <v>0.92200000000000004</v>
      </c>
      <c r="AY77" s="39">
        <v>0</v>
      </c>
      <c r="AZ77" s="39">
        <v>0</v>
      </c>
      <c r="BA77" s="39">
        <v>0.37</v>
      </c>
      <c r="BB77" s="39">
        <v>0</v>
      </c>
      <c r="BC77" s="39">
        <v>0.57599999999999996</v>
      </c>
      <c r="BD77" s="39">
        <v>0</v>
      </c>
      <c r="BE77" s="39">
        <v>2.1429999999999998</v>
      </c>
      <c r="BF77" s="39">
        <v>0</v>
      </c>
      <c r="BG77" s="39">
        <v>0</v>
      </c>
      <c r="BH77" s="39">
        <v>0</v>
      </c>
      <c r="BI77" s="39">
        <v>0</v>
      </c>
      <c r="BJ77" s="39">
        <v>0.17100000000000001</v>
      </c>
      <c r="BK77" s="39">
        <v>0</v>
      </c>
    </row>
    <row r="78" spans="1:63" x14ac:dyDescent="0.2">
      <c r="A78" s="30">
        <f t="shared" si="12"/>
        <v>2019</v>
      </c>
      <c r="D78" s="30">
        <f t="shared" si="13"/>
        <v>0</v>
      </c>
      <c r="E78" s="30">
        <f t="shared" si="4"/>
        <v>10</v>
      </c>
      <c r="F78" s="30">
        <f t="shared" si="5"/>
        <v>4</v>
      </c>
      <c r="G78" s="30">
        <f t="shared" si="6"/>
        <v>0</v>
      </c>
      <c r="H78" s="30">
        <f t="shared" si="7"/>
        <v>0</v>
      </c>
      <c r="I78" s="30">
        <f t="shared" si="8"/>
        <v>0</v>
      </c>
      <c r="J78" s="30">
        <f t="shared" si="9"/>
        <v>0</v>
      </c>
      <c r="K78" s="30">
        <f t="shared" si="10"/>
        <v>0</v>
      </c>
      <c r="L78" s="30">
        <f t="shared" si="11"/>
        <v>3</v>
      </c>
      <c r="M78" s="38">
        <v>43525</v>
      </c>
      <c r="N78" s="39">
        <v>0</v>
      </c>
      <c r="O78" s="39">
        <v>0</v>
      </c>
      <c r="P78" s="39">
        <v>0</v>
      </c>
      <c r="Q78" s="39">
        <v>0.6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7.8E-2</v>
      </c>
      <c r="X78" s="39">
        <v>0</v>
      </c>
      <c r="Y78" s="39">
        <v>0</v>
      </c>
      <c r="Z78" s="39">
        <v>0</v>
      </c>
      <c r="AA78" s="39">
        <v>0.309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1.163</v>
      </c>
      <c r="AI78" s="39">
        <v>0</v>
      </c>
      <c r="AJ78" s="39">
        <v>0</v>
      </c>
      <c r="AK78" s="39">
        <v>0</v>
      </c>
      <c r="AL78" s="39">
        <v>0</v>
      </c>
      <c r="AM78" s="39">
        <v>4.1319999999999997</v>
      </c>
      <c r="AN78" s="39">
        <v>0</v>
      </c>
      <c r="AO78" s="39">
        <v>0</v>
      </c>
      <c r="AP78" s="39">
        <v>0</v>
      </c>
      <c r="AQ78" s="39">
        <v>0.77700000000000002</v>
      </c>
      <c r="AR78" s="39">
        <v>0</v>
      </c>
      <c r="AS78" s="39">
        <v>0.13800000000000001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1.0680000000000001</v>
      </c>
      <c r="BB78" s="39">
        <v>0</v>
      </c>
      <c r="BC78" s="39">
        <v>0.45500000000000002</v>
      </c>
      <c r="BD78" s="39">
        <v>0</v>
      </c>
      <c r="BE78" s="39">
        <v>0</v>
      </c>
      <c r="BF78" s="39">
        <v>0</v>
      </c>
      <c r="BG78" s="39">
        <v>0</v>
      </c>
      <c r="BH78" s="39">
        <v>0</v>
      </c>
      <c r="BI78" s="39">
        <v>1.302</v>
      </c>
      <c r="BJ78" s="39">
        <v>0</v>
      </c>
      <c r="BK78" s="39">
        <v>0</v>
      </c>
    </row>
    <row r="79" spans="1:63" x14ac:dyDescent="0.2">
      <c r="A79" s="30">
        <f t="shared" si="12"/>
        <v>2019</v>
      </c>
      <c r="D79" s="30">
        <f t="shared" si="13"/>
        <v>0</v>
      </c>
      <c r="E79" s="30">
        <f t="shared" si="4"/>
        <v>0</v>
      </c>
      <c r="F79" s="30">
        <f t="shared" si="5"/>
        <v>0</v>
      </c>
      <c r="G79" s="30">
        <f t="shared" si="6"/>
        <v>0</v>
      </c>
      <c r="H79" s="30">
        <f t="shared" si="7"/>
        <v>0</v>
      </c>
      <c r="I79" s="30">
        <f t="shared" si="8"/>
        <v>0</v>
      </c>
      <c r="J79" s="30">
        <f t="shared" si="9"/>
        <v>0</v>
      </c>
      <c r="K79" s="30">
        <f t="shared" si="10"/>
        <v>0</v>
      </c>
      <c r="L79" s="30">
        <f t="shared" si="11"/>
        <v>4</v>
      </c>
      <c r="M79" s="38">
        <v>43556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0</v>
      </c>
      <c r="AT79" s="39"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</v>
      </c>
      <c r="BK79" s="39">
        <v>0</v>
      </c>
    </row>
    <row r="80" spans="1:63" x14ac:dyDescent="0.2">
      <c r="A80" s="30">
        <f t="shared" si="12"/>
        <v>2019</v>
      </c>
      <c r="D80" s="30">
        <f t="shared" si="13"/>
        <v>0</v>
      </c>
      <c r="E80" s="30">
        <f t="shared" si="4"/>
        <v>8</v>
      </c>
      <c r="F80" s="30">
        <f t="shared" si="5"/>
        <v>3</v>
      </c>
      <c r="G80" s="30">
        <f t="shared" si="6"/>
        <v>0</v>
      </c>
      <c r="H80" s="30">
        <f t="shared" si="7"/>
        <v>0</v>
      </c>
      <c r="I80" s="30">
        <f t="shared" si="8"/>
        <v>0</v>
      </c>
      <c r="J80" s="30">
        <f t="shared" si="9"/>
        <v>0</v>
      </c>
      <c r="K80" s="30">
        <f t="shared" si="10"/>
        <v>0</v>
      </c>
      <c r="L80" s="30">
        <f t="shared" si="11"/>
        <v>5</v>
      </c>
      <c r="M80" s="38">
        <v>43586</v>
      </c>
      <c r="N80" s="39">
        <v>1.0309999999999999</v>
      </c>
      <c r="O80" s="39">
        <v>0</v>
      </c>
      <c r="P80" s="39">
        <v>0</v>
      </c>
      <c r="Q80" s="39">
        <v>0</v>
      </c>
      <c r="R80" s="39">
        <v>0</v>
      </c>
      <c r="S80" s="39">
        <v>0.48399999999999999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1.246</v>
      </c>
      <c r="AB80" s="39">
        <v>0</v>
      </c>
      <c r="AC80" s="39">
        <v>0.97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0.82599999999999996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1.137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0.42099999999999999</v>
      </c>
      <c r="BH80" s="39">
        <v>0</v>
      </c>
      <c r="BI80" s="39">
        <v>6.0000000000000001E-3</v>
      </c>
      <c r="BJ80" s="39">
        <v>0</v>
      </c>
      <c r="BK80" s="39">
        <v>0</v>
      </c>
    </row>
    <row r="81" spans="1:63" x14ac:dyDescent="0.2">
      <c r="A81" s="30">
        <f t="shared" si="12"/>
        <v>2019</v>
      </c>
      <c r="D81" s="30">
        <f t="shared" si="13"/>
        <v>0</v>
      </c>
      <c r="E81" s="30">
        <f t="shared" si="4"/>
        <v>40</v>
      </c>
      <c r="F81" s="30">
        <f t="shared" si="5"/>
        <v>21</v>
      </c>
      <c r="G81" s="30">
        <f t="shared" si="6"/>
        <v>1</v>
      </c>
      <c r="H81" s="30">
        <f t="shared" si="7"/>
        <v>0</v>
      </c>
      <c r="I81" s="30">
        <f t="shared" si="8"/>
        <v>0</v>
      </c>
      <c r="J81" s="30">
        <f t="shared" si="9"/>
        <v>0</v>
      </c>
      <c r="K81" s="30">
        <f t="shared" si="10"/>
        <v>0</v>
      </c>
      <c r="L81" s="30">
        <f t="shared" si="11"/>
        <v>6</v>
      </c>
      <c r="M81" s="38">
        <v>43617</v>
      </c>
      <c r="N81" s="39">
        <v>0.70799999999999996</v>
      </c>
      <c r="O81" s="39">
        <v>3.2040000000000002</v>
      </c>
      <c r="P81" s="39">
        <v>1.206</v>
      </c>
      <c r="Q81" s="39">
        <v>0</v>
      </c>
      <c r="R81" s="39">
        <v>0.124</v>
      </c>
      <c r="S81" s="39">
        <v>1.1020000000000001</v>
      </c>
      <c r="T81" s="39">
        <v>0.24199999999999999</v>
      </c>
      <c r="U81" s="39">
        <v>0</v>
      </c>
      <c r="V81" s="39">
        <v>1.222</v>
      </c>
      <c r="W81" s="39">
        <v>0</v>
      </c>
      <c r="X81" s="39">
        <v>3.76</v>
      </c>
      <c r="Y81" s="39">
        <v>1.4690000000000001</v>
      </c>
      <c r="Z81" s="39">
        <v>1.097</v>
      </c>
      <c r="AA81" s="39">
        <v>0.47299999999999998</v>
      </c>
      <c r="AB81" s="39">
        <v>0.72199999999999998</v>
      </c>
      <c r="AC81" s="39">
        <v>0.14000000000000001</v>
      </c>
      <c r="AD81" s="39">
        <v>5.1999999999999998E-2</v>
      </c>
      <c r="AE81" s="39">
        <v>1.3420000000000001</v>
      </c>
      <c r="AF81" s="39">
        <v>0.88400000000000001</v>
      </c>
      <c r="AG81" s="39">
        <v>0.29399999999999998</v>
      </c>
      <c r="AH81" s="39">
        <v>0</v>
      </c>
      <c r="AI81" s="39">
        <v>0.52100000000000002</v>
      </c>
      <c r="AJ81" s="39">
        <v>0.67400000000000004</v>
      </c>
      <c r="AK81" s="39">
        <v>0.28599999999999998</v>
      </c>
      <c r="AL81" s="39">
        <v>0.35599999999999998</v>
      </c>
      <c r="AM81" s="39">
        <v>11.742000000000001</v>
      </c>
      <c r="AN81" s="39">
        <v>5.367</v>
      </c>
      <c r="AO81" s="39">
        <v>0</v>
      </c>
      <c r="AP81" s="39">
        <v>0</v>
      </c>
      <c r="AQ81" s="39">
        <v>1.5</v>
      </c>
      <c r="AR81" s="39">
        <v>0.621</v>
      </c>
      <c r="AS81" s="39">
        <v>3.5209999999999999</v>
      </c>
      <c r="AT81" s="39">
        <v>2.6019999999999999</v>
      </c>
      <c r="AU81" s="39">
        <v>2.5840000000000001</v>
      </c>
      <c r="AV81" s="39">
        <v>0.17100000000000001</v>
      </c>
      <c r="AW81" s="39">
        <v>1.657</v>
      </c>
      <c r="AX81" s="39">
        <v>0.14699999999999999</v>
      </c>
      <c r="AY81" s="39">
        <v>0.35599999999999998</v>
      </c>
      <c r="AZ81" s="39">
        <v>0.48199999999999998</v>
      </c>
      <c r="BA81" s="39">
        <v>1.6990000000000001</v>
      </c>
      <c r="BB81" s="39">
        <v>1.746</v>
      </c>
      <c r="BC81" s="39">
        <v>0</v>
      </c>
      <c r="BD81" s="39">
        <v>4.5999999999999999E-2</v>
      </c>
      <c r="BE81" s="39">
        <v>2.27</v>
      </c>
      <c r="BF81" s="39">
        <v>2.2730000000000001</v>
      </c>
      <c r="BG81" s="39">
        <v>0</v>
      </c>
      <c r="BH81" s="39">
        <v>3.1</v>
      </c>
      <c r="BI81" s="39">
        <v>0</v>
      </c>
      <c r="BJ81" s="39">
        <v>1.8129999999999999</v>
      </c>
      <c r="BK81" s="39">
        <v>0</v>
      </c>
    </row>
    <row r="82" spans="1:63" x14ac:dyDescent="0.2">
      <c r="A82" s="30">
        <f t="shared" si="12"/>
        <v>2019</v>
      </c>
      <c r="D82" s="30">
        <f t="shared" si="13"/>
        <v>0</v>
      </c>
      <c r="E82" s="30">
        <f t="shared" si="4"/>
        <v>50</v>
      </c>
      <c r="F82" s="30">
        <f t="shared" si="5"/>
        <v>50</v>
      </c>
      <c r="G82" s="30">
        <f t="shared" si="6"/>
        <v>6</v>
      </c>
      <c r="H82" s="30">
        <f t="shared" si="7"/>
        <v>0</v>
      </c>
      <c r="I82" s="30">
        <f t="shared" si="8"/>
        <v>0</v>
      </c>
      <c r="J82" s="30">
        <f t="shared" si="9"/>
        <v>0</v>
      </c>
      <c r="K82" s="30">
        <f t="shared" si="10"/>
        <v>0</v>
      </c>
      <c r="L82" s="30">
        <f t="shared" si="11"/>
        <v>7</v>
      </c>
      <c r="M82" s="38">
        <v>43647</v>
      </c>
      <c r="N82" s="39">
        <v>7.4829999999999997</v>
      </c>
      <c r="O82" s="39">
        <v>1.3740000000000001</v>
      </c>
      <c r="P82" s="39">
        <v>9.7360000000000007</v>
      </c>
      <c r="Q82" s="39">
        <v>3.004</v>
      </c>
      <c r="R82" s="39">
        <v>3.1869999999999998</v>
      </c>
      <c r="S82" s="39">
        <v>9.5860000000000003</v>
      </c>
      <c r="T82" s="39">
        <v>4.2880000000000003</v>
      </c>
      <c r="U82" s="39">
        <v>19.152000000000001</v>
      </c>
      <c r="V82" s="39">
        <v>2.5590000000000002</v>
      </c>
      <c r="W82" s="39">
        <v>6.68</v>
      </c>
      <c r="X82" s="39">
        <v>5.9889999999999999</v>
      </c>
      <c r="Y82" s="39">
        <v>4.2210000000000001</v>
      </c>
      <c r="Z82" s="39">
        <v>2.6909999999999998</v>
      </c>
      <c r="AA82" s="39">
        <v>9.9410000000000007</v>
      </c>
      <c r="AB82" s="39">
        <v>1.681</v>
      </c>
      <c r="AC82" s="39">
        <v>14.821999999999999</v>
      </c>
      <c r="AD82" s="39">
        <v>7.117</v>
      </c>
      <c r="AE82" s="39">
        <v>11.535</v>
      </c>
      <c r="AF82" s="39">
        <v>4.5609999999999999</v>
      </c>
      <c r="AG82" s="39">
        <v>4.8129999999999997</v>
      </c>
      <c r="AH82" s="39">
        <v>3.766</v>
      </c>
      <c r="AI82" s="39">
        <v>6.9539999999999997</v>
      </c>
      <c r="AJ82" s="39">
        <v>5.5350000000000001</v>
      </c>
      <c r="AK82" s="39">
        <v>5.0389999999999997</v>
      </c>
      <c r="AL82" s="39">
        <v>3.6720000000000002</v>
      </c>
      <c r="AM82" s="39">
        <v>8.4280000000000008</v>
      </c>
      <c r="AN82" s="39">
        <v>6.516</v>
      </c>
      <c r="AO82" s="39">
        <v>5.673</v>
      </c>
      <c r="AP82" s="39">
        <v>1.155</v>
      </c>
      <c r="AQ82" s="39">
        <v>9.3759999999999994</v>
      </c>
      <c r="AR82" s="39">
        <v>16.332000000000001</v>
      </c>
      <c r="AS82" s="39">
        <v>2.423</v>
      </c>
      <c r="AT82" s="39">
        <v>2.8170000000000002</v>
      </c>
      <c r="AU82" s="39">
        <v>5.2690000000000001</v>
      </c>
      <c r="AV82" s="39">
        <v>5.17</v>
      </c>
      <c r="AW82" s="39">
        <v>4.7370000000000001</v>
      </c>
      <c r="AX82" s="39">
        <v>4.9240000000000004</v>
      </c>
      <c r="AY82" s="39">
        <v>2.8330000000000002</v>
      </c>
      <c r="AZ82" s="39">
        <v>13.124000000000001</v>
      </c>
      <c r="BA82" s="39">
        <v>1.3420000000000001</v>
      </c>
      <c r="BB82" s="39">
        <v>4.8899999999999997</v>
      </c>
      <c r="BC82" s="39">
        <v>8.2460000000000004</v>
      </c>
      <c r="BD82" s="39">
        <v>7.2809999999999997</v>
      </c>
      <c r="BE82" s="39">
        <v>2.266</v>
      </c>
      <c r="BF82" s="39">
        <v>5.4530000000000003</v>
      </c>
      <c r="BG82" s="39">
        <v>4.32</v>
      </c>
      <c r="BH82" s="39">
        <v>10.164999999999999</v>
      </c>
      <c r="BI82" s="39">
        <v>3.7759999999999998</v>
      </c>
      <c r="BJ82" s="39">
        <v>4.6390000000000002</v>
      </c>
      <c r="BK82" s="39">
        <v>4.4029999999999996</v>
      </c>
    </row>
    <row r="83" spans="1:63" x14ac:dyDescent="0.2">
      <c r="A83" s="30">
        <f t="shared" si="12"/>
        <v>2019</v>
      </c>
      <c r="D83" s="30">
        <f t="shared" si="13"/>
        <v>1</v>
      </c>
      <c r="E83" s="30">
        <f t="shared" si="4"/>
        <v>50</v>
      </c>
      <c r="F83" s="30">
        <f t="shared" si="5"/>
        <v>50</v>
      </c>
      <c r="G83" s="30">
        <f t="shared" si="6"/>
        <v>8</v>
      </c>
      <c r="H83" s="30">
        <f t="shared" si="7"/>
        <v>0</v>
      </c>
      <c r="I83" s="30">
        <f t="shared" si="8"/>
        <v>0</v>
      </c>
      <c r="J83" s="30">
        <f t="shared" si="9"/>
        <v>0</v>
      </c>
      <c r="K83" s="30">
        <f t="shared" si="10"/>
        <v>0</v>
      </c>
      <c r="L83" s="30">
        <f t="shared" si="11"/>
        <v>8</v>
      </c>
      <c r="M83" s="38">
        <v>43678</v>
      </c>
      <c r="N83" s="39">
        <v>3.5129999999999999</v>
      </c>
      <c r="O83" s="39">
        <v>4.3330000000000002</v>
      </c>
      <c r="P83" s="39">
        <v>2.0939999999999999</v>
      </c>
      <c r="Q83" s="39">
        <v>4.7549999999999999</v>
      </c>
      <c r="R83" s="39">
        <v>4.5190000000000001</v>
      </c>
      <c r="S83" s="39">
        <v>4.617</v>
      </c>
      <c r="T83" s="39">
        <v>6.242</v>
      </c>
      <c r="U83" s="39">
        <v>3.3</v>
      </c>
      <c r="V83" s="39">
        <v>6.5659999999999998</v>
      </c>
      <c r="W83" s="39">
        <v>2.77</v>
      </c>
      <c r="X83" s="39">
        <v>10.576000000000001</v>
      </c>
      <c r="Y83" s="39">
        <v>4.9390000000000001</v>
      </c>
      <c r="Z83" s="39">
        <v>5.7610000000000001</v>
      </c>
      <c r="AA83" s="39">
        <v>1.9490000000000001</v>
      </c>
      <c r="AB83" s="39">
        <v>7.8259999999999996</v>
      </c>
      <c r="AC83" s="39">
        <v>3.4860000000000002</v>
      </c>
      <c r="AD83" s="39">
        <v>6.9550000000000001</v>
      </c>
      <c r="AE83" s="39">
        <v>3.327</v>
      </c>
      <c r="AF83" s="39">
        <v>3.5590000000000002</v>
      </c>
      <c r="AG83" s="39">
        <v>4.9649999999999999</v>
      </c>
      <c r="AH83" s="39">
        <v>10.414</v>
      </c>
      <c r="AI83" s="39">
        <v>9.2810000000000006</v>
      </c>
      <c r="AJ83" s="39">
        <v>2.63</v>
      </c>
      <c r="AK83" s="39">
        <v>9.0419999999999998</v>
      </c>
      <c r="AL83" s="39">
        <v>8.1470000000000002</v>
      </c>
      <c r="AM83" s="39">
        <v>2.6030000000000002</v>
      </c>
      <c r="AN83" s="39">
        <v>9.9320000000000004</v>
      </c>
      <c r="AO83" s="39">
        <v>2.1160000000000001</v>
      </c>
      <c r="AP83" s="39">
        <v>11.079000000000001</v>
      </c>
      <c r="AQ83" s="39">
        <v>3.46</v>
      </c>
      <c r="AR83" s="39">
        <v>9.77</v>
      </c>
      <c r="AS83" s="39">
        <v>2.13</v>
      </c>
      <c r="AT83" s="39">
        <v>2.5209999999999999</v>
      </c>
      <c r="AU83" s="39">
        <v>36.692999999999998</v>
      </c>
      <c r="AV83" s="39">
        <v>1.6879999999999999</v>
      </c>
      <c r="AW83" s="39">
        <v>9.1189999999999998</v>
      </c>
      <c r="AX83" s="39">
        <v>1.498</v>
      </c>
      <c r="AY83" s="39">
        <v>9.6050000000000004</v>
      </c>
      <c r="AZ83" s="39">
        <v>4.01</v>
      </c>
      <c r="BA83" s="39">
        <v>5.0869999999999997</v>
      </c>
      <c r="BB83" s="39">
        <v>3.9580000000000002</v>
      </c>
      <c r="BC83" s="39">
        <v>5.4649999999999999</v>
      </c>
      <c r="BD83" s="39">
        <v>10.768000000000001</v>
      </c>
      <c r="BE83" s="39">
        <v>3.956</v>
      </c>
      <c r="BF83" s="39">
        <v>12.441000000000001</v>
      </c>
      <c r="BG83" s="39">
        <v>3.7370000000000001</v>
      </c>
      <c r="BH83" s="39">
        <v>11.553000000000001</v>
      </c>
      <c r="BI83" s="39">
        <v>10.266999999999999</v>
      </c>
      <c r="BJ83" s="39">
        <v>6.8449999999999998</v>
      </c>
      <c r="BK83" s="39">
        <v>3.0750000000000002</v>
      </c>
    </row>
    <row r="84" spans="1:63" x14ac:dyDescent="0.2">
      <c r="A84" s="30">
        <f t="shared" si="12"/>
        <v>2019</v>
      </c>
      <c r="D84" s="30">
        <f t="shared" si="13"/>
        <v>1</v>
      </c>
      <c r="E84" s="30">
        <f t="shared" si="4"/>
        <v>49</v>
      </c>
      <c r="F84" s="30">
        <f t="shared" si="5"/>
        <v>42</v>
      </c>
      <c r="G84" s="30">
        <f t="shared" si="6"/>
        <v>7</v>
      </c>
      <c r="H84" s="30">
        <f t="shared" si="7"/>
        <v>0</v>
      </c>
      <c r="I84" s="30">
        <f t="shared" si="8"/>
        <v>0</v>
      </c>
      <c r="J84" s="30">
        <f t="shared" si="9"/>
        <v>0</v>
      </c>
      <c r="K84" s="30">
        <f t="shared" si="10"/>
        <v>0</v>
      </c>
      <c r="L84" s="30">
        <f t="shared" si="11"/>
        <v>9</v>
      </c>
      <c r="M84" s="38">
        <v>43709</v>
      </c>
      <c r="N84" s="39">
        <v>7.1669999999999998</v>
      </c>
      <c r="O84" s="39">
        <v>0.89200000000000002</v>
      </c>
      <c r="P84" s="39">
        <v>5.3810000000000002</v>
      </c>
      <c r="Q84" s="39">
        <v>1.6180000000000001</v>
      </c>
      <c r="R84" s="39">
        <v>10.041</v>
      </c>
      <c r="S84" s="39">
        <v>4.1000000000000002E-2</v>
      </c>
      <c r="T84" s="39">
        <v>8.8999999999999996E-2</v>
      </c>
      <c r="U84" s="39">
        <v>23.263000000000002</v>
      </c>
      <c r="V84" s="39">
        <v>3.706</v>
      </c>
      <c r="W84" s="39">
        <v>4.1829999999999998</v>
      </c>
      <c r="X84" s="39">
        <v>4.42</v>
      </c>
      <c r="Y84" s="39">
        <v>8.8719999999999999</v>
      </c>
      <c r="Z84" s="39">
        <v>2.984</v>
      </c>
      <c r="AA84" s="39">
        <v>5.47</v>
      </c>
      <c r="AB84" s="39">
        <v>10.736000000000001</v>
      </c>
      <c r="AC84" s="39">
        <v>2.5169999999999999</v>
      </c>
      <c r="AD84" s="39">
        <v>6.6109999999999998</v>
      </c>
      <c r="AE84" s="39">
        <v>3.2250000000000001</v>
      </c>
      <c r="AF84" s="39">
        <v>8.3010000000000002</v>
      </c>
      <c r="AG84" s="39">
        <v>3.569</v>
      </c>
      <c r="AH84" s="39">
        <v>1.6859999999999999</v>
      </c>
      <c r="AI84" s="39">
        <v>5.6219999999999999</v>
      </c>
      <c r="AJ84" s="39">
        <v>3.0000000000000001E-3</v>
      </c>
      <c r="AK84" s="39">
        <v>11.843</v>
      </c>
      <c r="AL84" s="39">
        <v>4.25</v>
      </c>
      <c r="AM84" s="39">
        <v>1.8480000000000001</v>
      </c>
      <c r="AN84" s="39">
        <v>2.1339999999999999</v>
      </c>
      <c r="AO84" s="39">
        <v>6.165</v>
      </c>
      <c r="AP84" s="39">
        <v>0.24299999999999999</v>
      </c>
      <c r="AQ84" s="39">
        <v>11.944000000000001</v>
      </c>
      <c r="AR84" s="39">
        <v>2.2309999999999999</v>
      </c>
      <c r="AS84" s="39">
        <v>5.9089999999999998</v>
      </c>
      <c r="AT84" s="39">
        <v>17.632000000000001</v>
      </c>
      <c r="AU84" s="39">
        <v>0</v>
      </c>
      <c r="AV84" s="39">
        <v>2.12</v>
      </c>
      <c r="AW84" s="39">
        <v>6.5650000000000004</v>
      </c>
      <c r="AX84" s="39">
        <v>4.2359999999999998</v>
      </c>
      <c r="AY84" s="39">
        <v>3.49</v>
      </c>
      <c r="AZ84" s="39">
        <v>0.56399999999999995</v>
      </c>
      <c r="BA84" s="39">
        <v>8.73</v>
      </c>
      <c r="BB84" s="39">
        <v>2.222</v>
      </c>
      <c r="BC84" s="39">
        <v>4.6390000000000002</v>
      </c>
      <c r="BD84" s="39">
        <v>4.3330000000000002</v>
      </c>
      <c r="BE84" s="39">
        <v>3.6760000000000002</v>
      </c>
      <c r="BF84" s="39">
        <v>4.585</v>
      </c>
      <c r="BG84" s="39">
        <v>2.9820000000000002</v>
      </c>
      <c r="BH84" s="39">
        <v>0.8</v>
      </c>
      <c r="BI84" s="39">
        <v>30.234999999999999</v>
      </c>
      <c r="BJ84" s="39">
        <v>2.7280000000000002</v>
      </c>
      <c r="BK84" s="39">
        <v>9.4480000000000004</v>
      </c>
    </row>
    <row r="85" spans="1:63" x14ac:dyDescent="0.2">
      <c r="A85" s="30">
        <f t="shared" si="12"/>
        <v>2019</v>
      </c>
      <c r="D85" s="30">
        <f t="shared" si="13"/>
        <v>0</v>
      </c>
      <c r="E85" s="30">
        <f t="shared" si="4"/>
        <v>29</v>
      </c>
      <c r="F85" s="30">
        <f t="shared" si="5"/>
        <v>14</v>
      </c>
      <c r="G85" s="30">
        <f t="shared" si="6"/>
        <v>2</v>
      </c>
      <c r="H85" s="30">
        <f t="shared" si="7"/>
        <v>0</v>
      </c>
      <c r="I85" s="30">
        <f t="shared" si="8"/>
        <v>0</v>
      </c>
      <c r="J85" s="30">
        <f t="shared" si="9"/>
        <v>0</v>
      </c>
      <c r="K85" s="30">
        <f t="shared" si="10"/>
        <v>0</v>
      </c>
      <c r="L85" s="30">
        <f t="shared" si="11"/>
        <v>10</v>
      </c>
      <c r="M85" s="38">
        <v>43739</v>
      </c>
      <c r="N85" s="39">
        <v>1.226</v>
      </c>
      <c r="O85" s="39">
        <v>0</v>
      </c>
      <c r="P85" s="39">
        <v>0.16300000000000001</v>
      </c>
      <c r="Q85" s="39">
        <v>0</v>
      </c>
      <c r="R85" s="39">
        <v>1.5720000000000001</v>
      </c>
      <c r="S85" s="39">
        <v>0</v>
      </c>
      <c r="T85" s="39">
        <v>0</v>
      </c>
      <c r="U85" s="39">
        <v>14.151999999999999</v>
      </c>
      <c r="V85" s="39">
        <v>0</v>
      </c>
      <c r="W85" s="39">
        <v>1.1990000000000001</v>
      </c>
      <c r="X85" s="39">
        <v>0.376</v>
      </c>
      <c r="Y85" s="39">
        <v>0.997</v>
      </c>
      <c r="Z85" s="39">
        <v>0</v>
      </c>
      <c r="AA85" s="39">
        <v>0.95299999999999996</v>
      </c>
      <c r="AB85" s="39">
        <v>0</v>
      </c>
      <c r="AC85" s="39">
        <v>0.61499999999999999</v>
      </c>
      <c r="AD85" s="39">
        <v>3.4980000000000002</v>
      </c>
      <c r="AE85" s="39">
        <v>0.19700000000000001</v>
      </c>
      <c r="AF85" s="39">
        <v>0</v>
      </c>
      <c r="AG85" s="39">
        <v>0.93500000000000005</v>
      </c>
      <c r="AH85" s="39">
        <v>0</v>
      </c>
      <c r="AI85" s="39">
        <v>0.72099999999999997</v>
      </c>
      <c r="AJ85" s="39">
        <v>0.21199999999999999</v>
      </c>
      <c r="AK85" s="39">
        <v>0</v>
      </c>
      <c r="AL85" s="39">
        <v>0.64</v>
      </c>
      <c r="AM85" s="39">
        <v>0</v>
      </c>
      <c r="AN85" s="39">
        <v>3.3839999999999999</v>
      </c>
      <c r="AO85" s="39">
        <v>1.819</v>
      </c>
      <c r="AP85" s="39">
        <v>0</v>
      </c>
      <c r="AQ85" s="39">
        <v>1.4610000000000001</v>
      </c>
      <c r="AR85" s="39">
        <v>0</v>
      </c>
      <c r="AS85" s="39">
        <v>0</v>
      </c>
      <c r="AT85" s="39">
        <v>0</v>
      </c>
      <c r="AU85" s="39">
        <v>1.3640000000000001</v>
      </c>
      <c r="AV85" s="39">
        <v>2.0710000000000002</v>
      </c>
      <c r="AW85" s="39">
        <v>0</v>
      </c>
      <c r="AX85" s="39">
        <v>1.61</v>
      </c>
      <c r="AY85" s="39">
        <v>0</v>
      </c>
      <c r="AZ85" s="39">
        <v>0.47599999999999998</v>
      </c>
      <c r="BA85" s="39">
        <v>0</v>
      </c>
      <c r="BB85" s="39">
        <v>0.505</v>
      </c>
      <c r="BC85" s="39">
        <v>0.10199999999999999</v>
      </c>
      <c r="BD85" s="39">
        <v>0</v>
      </c>
      <c r="BE85" s="39">
        <v>0.49199999999999999</v>
      </c>
      <c r="BF85" s="39">
        <v>11.862</v>
      </c>
      <c r="BG85" s="39">
        <v>1.948</v>
      </c>
      <c r="BH85" s="39">
        <v>0.40400000000000003</v>
      </c>
      <c r="BI85" s="39">
        <v>0</v>
      </c>
      <c r="BJ85" s="39">
        <v>1.026</v>
      </c>
      <c r="BK85" s="39">
        <v>0</v>
      </c>
    </row>
    <row r="86" spans="1:63" x14ac:dyDescent="0.2">
      <c r="A86" s="30">
        <f t="shared" si="12"/>
        <v>2019</v>
      </c>
      <c r="D86" s="30">
        <f t="shared" si="13"/>
        <v>0</v>
      </c>
      <c r="E86" s="30">
        <f t="shared" si="4"/>
        <v>8</v>
      </c>
      <c r="F86" s="30">
        <f t="shared" si="5"/>
        <v>0</v>
      </c>
      <c r="G86" s="30">
        <f t="shared" si="6"/>
        <v>0</v>
      </c>
      <c r="H86" s="30">
        <f t="shared" si="7"/>
        <v>0</v>
      </c>
      <c r="I86" s="30">
        <f t="shared" si="8"/>
        <v>0</v>
      </c>
      <c r="J86" s="30">
        <f t="shared" si="9"/>
        <v>0</v>
      </c>
      <c r="K86" s="30">
        <f t="shared" si="10"/>
        <v>0</v>
      </c>
      <c r="L86" s="30">
        <f t="shared" si="11"/>
        <v>11</v>
      </c>
      <c r="M86" s="38">
        <v>43770</v>
      </c>
      <c r="N86" s="39">
        <v>0</v>
      </c>
      <c r="O86" s="39">
        <v>0.122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0.182</v>
      </c>
      <c r="AF86" s="39">
        <v>0.92300000000000004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0</v>
      </c>
      <c r="AN86" s="39">
        <v>0</v>
      </c>
      <c r="AO86" s="39">
        <v>0</v>
      </c>
      <c r="AP86" s="39">
        <v>0</v>
      </c>
      <c r="AQ86" s="39">
        <v>0</v>
      </c>
      <c r="AR86" s="39">
        <v>0</v>
      </c>
      <c r="AS86" s="39">
        <v>0.63500000000000001</v>
      </c>
      <c r="AT86" s="39">
        <v>0</v>
      </c>
      <c r="AU86" s="39">
        <v>0</v>
      </c>
      <c r="AV86" s="39">
        <v>0.59899999999999998</v>
      </c>
      <c r="AW86" s="39">
        <v>0</v>
      </c>
      <c r="AX86" s="39">
        <v>0</v>
      </c>
      <c r="AY86" s="39">
        <v>0.23300000000000001</v>
      </c>
      <c r="AZ86" s="39">
        <v>0</v>
      </c>
      <c r="BA86" s="39">
        <v>0</v>
      </c>
      <c r="BB86" s="39">
        <v>0</v>
      </c>
      <c r="BC86" s="39">
        <v>0</v>
      </c>
      <c r="BD86" s="39">
        <v>0.36</v>
      </c>
      <c r="BE86" s="39">
        <v>0</v>
      </c>
      <c r="BF86" s="39">
        <v>0</v>
      </c>
      <c r="BG86" s="39">
        <v>7.0999999999999994E-2</v>
      </c>
      <c r="BH86" s="39">
        <v>0</v>
      </c>
      <c r="BI86" s="39">
        <v>0</v>
      </c>
      <c r="BJ86" s="39">
        <v>0</v>
      </c>
      <c r="BK86" s="39">
        <v>0</v>
      </c>
    </row>
    <row r="87" spans="1:63" x14ac:dyDescent="0.2">
      <c r="A87" s="30">
        <f t="shared" si="12"/>
        <v>2019</v>
      </c>
      <c r="D87" s="30">
        <f t="shared" si="13"/>
        <v>0</v>
      </c>
      <c r="E87" s="30">
        <f t="shared" si="4"/>
        <v>17</v>
      </c>
      <c r="F87" s="30">
        <f t="shared" si="5"/>
        <v>6</v>
      </c>
      <c r="G87" s="30">
        <f t="shared" si="6"/>
        <v>0</v>
      </c>
      <c r="H87" s="30">
        <f t="shared" si="7"/>
        <v>0</v>
      </c>
      <c r="I87" s="30">
        <f t="shared" si="8"/>
        <v>0</v>
      </c>
      <c r="J87" s="30">
        <f t="shared" si="9"/>
        <v>0</v>
      </c>
      <c r="K87" s="30">
        <f t="shared" si="10"/>
        <v>0</v>
      </c>
      <c r="L87" s="30">
        <f t="shared" si="11"/>
        <v>12</v>
      </c>
      <c r="M87" s="38">
        <v>43800</v>
      </c>
      <c r="N87" s="39">
        <v>0.39600000000000002</v>
      </c>
      <c r="O87" s="39">
        <v>0</v>
      </c>
      <c r="P87" s="39">
        <v>0</v>
      </c>
      <c r="Q87" s="39">
        <v>0</v>
      </c>
      <c r="R87" s="39">
        <v>0</v>
      </c>
      <c r="S87" s="39">
        <v>0.11600000000000001</v>
      </c>
      <c r="T87" s="39">
        <v>0</v>
      </c>
      <c r="U87" s="39">
        <v>2.5999999999999999E-2</v>
      </c>
      <c r="V87" s="39">
        <v>0.65900000000000003</v>
      </c>
      <c r="W87" s="39">
        <v>0</v>
      </c>
      <c r="X87" s="39">
        <v>0</v>
      </c>
      <c r="Y87" s="39">
        <v>0.26400000000000001</v>
      </c>
      <c r="Z87" s="39">
        <v>0</v>
      </c>
      <c r="AA87" s="39">
        <v>0.28399999999999997</v>
      </c>
      <c r="AB87" s="39">
        <v>0</v>
      </c>
      <c r="AC87" s="39">
        <v>1.6990000000000001</v>
      </c>
      <c r="AD87" s="39">
        <v>0</v>
      </c>
      <c r="AE87" s="39">
        <v>0</v>
      </c>
      <c r="AF87" s="39">
        <v>0</v>
      </c>
      <c r="AG87" s="39">
        <v>5.0000000000000001E-3</v>
      </c>
      <c r="AH87" s="39">
        <v>0</v>
      </c>
      <c r="AI87" s="39">
        <v>0</v>
      </c>
      <c r="AJ87" s="39">
        <v>6.4950000000000001</v>
      </c>
      <c r="AK87" s="39">
        <v>0</v>
      </c>
      <c r="AL87" s="39">
        <v>1.0609999999999999</v>
      </c>
      <c r="AM87" s="39">
        <v>0</v>
      </c>
      <c r="AN87" s="39">
        <v>0</v>
      </c>
      <c r="AO87" s="39">
        <v>0</v>
      </c>
      <c r="AP87" s="39">
        <v>0</v>
      </c>
      <c r="AQ87" s="39">
        <v>0</v>
      </c>
      <c r="AR87" s="39">
        <v>0</v>
      </c>
      <c r="AS87" s="39">
        <v>0</v>
      </c>
      <c r="AT87" s="39">
        <v>0.02</v>
      </c>
      <c r="AU87" s="39">
        <v>0</v>
      </c>
      <c r="AV87" s="39">
        <v>0</v>
      </c>
      <c r="AW87" s="39">
        <v>0</v>
      </c>
      <c r="AX87" s="39">
        <v>0</v>
      </c>
      <c r="AY87" s="39">
        <v>0.98</v>
      </c>
      <c r="AZ87" s="39">
        <v>0.27700000000000002</v>
      </c>
      <c r="BA87" s="39">
        <v>0</v>
      </c>
      <c r="BB87" s="39">
        <v>2.1230000000000002</v>
      </c>
      <c r="BC87" s="39">
        <v>0</v>
      </c>
      <c r="BD87" s="39">
        <v>5.3079999999999998</v>
      </c>
      <c r="BE87" s="39">
        <v>0</v>
      </c>
      <c r="BF87" s="39">
        <v>1.0589999999999999</v>
      </c>
      <c r="BG87" s="39">
        <v>0</v>
      </c>
      <c r="BH87" s="39">
        <v>4.0000000000000001E-3</v>
      </c>
      <c r="BI87" s="39">
        <v>0</v>
      </c>
      <c r="BJ87" s="39">
        <v>0</v>
      </c>
      <c r="BK87" s="39">
        <v>0</v>
      </c>
    </row>
    <row r="88" spans="1:63" x14ac:dyDescent="0.2">
      <c r="A88" s="30">
        <f t="shared" si="12"/>
        <v>2020</v>
      </c>
      <c r="D88" s="30">
        <f t="shared" si="13"/>
        <v>1</v>
      </c>
      <c r="E88" s="30">
        <f t="shared" si="4"/>
        <v>31</v>
      </c>
      <c r="F88" s="30">
        <f t="shared" si="5"/>
        <v>23</v>
      </c>
      <c r="G88" s="30">
        <f t="shared" si="6"/>
        <v>3</v>
      </c>
      <c r="H88" s="30">
        <f t="shared" si="7"/>
        <v>0</v>
      </c>
      <c r="I88" s="30">
        <f t="shared" si="8"/>
        <v>0</v>
      </c>
      <c r="J88" s="30">
        <f t="shared" si="9"/>
        <v>0</v>
      </c>
      <c r="K88" s="30">
        <f t="shared" si="10"/>
        <v>0</v>
      </c>
      <c r="L88" s="30">
        <f t="shared" si="11"/>
        <v>1</v>
      </c>
      <c r="M88" s="38">
        <v>43831</v>
      </c>
      <c r="N88" s="39">
        <v>4.0039999999999996</v>
      </c>
      <c r="O88" s="39">
        <v>0</v>
      </c>
      <c r="P88" s="39">
        <v>1.3560000000000001</v>
      </c>
      <c r="Q88" s="39">
        <v>1.29</v>
      </c>
      <c r="R88" s="39">
        <v>0</v>
      </c>
      <c r="S88" s="39">
        <v>5.8659999999999997</v>
      </c>
      <c r="T88" s="39">
        <v>7.1260000000000003</v>
      </c>
      <c r="U88" s="39">
        <v>0</v>
      </c>
      <c r="V88" s="39">
        <v>0.75900000000000001</v>
      </c>
      <c r="W88" s="39">
        <v>0</v>
      </c>
      <c r="X88" s="39">
        <v>0</v>
      </c>
      <c r="Y88" s="39">
        <v>0.57799999999999996</v>
      </c>
      <c r="Z88" s="39">
        <v>0.65900000000000003</v>
      </c>
      <c r="AA88" s="39">
        <v>2.0209999999999999</v>
      </c>
      <c r="AB88" s="39">
        <v>0.16400000000000001</v>
      </c>
      <c r="AC88" s="39">
        <v>7.23</v>
      </c>
      <c r="AD88" s="39">
        <v>0</v>
      </c>
      <c r="AE88" s="39">
        <v>7.2220000000000004</v>
      </c>
      <c r="AF88" s="39">
        <v>2.6760000000000002</v>
      </c>
      <c r="AG88" s="39">
        <v>0</v>
      </c>
      <c r="AH88" s="39">
        <v>0.254</v>
      </c>
      <c r="AI88" s="39">
        <v>21.521999999999998</v>
      </c>
      <c r="AJ88" s="39">
        <v>12.021000000000001</v>
      </c>
      <c r="AK88" s="39">
        <v>0</v>
      </c>
      <c r="AL88" s="39">
        <v>0</v>
      </c>
      <c r="AM88" s="39">
        <v>8.1470000000000002</v>
      </c>
      <c r="AN88" s="39">
        <v>0</v>
      </c>
      <c r="AO88" s="39">
        <v>41.106000000000002</v>
      </c>
      <c r="AP88" s="39">
        <v>1.768</v>
      </c>
      <c r="AQ88" s="39">
        <v>0</v>
      </c>
      <c r="AR88" s="39">
        <v>1.847</v>
      </c>
      <c r="AS88" s="39">
        <v>0.96799999999999997</v>
      </c>
      <c r="AT88" s="39">
        <v>3.355</v>
      </c>
      <c r="AU88" s="39">
        <v>0</v>
      </c>
      <c r="AV88" s="39">
        <v>4.548</v>
      </c>
      <c r="AW88" s="39">
        <v>0</v>
      </c>
      <c r="AX88" s="39">
        <v>6.5960000000000001</v>
      </c>
      <c r="AY88" s="39">
        <v>0</v>
      </c>
      <c r="AZ88" s="39">
        <v>0</v>
      </c>
      <c r="BA88" s="39">
        <v>7.1150000000000002</v>
      </c>
      <c r="BB88" s="39">
        <v>3.8740000000000001</v>
      </c>
      <c r="BC88" s="39">
        <v>0</v>
      </c>
      <c r="BD88" s="39">
        <v>1.4650000000000001</v>
      </c>
      <c r="BE88" s="39">
        <v>0</v>
      </c>
      <c r="BF88" s="39">
        <v>0</v>
      </c>
      <c r="BG88" s="39">
        <v>4.548</v>
      </c>
      <c r="BH88" s="39">
        <v>8.5999999999999993E-2</v>
      </c>
      <c r="BI88" s="39">
        <v>4.78</v>
      </c>
      <c r="BJ88" s="39">
        <v>0.23599999999999999</v>
      </c>
      <c r="BK88" s="39">
        <v>0</v>
      </c>
    </row>
    <row r="89" spans="1:63" x14ac:dyDescent="0.2">
      <c r="A89" s="30">
        <f t="shared" si="12"/>
        <v>2020</v>
      </c>
      <c r="D89" s="30">
        <f t="shared" si="13"/>
        <v>0</v>
      </c>
      <c r="E89" s="30">
        <f t="shared" si="4"/>
        <v>19</v>
      </c>
      <c r="F89" s="30">
        <f t="shared" si="5"/>
        <v>9</v>
      </c>
      <c r="G89" s="30">
        <f t="shared" si="6"/>
        <v>1</v>
      </c>
      <c r="H89" s="30">
        <f t="shared" si="7"/>
        <v>0</v>
      </c>
      <c r="I89" s="30">
        <f t="shared" si="8"/>
        <v>0</v>
      </c>
      <c r="J89" s="30">
        <f t="shared" si="9"/>
        <v>0</v>
      </c>
      <c r="K89" s="30">
        <f t="shared" si="10"/>
        <v>0</v>
      </c>
      <c r="L89" s="30">
        <f t="shared" si="11"/>
        <v>2</v>
      </c>
      <c r="M89" s="38">
        <v>43862</v>
      </c>
      <c r="N89" s="39">
        <v>0.19400000000000001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1.2949999999999999</v>
      </c>
      <c r="U89" s="39">
        <v>0</v>
      </c>
      <c r="V89" s="39">
        <v>2.6240000000000001</v>
      </c>
      <c r="W89" s="39">
        <v>0</v>
      </c>
      <c r="X89" s="39">
        <v>0.26200000000000001</v>
      </c>
      <c r="Y89" s="39">
        <v>0</v>
      </c>
      <c r="Z89" s="39">
        <v>0</v>
      </c>
      <c r="AA89" s="39">
        <v>5.5E-2</v>
      </c>
      <c r="AB89" s="39">
        <v>0.151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0.11899999999999999</v>
      </c>
      <c r="AJ89" s="39">
        <v>0</v>
      </c>
      <c r="AK89" s="39">
        <v>3.5720000000000001</v>
      </c>
      <c r="AL89" s="39">
        <v>0</v>
      </c>
      <c r="AM89" s="39">
        <v>0</v>
      </c>
      <c r="AN89" s="39">
        <v>0</v>
      </c>
      <c r="AO89" s="39">
        <v>2.113</v>
      </c>
      <c r="AP89" s="39">
        <v>2.7450000000000001</v>
      </c>
      <c r="AQ89" s="39">
        <v>0</v>
      </c>
      <c r="AR89" s="39">
        <v>0</v>
      </c>
      <c r="AS89" s="39">
        <v>0</v>
      </c>
      <c r="AT89" s="39">
        <v>0</v>
      </c>
      <c r="AU89" s="39">
        <v>1.411</v>
      </c>
      <c r="AV89" s="39">
        <v>5.1319999999999997</v>
      </c>
      <c r="AW89" s="39">
        <v>0</v>
      </c>
      <c r="AX89" s="39">
        <v>0</v>
      </c>
      <c r="AY89" s="39">
        <v>3.4180000000000001</v>
      </c>
      <c r="AZ89" s="39">
        <v>0</v>
      </c>
      <c r="BA89" s="39">
        <v>0</v>
      </c>
      <c r="BB89" s="39">
        <v>0</v>
      </c>
      <c r="BC89" s="39">
        <v>0.3</v>
      </c>
      <c r="BD89" s="39">
        <v>0</v>
      </c>
      <c r="BE89" s="39">
        <v>0.48199999999999998</v>
      </c>
      <c r="BF89" s="39">
        <v>0</v>
      </c>
      <c r="BG89" s="39">
        <v>10.288</v>
      </c>
      <c r="BH89" s="39">
        <v>0.52600000000000002</v>
      </c>
      <c r="BI89" s="39">
        <v>0.30199999999999999</v>
      </c>
      <c r="BJ89" s="39">
        <v>0</v>
      </c>
      <c r="BK89" s="39">
        <v>0.26100000000000001</v>
      </c>
    </row>
    <row r="90" spans="1:63" x14ac:dyDescent="0.2">
      <c r="A90" s="30">
        <f t="shared" si="12"/>
        <v>2020</v>
      </c>
      <c r="D90" s="30">
        <f t="shared" si="13"/>
        <v>0</v>
      </c>
      <c r="E90" s="30">
        <f t="shared" si="4"/>
        <v>6</v>
      </c>
      <c r="F90" s="30">
        <f t="shared" si="5"/>
        <v>1</v>
      </c>
      <c r="G90" s="30">
        <f t="shared" si="6"/>
        <v>0</v>
      </c>
      <c r="H90" s="30">
        <f t="shared" si="7"/>
        <v>0</v>
      </c>
      <c r="I90" s="30">
        <f t="shared" si="8"/>
        <v>0</v>
      </c>
      <c r="J90" s="30">
        <f t="shared" si="9"/>
        <v>0</v>
      </c>
      <c r="K90" s="30">
        <f t="shared" si="10"/>
        <v>0</v>
      </c>
      <c r="L90" s="30">
        <f t="shared" si="11"/>
        <v>3</v>
      </c>
      <c r="M90" s="38">
        <v>43891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0.99199999999999999</v>
      </c>
      <c r="V90" s="39">
        <v>0</v>
      </c>
      <c r="W90" s="39">
        <v>0</v>
      </c>
      <c r="X90" s="39">
        <v>0</v>
      </c>
      <c r="Y90" s="39">
        <v>0</v>
      </c>
      <c r="Z90" s="39">
        <v>1.02</v>
      </c>
      <c r="AA90" s="39">
        <v>0.312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0.70699999999999996</v>
      </c>
      <c r="BC90" s="39">
        <v>0</v>
      </c>
      <c r="BD90" s="39">
        <v>0.38200000000000001</v>
      </c>
      <c r="BE90" s="39">
        <v>0</v>
      </c>
      <c r="BF90" s="39">
        <v>0</v>
      </c>
      <c r="BG90" s="39">
        <v>0.28699999999999998</v>
      </c>
      <c r="BH90" s="39">
        <v>0</v>
      </c>
      <c r="BI90" s="39">
        <v>0</v>
      </c>
      <c r="BJ90" s="39">
        <v>0</v>
      </c>
      <c r="BK90" s="39">
        <v>0</v>
      </c>
    </row>
    <row r="91" spans="1:63" x14ac:dyDescent="0.2">
      <c r="A91" s="30">
        <f t="shared" si="12"/>
        <v>2020</v>
      </c>
      <c r="D91" s="30">
        <f t="shared" si="13"/>
        <v>0</v>
      </c>
      <c r="E91" s="30">
        <f t="shared" si="4"/>
        <v>3</v>
      </c>
      <c r="F91" s="30">
        <f t="shared" si="5"/>
        <v>2</v>
      </c>
      <c r="G91" s="30">
        <f t="shared" si="6"/>
        <v>0</v>
      </c>
      <c r="H91" s="30">
        <f t="shared" si="7"/>
        <v>0</v>
      </c>
      <c r="I91" s="30">
        <f t="shared" si="8"/>
        <v>0</v>
      </c>
      <c r="J91" s="30">
        <f t="shared" si="9"/>
        <v>0</v>
      </c>
      <c r="K91" s="30">
        <f t="shared" si="10"/>
        <v>0</v>
      </c>
      <c r="L91" s="30">
        <f t="shared" si="11"/>
        <v>4</v>
      </c>
      <c r="M91" s="38">
        <v>43922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0.26600000000000001</v>
      </c>
      <c r="AR91" s="39">
        <v>0</v>
      </c>
      <c r="AS91" s="39">
        <v>3.7839999999999998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  <c r="BB91" s="39">
        <v>3.8380000000000001</v>
      </c>
      <c r="BC91" s="39">
        <v>0</v>
      </c>
      <c r="BD91" s="39">
        <v>0</v>
      </c>
      <c r="BE91" s="39">
        <v>0</v>
      </c>
      <c r="BF91" s="39">
        <v>0</v>
      </c>
      <c r="BG91" s="39">
        <v>0</v>
      </c>
      <c r="BH91" s="39">
        <v>0</v>
      </c>
      <c r="BI91" s="39">
        <v>0</v>
      </c>
      <c r="BJ91" s="39">
        <v>0</v>
      </c>
      <c r="BK91" s="39">
        <v>0</v>
      </c>
    </row>
    <row r="92" spans="1:63" x14ac:dyDescent="0.2">
      <c r="A92" s="30">
        <f t="shared" si="12"/>
        <v>2020</v>
      </c>
      <c r="D92" s="30">
        <f t="shared" si="13"/>
        <v>0</v>
      </c>
      <c r="E92" s="30">
        <f t="shared" ref="E92:E155" si="14">COUNTIF($N92:$BK92,"&gt;0")</f>
        <v>8</v>
      </c>
      <c r="F92" s="30">
        <f t="shared" ref="F92:F155" si="15">COUNTIF($N92:$BK92,"&gt;1")</f>
        <v>1</v>
      </c>
      <c r="G92" s="30">
        <f t="shared" ref="G92:G155" si="16">COUNTIF($N92:$BK92,"&gt;10")</f>
        <v>0</v>
      </c>
      <c r="H92" s="30">
        <f t="shared" ref="H92:H155" si="17">COUNTIF($N92:$BK92,"&gt;50")</f>
        <v>0</v>
      </c>
      <c r="I92" s="30">
        <f t="shared" ref="I92:I155" si="18">COUNTIF($N92:$BK92,"&gt;100")</f>
        <v>0</v>
      </c>
      <c r="J92" s="30">
        <f t="shared" ref="J92:J155" si="19">COUNTIF($N92:$BK92,"&gt;500")</f>
        <v>0</v>
      </c>
      <c r="K92" s="30">
        <f t="shared" ref="K92:K155" si="20">COUNTIF($N92:$BK92,"&gt;1000")</f>
        <v>0</v>
      </c>
      <c r="L92" s="30">
        <f t="shared" ref="L92:L155" si="21">MONTH(M92)</f>
        <v>5</v>
      </c>
      <c r="M92" s="38">
        <v>43952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0.30499999999999999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0.254</v>
      </c>
      <c r="AD92" s="39">
        <v>0</v>
      </c>
      <c r="AE92" s="39">
        <v>0</v>
      </c>
      <c r="AF92" s="39">
        <v>0</v>
      </c>
      <c r="AG92" s="39">
        <v>0</v>
      </c>
      <c r="AH92" s="39">
        <v>0.71899999999999997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0.58499999999999996</v>
      </c>
      <c r="AT92" s="39">
        <v>0.89600000000000002</v>
      </c>
      <c r="AU92" s="39">
        <v>0</v>
      </c>
      <c r="AV92" s="39">
        <v>0</v>
      </c>
      <c r="AW92" s="39">
        <v>0</v>
      </c>
      <c r="AX92" s="39">
        <v>0</v>
      </c>
      <c r="AY92" s="39">
        <v>0.106</v>
      </c>
      <c r="AZ92" s="39">
        <v>0</v>
      </c>
      <c r="BA92" s="39">
        <v>0</v>
      </c>
      <c r="BB92" s="39">
        <v>0</v>
      </c>
      <c r="BC92" s="39">
        <v>1.5660000000000001</v>
      </c>
      <c r="BD92" s="39">
        <v>0</v>
      </c>
      <c r="BE92" s="39">
        <v>0</v>
      </c>
      <c r="BF92" s="39">
        <v>0</v>
      </c>
      <c r="BG92" s="39">
        <v>0</v>
      </c>
      <c r="BH92" s="39">
        <v>5.1999999999999998E-2</v>
      </c>
      <c r="BI92" s="39">
        <v>0</v>
      </c>
      <c r="BJ92" s="39">
        <v>0</v>
      </c>
      <c r="BK92" s="39">
        <v>0</v>
      </c>
    </row>
    <row r="93" spans="1:63" x14ac:dyDescent="0.2">
      <c r="A93" s="30">
        <f t="shared" ref="A93:A156" si="22">YEAR(M93)</f>
        <v>2020</v>
      </c>
      <c r="D93" s="30">
        <f t="shared" ref="D93:D156" si="23">COUNTIF(N93:BK93,"&gt;25")</f>
        <v>0</v>
      </c>
      <c r="E93" s="30">
        <f t="shared" si="14"/>
        <v>28</v>
      </c>
      <c r="F93" s="30">
        <f t="shared" si="15"/>
        <v>5</v>
      </c>
      <c r="G93" s="30">
        <f t="shared" si="16"/>
        <v>0</v>
      </c>
      <c r="H93" s="30">
        <f t="shared" si="17"/>
        <v>0</v>
      </c>
      <c r="I93" s="30">
        <f t="shared" si="18"/>
        <v>0</v>
      </c>
      <c r="J93" s="30">
        <f t="shared" si="19"/>
        <v>0</v>
      </c>
      <c r="K93" s="30">
        <f t="shared" si="20"/>
        <v>0</v>
      </c>
      <c r="L93" s="30">
        <f t="shared" si="21"/>
        <v>6</v>
      </c>
      <c r="M93" s="38">
        <v>43983</v>
      </c>
      <c r="N93" s="39">
        <v>0</v>
      </c>
      <c r="O93" s="39">
        <v>0.39</v>
      </c>
      <c r="P93" s="39">
        <v>0.72199999999999998</v>
      </c>
      <c r="Q93" s="39">
        <v>0</v>
      </c>
      <c r="R93" s="39">
        <v>0</v>
      </c>
      <c r="S93" s="39">
        <v>0</v>
      </c>
      <c r="T93" s="39">
        <v>1.2809999999999999</v>
      </c>
      <c r="U93" s="39">
        <v>0</v>
      </c>
      <c r="V93" s="39">
        <v>0.66</v>
      </c>
      <c r="W93" s="39">
        <v>0</v>
      </c>
      <c r="X93" s="39">
        <v>0.621</v>
      </c>
      <c r="Y93" s="39">
        <v>0</v>
      </c>
      <c r="Z93" s="39">
        <v>0</v>
      </c>
      <c r="AA93" s="39">
        <v>5.1999999999999998E-2</v>
      </c>
      <c r="AB93" s="39">
        <v>0.52400000000000002</v>
      </c>
      <c r="AC93" s="39">
        <v>0.35899999999999999</v>
      </c>
      <c r="AD93" s="39">
        <v>0</v>
      </c>
      <c r="AE93" s="39">
        <v>0.49399999999999999</v>
      </c>
      <c r="AF93" s="39">
        <v>0.30199999999999999</v>
      </c>
      <c r="AG93" s="39">
        <v>0</v>
      </c>
      <c r="AH93" s="39">
        <v>0.42399999999999999</v>
      </c>
      <c r="AI93" s="39">
        <v>0.182</v>
      </c>
      <c r="AJ93" s="39">
        <v>0</v>
      </c>
      <c r="AK93" s="39">
        <v>1.3340000000000001</v>
      </c>
      <c r="AL93" s="39">
        <v>0.15</v>
      </c>
      <c r="AM93" s="39">
        <v>1.1120000000000001</v>
      </c>
      <c r="AN93" s="39">
        <v>0.48399999999999999</v>
      </c>
      <c r="AO93" s="39">
        <v>0.151</v>
      </c>
      <c r="AP93" s="39">
        <v>0.182</v>
      </c>
      <c r="AQ93" s="39">
        <v>0</v>
      </c>
      <c r="AR93" s="39">
        <v>0</v>
      </c>
      <c r="AS93" s="39">
        <v>9.4E-2</v>
      </c>
      <c r="AT93" s="39">
        <v>0.314</v>
      </c>
      <c r="AU93" s="39">
        <v>1.2270000000000001</v>
      </c>
      <c r="AV93" s="39">
        <v>1.036</v>
      </c>
      <c r="AW93" s="39">
        <v>0</v>
      </c>
      <c r="AX93" s="39">
        <v>0</v>
      </c>
      <c r="AY93" s="39">
        <v>8.2000000000000003E-2</v>
      </c>
      <c r="AZ93" s="39">
        <v>0</v>
      </c>
      <c r="BA93" s="39">
        <v>0.376</v>
      </c>
      <c r="BB93" s="39">
        <v>2.9000000000000001E-2</v>
      </c>
      <c r="BC93" s="39">
        <v>0</v>
      </c>
      <c r="BD93" s="39">
        <v>0</v>
      </c>
      <c r="BE93" s="39">
        <v>0.73399999999999999</v>
      </c>
      <c r="BF93" s="39">
        <v>0</v>
      </c>
      <c r="BG93" s="39">
        <v>5.5E-2</v>
      </c>
      <c r="BH93" s="39">
        <v>4.2999999999999997E-2</v>
      </c>
      <c r="BI93" s="39">
        <v>0</v>
      </c>
      <c r="BJ93" s="39">
        <v>0</v>
      </c>
      <c r="BK93" s="39">
        <v>0</v>
      </c>
    </row>
    <row r="94" spans="1:63" x14ac:dyDescent="0.2">
      <c r="A94" s="30">
        <f t="shared" si="22"/>
        <v>2020</v>
      </c>
      <c r="D94" s="30">
        <f t="shared" si="23"/>
        <v>18</v>
      </c>
      <c r="E94" s="30">
        <f t="shared" si="14"/>
        <v>50</v>
      </c>
      <c r="F94" s="30">
        <f t="shared" si="15"/>
        <v>50</v>
      </c>
      <c r="G94" s="30">
        <f t="shared" si="16"/>
        <v>34</v>
      </c>
      <c r="H94" s="30">
        <f t="shared" si="17"/>
        <v>2</v>
      </c>
      <c r="I94" s="30">
        <f t="shared" si="18"/>
        <v>0</v>
      </c>
      <c r="J94" s="30">
        <f t="shared" si="19"/>
        <v>0</v>
      </c>
      <c r="K94" s="30">
        <f t="shared" si="20"/>
        <v>0</v>
      </c>
      <c r="L94" s="30">
        <f t="shared" si="21"/>
        <v>7</v>
      </c>
      <c r="M94" s="38">
        <v>44013</v>
      </c>
      <c r="N94" s="39">
        <v>35.287999999999997</v>
      </c>
      <c r="O94" s="39">
        <v>8.8919999999999995</v>
      </c>
      <c r="P94" s="39">
        <v>35.665999999999997</v>
      </c>
      <c r="Q94" s="39">
        <v>7.7910000000000004</v>
      </c>
      <c r="R94" s="39">
        <v>4.1760000000000002</v>
      </c>
      <c r="S94" s="39">
        <v>41.768999999999998</v>
      </c>
      <c r="T94" s="39">
        <v>50.57</v>
      </c>
      <c r="U94" s="39">
        <v>2.544</v>
      </c>
      <c r="V94" s="39">
        <v>24.315000000000001</v>
      </c>
      <c r="W94" s="39">
        <v>14.683999999999999</v>
      </c>
      <c r="X94" s="39">
        <v>50.463000000000001</v>
      </c>
      <c r="Y94" s="39">
        <v>2.754</v>
      </c>
      <c r="Z94" s="39">
        <v>37.148000000000003</v>
      </c>
      <c r="AA94" s="39">
        <v>4.8289999999999997</v>
      </c>
      <c r="AB94" s="39">
        <v>24.905999999999999</v>
      </c>
      <c r="AC94" s="39">
        <v>11.231</v>
      </c>
      <c r="AD94" s="39">
        <v>13.35</v>
      </c>
      <c r="AE94" s="39">
        <v>18.79</v>
      </c>
      <c r="AF94" s="39">
        <v>48.656999999999996</v>
      </c>
      <c r="AG94" s="39">
        <v>2.0019999999999998</v>
      </c>
      <c r="AH94" s="39">
        <v>31.523</v>
      </c>
      <c r="AI94" s="39">
        <v>7.6369999999999996</v>
      </c>
      <c r="AJ94" s="39">
        <v>37.180999999999997</v>
      </c>
      <c r="AK94" s="39">
        <v>3.956</v>
      </c>
      <c r="AL94" s="39">
        <v>7.367</v>
      </c>
      <c r="AM94" s="39">
        <v>32.823999999999998</v>
      </c>
      <c r="AN94" s="39">
        <v>19.454000000000001</v>
      </c>
      <c r="AO94" s="39">
        <v>16.494</v>
      </c>
      <c r="AP94" s="39">
        <v>3.2749999999999999</v>
      </c>
      <c r="AQ94" s="39">
        <v>42.978000000000002</v>
      </c>
      <c r="AR94" s="39">
        <v>6.0170000000000003</v>
      </c>
      <c r="AS94" s="39">
        <v>35.537999999999997</v>
      </c>
      <c r="AT94" s="39">
        <v>28.239000000000001</v>
      </c>
      <c r="AU94" s="39">
        <v>7.5419999999999998</v>
      </c>
      <c r="AV94" s="39">
        <v>19.417999999999999</v>
      </c>
      <c r="AW94" s="39">
        <v>16.358000000000001</v>
      </c>
      <c r="AX94" s="39">
        <v>22.82</v>
      </c>
      <c r="AY94" s="39">
        <v>14.875999999999999</v>
      </c>
      <c r="AZ94" s="39">
        <v>10.441000000000001</v>
      </c>
      <c r="BA94" s="39">
        <v>26.62</v>
      </c>
      <c r="BB94" s="39">
        <v>14.843999999999999</v>
      </c>
      <c r="BC94" s="39">
        <v>22.372</v>
      </c>
      <c r="BD94" s="39">
        <v>30.617999999999999</v>
      </c>
      <c r="BE94" s="39">
        <v>6.73</v>
      </c>
      <c r="BF94" s="39">
        <v>26.466000000000001</v>
      </c>
      <c r="BG94" s="39">
        <v>12.064</v>
      </c>
      <c r="BH94" s="39">
        <v>8.0009999999999994</v>
      </c>
      <c r="BI94" s="39">
        <v>30.276</v>
      </c>
      <c r="BJ94" s="39">
        <v>32.582000000000001</v>
      </c>
      <c r="BK94" s="39">
        <v>8.0419999999999998</v>
      </c>
    </row>
    <row r="95" spans="1:63" x14ac:dyDescent="0.2">
      <c r="A95" s="30">
        <f t="shared" si="22"/>
        <v>2020</v>
      </c>
      <c r="D95" s="30">
        <f t="shared" si="23"/>
        <v>0</v>
      </c>
      <c r="E95" s="30">
        <f t="shared" si="14"/>
        <v>50</v>
      </c>
      <c r="F95" s="30">
        <f t="shared" si="15"/>
        <v>46</v>
      </c>
      <c r="G95" s="30">
        <f t="shared" si="16"/>
        <v>5</v>
      </c>
      <c r="H95" s="30">
        <f t="shared" si="17"/>
        <v>0</v>
      </c>
      <c r="I95" s="30">
        <f t="shared" si="18"/>
        <v>0</v>
      </c>
      <c r="J95" s="30">
        <f t="shared" si="19"/>
        <v>0</v>
      </c>
      <c r="K95" s="30">
        <f t="shared" si="20"/>
        <v>0</v>
      </c>
      <c r="L95" s="30">
        <f t="shared" si="21"/>
        <v>8</v>
      </c>
      <c r="M95" s="38">
        <v>44044</v>
      </c>
      <c r="N95" s="39">
        <v>1.764</v>
      </c>
      <c r="O95" s="39">
        <v>3.6459999999999999</v>
      </c>
      <c r="P95" s="39">
        <v>4.2709999999999999</v>
      </c>
      <c r="Q95" s="39">
        <v>2.0379999999999998</v>
      </c>
      <c r="R95" s="39">
        <v>0.82399999999999995</v>
      </c>
      <c r="S95" s="39">
        <v>5.4850000000000003</v>
      </c>
      <c r="T95" s="39">
        <v>7.3220000000000001</v>
      </c>
      <c r="U95" s="39">
        <v>1.5369999999999999</v>
      </c>
      <c r="V95" s="39">
        <v>3.9390000000000001</v>
      </c>
      <c r="W95" s="39">
        <v>4.1459999999999999</v>
      </c>
      <c r="X95" s="39">
        <v>0.75800000000000001</v>
      </c>
      <c r="Y95" s="39">
        <v>18.088999999999999</v>
      </c>
      <c r="Z95" s="39">
        <v>13.813000000000001</v>
      </c>
      <c r="AA95" s="39">
        <v>0.61699999999999999</v>
      </c>
      <c r="AB95" s="39">
        <v>1.534</v>
      </c>
      <c r="AC95" s="39">
        <v>6.1829999999999998</v>
      </c>
      <c r="AD95" s="39">
        <v>5.3239999999999998</v>
      </c>
      <c r="AE95" s="39">
        <v>0.19</v>
      </c>
      <c r="AF95" s="39">
        <v>2.3530000000000002</v>
      </c>
      <c r="AG95" s="39">
        <v>5.282</v>
      </c>
      <c r="AH95" s="39">
        <v>13.351000000000001</v>
      </c>
      <c r="AI95" s="39">
        <v>5.8449999999999998</v>
      </c>
      <c r="AJ95" s="39">
        <v>2.0259999999999998</v>
      </c>
      <c r="AK95" s="39">
        <v>5.2279999999999998</v>
      </c>
      <c r="AL95" s="39">
        <v>5.0759999999999996</v>
      </c>
      <c r="AM95" s="39">
        <v>2.2130000000000001</v>
      </c>
      <c r="AN95" s="39">
        <v>4.8099999999999996</v>
      </c>
      <c r="AO95" s="39">
        <v>1.4810000000000001</v>
      </c>
      <c r="AP95" s="39">
        <v>2.2789999999999999</v>
      </c>
      <c r="AQ95" s="39">
        <v>4.367</v>
      </c>
      <c r="AR95" s="39">
        <v>2.4780000000000002</v>
      </c>
      <c r="AS95" s="39">
        <v>8.4309999999999992</v>
      </c>
      <c r="AT95" s="39">
        <v>4.1779999999999999</v>
      </c>
      <c r="AU95" s="39">
        <v>13.241</v>
      </c>
      <c r="AV95" s="39">
        <v>2.419</v>
      </c>
      <c r="AW95" s="39">
        <v>3.9239999999999999</v>
      </c>
      <c r="AX95" s="39">
        <v>4.7779999999999996</v>
      </c>
      <c r="AY95" s="39">
        <v>2.2080000000000002</v>
      </c>
      <c r="AZ95" s="39">
        <v>6.883</v>
      </c>
      <c r="BA95" s="39">
        <v>1.8480000000000001</v>
      </c>
      <c r="BB95" s="39">
        <v>2.9420000000000002</v>
      </c>
      <c r="BC95" s="39">
        <v>3.3679999999999999</v>
      </c>
      <c r="BD95" s="39">
        <v>3.282</v>
      </c>
      <c r="BE95" s="39">
        <v>1.9430000000000001</v>
      </c>
      <c r="BF95" s="39">
        <v>3.262</v>
      </c>
      <c r="BG95" s="39">
        <v>3.653</v>
      </c>
      <c r="BH95" s="39">
        <v>15.968</v>
      </c>
      <c r="BI95" s="39">
        <v>2.5219999999999998</v>
      </c>
      <c r="BJ95" s="39">
        <v>1.044</v>
      </c>
      <c r="BK95" s="39">
        <v>3.0529999999999999</v>
      </c>
    </row>
    <row r="96" spans="1:63" x14ac:dyDescent="0.2">
      <c r="A96" s="30">
        <f t="shared" si="22"/>
        <v>2020</v>
      </c>
      <c r="D96" s="30">
        <f t="shared" si="23"/>
        <v>2</v>
      </c>
      <c r="E96" s="30">
        <f t="shared" si="14"/>
        <v>48</v>
      </c>
      <c r="F96" s="30">
        <f t="shared" si="15"/>
        <v>36</v>
      </c>
      <c r="G96" s="30">
        <f t="shared" si="16"/>
        <v>6</v>
      </c>
      <c r="H96" s="30">
        <f t="shared" si="17"/>
        <v>0</v>
      </c>
      <c r="I96" s="30">
        <f t="shared" si="18"/>
        <v>0</v>
      </c>
      <c r="J96" s="30">
        <f t="shared" si="19"/>
        <v>0</v>
      </c>
      <c r="K96" s="30">
        <f t="shared" si="20"/>
        <v>0</v>
      </c>
      <c r="L96" s="30">
        <f t="shared" si="21"/>
        <v>9</v>
      </c>
      <c r="M96" s="38">
        <v>44075</v>
      </c>
      <c r="N96" s="39">
        <v>2.9540000000000002</v>
      </c>
      <c r="O96" s="39">
        <v>3.2280000000000002</v>
      </c>
      <c r="P96" s="39">
        <v>1.02</v>
      </c>
      <c r="Q96" s="39">
        <v>2.694</v>
      </c>
      <c r="R96" s="39">
        <v>4.4989999999999997</v>
      </c>
      <c r="S96" s="39">
        <v>0.72899999999999998</v>
      </c>
      <c r="T96" s="39">
        <v>6.2880000000000003</v>
      </c>
      <c r="U96" s="39">
        <v>16.478000000000002</v>
      </c>
      <c r="V96" s="39">
        <v>3.4140000000000001</v>
      </c>
      <c r="W96" s="39">
        <v>5.0460000000000003</v>
      </c>
      <c r="X96" s="39">
        <v>0.63200000000000001</v>
      </c>
      <c r="Y96" s="39">
        <v>3.786</v>
      </c>
      <c r="Z96" s="39">
        <v>11.138</v>
      </c>
      <c r="AA96" s="39">
        <v>0</v>
      </c>
      <c r="AB96" s="39">
        <v>1.4379999999999999</v>
      </c>
      <c r="AC96" s="39">
        <v>3.5249999999999999</v>
      </c>
      <c r="AD96" s="39">
        <v>0.60499999999999998</v>
      </c>
      <c r="AE96" s="39">
        <v>4.1349999999999998</v>
      </c>
      <c r="AF96" s="39">
        <v>0.71299999999999997</v>
      </c>
      <c r="AG96" s="39">
        <v>4.1900000000000004</v>
      </c>
      <c r="AH96" s="39">
        <v>8.3729999999999993</v>
      </c>
      <c r="AI96" s="39">
        <v>0.20899999999999999</v>
      </c>
      <c r="AJ96" s="39">
        <v>0</v>
      </c>
      <c r="AK96" s="39">
        <v>9.4459999999999997</v>
      </c>
      <c r="AL96" s="39">
        <v>30.097999999999999</v>
      </c>
      <c r="AM96" s="39">
        <v>0.95</v>
      </c>
      <c r="AN96" s="39">
        <v>5.133</v>
      </c>
      <c r="AO96" s="39">
        <v>0.32200000000000001</v>
      </c>
      <c r="AP96" s="39">
        <v>2.1150000000000002</v>
      </c>
      <c r="AQ96" s="39">
        <v>1.7689999999999999</v>
      </c>
      <c r="AR96" s="39">
        <v>0.92400000000000004</v>
      </c>
      <c r="AS96" s="39">
        <v>2.7240000000000002</v>
      </c>
      <c r="AT96" s="39">
        <v>4.2060000000000004</v>
      </c>
      <c r="AU96" s="39">
        <v>2.3919999999999999</v>
      </c>
      <c r="AV96" s="39">
        <v>2.161</v>
      </c>
      <c r="AW96" s="39">
        <v>1.1000000000000001</v>
      </c>
      <c r="AX96" s="39">
        <v>3.1080000000000001</v>
      </c>
      <c r="AY96" s="39">
        <v>2.1739999999999999</v>
      </c>
      <c r="AZ96" s="39">
        <v>0.23100000000000001</v>
      </c>
      <c r="BA96" s="39">
        <v>0.57699999999999996</v>
      </c>
      <c r="BB96" s="39">
        <v>14.476000000000001</v>
      </c>
      <c r="BC96" s="39">
        <v>2.4670000000000001</v>
      </c>
      <c r="BD96" s="39">
        <v>2.5099999999999998</v>
      </c>
      <c r="BE96" s="39">
        <v>4.0679999999999996</v>
      </c>
      <c r="BF96" s="39">
        <v>0.10199999999999999</v>
      </c>
      <c r="BG96" s="39">
        <v>3.3090000000000002</v>
      </c>
      <c r="BH96" s="39">
        <v>3.5739999999999998</v>
      </c>
      <c r="BI96" s="39">
        <v>26.03</v>
      </c>
      <c r="BJ96" s="39">
        <v>21.972000000000001</v>
      </c>
      <c r="BK96" s="39">
        <v>0.33100000000000002</v>
      </c>
    </row>
    <row r="97" spans="1:63" x14ac:dyDescent="0.2">
      <c r="A97" s="30">
        <f t="shared" si="22"/>
        <v>2020</v>
      </c>
      <c r="D97" s="30">
        <f t="shared" si="23"/>
        <v>0</v>
      </c>
      <c r="E97" s="30">
        <f t="shared" si="14"/>
        <v>30</v>
      </c>
      <c r="F97" s="30">
        <f t="shared" si="15"/>
        <v>14</v>
      </c>
      <c r="G97" s="30">
        <f t="shared" si="16"/>
        <v>1</v>
      </c>
      <c r="H97" s="30">
        <f t="shared" si="17"/>
        <v>0</v>
      </c>
      <c r="I97" s="30">
        <f t="shared" si="18"/>
        <v>0</v>
      </c>
      <c r="J97" s="30">
        <f t="shared" si="19"/>
        <v>0</v>
      </c>
      <c r="K97" s="30">
        <f t="shared" si="20"/>
        <v>0</v>
      </c>
      <c r="L97" s="30">
        <f t="shared" si="21"/>
        <v>10</v>
      </c>
      <c r="M97" s="38">
        <v>44105</v>
      </c>
      <c r="N97" s="39">
        <v>1.0309999999999999</v>
      </c>
      <c r="O97" s="39">
        <v>2.7E-2</v>
      </c>
      <c r="P97" s="39">
        <v>0</v>
      </c>
      <c r="Q97" s="39">
        <v>0.14499999999999999</v>
      </c>
      <c r="R97" s="39">
        <v>6.4240000000000004</v>
      </c>
      <c r="S97" s="39">
        <v>0</v>
      </c>
      <c r="T97" s="39">
        <v>0</v>
      </c>
      <c r="U97" s="39">
        <v>23.449000000000002</v>
      </c>
      <c r="V97" s="39">
        <v>0.69399999999999995</v>
      </c>
      <c r="W97" s="39">
        <v>0</v>
      </c>
      <c r="X97" s="39">
        <v>0</v>
      </c>
      <c r="Y97" s="39">
        <v>0.44600000000000001</v>
      </c>
      <c r="Z97" s="39">
        <v>0.16900000000000001</v>
      </c>
      <c r="AA97" s="39">
        <v>0</v>
      </c>
      <c r="AB97" s="39">
        <v>2.3769999999999998</v>
      </c>
      <c r="AC97" s="39">
        <v>0</v>
      </c>
      <c r="AD97" s="39">
        <v>5.2549999999999999</v>
      </c>
      <c r="AE97" s="39">
        <v>0</v>
      </c>
      <c r="AF97" s="39">
        <v>0.42299999999999999</v>
      </c>
      <c r="AG97" s="39">
        <v>2.2320000000000002</v>
      </c>
      <c r="AH97" s="39">
        <v>0</v>
      </c>
      <c r="AI97" s="39">
        <v>0</v>
      </c>
      <c r="AJ97" s="39">
        <v>1.4219999999999999</v>
      </c>
      <c r="AK97" s="39">
        <v>0</v>
      </c>
      <c r="AL97" s="39">
        <v>0.92300000000000004</v>
      </c>
      <c r="AM97" s="39">
        <v>0</v>
      </c>
      <c r="AN97" s="39">
        <v>7.0039999999999996</v>
      </c>
      <c r="AO97" s="39">
        <v>1.272</v>
      </c>
      <c r="AP97" s="39">
        <v>0.63</v>
      </c>
      <c r="AQ97" s="39">
        <v>1.3080000000000001</v>
      </c>
      <c r="AR97" s="39">
        <v>1.3660000000000001</v>
      </c>
      <c r="AS97" s="39">
        <v>0</v>
      </c>
      <c r="AT97" s="39">
        <v>2.4420000000000002</v>
      </c>
      <c r="AU97" s="39">
        <v>0</v>
      </c>
      <c r="AV97" s="39">
        <v>5.7000000000000002E-2</v>
      </c>
      <c r="AW97" s="39">
        <v>0.53900000000000003</v>
      </c>
      <c r="AX97" s="39">
        <v>0</v>
      </c>
      <c r="AY97" s="39">
        <v>0.439</v>
      </c>
      <c r="AZ97" s="39">
        <v>0.92700000000000005</v>
      </c>
      <c r="BA97" s="39">
        <v>0</v>
      </c>
      <c r="BB97" s="39">
        <v>0</v>
      </c>
      <c r="BC97" s="39">
        <v>0</v>
      </c>
      <c r="BD97" s="39">
        <v>0</v>
      </c>
      <c r="BE97" s="39">
        <v>9.1880000000000006</v>
      </c>
      <c r="BF97" s="39">
        <v>8.1140000000000008</v>
      </c>
      <c r="BG97" s="39">
        <v>6.2E-2</v>
      </c>
      <c r="BH97" s="39">
        <v>0.37</v>
      </c>
      <c r="BI97" s="39">
        <v>0.315</v>
      </c>
      <c r="BJ97" s="39">
        <v>0</v>
      </c>
      <c r="BK97" s="39">
        <v>0.23</v>
      </c>
    </row>
    <row r="98" spans="1:63" x14ac:dyDescent="0.2">
      <c r="A98" s="30">
        <f t="shared" si="22"/>
        <v>2020</v>
      </c>
      <c r="D98" s="30">
        <f t="shared" si="23"/>
        <v>0</v>
      </c>
      <c r="E98" s="30">
        <f t="shared" si="14"/>
        <v>11</v>
      </c>
      <c r="F98" s="30">
        <f t="shared" si="15"/>
        <v>3</v>
      </c>
      <c r="G98" s="30">
        <f t="shared" si="16"/>
        <v>0</v>
      </c>
      <c r="H98" s="30">
        <f t="shared" si="17"/>
        <v>0</v>
      </c>
      <c r="I98" s="30">
        <f t="shared" si="18"/>
        <v>0</v>
      </c>
      <c r="J98" s="30">
        <f t="shared" si="19"/>
        <v>0</v>
      </c>
      <c r="K98" s="30">
        <f t="shared" si="20"/>
        <v>0</v>
      </c>
      <c r="L98" s="30">
        <f t="shared" si="21"/>
        <v>11</v>
      </c>
      <c r="M98" s="38">
        <v>44136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0.27800000000000002</v>
      </c>
      <c r="T98" s="39">
        <v>0</v>
      </c>
      <c r="U98" s="39">
        <v>0</v>
      </c>
      <c r="V98" s="39">
        <v>0.308</v>
      </c>
      <c r="W98" s="39">
        <v>0</v>
      </c>
      <c r="X98" s="39">
        <v>0</v>
      </c>
      <c r="Y98" s="39">
        <v>0</v>
      </c>
      <c r="Z98" s="39">
        <v>0.25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1.51</v>
      </c>
      <c r="AG98" s="39">
        <v>0</v>
      </c>
      <c r="AH98" s="39">
        <v>0</v>
      </c>
      <c r="AI98" s="39">
        <v>0</v>
      </c>
      <c r="AJ98" s="39">
        <v>0</v>
      </c>
      <c r="AK98" s="39">
        <v>1.3640000000000001</v>
      </c>
      <c r="AL98" s="39">
        <v>0</v>
      </c>
      <c r="AM98" s="39">
        <v>0</v>
      </c>
      <c r="AN98" s="39">
        <v>0</v>
      </c>
      <c r="AO98" s="39">
        <v>5.8000000000000003E-2</v>
      </c>
      <c r="AP98" s="39">
        <v>0</v>
      </c>
      <c r="AQ98" s="39">
        <v>0</v>
      </c>
      <c r="AR98" s="39">
        <v>0</v>
      </c>
      <c r="AS98" s="39">
        <v>0</v>
      </c>
      <c r="AT98" s="39">
        <v>0.84699999999999998</v>
      </c>
      <c r="AU98" s="39">
        <v>0</v>
      </c>
      <c r="AV98" s="39">
        <v>0</v>
      </c>
      <c r="AW98" s="39">
        <v>2.0049999999999999</v>
      </c>
      <c r="AX98" s="39">
        <v>0</v>
      </c>
      <c r="AY98" s="39">
        <v>0</v>
      </c>
      <c r="AZ98" s="39">
        <v>0</v>
      </c>
      <c r="BA98" s="39">
        <v>0</v>
      </c>
      <c r="BB98" s="39">
        <v>0.76800000000000002</v>
      </c>
      <c r="BC98" s="39">
        <v>0</v>
      </c>
      <c r="BD98" s="39">
        <v>0</v>
      </c>
      <c r="BE98" s="39">
        <v>0.25600000000000001</v>
      </c>
      <c r="BF98" s="39">
        <v>0</v>
      </c>
      <c r="BG98" s="39">
        <v>0</v>
      </c>
      <c r="BH98" s="39">
        <v>0.372</v>
      </c>
      <c r="BI98" s="39">
        <v>0</v>
      </c>
      <c r="BJ98" s="39">
        <v>0</v>
      </c>
      <c r="BK98" s="39">
        <v>0</v>
      </c>
    </row>
    <row r="99" spans="1:63" x14ac:dyDescent="0.2">
      <c r="A99" s="30">
        <f t="shared" si="22"/>
        <v>2020</v>
      </c>
      <c r="D99" s="30">
        <f t="shared" si="23"/>
        <v>0</v>
      </c>
      <c r="E99" s="30">
        <f t="shared" si="14"/>
        <v>38</v>
      </c>
      <c r="F99" s="30">
        <f t="shared" si="15"/>
        <v>24</v>
      </c>
      <c r="G99" s="30">
        <f t="shared" si="16"/>
        <v>4</v>
      </c>
      <c r="H99" s="30">
        <f t="shared" si="17"/>
        <v>0</v>
      </c>
      <c r="I99" s="30">
        <f t="shared" si="18"/>
        <v>0</v>
      </c>
      <c r="J99" s="30">
        <f t="shared" si="19"/>
        <v>0</v>
      </c>
      <c r="K99" s="30">
        <f t="shared" si="20"/>
        <v>0</v>
      </c>
      <c r="L99" s="30">
        <f t="shared" si="21"/>
        <v>12</v>
      </c>
      <c r="M99" s="38">
        <v>44166</v>
      </c>
      <c r="N99" s="39">
        <v>0</v>
      </c>
      <c r="O99" s="39">
        <v>1.849</v>
      </c>
      <c r="P99" s="39">
        <v>0.52300000000000002</v>
      </c>
      <c r="Q99" s="39">
        <v>0</v>
      </c>
      <c r="R99" s="39">
        <v>2.9630000000000001</v>
      </c>
      <c r="S99" s="39">
        <v>0.91200000000000003</v>
      </c>
      <c r="T99" s="39">
        <v>0.49</v>
      </c>
      <c r="U99" s="39">
        <v>1.718</v>
      </c>
      <c r="V99" s="39">
        <v>13.327</v>
      </c>
      <c r="W99" s="39">
        <v>0</v>
      </c>
      <c r="X99" s="39">
        <v>2.7440000000000002</v>
      </c>
      <c r="Y99" s="39">
        <v>0</v>
      </c>
      <c r="Z99" s="39">
        <v>13.084</v>
      </c>
      <c r="AA99" s="39">
        <v>0</v>
      </c>
      <c r="AB99" s="39">
        <v>1.958</v>
      </c>
      <c r="AC99" s="39">
        <v>0.752</v>
      </c>
      <c r="AD99" s="39">
        <v>4.7530000000000001</v>
      </c>
      <c r="AE99" s="39">
        <v>0</v>
      </c>
      <c r="AF99" s="39">
        <v>0.33500000000000002</v>
      </c>
      <c r="AG99" s="39">
        <v>2.2570000000000001</v>
      </c>
      <c r="AH99" s="39">
        <v>0.44500000000000001</v>
      </c>
      <c r="AI99" s="39">
        <v>1.0169999999999999</v>
      </c>
      <c r="AJ99" s="39">
        <v>13.269</v>
      </c>
      <c r="AK99" s="39">
        <v>0</v>
      </c>
      <c r="AL99" s="39">
        <v>2.4990000000000001</v>
      </c>
      <c r="AM99" s="39">
        <v>0</v>
      </c>
      <c r="AN99" s="39">
        <v>1.379</v>
      </c>
      <c r="AO99" s="39">
        <v>0.59499999999999997</v>
      </c>
      <c r="AP99" s="39">
        <v>0</v>
      </c>
      <c r="AQ99" s="39">
        <v>5.1920000000000002</v>
      </c>
      <c r="AR99" s="39">
        <v>0.35599999999999998</v>
      </c>
      <c r="AS99" s="39">
        <v>4.1470000000000002</v>
      </c>
      <c r="AT99" s="39">
        <v>4.3040000000000003</v>
      </c>
      <c r="AU99" s="39">
        <v>1.105</v>
      </c>
      <c r="AV99" s="39">
        <v>1.0029999999999999</v>
      </c>
      <c r="AW99" s="39">
        <v>2.4700000000000002</v>
      </c>
      <c r="AX99" s="39">
        <v>0.82099999999999995</v>
      </c>
      <c r="AY99" s="39">
        <v>2.3450000000000002</v>
      </c>
      <c r="AZ99" s="39">
        <v>6.0359999999999996</v>
      </c>
      <c r="BA99" s="39">
        <v>4.2999999999999997E-2</v>
      </c>
      <c r="BB99" s="39">
        <v>0.78100000000000003</v>
      </c>
      <c r="BC99" s="39">
        <v>0.54500000000000004</v>
      </c>
      <c r="BD99" s="39">
        <v>0</v>
      </c>
      <c r="BE99" s="39">
        <v>0.82599999999999996</v>
      </c>
      <c r="BF99" s="39">
        <v>0</v>
      </c>
      <c r="BG99" s="39">
        <v>2.4849999999999999</v>
      </c>
      <c r="BH99" s="39">
        <v>7.85</v>
      </c>
      <c r="BI99" s="39">
        <v>0</v>
      </c>
      <c r="BJ99" s="39">
        <v>13.032999999999999</v>
      </c>
      <c r="BK99" s="39">
        <v>0.57599999999999996</v>
      </c>
    </row>
    <row r="100" spans="1:63" x14ac:dyDescent="0.2">
      <c r="A100" s="30">
        <f t="shared" si="22"/>
        <v>2021</v>
      </c>
      <c r="D100" s="30">
        <f t="shared" si="23"/>
        <v>1</v>
      </c>
      <c r="E100" s="30">
        <f t="shared" si="14"/>
        <v>35</v>
      </c>
      <c r="F100" s="30">
        <f t="shared" si="15"/>
        <v>26</v>
      </c>
      <c r="G100" s="30">
        <f t="shared" si="16"/>
        <v>4</v>
      </c>
      <c r="H100" s="30">
        <f t="shared" si="17"/>
        <v>0</v>
      </c>
      <c r="I100" s="30">
        <f t="shared" si="18"/>
        <v>0</v>
      </c>
      <c r="J100" s="30">
        <f t="shared" si="19"/>
        <v>0</v>
      </c>
      <c r="K100" s="30">
        <f t="shared" si="20"/>
        <v>0</v>
      </c>
      <c r="L100" s="30">
        <f t="shared" si="21"/>
        <v>1</v>
      </c>
      <c r="M100" s="38">
        <v>44197</v>
      </c>
      <c r="N100" s="39">
        <v>0</v>
      </c>
      <c r="O100" s="39">
        <v>10.535</v>
      </c>
      <c r="P100" s="39">
        <v>6.9770000000000003</v>
      </c>
      <c r="Q100" s="39">
        <v>0</v>
      </c>
      <c r="R100" s="39">
        <v>0.76500000000000001</v>
      </c>
      <c r="S100" s="39">
        <v>13.891</v>
      </c>
      <c r="T100" s="39">
        <v>0.45300000000000001</v>
      </c>
      <c r="U100" s="39">
        <v>0</v>
      </c>
      <c r="V100" s="39">
        <v>0</v>
      </c>
      <c r="W100" s="39">
        <v>0.47199999999999998</v>
      </c>
      <c r="X100" s="39">
        <v>0.27800000000000002</v>
      </c>
      <c r="Y100" s="39">
        <v>1.6319999999999999</v>
      </c>
      <c r="Z100" s="39">
        <v>0.55700000000000005</v>
      </c>
      <c r="AA100" s="39">
        <v>0</v>
      </c>
      <c r="AB100" s="39">
        <v>3.1179999999999999</v>
      </c>
      <c r="AC100" s="39">
        <v>2.8559999999999999</v>
      </c>
      <c r="AD100" s="39">
        <v>3.5430000000000001</v>
      </c>
      <c r="AE100" s="39">
        <v>1.5289999999999999</v>
      </c>
      <c r="AF100" s="39">
        <v>4.6470000000000002</v>
      </c>
      <c r="AG100" s="39">
        <v>1.093</v>
      </c>
      <c r="AH100" s="39">
        <v>5.0419999999999998</v>
      </c>
      <c r="AI100" s="39">
        <v>0</v>
      </c>
      <c r="AJ100" s="39">
        <v>0</v>
      </c>
      <c r="AK100" s="39">
        <v>8.0860000000000003</v>
      </c>
      <c r="AL100" s="39">
        <v>0</v>
      </c>
      <c r="AM100" s="39">
        <v>12.628</v>
      </c>
      <c r="AN100" s="39">
        <v>0</v>
      </c>
      <c r="AO100" s="39">
        <v>27.044</v>
      </c>
      <c r="AP100" s="39">
        <v>2.101</v>
      </c>
      <c r="AQ100" s="39">
        <v>0.63100000000000001</v>
      </c>
      <c r="AR100" s="39">
        <v>1.262</v>
      </c>
      <c r="AS100" s="39">
        <v>6.0000000000000001E-3</v>
      </c>
      <c r="AT100" s="39">
        <v>0.81799999999999995</v>
      </c>
      <c r="AU100" s="39">
        <v>1.5469999999999999</v>
      </c>
      <c r="AV100" s="39">
        <v>1.4770000000000001</v>
      </c>
      <c r="AW100" s="39">
        <v>0.40200000000000002</v>
      </c>
      <c r="AX100" s="39">
        <v>6.6180000000000003</v>
      </c>
      <c r="AY100" s="39">
        <v>0</v>
      </c>
      <c r="AZ100" s="39">
        <v>0</v>
      </c>
      <c r="BA100" s="39">
        <v>3.1880000000000002</v>
      </c>
      <c r="BB100" s="39">
        <v>0</v>
      </c>
      <c r="BC100" s="39">
        <v>3.6789999999999998</v>
      </c>
      <c r="BD100" s="39">
        <v>0</v>
      </c>
      <c r="BE100" s="39">
        <v>9.3650000000000002</v>
      </c>
      <c r="BF100" s="39">
        <v>1.6020000000000001</v>
      </c>
      <c r="BG100" s="39">
        <v>4.3949999999999996</v>
      </c>
      <c r="BH100" s="39">
        <v>0</v>
      </c>
      <c r="BI100" s="39">
        <v>3.1869999999999998</v>
      </c>
      <c r="BJ100" s="39">
        <v>4.4029999999999996</v>
      </c>
      <c r="BK100" s="39">
        <v>0</v>
      </c>
    </row>
    <row r="101" spans="1:63" x14ac:dyDescent="0.2">
      <c r="A101" s="30">
        <f t="shared" si="22"/>
        <v>2021</v>
      </c>
      <c r="D101" s="30">
        <f t="shared" si="23"/>
        <v>0</v>
      </c>
      <c r="E101" s="30">
        <f t="shared" si="14"/>
        <v>19</v>
      </c>
      <c r="F101" s="30">
        <f t="shared" si="15"/>
        <v>5</v>
      </c>
      <c r="G101" s="30">
        <f t="shared" si="16"/>
        <v>0</v>
      </c>
      <c r="H101" s="30">
        <f t="shared" si="17"/>
        <v>0</v>
      </c>
      <c r="I101" s="30">
        <f t="shared" si="18"/>
        <v>0</v>
      </c>
      <c r="J101" s="30">
        <f t="shared" si="19"/>
        <v>0</v>
      </c>
      <c r="K101" s="30">
        <f t="shared" si="20"/>
        <v>0</v>
      </c>
      <c r="L101" s="30">
        <f t="shared" si="21"/>
        <v>2</v>
      </c>
      <c r="M101" s="38">
        <v>44228</v>
      </c>
      <c r="N101" s="39">
        <v>0</v>
      </c>
      <c r="O101" s="39">
        <v>1.2030000000000001</v>
      </c>
      <c r="P101" s="39">
        <v>3.2000000000000001E-2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0.2</v>
      </c>
      <c r="W101" s="39">
        <v>0</v>
      </c>
      <c r="X101" s="39">
        <v>0.34300000000000003</v>
      </c>
      <c r="Y101" s="39">
        <v>0</v>
      </c>
      <c r="Z101" s="39">
        <v>0.24199999999999999</v>
      </c>
      <c r="AA101" s="39">
        <v>0</v>
      </c>
      <c r="AB101" s="39">
        <v>0</v>
      </c>
      <c r="AC101" s="39">
        <v>0</v>
      </c>
      <c r="AD101" s="39">
        <v>0</v>
      </c>
      <c r="AE101" s="39">
        <v>0.64</v>
      </c>
      <c r="AF101" s="39">
        <v>4.6340000000000003</v>
      </c>
      <c r="AG101" s="39">
        <v>0</v>
      </c>
      <c r="AH101" s="39">
        <v>9.7189999999999994</v>
      </c>
      <c r="AI101" s="39">
        <v>0</v>
      </c>
      <c r="AJ101" s="39">
        <v>0</v>
      </c>
      <c r="AK101" s="39">
        <v>0.372</v>
      </c>
      <c r="AL101" s="39">
        <v>0</v>
      </c>
      <c r="AM101" s="39">
        <v>0</v>
      </c>
      <c r="AN101" s="39">
        <v>0.45500000000000002</v>
      </c>
      <c r="AO101" s="39">
        <v>0</v>
      </c>
      <c r="AP101" s="39">
        <v>0</v>
      </c>
      <c r="AQ101" s="39">
        <v>0</v>
      </c>
      <c r="AR101" s="39">
        <v>1.3879999999999999</v>
      </c>
      <c r="AS101" s="39">
        <v>0</v>
      </c>
      <c r="AT101" s="39">
        <v>0</v>
      </c>
      <c r="AU101" s="39">
        <v>0.56799999999999995</v>
      </c>
      <c r="AV101" s="39">
        <v>2.2629999999999999</v>
      </c>
      <c r="AW101" s="39">
        <v>0</v>
      </c>
      <c r="AX101" s="39">
        <v>0.76400000000000001</v>
      </c>
      <c r="AY101" s="39">
        <v>0</v>
      </c>
      <c r="AZ101" s="39">
        <v>0</v>
      </c>
      <c r="BA101" s="39">
        <v>0.98599999999999999</v>
      </c>
      <c r="BB101" s="39">
        <v>0</v>
      </c>
      <c r="BC101" s="39">
        <v>0</v>
      </c>
      <c r="BD101" s="39">
        <v>0.20499999999999999</v>
      </c>
      <c r="BE101" s="39">
        <v>0</v>
      </c>
      <c r="BF101" s="39">
        <v>0.41799999999999998</v>
      </c>
      <c r="BG101" s="39">
        <v>0.24</v>
      </c>
      <c r="BH101" s="39">
        <v>0</v>
      </c>
      <c r="BI101" s="39">
        <v>0</v>
      </c>
      <c r="BJ101" s="39">
        <v>0</v>
      </c>
      <c r="BK101" s="39">
        <v>0.35599999999999998</v>
      </c>
    </row>
    <row r="102" spans="1:63" x14ac:dyDescent="0.2">
      <c r="A102" s="30">
        <f t="shared" si="22"/>
        <v>2021</v>
      </c>
      <c r="D102" s="30">
        <f t="shared" si="23"/>
        <v>0</v>
      </c>
      <c r="E102" s="30">
        <f t="shared" si="14"/>
        <v>17</v>
      </c>
      <c r="F102" s="30">
        <f t="shared" si="15"/>
        <v>9</v>
      </c>
      <c r="G102" s="30">
        <f t="shared" si="16"/>
        <v>0</v>
      </c>
      <c r="H102" s="30">
        <f t="shared" si="17"/>
        <v>0</v>
      </c>
      <c r="I102" s="30">
        <f t="shared" si="18"/>
        <v>0</v>
      </c>
      <c r="J102" s="30">
        <f t="shared" si="19"/>
        <v>0</v>
      </c>
      <c r="K102" s="30">
        <f t="shared" si="20"/>
        <v>0</v>
      </c>
      <c r="L102" s="30">
        <f t="shared" si="21"/>
        <v>3</v>
      </c>
      <c r="M102" s="38">
        <v>44256</v>
      </c>
      <c r="N102" s="39">
        <v>0</v>
      </c>
      <c r="O102" s="39">
        <v>0.79400000000000004</v>
      </c>
      <c r="P102" s="39">
        <v>0</v>
      </c>
      <c r="Q102" s="39">
        <v>4.3999999999999997E-2</v>
      </c>
      <c r="R102" s="39">
        <v>0</v>
      </c>
      <c r="S102" s="39">
        <v>4.3579999999999997</v>
      </c>
      <c r="T102" s="39">
        <v>0</v>
      </c>
      <c r="U102" s="39">
        <v>0</v>
      </c>
      <c r="V102" s="39">
        <v>0</v>
      </c>
      <c r="W102" s="39">
        <v>0</v>
      </c>
      <c r="X102" s="39">
        <v>0.439</v>
      </c>
      <c r="Y102" s="39">
        <v>0</v>
      </c>
      <c r="Z102" s="39">
        <v>1.3460000000000001</v>
      </c>
      <c r="AA102" s="39">
        <v>0</v>
      </c>
      <c r="AB102" s="39">
        <v>1.125</v>
      </c>
      <c r="AC102" s="39">
        <v>0</v>
      </c>
      <c r="AD102" s="39">
        <v>0.505</v>
      </c>
      <c r="AE102" s="39">
        <v>0</v>
      </c>
      <c r="AF102" s="39">
        <v>0</v>
      </c>
      <c r="AG102" s="39">
        <v>1.034</v>
      </c>
      <c r="AH102" s="39">
        <v>3.4660000000000002</v>
      </c>
      <c r="AI102" s="39">
        <v>0</v>
      </c>
      <c r="AJ102" s="39">
        <v>0</v>
      </c>
      <c r="AK102" s="39">
        <v>0</v>
      </c>
      <c r="AL102" s="39">
        <v>0</v>
      </c>
      <c r="AM102" s="39">
        <v>0</v>
      </c>
      <c r="AN102" s="39">
        <v>0</v>
      </c>
      <c r="AO102" s="39">
        <v>1.2989999999999999</v>
      </c>
      <c r="AP102" s="39">
        <v>0</v>
      </c>
      <c r="AQ102" s="39">
        <v>0</v>
      </c>
      <c r="AR102" s="39">
        <v>0</v>
      </c>
      <c r="AS102" s="39">
        <v>0.73399999999999999</v>
      </c>
      <c r="AT102" s="39">
        <v>3.181</v>
      </c>
      <c r="AU102" s="39">
        <v>0</v>
      </c>
      <c r="AV102" s="39">
        <v>0</v>
      </c>
      <c r="AW102" s="39">
        <v>2.98</v>
      </c>
      <c r="AX102" s="39">
        <v>0.311</v>
      </c>
      <c r="AY102" s="39">
        <v>0</v>
      </c>
      <c r="AZ102" s="39">
        <v>0</v>
      </c>
      <c r="BA102" s="39">
        <v>0</v>
      </c>
      <c r="BB102" s="39">
        <v>3.9809999999999999</v>
      </c>
      <c r="BC102" s="39">
        <v>0</v>
      </c>
      <c r="BD102" s="39">
        <v>0</v>
      </c>
      <c r="BE102" s="39">
        <v>0</v>
      </c>
      <c r="BF102" s="39">
        <v>0.34200000000000003</v>
      </c>
      <c r="BG102" s="39">
        <v>0</v>
      </c>
      <c r="BH102" s="39">
        <v>0</v>
      </c>
      <c r="BI102" s="39">
        <v>0</v>
      </c>
      <c r="BJ102" s="39">
        <v>0</v>
      </c>
      <c r="BK102" s="39">
        <v>1.0999999999999999E-2</v>
      </c>
    </row>
    <row r="103" spans="1:63" x14ac:dyDescent="0.2">
      <c r="A103" s="30">
        <f t="shared" si="22"/>
        <v>2021</v>
      </c>
      <c r="D103" s="30">
        <f t="shared" si="23"/>
        <v>0</v>
      </c>
      <c r="E103" s="30">
        <f t="shared" si="14"/>
        <v>4</v>
      </c>
      <c r="F103" s="30">
        <f t="shared" si="15"/>
        <v>0</v>
      </c>
      <c r="G103" s="30">
        <f t="shared" si="16"/>
        <v>0</v>
      </c>
      <c r="H103" s="30">
        <f t="shared" si="17"/>
        <v>0</v>
      </c>
      <c r="I103" s="30">
        <f t="shared" si="18"/>
        <v>0</v>
      </c>
      <c r="J103" s="30">
        <f t="shared" si="19"/>
        <v>0</v>
      </c>
      <c r="K103" s="30">
        <f t="shared" si="20"/>
        <v>0</v>
      </c>
      <c r="L103" s="30">
        <f t="shared" si="21"/>
        <v>4</v>
      </c>
      <c r="M103" s="38">
        <v>44287</v>
      </c>
      <c r="N103" s="39">
        <v>0</v>
      </c>
      <c r="O103" s="39">
        <v>0</v>
      </c>
      <c r="P103" s="39">
        <v>0</v>
      </c>
      <c r="Q103" s="39">
        <v>0.40200000000000002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0.23400000000000001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0.55500000000000005</v>
      </c>
      <c r="AN103" s="39">
        <v>0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0.38200000000000001</v>
      </c>
      <c r="BK103" s="39">
        <v>0</v>
      </c>
    </row>
    <row r="104" spans="1:63" x14ac:dyDescent="0.2">
      <c r="A104" s="30">
        <f t="shared" si="22"/>
        <v>2021</v>
      </c>
      <c r="D104" s="30">
        <f t="shared" si="23"/>
        <v>0</v>
      </c>
      <c r="E104" s="30">
        <f t="shared" si="14"/>
        <v>8</v>
      </c>
      <c r="F104" s="30">
        <f t="shared" si="15"/>
        <v>0</v>
      </c>
      <c r="G104" s="30">
        <f t="shared" si="16"/>
        <v>0</v>
      </c>
      <c r="H104" s="30">
        <f t="shared" si="17"/>
        <v>0</v>
      </c>
      <c r="I104" s="30">
        <f t="shared" si="18"/>
        <v>0</v>
      </c>
      <c r="J104" s="30">
        <f t="shared" si="19"/>
        <v>0</v>
      </c>
      <c r="K104" s="30">
        <f t="shared" si="20"/>
        <v>0</v>
      </c>
      <c r="L104" s="30">
        <f t="shared" si="21"/>
        <v>5</v>
      </c>
      <c r="M104" s="38">
        <v>44317</v>
      </c>
      <c r="N104" s="39">
        <v>0</v>
      </c>
      <c r="O104" s="39">
        <v>0</v>
      </c>
      <c r="P104" s="39">
        <v>0.121</v>
      </c>
      <c r="Q104" s="39">
        <v>0</v>
      </c>
      <c r="R104" s="39">
        <v>0.22800000000000001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0.11600000000000001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0.42499999999999999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0.04</v>
      </c>
      <c r="AX104" s="39">
        <v>0</v>
      </c>
      <c r="AY104" s="39">
        <v>0</v>
      </c>
      <c r="AZ104" s="39">
        <v>0.21199999999999999</v>
      </c>
      <c r="BA104" s="39">
        <v>0</v>
      </c>
      <c r="BB104" s="39">
        <v>0</v>
      </c>
      <c r="BC104" s="39">
        <v>0.20799999999999999</v>
      </c>
      <c r="BD104" s="39">
        <v>0</v>
      </c>
      <c r="BE104" s="39">
        <v>0.30199999999999999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</row>
    <row r="105" spans="1:63" x14ac:dyDescent="0.2">
      <c r="A105" s="30">
        <f t="shared" si="22"/>
        <v>2021</v>
      </c>
      <c r="D105" s="30">
        <f t="shared" si="23"/>
        <v>0</v>
      </c>
      <c r="E105" s="30">
        <f t="shared" si="14"/>
        <v>26</v>
      </c>
      <c r="F105" s="30">
        <f t="shared" si="15"/>
        <v>4</v>
      </c>
      <c r="G105" s="30">
        <f t="shared" si="16"/>
        <v>0</v>
      </c>
      <c r="H105" s="30">
        <f t="shared" si="17"/>
        <v>0</v>
      </c>
      <c r="I105" s="30">
        <f t="shared" si="18"/>
        <v>0</v>
      </c>
      <c r="J105" s="30">
        <f t="shared" si="19"/>
        <v>0</v>
      </c>
      <c r="K105" s="30">
        <f t="shared" si="20"/>
        <v>0</v>
      </c>
      <c r="L105" s="30">
        <f t="shared" si="21"/>
        <v>6</v>
      </c>
      <c r="M105" s="38">
        <v>44348</v>
      </c>
      <c r="N105" s="39">
        <v>5.3999999999999999E-2</v>
      </c>
      <c r="O105" s="39">
        <v>0.92</v>
      </c>
      <c r="P105" s="39">
        <v>0.70599999999999996</v>
      </c>
      <c r="Q105" s="39">
        <v>0</v>
      </c>
      <c r="R105" s="39">
        <v>0</v>
      </c>
      <c r="S105" s="39">
        <v>0</v>
      </c>
      <c r="T105" s="39">
        <v>0</v>
      </c>
      <c r="U105" s="39">
        <v>0.63800000000000001</v>
      </c>
      <c r="V105" s="39">
        <v>0.376</v>
      </c>
      <c r="W105" s="39">
        <v>0.252</v>
      </c>
      <c r="X105" s="39">
        <v>2.637</v>
      </c>
      <c r="Y105" s="39">
        <v>0</v>
      </c>
      <c r="Z105" s="39">
        <v>0</v>
      </c>
      <c r="AA105" s="39">
        <v>0.16500000000000001</v>
      </c>
      <c r="AB105" s="39">
        <v>0</v>
      </c>
      <c r="AC105" s="39">
        <v>0</v>
      </c>
      <c r="AD105" s="39">
        <v>0.33400000000000002</v>
      </c>
      <c r="AE105" s="39">
        <v>0</v>
      </c>
      <c r="AF105" s="39">
        <v>0</v>
      </c>
      <c r="AG105" s="39">
        <v>0.36299999999999999</v>
      </c>
      <c r="AH105" s="39">
        <v>0</v>
      </c>
      <c r="AI105" s="39">
        <v>0.20799999999999999</v>
      </c>
      <c r="AJ105" s="39">
        <v>1.9E-2</v>
      </c>
      <c r="AK105" s="39">
        <v>0</v>
      </c>
      <c r="AL105" s="39">
        <v>0</v>
      </c>
      <c r="AM105" s="39">
        <v>1.6779999999999999</v>
      </c>
      <c r="AN105" s="39">
        <v>0.38100000000000001</v>
      </c>
      <c r="AO105" s="39">
        <v>0</v>
      </c>
      <c r="AP105" s="39">
        <v>0</v>
      </c>
      <c r="AQ105" s="39">
        <v>7.1999999999999995E-2</v>
      </c>
      <c r="AR105" s="39">
        <v>0</v>
      </c>
      <c r="AS105" s="39">
        <v>0.28199999999999997</v>
      </c>
      <c r="AT105" s="39">
        <v>0</v>
      </c>
      <c r="AU105" s="39">
        <v>1.732</v>
      </c>
      <c r="AV105" s="39">
        <v>0.47499999999999998</v>
      </c>
      <c r="AW105" s="39">
        <v>0</v>
      </c>
      <c r="AX105" s="39">
        <v>0.22500000000000001</v>
      </c>
      <c r="AY105" s="39">
        <v>0</v>
      </c>
      <c r="AZ105" s="39">
        <v>0</v>
      </c>
      <c r="BA105" s="39">
        <v>0.44800000000000001</v>
      </c>
      <c r="BB105" s="39">
        <v>0.48599999999999999</v>
      </c>
      <c r="BC105" s="39">
        <v>0</v>
      </c>
      <c r="BD105" s="39">
        <v>0</v>
      </c>
      <c r="BE105" s="39">
        <v>0.155</v>
      </c>
      <c r="BF105" s="39">
        <v>0</v>
      </c>
      <c r="BG105" s="39">
        <v>0.16900000000000001</v>
      </c>
      <c r="BH105" s="39">
        <v>2.7E-2</v>
      </c>
      <c r="BI105" s="39">
        <v>1.659</v>
      </c>
      <c r="BJ105" s="39">
        <v>0.51500000000000001</v>
      </c>
      <c r="BK105" s="39">
        <v>0</v>
      </c>
    </row>
    <row r="106" spans="1:63" x14ac:dyDescent="0.2">
      <c r="A106" s="30">
        <f t="shared" si="22"/>
        <v>2021</v>
      </c>
      <c r="D106" s="30">
        <f t="shared" si="23"/>
        <v>9</v>
      </c>
      <c r="E106" s="30">
        <f t="shared" si="14"/>
        <v>50</v>
      </c>
      <c r="F106" s="30">
        <f t="shared" si="15"/>
        <v>50</v>
      </c>
      <c r="G106" s="30">
        <f t="shared" si="16"/>
        <v>39</v>
      </c>
      <c r="H106" s="30">
        <f t="shared" si="17"/>
        <v>1</v>
      </c>
      <c r="I106" s="30">
        <f t="shared" si="18"/>
        <v>0</v>
      </c>
      <c r="J106" s="30">
        <f t="shared" si="19"/>
        <v>0</v>
      </c>
      <c r="K106" s="30">
        <f t="shared" si="20"/>
        <v>0</v>
      </c>
      <c r="L106" s="30">
        <f t="shared" si="21"/>
        <v>7</v>
      </c>
      <c r="M106" s="38">
        <v>44378</v>
      </c>
      <c r="N106" s="39">
        <v>9.1720000000000006</v>
      </c>
      <c r="O106" s="39">
        <v>27.076000000000001</v>
      </c>
      <c r="P106" s="39">
        <v>23.702999999999999</v>
      </c>
      <c r="Q106" s="39">
        <v>10.634</v>
      </c>
      <c r="R106" s="39">
        <v>35.439</v>
      </c>
      <c r="S106" s="39">
        <v>5.681</v>
      </c>
      <c r="T106" s="39">
        <v>24.577999999999999</v>
      </c>
      <c r="U106" s="39">
        <v>8.9480000000000004</v>
      </c>
      <c r="V106" s="39">
        <v>4.2359999999999998</v>
      </c>
      <c r="W106" s="39">
        <v>37.707000000000001</v>
      </c>
      <c r="X106" s="39">
        <v>21.207000000000001</v>
      </c>
      <c r="Y106" s="39">
        <v>13.362</v>
      </c>
      <c r="Z106" s="39">
        <v>15.003</v>
      </c>
      <c r="AA106" s="39">
        <v>15.782</v>
      </c>
      <c r="AB106" s="39">
        <v>12.523999999999999</v>
      </c>
      <c r="AC106" s="39">
        <v>16.446000000000002</v>
      </c>
      <c r="AD106" s="39">
        <v>2.6869999999999998</v>
      </c>
      <c r="AE106" s="39">
        <v>41.427999999999997</v>
      </c>
      <c r="AF106" s="39">
        <v>51.936999999999998</v>
      </c>
      <c r="AG106" s="39">
        <v>1.669</v>
      </c>
      <c r="AH106" s="39">
        <v>35.024000000000001</v>
      </c>
      <c r="AI106" s="39">
        <v>5.6779999999999999</v>
      </c>
      <c r="AJ106" s="39">
        <v>11.087999999999999</v>
      </c>
      <c r="AK106" s="39">
        <v>23.402000000000001</v>
      </c>
      <c r="AL106" s="39">
        <v>15.145</v>
      </c>
      <c r="AM106" s="39">
        <v>17.748999999999999</v>
      </c>
      <c r="AN106" s="39">
        <v>13.851000000000001</v>
      </c>
      <c r="AO106" s="39">
        <v>17.808</v>
      </c>
      <c r="AP106" s="39">
        <v>16.652999999999999</v>
      </c>
      <c r="AQ106" s="39">
        <v>16.350999999999999</v>
      </c>
      <c r="AR106" s="39">
        <v>6.2619999999999996</v>
      </c>
      <c r="AS106" s="39">
        <v>29.661999999999999</v>
      </c>
      <c r="AT106" s="39">
        <v>8.6690000000000005</v>
      </c>
      <c r="AU106" s="39">
        <v>24.407</v>
      </c>
      <c r="AV106" s="39">
        <v>15.766999999999999</v>
      </c>
      <c r="AW106" s="39">
        <v>16.952000000000002</v>
      </c>
      <c r="AX106" s="39">
        <v>18.370999999999999</v>
      </c>
      <c r="AY106" s="39">
        <v>20.262</v>
      </c>
      <c r="AZ106" s="39">
        <v>15.032999999999999</v>
      </c>
      <c r="BA106" s="39">
        <v>18.859000000000002</v>
      </c>
      <c r="BB106" s="39">
        <v>17.756</v>
      </c>
      <c r="BC106" s="39">
        <v>13.868</v>
      </c>
      <c r="BD106" s="39">
        <v>9.2100000000000009</v>
      </c>
      <c r="BE106" s="39">
        <v>25.167000000000002</v>
      </c>
      <c r="BF106" s="39">
        <v>11.523</v>
      </c>
      <c r="BG106" s="39">
        <v>21.33</v>
      </c>
      <c r="BH106" s="39">
        <v>18.899999999999999</v>
      </c>
      <c r="BI106" s="39">
        <v>18.919</v>
      </c>
      <c r="BJ106" s="39">
        <v>26.834</v>
      </c>
      <c r="BK106" s="39">
        <v>9.14</v>
      </c>
    </row>
    <row r="107" spans="1:63" x14ac:dyDescent="0.2">
      <c r="A107" s="30">
        <f t="shared" si="22"/>
        <v>2021</v>
      </c>
      <c r="D107" s="30">
        <f t="shared" si="23"/>
        <v>1</v>
      </c>
      <c r="E107" s="30">
        <f t="shared" si="14"/>
        <v>50</v>
      </c>
      <c r="F107" s="30">
        <f t="shared" si="15"/>
        <v>47</v>
      </c>
      <c r="G107" s="30">
        <f t="shared" si="16"/>
        <v>3</v>
      </c>
      <c r="H107" s="30">
        <f t="shared" si="17"/>
        <v>0</v>
      </c>
      <c r="I107" s="30">
        <f t="shared" si="18"/>
        <v>0</v>
      </c>
      <c r="J107" s="30">
        <f t="shared" si="19"/>
        <v>0</v>
      </c>
      <c r="K107" s="30">
        <f t="shared" si="20"/>
        <v>0</v>
      </c>
      <c r="L107" s="30">
        <f t="shared" si="21"/>
        <v>8</v>
      </c>
      <c r="M107" s="38">
        <v>44409</v>
      </c>
      <c r="N107" s="39">
        <v>1.341</v>
      </c>
      <c r="O107" s="39">
        <v>6.9820000000000002</v>
      </c>
      <c r="P107" s="39">
        <v>2.0219999999999998</v>
      </c>
      <c r="Q107" s="39">
        <v>3.226</v>
      </c>
      <c r="R107" s="39">
        <v>2.7050000000000001</v>
      </c>
      <c r="S107" s="39">
        <v>1.073</v>
      </c>
      <c r="T107" s="39">
        <v>3.9239999999999999</v>
      </c>
      <c r="U107" s="39">
        <v>3.512</v>
      </c>
      <c r="V107" s="39">
        <v>13.787000000000001</v>
      </c>
      <c r="W107" s="39">
        <v>0.90900000000000003</v>
      </c>
      <c r="X107" s="39">
        <v>0.51700000000000002</v>
      </c>
      <c r="Y107" s="39">
        <v>9.3659999999999997</v>
      </c>
      <c r="Z107" s="39">
        <v>4.8620000000000001</v>
      </c>
      <c r="AA107" s="39">
        <v>3.3130000000000002</v>
      </c>
      <c r="AB107" s="39">
        <v>3.2410000000000001</v>
      </c>
      <c r="AC107" s="39">
        <v>1.8180000000000001</v>
      </c>
      <c r="AD107" s="39">
        <v>2.1059999999999999</v>
      </c>
      <c r="AE107" s="39">
        <v>3.3119999999999998</v>
      </c>
      <c r="AF107" s="39">
        <v>7.7619999999999996</v>
      </c>
      <c r="AG107" s="39">
        <v>2.3879999999999999</v>
      </c>
      <c r="AH107" s="39">
        <v>38.112000000000002</v>
      </c>
      <c r="AI107" s="39">
        <v>1.9790000000000001</v>
      </c>
      <c r="AJ107" s="39">
        <v>1.6839999999999999</v>
      </c>
      <c r="AK107" s="39">
        <v>3.1720000000000002</v>
      </c>
      <c r="AL107" s="39">
        <v>6.6820000000000004</v>
      </c>
      <c r="AM107" s="39">
        <v>1.41</v>
      </c>
      <c r="AN107" s="39">
        <v>1.921</v>
      </c>
      <c r="AO107" s="39">
        <v>6.0839999999999996</v>
      </c>
      <c r="AP107" s="39">
        <v>5.8239999999999998</v>
      </c>
      <c r="AQ107" s="39">
        <v>4.1520000000000001</v>
      </c>
      <c r="AR107" s="39">
        <v>5.6559999999999997</v>
      </c>
      <c r="AS107" s="39">
        <v>1.143</v>
      </c>
      <c r="AT107" s="39">
        <v>5.6420000000000003</v>
      </c>
      <c r="AU107" s="39">
        <v>8.9179999999999993</v>
      </c>
      <c r="AV107" s="39">
        <v>2.7490000000000001</v>
      </c>
      <c r="AW107" s="39">
        <v>5.3680000000000003</v>
      </c>
      <c r="AX107" s="39">
        <v>8.1769999999999996</v>
      </c>
      <c r="AY107" s="39">
        <v>1.363</v>
      </c>
      <c r="AZ107" s="39">
        <v>3.8260000000000001</v>
      </c>
      <c r="BA107" s="39">
        <v>3.456</v>
      </c>
      <c r="BB107" s="39">
        <v>4.1609999999999996</v>
      </c>
      <c r="BC107" s="39">
        <v>3.1349999999999998</v>
      </c>
      <c r="BD107" s="39">
        <v>3.214</v>
      </c>
      <c r="BE107" s="39">
        <v>1.8660000000000001</v>
      </c>
      <c r="BF107" s="39">
        <v>5.5919999999999996</v>
      </c>
      <c r="BG107" s="39">
        <v>0.67500000000000004</v>
      </c>
      <c r="BH107" s="39">
        <v>12.66</v>
      </c>
      <c r="BI107" s="39">
        <v>1.7470000000000001</v>
      </c>
      <c r="BJ107" s="39">
        <v>3.44</v>
      </c>
      <c r="BK107" s="39">
        <v>4.3170000000000002</v>
      </c>
    </row>
    <row r="108" spans="1:63" x14ac:dyDescent="0.2">
      <c r="A108" s="30">
        <f t="shared" si="22"/>
        <v>2021</v>
      </c>
      <c r="D108" s="30">
        <f t="shared" si="23"/>
        <v>1</v>
      </c>
      <c r="E108" s="30">
        <f t="shared" si="14"/>
        <v>46</v>
      </c>
      <c r="F108" s="30">
        <f t="shared" si="15"/>
        <v>43</v>
      </c>
      <c r="G108" s="30">
        <f t="shared" si="16"/>
        <v>15</v>
      </c>
      <c r="H108" s="30">
        <f t="shared" si="17"/>
        <v>0</v>
      </c>
      <c r="I108" s="30">
        <f t="shared" si="18"/>
        <v>0</v>
      </c>
      <c r="J108" s="30">
        <f t="shared" si="19"/>
        <v>0</v>
      </c>
      <c r="K108" s="30">
        <f t="shared" si="20"/>
        <v>0</v>
      </c>
      <c r="L108" s="30">
        <f t="shared" si="21"/>
        <v>9</v>
      </c>
      <c r="M108" s="38">
        <v>44440</v>
      </c>
      <c r="N108" s="39">
        <v>11.289</v>
      </c>
      <c r="O108" s="39">
        <v>1.1040000000000001</v>
      </c>
      <c r="P108" s="39">
        <v>18.992000000000001</v>
      </c>
      <c r="Q108" s="39">
        <v>0</v>
      </c>
      <c r="R108" s="39">
        <v>5.3179999999999996</v>
      </c>
      <c r="S108" s="39">
        <v>4.2709999999999999</v>
      </c>
      <c r="T108" s="39">
        <v>4.5090000000000003</v>
      </c>
      <c r="U108" s="39">
        <v>24.806000000000001</v>
      </c>
      <c r="V108" s="39">
        <v>0.63300000000000001</v>
      </c>
      <c r="W108" s="39">
        <v>9.7230000000000008</v>
      </c>
      <c r="X108" s="39">
        <v>4.8789999999999996</v>
      </c>
      <c r="Y108" s="39">
        <v>4.9420000000000002</v>
      </c>
      <c r="Z108" s="39">
        <v>3.544</v>
      </c>
      <c r="AA108" s="39">
        <v>4.1420000000000003</v>
      </c>
      <c r="AB108" s="39">
        <v>8.0079999999999991</v>
      </c>
      <c r="AC108" s="39">
        <v>1.847</v>
      </c>
      <c r="AD108" s="39">
        <v>10.077999999999999</v>
      </c>
      <c r="AE108" s="39">
        <v>1.236</v>
      </c>
      <c r="AF108" s="39">
        <v>1.52</v>
      </c>
      <c r="AG108" s="39">
        <v>18.658999999999999</v>
      </c>
      <c r="AH108" s="39">
        <v>5.3869999999999996</v>
      </c>
      <c r="AI108" s="39">
        <v>9.7360000000000007</v>
      </c>
      <c r="AJ108" s="39">
        <v>3.843</v>
      </c>
      <c r="AK108" s="39">
        <v>2.5790000000000002</v>
      </c>
      <c r="AL108" s="39">
        <v>2.081</v>
      </c>
      <c r="AM108" s="39">
        <v>21.24</v>
      </c>
      <c r="AN108" s="39">
        <v>7.73</v>
      </c>
      <c r="AO108" s="39">
        <v>0.91</v>
      </c>
      <c r="AP108" s="39">
        <v>1.42</v>
      </c>
      <c r="AQ108" s="39">
        <v>10.477</v>
      </c>
      <c r="AR108" s="39">
        <v>8.1310000000000002</v>
      </c>
      <c r="AS108" s="39">
        <v>2.5550000000000002</v>
      </c>
      <c r="AT108" s="39">
        <v>14.186999999999999</v>
      </c>
      <c r="AU108" s="39">
        <v>0</v>
      </c>
      <c r="AV108" s="39">
        <v>19.141999999999999</v>
      </c>
      <c r="AW108" s="39">
        <v>0</v>
      </c>
      <c r="AX108" s="39">
        <v>10.384</v>
      </c>
      <c r="AY108" s="39">
        <v>2.46</v>
      </c>
      <c r="AZ108" s="39">
        <v>14.004</v>
      </c>
      <c r="BA108" s="39">
        <v>0</v>
      </c>
      <c r="BB108" s="39">
        <v>2.0859999999999999</v>
      </c>
      <c r="BC108" s="39">
        <v>10.728999999999999</v>
      </c>
      <c r="BD108" s="39">
        <v>17.324000000000002</v>
      </c>
      <c r="BE108" s="39">
        <v>2.3490000000000002</v>
      </c>
      <c r="BF108" s="39">
        <v>2.2120000000000002</v>
      </c>
      <c r="BG108" s="39">
        <v>5.9420000000000002</v>
      </c>
      <c r="BH108" s="39">
        <v>0.437</v>
      </c>
      <c r="BI108" s="39">
        <v>30.710999999999999</v>
      </c>
      <c r="BJ108" s="39">
        <v>3.7240000000000002</v>
      </c>
      <c r="BK108" s="39">
        <v>13.677</v>
      </c>
    </row>
    <row r="109" spans="1:63" x14ac:dyDescent="0.2">
      <c r="A109" s="30">
        <f t="shared" si="22"/>
        <v>2021</v>
      </c>
      <c r="D109" s="30">
        <f t="shared" si="23"/>
        <v>0</v>
      </c>
      <c r="E109" s="30">
        <f t="shared" si="14"/>
        <v>40</v>
      </c>
      <c r="F109" s="30">
        <f t="shared" si="15"/>
        <v>16</v>
      </c>
      <c r="G109" s="30">
        <f t="shared" si="16"/>
        <v>3</v>
      </c>
      <c r="H109" s="30">
        <f t="shared" si="17"/>
        <v>0</v>
      </c>
      <c r="I109" s="30">
        <f t="shared" si="18"/>
        <v>0</v>
      </c>
      <c r="J109" s="30">
        <f t="shared" si="19"/>
        <v>0</v>
      </c>
      <c r="K109" s="30">
        <f t="shared" si="20"/>
        <v>0</v>
      </c>
      <c r="L109" s="30">
        <f t="shared" si="21"/>
        <v>10</v>
      </c>
      <c r="M109" s="38">
        <v>44470</v>
      </c>
      <c r="N109" s="39">
        <v>0.38100000000000001</v>
      </c>
      <c r="O109" s="39">
        <v>0.38600000000000001</v>
      </c>
      <c r="P109" s="39">
        <v>0.13100000000000001</v>
      </c>
      <c r="Q109" s="39">
        <v>0.55000000000000004</v>
      </c>
      <c r="R109" s="39">
        <v>0</v>
      </c>
      <c r="S109" s="39">
        <v>1.744</v>
      </c>
      <c r="T109" s="39">
        <v>3.4000000000000002E-2</v>
      </c>
      <c r="U109" s="39">
        <v>10.816000000000001</v>
      </c>
      <c r="V109" s="39">
        <v>6.9260000000000002</v>
      </c>
      <c r="W109" s="39">
        <v>0.13700000000000001</v>
      </c>
      <c r="X109" s="39">
        <v>0.61499999999999999</v>
      </c>
      <c r="Y109" s="39">
        <v>0</v>
      </c>
      <c r="Z109" s="39">
        <v>0.224</v>
      </c>
      <c r="AA109" s="39">
        <v>0.53100000000000003</v>
      </c>
      <c r="AB109" s="39">
        <v>2.3969999999999998</v>
      </c>
      <c r="AC109" s="39">
        <v>0</v>
      </c>
      <c r="AD109" s="39">
        <v>15.726000000000001</v>
      </c>
      <c r="AE109" s="39">
        <v>0.17799999999999999</v>
      </c>
      <c r="AF109" s="39">
        <v>0.878</v>
      </c>
      <c r="AG109" s="39">
        <v>0</v>
      </c>
      <c r="AH109" s="39">
        <v>0.373</v>
      </c>
      <c r="AI109" s="39">
        <v>0</v>
      </c>
      <c r="AJ109" s="39">
        <v>0.10299999999999999</v>
      </c>
      <c r="AK109" s="39">
        <v>1.181</v>
      </c>
      <c r="AL109" s="39">
        <v>0.24199999999999999</v>
      </c>
      <c r="AM109" s="39">
        <v>0.61</v>
      </c>
      <c r="AN109" s="39">
        <v>6.9359999999999999</v>
      </c>
      <c r="AO109" s="39">
        <v>2.6459999999999999</v>
      </c>
      <c r="AP109" s="39">
        <v>3.4529999999999998</v>
      </c>
      <c r="AQ109" s="39">
        <v>1.2E-2</v>
      </c>
      <c r="AR109" s="39">
        <v>2.4620000000000002</v>
      </c>
      <c r="AS109" s="39">
        <v>0</v>
      </c>
      <c r="AT109" s="39">
        <v>0.40200000000000002</v>
      </c>
      <c r="AU109" s="39">
        <v>2.3559999999999999</v>
      </c>
      <c r="AV109" s="39">
        <v>4.3600000000000003</v>
      </c>
      <c r="AW109" s="39">
        <v>0.39200000000000002</v>
      </c>
      <c r="AX109" s="39">
        <v>0</v>
      </c>
      <c r="AY109" s="39">
        <v>9.0999999999999998E-2</v>
      </c>
      <c r="AZ109" s="39">
        <v>0.85199999999999998</v>
      </c>
      <c r="BA109" s="39">
        <v>0.65100000000000002</v>
      </c>
      <c r="BB109" s="39">
        <v>0.72</v>
      </c>
      <c r="BC109" s="39">
        <v>2.3820000000000001</v>
      </c>
      <c r="BD109" s="39">
        <v>0</v>
      </c>
      <c r="BE109" s="39">
        <v>0.443</v>
      </c>
      <c r="BF109" s="39">
        <v>18.963999999999999</v>
      </c>
      <c r="BG109" s="39">
        <v>0</v>
      </c>
      <c r="BH109" s="39">
        <v>0.49399999999999999</v>
      </c>
      <c r="BI109" s="39">
        <v>7.2</v>
      </c>
      <c r="BJ109" s="39">
        <v>2.964</v>
      </c>
      <c r="BK109" s="39">
        <v>0</v>
      </c>
    </row>
    <row r="110" spans="1:63" x14ac:dyDescent="0.2">
      <c r="A110" s="30">
        <f t="shared" si="22"/>
        <v>2021</v>
      </c>
      <c r="D110" s="30">
        <f t="shared" si="23"/>
        <v>0</v>
      </c>
      <c r="E110" s="30">
        <f t="shared" si="14"/>
        <v>7</v>
      </c>
      <c r="F110" s="30">
        <f t="shared" si="15"/>
        <v>1</v>
      </c>
      <c r="G110" s="30">
        <f t="shared" si="16"/>
        <v>0</v>
      </c>
      <c r="H110" s="30">
        <f t="shared" si="17"/>
        <v>0</v>
      </c>
      <c r="I110" s="30">
        <f t="shared" si="18"/>
        <v>0</v>
      </c>
      <c r="J110" s="30">
        <f t="shared" si="19"/>
        <v>0</v>
      </c>
      <c r="K110" s="30">
        <f t="shared" si="20"/>
        <v>0</v>
      </c>
      <c r="L110" s="30">
        <f t="shared" si="21"/>
        <v>11</v>
      </c>
      <c r="M110" s="38">
        <v>44501</v>
      </c>
      <c r="N110" s="39">
        <v>0</v>
      </c>
      <c r="O110" s="39">
        <v>0.26600000000000001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0.78100000000000003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>
        <v>0</v>
      </c>
      <c r="AQ110" s="39">
        <v>0.72499999999999998</v>
      </c>
      <c r="AR110" s="39">
        <v>0</v>
      </c>
      <c r="AS110" s="39">
        <v>0</v>
      </c>
      <c r="AT110" s="39">
        <v>1.079</v>
      </c>
      <c r="AU110" s="39">
        <v>0</v>
      </c>
      <c r="AV110" s="39">
        <v>0.57799999999999996</v>
      </c>
      <c r="AW110" s="39">
        <v>0</v>
      </c>
      <c r="AX110" s="39">
        <v>0</v>
      </c>
      <c r="AY110" s="39">
        <v>0</v>
      </c>
      <c r="AZ110" s="39">
        <v>0</v>
      </c>
      <c r="BA110" s="39">
        <v>0.252</v>
      </c>
      <c r="BB110" s="39">
        <v>0</v>
      </c>
      <c r="BC110" s="39">
        <v>0</v>
      </c>
      <c r="BD110" s="39">
        <v>0</v>
      </c>
      <c r="BE110" s="39">
        <v>0</v>
      </c>
      <c r="BF110" s="39">
        <v>0</v>
      </c>
      <c r="BG110" s="39">
        <v>0</v>
      </c>
      <c r="BH110" s="39">
        <v>0</v>
      </c>
      <c r="BI110" s="39">
        <v>0.193</v>
      </c>
      <c r="BJ110" s="39">
        <v>0</v>
      </c>
      <c r="BK110" s="39">
        <v>0</v>
      </c>
    </row>
    <row r="111" spans="1:63" x14ac:dyDescent="0.2">
      <c r="A111" s="30">
        <f t="shared" si="22"/>
        <v>2021</v>
      </c>
      <c r="D111" s="30">
        <f t="shared" si="23"/>
        <v>1</v>
      </c>
      <c r="E111" s="30">
        <f t="shared" si="14"/>
        <v>41</v>
      </c>
      <c r="F111" s="30">
        <f t="shared" si="15"/>
        <v>32</v>
      </c>
      <c r="G111" s="30">
        <f t="shared" si="16"/>
        <v>6</v>
      </c>
      <c r="H111" s="30">
        <f t="shared" si="17"/>
        <v>0</v>
      </c>
      <c r="I111" s="30">
        <f t="shared" si="18"/>
        <v>0</v>
      </c>
      <c r="J111" s="30">
        <f t="shared" si="19"/>
        <v>0</v>
      </c>
      <c r="K111" s="30">
        <f t="shared" si="20"/>
        <v>0</v>
      </c>
      <c r="L111" s="30">
        <f t="shared" si="21"/>
        <v>12</v>
      </c>
      <c r="M111" s="38">
        <v>44531</v>
      </c>
      <c r="N111" s="39">
        <v>1.365</v>
      </c>
      <c r="O111" s="39">
        <v>0.29599999999999999</v>
      </c>
      <c r="P111" s="39">
        <v>0.626</v>
      </c>
      <c r="Q111" s="39">
        <v>1.256</v>
      </c>
      <c r="R111" s="39">
        <v>0</v>
      </c>
      <c r="S111" s="39">
        <v>14.151999999999999</v>
      </c>
      <c r="T111" s="39">
        <v>1.661</v>
      </c>
      <c r="U111" s="39">
        <v>4.6189999999999998</v>
      </c>
      <c r="V111" s="39">
        <v>1.464</v>
      </c>
      <c r="W111" s="39">
        <v>4.6269999999999998</v>
      </c>
      <c r="X111" s="39">
        <v>0</v>
      </c>
      <c r="Y111" s="39">
        <v>10.131</v>
      </c>
      <c r="Z111" s="39">
        <v>0</v>
      </c>
      <c r="AA111" s="39">
        <v>9.1549999999999994</v>
      </c>
      <c r="AB111" s="39">
        <v>10.975</v>
      </c>
      <c r="AC111" s="39">
        <v>0.46400000000000002</v>
      </c>
      <c r="AD111" s="39">
        <v>32.756999999999998</v>
      </c>
      <c r="AE111" s="39">
        <v>0</v>
      </c>
      <c r="AF111" s="39">
        <v>1.3939999999999999</v>
      </c>
      <c r="AG111" s="39">
        <v>2.944</v>
      </c>
      <c r="AH111" s="39">
        <v>4.5890000000000004</v>
      </c>
      <c r="AI111" s="39">
        <v>0.10100000000000001</v>
      </c>
      <c r="AJ111" s="39">
        <v>2.0760000000000001</v>
      </c>
      <c r="AK111" s="39">
        <v>2.7010000000000001</v>
      </c>
      <c r="AL111" s="39">
        <v>1.67</v>
      </c>
      <c r="AM111" s="39">
        <v>2.4929999999999999</v>
      </c>
      <c r="AN111" s="39">
        <v>0</v>
      </c>
      <c r="AO111" s="39">
        <v>2.8029999999999999</v>
      </c>
      <c r="AP111" s="39">
        <v>0</v>
      </c>
      <c r="AQ111" s="39">
        <v>19.765000000000001</v>
      </c>
      <c r="AR111" s="39">
        <v>0.66400000000000003</v>
      </c>
      <c r="AS111" s="39">
        <v>3.714</v>
      </c>
      <c r="AT111" s="39">
        <v>0</v>
      </c>
      <c r="AU111" s="39">
        <v>6.5529999999999999</v>
      </c>
      <c r="AV111" s="39">
        <v>1.7270000000000001</v>
      </c>
      <c r="AW111" s="39">
        <v>1.9990000000000001</v>
      </c>
      <c r="AX111" s="39">
        <v>0.68799999999999994</v>
      </c>
      <c r="AY111" s="39">
        <v>3.3570000000000002</v>
      </c>
      <c r="AZ111" s="39">
        <v>0.32500000000000001</v>
      </c>
      <c r="BA111" s="39">
        <v>10.43</v>
      </c>
      <c r="BB111" s="39">
        <v>5.08</v>
      </c>
      <c r="BC111" s="39">
        <v>1.554</v>
      </c>
      <c r="BD111" s="39">
        <v>3.4119999999999999</v>
      </c>
      <c r="BE111" s="39">
        <v>0.45900000000000002</v>
      </c>
      <c r="BF111" s="39">
        <v>0</v>
      </c>
      <c r="BG111" s="39">
        <v>5.8959999999999999</v>
      </c>
      <c r="BH111" s="39">
        <v>0.20599999999999999</v>
      </c>
      <c r="BI111" s="39">
        <v>4.1459999999999999</v>
      </c>
      <c r="BJ111" s="39">
        <v>9.08</v>
      </c>
      <c r="BK111" s="39">
        <v>0</v>
      </c>
    </row>
    <row r="112" spans="1:63" x14ac:dyDescent="0.2">
      <c r="A112" s="30">
        <f t="shared" si="22"/>
        <v>2022</v>
      </c>
      <c r="D112" s="30">
        <f t="shared" si="23"/>
        <v>0</v>
      </c>
      <c r="E112" s="30">
        <f t="shared" si="14"/>
        <v>34</v>
      </c>
      <c r="F112" s="30">
        <f t="shared" si="15"/>
        <v>29</v>
      </c>
      <c r="G112" s="30">
        <f t="shared" si="16"/>
        <v>5</v>
      </c>
      <c r="H112" s="30">
        <f t="shared" si="17"/>
        <v>0</v>
      </c>
      <c r="I112" s="30">
        <f t="shared" si="18"/>
        <v>0</v>
      </c>
      <c r="J112" s="30">
        <f t="shared" si="19"/>
        <v>0</v>
      </c>
      <c r="K112" s="30">
        <f t="shared" si="20"/>
        <v>0</v>
      </c>
      <c r="L112" s="30">
        <f t="shared" si="21"/>
        <v>1</v>
      </c>
      <c r="M112" s="38">
        <v>44562</v>
      </c>
      <c r="N112" s="39">
        <v>3.4079999999999999</v>
      </c>
      <c r="O112" s="39">
        <v>0</v>
      </c>
      <c r="P112" s="39">
        <v>4.2140000000000004</v>
      </c>
      <c r="Q112" s="39">
        <v>1.2</v>
      </c>
      <c r="R112" s="39">
        <v>4.38</v>
      </c>
      <c r="S112" s="39">
        <v>0</v>
      </c>
      <c r="T112" s="39">
        <v>0</v>
      </c>
      <c r="U112" s="39">
        <v>15.692</v>
      </c>
      <c r="V112" s="39">
        <v>1.595</v>
      </c>
      <c r="W112" s="39">
        <v>0.52700000000000002</v>
      </c>
      <c r="X112" s="39">
        <v>0</v>
      </c>
      <c r="Y112" s="39">
        <v>6.52</v>
      </c>
      <c r="Z112" s="39">
        <v>5.3319999999999999</v>
      </c>
      <c r="AA112" s="39">
        <v>0</v>
      </c>
      <c r="AB112" s="39">
        <v>11.746</v>
      </c>
      <c r="AC112" s="39">
        <v>0</v>
      </c>
      <c r="AD112" s="39">
        <v>1.149</v>
      </c>
      <c r="AE112" s="39">
        <v>5.2690000000000001</v>
      </c>
      <c r="AF112" s="39">
        <v>4.9909999999999997</v>
      </c>
      <c r="AG112" s="39">
        <v>0.63600000000000001</v>
      </c>
      <c r="AH112" s="39">
        <v>0.34499999999999997</v>
      </c>
      <c r="AI112" s="39">
        <v>14.007999999999999</v>
      </c>
      <c r="AJ112" s="39">
        <v>0</v>
      </c>
      <c r="AK112" s="39">
        <v>13.045</v>
      </c>
      <c r="AL112" s="39">
        <v>0.33</v>
      </c>
      <c r="AM112" s="39">
        <v>9.8390000000000004</v>
      </c>
      <c r="AN112" s="39">
        <v>0</v>
      </c>
      <c r="AO112" s="39">
        <v>18.198</v>
      </c>
      <c r="AP112" s="39">
        <v>0</v>
      </c>
      <c r="AQ112" s="39">
        <v>5.9710000000000001</v>
      </c>
      <c r="AR112" s="39">
        <v>2.1019999999999999</v>
      </c>
      <c r="AS112" s="39">
        <v>0</v>
      </c>
      <c r="AT112" s="39">
        <v>0</v>
      </c>
      <c r="AU112" s="39">
        <v>3.6880000000000002</v>
      </c>
      <c r="AV112" s="39">
        <v>0</v>
      </c>
      <c r="AW112" s="39">
        <v>7.2409999999999997</v>
      </c>
      <c r="AX112" s="39">
        <v>1.6990000000000001</v>
      </c>
      <c r="AY112" s="39">
        <v>1.962</v>
      </c>
      <c r="AZ112" s="39">
        <v>8.8889999999999993</v>
      </c>
      <c r="BA112" s="39">
        <v>0</v>
      </c>
      <c r="BB112" s="39">
        <v>1.29</v>
      </c>
      <c r="BC112" s="39">
        <v>1.5089999999999999</v>
      </c>
      <c r="BD112" s="39">
        <v>2.3919999999999999</v>
      </c>
      <c r="BE112" s="39">
        <v>0.32600000000000001</v>
      </c>
      <c r="BF112" s="39">
        <v>4.726</v>
      </c>
      <c r="BG112" s="39">
        <v>0</v>
      </c>
      <c r="BH112" s="39">
        <v>0</v>
      </c>
      <c r="BI112" s="39">
        <v>2.2829999999999999</v>
      </c>
      <c r="BJ112" s="39">
        <v>1.76</v>
      </c>
      <c r="BK112" s="39">
        <v>0</v>
      </c>
    </row>
    <row r="113" spans="1:63" x14ac:dyDescent="0.2">
      <c r="A113" s="30">
        <f t="shared" si="22"/>
        <v>2022</v>
      </c>
      <c r="D113" s="30">
        <f t="shared" si="23"/>
        <v>0</v>
      </c>
      <c r="E113" s="30">
        <f t="shared" si="14"/>
        <v>19</v>
      </c>
      <c r="F113" s="30">
        <f t="shared" si="15"/>
        <v>9</v>
      </c>
      <c r="G113" s="30">
        <f t="shared" si="16"/>
        <v>1</v>
      </c>
      <c r="H113" s="30">
        <f t="shared" si="17"/>
        <v>0</v>
      </c>
      <c r="I113" s="30">
        <f t="shared" si="18"/>
        <v>0</v>
      </c>
      <c r="J113" s="30">
        <f t="shared" si="19"/>
        <v>0</v>
      </c>
      <c r="K113" s="30">
        <f t="shared" si="20"/>
        <v>0</v>
      </c>
      <c r="L113" s="30">
        <f t="shared" si="21"/>
        <v>2</v>
      </c>
      <c r="M113" s="38">
        <v>44593</v>
      </c>
      <c r="N113" s="39">
        <v>0</v>
      </c>
      <c r="O113" s="39">
        <v>0</v>
      </c>
      <c r="P113" s="39">
        <v>0.53100000000000003</v>
      </c>
      <c r="Q113" s="39">
        <v>0</v>
      </c>
      <c r="R113" s="39">
        <v>3.28</v>
      </c>
      <c r="S113" s="39">
        <v>0</v>
      </c>
      <c r="T113" s="39">
        <v>0</v>
      </c>
      <c r="U113" s="39">
        <v>1.4999999999999999E-2</v>
      </c>
      <c r="V113" s="39">
        <v>5.67</v>
      </c>
      <c r="W113" s="39">
        <v>0</v>
      </c>
      <c r="X113" s="39">
        <v>3.4540000000000002</v>
      </c>
      <c r="Y113" s="39">
        <v>0</v>
      </c>
      <c r="Z113" s="39">
        <v>1.9630000000000001</v>
      </c>
      <c r="AA113" s="39">
        <v>0</v>
      </c>
      <c r="AB113" s="39">
        <v>0</v>
      </c>
      <c r="AC113" s="39">
        <v>0</v>
      </c>
      <c r="AD113" s="39">
        <v>0</v>
      </c>
      <c r="AE113" s="39">
        <v>1.6240000000000001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19.22</v>
      </c>
      <c r="AL113" s="39">
        <v>0</v>
      </c>
      <c r="AM113" s="39">
        <v>1.8480000000000001</v>
      </c>
      <c r="AN113" s="39">
        <v>0</v>
      </c>
      <c r="AO113" s="39">
        <v>2.83</v>
      </c>
      <c r="AP113" s="39">
        <v>0</v>
      </c>
      <c r="AQ113" s="39">
        <v>0</v>
      </c>
      <c r="AR113" s="39">
        <v>0</v>
      </c>
      <c r="AS113" s="39">
        <v>0.67500000000000004</v>
      </c>
      <c r="AT113" s="39">
        <v>0</v>
      </c>
      <c r="AU113" s="39">
        <v>0</v>
      </c>
      <c r="AV113" s="39">
        <v>1.401</v>
      </c>
      <c r="AW113" s="39">
        <v>0.93300000000000005</v>
      </c>
      <c r="AX113" s="39">
        <v>0.67900000000000005</v>
      </c>
      <c r="AY113" s="39">
        <v>0</v>
      </c>
      <c r="AZ113" s="39">
        <v>2.1999999999999999E-2</v>
      </c>
      <c r="BA113" s="39">
        <v>0</v>
      </c>
      <c r="BB113" s="39">
        <v>0</v>
      </c>
      <c r="BC113" s="39">
        <v>0.128</v>
      </c>
      <c r="BD113" s="39">
        <v>0.17100000000000001</v>
      </c>
      <c r="BE113" s="39">
        <v>0.13500000000000001</v>
      </c>
      <c r="BF113" s="39">
        <v>0</v>
      </c>
      <c r="BG113" s="39">
        <v>0</v>
      </c>
      <c r="BH113" s="39">
        <v>0</v>
      </c>
      <c r="BI113" s="39">
        <v>0</v>
      </c>
      <c r="BJ113" s="39">
        <v>0</v>
      </c>
      <c r="BK113" s="39">
        <v>0.96799999999999997</v>
      </c>
    </row>
    <row r="114" spans="1:63" x14ac:dyDescent="0.2">
      <c r="A114" s="30">
        <f t="shared" si="22"/>
        <v>2022</v>
      </c>
      <c r="D114" s="30">
        <f t="shared" si="23"/>
        <v>0</v>
      </c>
      <c r="E114" s="30">
        <f t="shared" si="14"/>
        <v>21</v>
      </c>
      <c r="F114" s="30">
        <f t="shared" si="15"/>
        <v>10</v>
      </c>
      <c r="G114" s="30">
        <f t="shared" si="16"/>
        <v>1</v>
      </c>
      <c r="H114" s="30">
        <f t="shared" si="17"/>
        <v>0</v>
      </c>
      <c r="I114" s="30">
        <f t="shared" si="18"/>
        <v>0</v>
      </c>
      <c r="J114" s="30">
        <f t="shared" si="19"/>
        <v>0</v>
      </c>
      <c r="K114" s="30">
        <f t="shared" si="20"/>
        <v>0</v>
      </c>
      <c r="L114" s="30">
        <f t="shared" si="21"/>
        <v>3</v>
      </c>
      <c r="M114" s="38">
        <v>44621</v>
      </c>
      <c r="N114" s="39">
        <v>0</v>
      </c>
      <c r="O114" s="39">
        <v>0</v>
      </c>
      <c r="P114" s="39">
        <v>2.573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1.2709999999999999</v>
      </c>
      <c r="W114" s="39">
        <v>0</v>
      </c>
      <c r="X114" s="39">
        <v>0.78</v>
      </c>
      <c r="Y114" s="39">
        <v>0</v>
      </c>
      <c r="Z114" s="39">
        <v>1.706</v>
      </c>
      <c r="AA114" s="39">
        <v>0</v>
      </c>
      <c r="AB114" s="39">
        <v>3.6999999999999998E-2</v>
      </c>
      <c r="AC114" s="39">
        <v>1.202</v>
      </c>
      <c r="AD114" s="39">
        <v>0</v>
      </c>
      <c r="AE114" s="39">
        <v>0</v>
      </c>
      <c r="AF114" s="39">
        <v>0.96799999999999997</v>
      </c>
      <c r="AG114" s="39">
        <v>0.25700000000000001</v>
      </c>
      <c r="AH114" s="39">
        <v>0</v>
      </c>
      <c r="AI114" s="39">
        <v>0.41699999999999998</v>
      </c>
      <c r="AJ114" s="39">
        <v>0</v>
      </c>
      <c r="AK114" s="39">
        <v>0</v>
      </c>
      <c r="AL114" s="39">
        <v>1.2150000000000001</v>
      </c>
      <c r="AM114" s="39">
        <v>0.104</v>
      </c>
      <c r="AN114" s="39">
        <v>0</v>
      </c>
      <c r="AO114" s="39">
        <v>0</v>
      </c>
      <c r="AP114" s="39">
        <v>0</v>
      </c>
      <c r="AQ114" s="39">
        <v>6.3479999999999999</v>
      </c>
      <c r="AR114" s="39">
        <v>0</v>
      </c>
      <c r="AS114" s="39">
        <v>1.3149999999999999</v>
      </c>
      <c r="AT114" s="39">
        <v>0</v>
      </c>
      <c r="AU114" s="39">
        <v>0.53800000000000003</v>
      </c>
      <c r="AV114" s="39">
        <v>0.20699999999999999</v>
      </c>
      <c r="AW114" s="39">
        <v>0</v>
      </c>
      <c r="AX114" s="39">
        <v>1.2989999999999999</v>
      </c>
      <c r="AY114" s="39">
        <v>0</v>
      </c>
      <c r="AZ114" s="39">
        <v>0.84699999999999998</v>
      </c>
      <c r="BA114" s="39">
        <v>0</v>
      </c>
      <c r="BB114" s="39">
        <v>11.74</v>
      </c>
      <c r="BC114" s="39">
        <v>0</v>
      </c>
      <c r="BD114" s="39">
        <v>0</v>
      </c>
      <c r="BE114" s="39">
        <v>0</v>
      </c>
      <c r="BF114" s="39">
        <v>0</v>
      </c>
      <c r="BG114" s="39">
        <v>0.82599999999999996</v>
      </c>
      <c r="BH114" s="39">
        <v>0</v>
      </c>
      <c r="BI114" s="39">
        <v>0.505</v>
      </c>
      <c r="BJ114" s="39">
        <v>1.5760000000000001</v>
      </c>
      <c r="BK114" s="39">
        <v>0</v>
      </c>
    </row>
    <row r="115" spans="1:63" x14ac:dyDescent="0.2">
      <c r="A115" s="30">
        <f t="shared" si="22"/>
        <v>2022</v>
      </c>
      <c r="D115" s="30">
        <f t="shared" si="23"/>
        <v>0</v>
      </c>
      <c r="E115" s="30">
        <f t="shared" si="14"/>
        <v>1</v>
      </c>
      <c r="F115" s="30">
        <f t="shared" si="15"/>
        <v>0</v>
      </c>
      <c r="G115" s="30">
        <f t="shared" si="16"/>
        <v>0</v>
      </c>
      <c r="H115" s="30">
        <f t="shared" si="17"/>
        <v>0</v>
      </c>
      <c r="I115" s="30">
        <f t="shared" si="18"/>
        <v>0</v>
      </c>
      <c r="J115" s="30">
        <f t="shared" si="19"/>
        <v>0</v>
      </c>
      <c r="K115" s="30">
        <f t="shared" si="20"/>
        <v>0</v>
      </c>
      <c r="L115" s="30">
        <f t="shared" si="21"/>
        <v>4</v>
      </c>
      <c r="M115" s="38">
        <v>44652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0.114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0</v>
      </c>
      <c r="BJ115" s="39">
        <v>0</v>
      </c>
      <c r="BK115" s="39">
        <v>0</v>
      </c>
    </row>
    <row r="116" spans="1:63" x14ac:dyDescent="0.2">
      <c r="A116" s="30">
        <f t="shared" si="22"/>
        <v>2022</v>
      </c>
      <c r="D116" s="30">
        <f t="shared" si="23"/>
        <v>0</v>
      </c>
      <c r="E116" s="30">
        <f t="shared" si="14"/>
        <v>4</v>
      </c>
      <c r="F116" s="30">
        <f t="shared" si="15"/>
        <v>1</v>
      </c>
      <c r="G116" s="30">
        <f t="shared" si="16"/>
        <v>0</v>
      </c>
      <c r="H116" s="30">
        <f t="shared" si="17"/>
        <v>0</v>
      </c>
      <c r="I116" s="30">
        <f t="shared" si="18"/>
        <v>0</v>
      </c>
      <c r="J116" s="30">
        <f t="shared" si="19"/>
        <v>0</v>
      </c>
      <c r="K116" s="30">
        <f t="shared" si="20"/>
        <v>0</v>
      </c>
      <c r="L116" s="30">
        <f t="shared" si="21"/>
        <v>5</v>
      </c>
      <c r="M116" s="38">
        <v>44682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0.28299999999999997</v>
      </c>
      <c r="AG116" s="39">
        <v>0</v>
      </c>
      <c r="AH116" s="39">
        <v>1.5629999999999999</v>
      </c>
      <c r="AI116" s="39">
        <v>0</v>
      </c>
      <c r="AJ116" s="39">
        <v>0</v>
      </c>
      <c r="AK116" s="39">
        <v>0</v>
      </c>
      <c r="AL116" s="39">
        <v>0</v>
      </c>
      <c r="AM116" s="39">
        <v>0.40200000000000002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0.41399999999999998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</row>
    <row r="117" spans="1:63" x14ac:dyDescent="0.2">
      <c r="A117" s="30">
        <f t="shared" si="22"/>
        <v>2022</v>
      </c>
      <c r="D117" s="30">
        <f t="shared" si="23"/>
        <v>0</v>
      </c>
      <c r="E117" s="30">
        <f t="shared" si="14"/>
        <v>50</v>
      </c>
      <c r="F117" s="30">
        <f t="shared" si="15"/>
        <v>32</v>
      </c>
      <c r="G117" s="30">
        <f t="shared" si="16"/>
        <v>0</v>
      </c>
      <c r="H117" s="30">
        <f t="shared" si="17"/>
        <v>0</v>
      </c>
      <c r="I117" s="30">
        <f t="shared" si="18"/>
        <v>0</v>
      </c>
      <c r="J117" s="30">
        <f t="shared" si="19"/>
        <v>0</v>
      </c>
      <c r="K117" s="30">
        <f t="shared" si="20"/>
        <v>0</v>
      </c>
      <c r="L117" s="30">
        <f t="shared" si="21"/>
        <v>6</v>
      </c>
      <c r="M117" s="38">
        <v>44713</v>
      </c>
      <c r="N117" s="39">
        <v>0.623</v>
      </c>
      <c r="O117" s="39">
        <v>0.81299999999999994</v>
      </c>
      <c r="P117" s="39">
        <v>1.774</v>
      </c>
      <c r="Q117" s="39">
        <v>1.2390000000000001</v>
      </c>
      <c r="R117" s="39">
        <v>1.982</v>
      </c>
      <c r="S117" s="39">
        <v>0.79</v>
      </c>
      <c r="T117" s="39">
        <v>0.96099999999999997</v>
      </c>
      <c r="U117" s="39">
        <v>1.6240000000000001</v>
      </c>
      <c r="V117" s="39">
        <v>1.079</v>
      </c>
      <c r="W117" s="39">
        <v>4.5469999999999997</v>
      </c>
      <c r="X117" s="39">
        <v>1.016</v>
      </c>
      <c r="Y117" s="39">
        <v>1.3129999999999999</v>
      </c>
      <c r="Z117" s="39">
        <v>0.36799999999999999</v>
      </c>
      <c r="AA117" s="39">
        <v>1.202</v>
      </c>
      <c r="AB117" s="39">
        <v>1.925</v>
      </c>
      <c r="AC117" s="39">
        <v>0.32</v>
      </c>
      <c r="AD117" s="39">
        <v>1.857</v>
      </c>
      <c r="AE117" s="39">
        <v>1.1240000000000001</v>
      </c>
      <c r="AF117" s="39">
        <v>1.0249999999999999</v>
      </c>
      <c r="AG117" s="39">
        <v>1.71</v>
      </c>
      <c r="AH117" s="39">
        <v>1.214</v>
      </c>
      <c r="AI117" s="39">
        <v>0.67100000000000004</v>
      </c>
      <c r="AJ117" s="39">
        <v>8.7999999999999995E-2</v>
      </c>
      <c r="AK117" s="39">
        <v>3.968</v>
      </c>
      <c r="AL117" s="39">
        <v>2.6269999999999998</v>
      </c>
      <c r="AM117" s="39">
        <v>0.26300000000000001</v>
      </c>
      <c r="AN117" s="39">
        <v>1.7150000000000001</v>
      </c>
      <c r="AO117" s="39">
        <v>0.13</v>
      </c>
      <c r="AP117" s="39">
        <v>1.657</v>
      </c>
      <c r="AQ117" s="39">
        <v>1.6319999999999999</v>
      </c>
      <c r="AR117" s="39">
        <v>1.012</v>
      </c>
      <c r="AS117" s="39">
        <v>1.8260000000000001</v>
      </c>
      <c r="AT117" s="39">
        <v>3.5960000000000001</v>
      </c>
      <c r="AU117" s="39">
        <v>0.70799999999999996</v>
      </c>
      <c r="AV117" s="39">
        <v>0.13500000000000001</v>
      </c>
      <c r="AW117" s="39">
        <v>2.2000000000000002</v>
      </c>
      <c r="AX117" s="39">
        <v>2.3660000000000001</v>
      </c>
      <c r="AY117" s="39">
        <v>4.2999999999999997E-2</v>
      </c>
      <c r="AZ117" s="39">
        <v>3.3740000000000001</v>
      </c>
      <c r="BA117" s="39">
        <v>1.5229999999999999</v>
      </c>
      <c r="BB117" s="39">
        <v>1.875</v>
      </c>
      <c r="BC117" s="39">
        <v>2.1560000000000001</v>
      </c>
      <c r="BD117" s="39">
        <v>4.7140000000000004</v>
      </c>
      <c r="BE117" s="39">
        <v>0.154</v>
      </c>
      <c r="BF117" s="39">
        <v>5.157</v>
      </c>
      <c r="BG117" s="39">
        <v>0.435</v>
      </c>
      <c r="BH117" s="39">
        <v>0.878</v>
      </c>
      <c r="BI117" s="39">
        <v>0.13700000000000001</v>
      </c>
      <c r="BJ117" s="39">
        <v>3.9220000000000002</v>
      </c>
      <c r="BK117" s="39">
        <v>0.85499999999999998</v>
      </c>
    </row>
    <row r="118" spans="1:63" x14ac:dyDescent="0.2">
      <c r="A118" s="30">
        <f t="shared" si="22"/>
        <v>2022</v>
      </c>
      <c r="D118" s="30">
        <f t="shared" si="23"/>
        <v>18</v>
      </c>
      <c r="E118" s="30">
        <f t="shared" si="14"/>
        <v>50</v>
      </c>
      <c r="F118" s="30">
        <f t="shared" si="15"/>
        <v>50</v>
      </c>
      <c r="G118" s="30">
        <f t="shared" si="16"/>
        <v>40</v>
      </c>
      <c r="H118" s="30">
        <f t="shared" si="17"/>
        <v>0</v>
      </c>
      <c r="I118" s="30">
        <f t="shared" si="18"/>
        <v>0</v>
      </c>
      <c r="J118" s="30">
        <f t="shared" si="19"/>
        <v>0</v>
      </c>
      <c r="K118" s="30">
        <f t="shared" si="20"/>
        <v>0</v>
      </c>
      <c r="L118" s="30">
        <f t="shared" si="21"/>
        <v>7</v>
      </c>
      <c r="M118" s="38">
        <v>44743</v>
      </c>
      <c r="N118" s="39">
        <v>17.425000000000001</v>
      </c>
      <c r="O118" s="39">
        <v>22.317</v>
      </c>
      <c r="P118" s="39">
        <v>13.760999999999999</v>
      </c>
      <c r="Q118" s="39">
        <v>24.359000000000002</v>
      </c>
      <c r="R118" s="39">
        <v>8.9930000000000003</v>
      </c>
      <c r="S118" s="39">
        <v>36.790999999999997</v>
      </c>
      <c r="T118" s="39">
        <v>16.114000000000001</v>
      </c>
      <c r="U118" s="39">
        <v>22.632999999999999</v>
      </c>
      <c r="V118" s="39">
        <v>33.067999999999998</v>
      </c>
      <c r="W118" s="39">
        <v>8.3059999999999992</v>
      </c>
      <c r="X118" s="39">
        <v>32.337000000000003</v>
      </c>
      <c r="Y118" s="39">
        <v>6.1180000000000003</v>
      </c>
      <c r="Z118" s="39">
        <v>15.737</v>
      </c>
      <c r="AA118" s="39">
        <v>21.024000000000001</v>
      </c>
      <c r="AB118" s="39">
        <v>26.773</v>
      </c>
      <c r="AC118" s="39">
        <v>18.07</v>
      </c>
      <c r="AD118" s="39">
        <v>33.072000000000003</v>
      </c>
      <c r="AE118" s="39">
        <v>6.375</v>
      </c>
      <c r="AF118" s="39">
        <v>30.756</v>
      </c>
      <c r="AG118" s="39">
        <v>13.378</v>
      </c>
      <c r="AH118" s="39">
        <v>14.518000000000001</v>
      </c>
      <c r="AI118" s="39">
        <v>38.213000000000001</v>
      </c>
      <c r="AJ118" s="39">
        <v>37.043999999999997</v>
      </c>
      <c r="AK118" s="39">
        <v>5.45</v>
      </c>
      <c r="AL118" s="39">
        <v>4.0970000000000004</v>
      </c>
      <c r="AM118" s="39">
        <v>42.289000000000001</v>
      </c>
      <c r="AN118" s="39">
        <v>38.975999999999999</v>
      </c>
      <c r="AO118" s="39">
        <v>5.218</v>
      </c>
      <c r="AP118" s="39">
        <v>18.613</v>
      </c>
      <c r="AQ118" s="39">
        <v>19.413</v>
      </c>
      <c r="AR118" s="39">
        <v>30.202000000000002</v>
      </c>
      <c r="AS118" s="39">
        <v>19.347999999999999</v>
      </c>
      <c r="AT118" s="39">
        <v>29.635999999999999</v>
      </c>
      <c r="AU118" s="39">
        <v>10.525</v>
      </c>
      <c r="AV118" s="39">
        <v>11.548</v>
      </c>
      <c r="AW118" s="39">
        <v>26.416</v>
      </c>
      <c r="AX118" s="39">
        <v>13.698</v>
      </c>
      <c r="AY118" s="39">
        <v>21.69</v>
      </c>
      <c r="AZ118" s="39">
        <v>36.948999999999998</v>
      </c>
      <c r="BA118" s="39">
        <v>4.2610000000000001</v>
      </c>
      <c r="BB118" s="39">
        <v>19.789000000000001</v>
      </c>
      <c r="BC118" s="39">
        <v>15.615</v>
      </c>
      <c r="BD118" s="39">
        <v>4.57</v>
      </c>
      <c r="BE118" s="39">
        <v>34.649000000000001</v>
      </c>
      <c r="BF118" s="39">
        <v>11.449</v>
      </c>
      <c r="BG118" s="39">
        <v>27.71</v>
      </c>
      <c r="BH118" s="39">
        <v>9.4380000000000006</v>
      </c>
      <c r="BI118" s="39">
        <v>29.271999999999998</v>
      </c>
      <c r="BJ118" s="39">
        <v>11.891999999999999</v>
      </c>
      <c r="BK118" s="39">
        <v>26.562999999999999</v>
      </c>
    </row>
    <row r="119" spans="1:63" x14ac:dyDescent="0.2">
      <c r="A119" s="30">
        <f t="shared" si="22"/>
        <v>2022</v>
      </c>
      <c r="D119" s="30">
        <f t="shared" si="23"/>
        <v>0</v>
      </c>
      <c r="E119" s="30">
        <f t="shared" si="14"/>
        <v>49</v>
      </c>
      <c r="F119" s="30">
        <f t="shared" si="15"/>
        <v>47</v>
      </c>
      <c r="G119" s="30">
        <f t="shared" si="16"/>
        <v>5</v>
      </c>
      <c r="H119" s="30">
        <f t="shared" si="17"/>
        <v>0</v>
      </c>
      <c r="I119" s="30">
        <f t="shared" si="18"/>
        <v>0</v>
      </c>
      <c r="J119" s="30">
        <f t="shared" si="19"/>
        <v>0</v>
      </c>
      <c r="K119" s="30">
        <f t="shared" si="20"/>
        <v>0</v>
      </c>
      <c r="L119" s="30">
        <f t="shared" si="21"/>
        <v>8</v>
      </c>
      <c r="M119" s="38">
        <v>44774</v>
      </c>
      <c r="N119" s="39">
        <v>2.391</v>
      </c>
      <c r="O119" s="39">
        <v>2.7029999999999998</v>
      </c>
      <c r="P119" s="39">
        <v>2.323</v>
      </c>
      <c r="Q119" s="39">
        <v>3.6120000000000001</v>
      </c>
      <c r="R119" s="39">
        <v>4.5350000000000001</v>
      </c>
      <c r="S119" s="39">
        <v>1.337</v>
      </c>
      <c r="T119" s="39">
        <v>2.8690000000000002</v>
      </c>
      <c r="U119" s="39">
        <v>3.718</v>
      </c>
      <c r="V119" s="39">
        <v>2.778</v>
      </c>
      <c r="W119" s="39">
        <v>4.4669999999999996</v>
      </c>
      <c r="X119" s="39">
        <v>2.3410000000000002</v>
      </c>
      <c r="Y119" s="39">
        <v>3.8239999999999998</v>
      </c>
      <c r="Z119" s="39">
        <v>5.9630000000000001</v>
      </c>
      <c r="AA119" s="39">
        <v>1.2210000000000001</v>
      </c>
      <c r="AB119" s="39">
        <v>1.996</v>
      </c>
      <c r="AC119" s="39">
        <v>10.884</v>
      </c>
      <c r="AD119" s="39">
        <v>3.9420000000000002</v>
      </c>
      <c r="AE119" s="39">
        <v>0</v>
      </c>
      <c r="AF119" s="39">
        <v>3.532</v>
      </c>
      <c r="AG119" s="39">
        <v>5.0670000000000002</v>
      </c>
      <c r="AH119" s="39">
        <v>21.405999999999999</v>
      </c>
      <c r="AI119" s="39">
        <v>2.4620000000000002</v>
      </c>
      <c r="AJ119" s="39">
        <v>2.2509999999999999</v>
      </c>
      <c r="AK119" s="39">
        <v>5.7869999999999999</v>
      </c>
      <c r="AL119" s="39">
        <v>1.4079999999999999</v>
      </c>
      <c r="AM119" s="39">
        <v>10.521000000000001</v>
      </c>
      <c r="AN119" s="39">
        <v>3.46</v>
      </c>
      <c r="AO119" s="39">
        <v>2.8319999999999999</v>
      </c>
      <c r="AP119" s="39">
        <v>5.516</v>
      </c>
      <c r="AQ119" s="39">
        <v>2.3820000000000001</v>
      </c>
      <c r="AR119" s="39">
        <v>0.91100000000000003</v>
      </c>
      <c r="AS119" s="39">
        <v>6.8879999999999999</v>
      </c>
      <c r="AT119" s="39">
        <v>1.5289999999999999</v>
      </c>
      <c r="AU119" s="39">
        <v>18.427</v>
      </c>
      <c r="AV119" s="39">
        <v>3.68</v>
      </c>
      <c r="AW119" s="39">
        <v>4.0010000000000003</v>
      </c>
      <c r="AX119" s="39">
        <v>3.2970000000000002</v>
      </c>
      <c r="AY119" s="39">
        <v>1.3440000000000001</v>
      </c>
      <c r="AZ119" s="39">
        <v>6.77</v>
      </c>
      <c r="BA119" s="39">
        <v>2.1160000000000001</v>
      </c>
      <c r="BB119" s="39">
        <v>1.919</v>
      </c>
      <c r="BC119" s="39">
        <v>7.1020000000000003</v>
      </c>
      <c r="BD119" s="39">
        <v>2.649</v>
      </c>
      <c r="BE119" s="39">
        <v>0.81100000000000005</v>
      </c>
      <c r="BF119" s="39">
        <v>4.0119999999999996</v>
      </c>
      <c r="BG119" s="39">
        <v>4.774</v>
      </c>
      <c r="BH119" s="39">
        <v>11.241</v>
      </c>
      <c r="BI119" s="39">
        <v>1.8859999999999999</v>
      </c>
      <c r="BJ119" s="39">
        <v>2.8</v>
      </c>
      <c r="BK119" s="39">
        <v>1.4830000000000001</v>
      </c>
    </row>
    <row r="120" spans="1:63" x14ac:dyDescent="0.2">
      <c r="A120" s="30">
        <f t="shared" si="22"/>
        <v>2022</v>
      </c>
      <c r="D120" s="30">
        <f t="shared" si="23"/>
        <v>3</v>
      </c>
      <c r="E120" s="30">
        <f t="shared" si="14"/>
        <v>48</v>
      </c>
      <c r="F120" s="30">
        <f t="shared" si="15"/>
        <v>43</v>
      </c>
      <c r="G120" s="30">
        <f t="shared" si="16"/>
        <v>11</v>
      </c>
      <c r="H120" s="30">
        <f t="shared" si="17"/>
        <v>0</v>
      </c>
      <c r="I120" s="30">
        <f t="shared" si="18"/>
        <v>0</v>
      </c>
      <c r="J120" s="30">
        <f t="shared" si="19"/>
        <v>0</v>
      </c>
      <c r="K120" s="30">
        <f t="shared" si="20"/>
        <v>0</v>
      </c>
      <c r="L120" s="30">
        <f t="shared" si="21"/>
        <v>9</v>
      </c>
      <c r="M120" s="38">
        <v>44805</v>
      </c>
      <c r="N120" s="39">
        <v>1.212</v>
      </c>
      <c r="O120" s="39">
        <v>17.803000000000001</v>
      </c>
      <c r="P120" s="39">
        <v>0</v>
      </c>
      <c r="Q120" s="39">
        <v>30.196000000000002</v>
      </c>
      <c r="R120" s="39">
        <v>8.6980000000000004</v>
      </c>
      <c r="S120" s="39">
        <v>4.2690000000000001</v>
      </c>
      <c r="T120" s="39">
        <v>10.827</v>
      </c>
      <c r="U120" s="39">
        <v>12.025</v>
      </c>
      <c r="V120" s="39">
        <v>1.7130000000000001</v>
      </c>
      <c r="W120" s="39">
        <v>3.0619999999999998</v>
      </c>
      <c r="X120" s="39">
        <v>0.85299999999999998</v>
      </c>
      <c r="Y120" s="39">
        <v>4.8710000000000004</v>
      </c>
      <c r="Z120" s="39">
        <v>4.2000000000000003E-2</v>
      </c>
      <c r="AA120" s="39">
        <v>29.31</v>
      </c>
      <c r="AB120" s="39">
        <v>4.383</v>
      </c>
      <c r="AC120" s="39">
        <v>1.528</v>
      </c>
      <c r="AD120" s="39">
        <v>1.399</v>
      </c>
      <c r="AE120" s="39">
        <v>33.194000000000003</v>
      </c>
      <c r="AF120" s="39">
        <v>4.4669999999999996</v>
      </c>
      <c r="AG120" s="39">
        <v>7.7889999999999997</v>
      </c>
      <c r="AH120" s="39">
        <v>3.22</v>
      </c>
      <c r="AI120" s="39">
        <v>6.4729999999999999</v>
      </c>
      <c r="AJ120" s="39">
        <v>4.694</v>
      </c>
      <c r="AK120" s="39">
        <v>1.8029999999999999</v>
      </c>
      <c r="AL120" s="39">
        <v>9.9849999999999994</v>
      </c>
      <c r="AM120" s="39">
        <v>2.7549999999999999</v>
      </c>
      <c r="AN120" s="39">
        <v>0.71499999999999997</v>
      </c>
      <c r="AO120" s="39">
        <v>7.6849999999999996</v>
      </c>
      <c r="AP120" s="39">
        <v>10.243</v>
      </c>
      <c r="AQ120" s="39">
        <v>1.607</v>
      </c>
      <c r="AR120" s="39">
        <v>19.934999999999999</v>
      </c>
      <c r="AS120" s="39">
        <v>1.9319999999999999</v>
      </c>
      <c r="AT120" s="39">
        <v>2.637</v>
      </c>
      <c r="AU120" s="39">
        <v>2.4</v>
      </c>
      <c r="AV120" s="39">
        <v>9.5380000000000003</v>
      </c>
      <c r="AW120" s="39">
        <v>5.8000000000000003E-2</v>
      </c>
      <c r="AX120" s="39">
        <v>5.0439999999999996</v>
      </c>
      <c r="AY120" s="39">
        <v>6.3609999999999998</v>
      </c>
      <c r="AZ120" s="39">
        <v>2.8340000000000001</v>
      </c>
      <c r="BA120" s="39">
        <v>4.4089999999999998</v>
      </c>
      <c r="BB120" s="39">
        <v>17.004000000000001</v>
      </c>
      <c r="BC120" s="39">
        <v>2.782</v>
      </c>
      <c r="BD120" s="39">
        <v>3.0649999999999999</v>
      </c>
      <c r="BE120" s="39">
        <v>9.8490000000000002</v>
      </c>
      <c r="BF120" s="39">
        <v>5.0869999999999997</v>
      </c>
      <c r="BG120" s="39">
        <v>2.012</v>
      </c>
      <c r="BH120" s="39">
        <v>0.91700000000000004</v>
      </c>
      <c r="BI120" s="39">
        <v>24.771000000000001</v>
      </c>
      <c r="BJ120" s="39">
        <v>21.814</v>
      </c>
      <c r="BK120" s="39">
        <v>0</v>
      </c>
    </row>
    <row r="121" spans="1:63" x14ac:dyDescent="0.2">
      <c r="A121" s="30">
        <f t="shared" si="22"/>
        <v>2022</v>
      </c>
      <c r="D121" s="30">
        <f t="shared" si="23"/>
        <v>1</v>
      </c>
      <c r="E121" s="30">
        <f t="shared" si="14"/>
        <v>45</v>
      </c>
      <c r="F121" s="30">
        <f t="shared" si="15"/>
        <v>23</v>
      </c>
      <c r="G121" s="30">
        <f t="shared" si="16"/>
        <v>4</v>
      </c>
      <c r="H121" s="30">
        <f t="shared" si="17"/>
        <v>0</v>
      </c>
      <c r="I121" s="30">
        <f t="shared" si="18"/>
        <v>0</v>
      </c>
      <c r="J121" s="30">
        <f t="shared" si="19"/>
        <v>0</v>
      </c>
      <c r="K121" s="30">
        <f t="shared" si="20"/>
        <v>0</v>
      </c>
      <c r="L121" s="30">
        <f t="shared" si="21"/>
        <v>10</v>
      </c>
      <c r="M121" s="38">
        <v>44835</v>
      </c>
      <c r="N121" s="39">
        <v>0.38100000000000001</v>
      </c>
      <c r="O121" s="39">
        <v>6.8570000000000002</v>
      </c>
      <c r="P121" s="39">
        <v>0</v>
      </c>
      <c r="Q121" s="39">
        <v>5.3620000000000001</v>
      </c>
      <c r="R121" s="39">
        <v>1.0509999999999999</v>
      </c>
      <c r="S121" s="39">
        <v>0.33</v>
      </c>
      <c r="T121" s="39">
        <v>0.72099999999999997</v>
      </c>
      <c r="U121" s="39">
        <v>13.086</v>
      </c>
      <c r="V121" s="39">
        <v>0.36499999999999999</v>
      </c>
      <c r="W121" s="39">
        <v>7.3999999999999996E-2</v>
      </c>
      <c r="X121" s="39">
        <v>0</v>
      </c>
      <c r="Y121" s="39">
        <v>1.3979999999999999</v>
      </c>
      <c r="Z121" s="39">
        <v>1.7909999999999999</v>
      </c>
      <c r="AA121" s="39">
        <v>0</v>
      </c>
      <c r="AB121" s="39">
        <v>0.65800000000000003</v>
      </c>
      <c r="AC121" s="39">
        <v>2.09</v>
      </c>
      <c r="AD121" s="39">
        <v>20.294</v>
      </c>
      <c r="AE121" s="39">
        <v>0.21199999999999999</v>
      </c>
      <c r="AF121" s="39">
        <v>0.94399999999999995</v>
      </c>
      <c r="AG121" s="39">
        <v>0.64200000000000002</v>
      </c>
      <c r="AH121" s="39">
        <v>0.185</v>
      </c>
      <c r="AI121" s="39">
        <v>1.42</v>
      </c>
      <c r="AJ121" s="39">
        <v>0.156</v>
      </c>
      <c r="AK121" s="39">
        <v>1.2689999999999999</v>
      </c>
      <c r="AL121" s="39">
        <v>1.7050000000000001</v>
      </c>
      <c r="AM121" s="39">
        <v>0.38200000000000001</v>
      </c>
      <c r="AN121" s="39">
        <v>8.9480000000000004</v>
      </c>
      <c r="AO121" s="39">
        <v>2.722</v>
      </c>
      <c r="AP121" s="39">
        <v>1.57</v>
      </c>
      <c r="AQ121" s="39">
        <v>0.26800000000000002</v>
      </c>
      <c r="AR121" s="39">
        <v>1.0569999999999999</v>
      </c>
      <c r="AS121" s="39">
        <v>0.65700000000000003</v>
      </c>
      <c r="AT121" s="39">
        <v>4.7370000000000001</v>
      </c>
      <c r="AU121" s="39">
        <v>0.50900000000000001</v>
      </c>
      <c r="AV121" s="39">
        <v>10.682</v>
      </c>
      <c r="AW121" s="39">
        <v>0</v>
      </c>
      <c r="AX121" s="39">
        <v>1.6E-2</v>
      </c>
      <c r="AY121" s="39">
        <v>0.84099999999999997</v>
      </c>
      <c r="AZ121" s="39">
        <v>5.6859999999999999</v>
      </c>
      <c r="BA121" s="39">
        <v>0</v>
      </c>
      <c r="BB121" s="39">
        <v>2.2669999999999999</v>
      </c>
      <c r="BC121" s="39">
        <v>3.2410000000000001</v>
      </c>
      <c r="BD121" s="39">
        <v>1.0269999999999999</v>
      </c>
      <c r="BE121" s="39">
        <v>0.40600000000000003</v>
      </c>
      <c r="BF121" s="39">
        <v>33.131999999999998</v>
      </c>
      <c r="BG121" s="39">
        <v>0.57699999999999996</v>
      </c>
      <c r="BH121" s="39">
        <v>0.65400000000000003</v>
      </c>
      <c r="BI121" s="39">
        <v>0.91300000000000003</v>
      </c>
      <c r="BJ121" s="39">
        <v>4.1000000000000002E-2</v>
      </c>
      <c r="BK121" s="39">
        <v>3.0019999999999998</v>
      </c>
    </row>
    <row r="122" spans="1:63" x14ac:dyDescent="0.2">
      <c r="A122" s="30">
        <f t="shared" si="22"/>
        <v>2022</v>
      </c>
      <c r="D122" s="30">
        <f t="shared" si="23"/>
        <v>0</v>
      </c>
      <c r="E122" s="30">
        <f t="shared" si="14"/>
        <v>9</v>
      </c>
      <c r="F122" s="30">
        <f t="shared" si="15"/>
        <v>6</v>
      </c>
      <c r="G122" s="30">
        <f t="shared" si="16"/>
        <v>0</v>
      </c>
      <c r="H122" s="30">
        <f t="shared" si="17"/>
        <v>0</v>
      </c>
      <c r="I122" s="30">
        <f t="shared" si="18"/>
        <v>0</v>
      </c>
      <c r="J122" s="30">
        <f t="shared" si="19"/>
        <v>0</v>
      </c>
      <c r="K122" s="30">
        <f t="shared" si="20"/>
        <v>0</v>
      </c>
      <c r="L122" s="30">
        <f t="shared" si="21"/>
        <v>11</v>
      </c>
      <c r="M122" s="38">
        <v>44866</v>
      </c>
      <c r="N122" s="39">
        <v>0</v>
      </c>
      <c r="O122" s="39">
        <v>3.1120000000000001</v>
      </c>
      <c r="P122" s="39">
        <v>0</v>
      </c>
      <c r="Q122" s="39">
        <v>0</v>
      </c>
      <c r="R122" s="39">
        <v>1.0580000000000001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0.13100000000000001</v>
      </c>
      <c r="AI122" s="39">
        <v>0</v>
      </c>
      <c r="AJ122" s="39">
        <v>3.944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3.0179999999999998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  <c r="AW122" s="39">
        <v>0</v>
      </c>
      <c r="AX122" s="39">
        <v>0</v>
      </c>
      <c r="AY122" s="39">
        <v>0</v>
      </c>
      <c r="AZ122" s="39">
        <v>0</v>
      </c>
      <c r="BA122" s="39">
        <v>0</v>
      </c>
      <c r="BB122" s="39">
        <v>1.4259999999999999</v>
      </c>
      <c r="BC122" s="39">
        <v>0</v>
      </c>
      <c r="BD122" s="39">
        <v>0.46300000000000002</v>
      </c>
      <c r="BE122" s="39">
        <v>0</v>
      </c>
      <c r="BF122" s="39">
        <v>0</v>
      </c>
      <c r="BG122" s="39">
        <v>0</v>
      </c>
      <c r="BH122" s="39">
        <v>3.387</v>
      </c>
      <c r="BI122" s="39">
        <v>0</v>
      </c>
      <c r="BJ122" s="39">
        <v>0</v>
      </c>
      <c r="BK122" s="39">
        <v>5.1999999999999998E-2</v>
      </c>
    </row>
    <row r="123" spans="1:63" x14ac:dyDescent="0.2">
      <c r="A123" s="30">
        <f t="shared" si="22"/>
        <v>2022</v>
      </c>
      <c r="D123" s="30">
        <f t="shared" si="23"/>
        <v>2</v>
      </c>
      <c r="E123" s="30">
        <f t="shared" si="14"/>
        <v>36</v>
      </c>
      <c r="F123" s="30">
        <f t="shared" si="15"/>
        <v>27</v>
      </c>
      <c r="G123" s="30">
        <f t="shared" si="16"/>
        <v>5</v>
      </c>
      <c r="H123" s="30">
        <f t="shared" si="17"/>
        <v>1</v>
      </c>
      <c r="I123" s="30">
        <f t="shared" si="18"/>
        <v>0</v>
      </c>
      <c r="J123" s="30">
        <f t="shared" si="19"/>
        <v>0</v>
      </c>
      <c r="K123" s="30">
        <f t="shared" si="20"/>
        <v>0</v>
      </c>
      <c r="L123" s="30">
        <f t="shared" si="21"/>
        <v>12</v>
      </c>
      <c r="M123" s="38">
        <v>44896</v>
      </c>
      <c r="N123" s="39">
        <v>7.8E-2</v>
      </c>
      <c r="O123" s="39">
        <v>6.7910000000000004</v>
      </c>
      <c r="P123" s="39">
        <v>0</v>
      </c>
      <c r="Q123" s="39">
        <v>94.757999999999996</v>
      </c>
      <c r="R123" s="39">
        <v>1.27</v>
      </c>
      <c r="S123" s="39">
        <v>5.4560000000000004</v>
      </c>
      <c r="T123" s="39">
        <v>0.48899999999999999</v>
      </c>
      <c r="U123" s="39">
        <v>3.1949999999999998</v>
      </c>
      <c r="V123" s="39">
        <v>0</v>
      </c>
      <c r="W123" s="39">
        <v>9.7919999999999998</v>
      </c>
      <c r="X123" s="39">
        <v>6.6379999999999999</v>
      </c>
      <c r="Y123" s="39">
        <v>0</v>
      </c>
      <c r="Z123" s="39">
        <v>0.63200000000000001</v>
      </c>
      <c r="AA123" s="39">
        <v>14.507999999999999</v>
      </c>
      <c r="AB123" s="39">
        <v>0</v>
      </c>
      <c r="AC123" s="39">
        <v>8.9469999999999992</v>
      </c>
      <c r="AD123" s="39">
        <v>0</v>
      </c>
      <c r="AE123" s="39">
        <v>30.677</v>
      </c>
      <c r="AF123" s="39">
        <v>13.832000000000001</v>
      </c>
      <c r="AG123" s="39">
        <v>0.36099999999999999</v>
      </c>
      <c r="AH123" s="39">
        <v>13.397</v>
      </c>
      <c r="AI123" s="39">
        <v>0</v>
      </c>
      <c r="AJ123" s="39">
        <v>8.7210000000000001</v>
      </c>
      <c r="AK123" s="39">
        <v>0</v>
      </c>
      <c r="AL123" s="39">
        <v>0</v>
      </c>
      <c r="AM123" s="39">
        <v>3.3450000000000002</v>
      </c>
      <c r="AN123" s="39">
        <v>0.16400000000000001</v>
      </c>
      <c r="AO123" s="39">
        <v>2.9169999999999998</v>
      </c>
      <c r="AP123" s="39">
        <v>6.1340000000000003</v>
      </c>
      <c r="AQ123" s="39">
        <v>2.0369999999999999</v>
      </c>
      <c r="AR123" s="39">
        <v>9.1660000000000004</v>
      </c>
      <c r="AS123" s="39">
        <v>0</v>
      </c>
      <c r="AT123" s="39">
        <v>6.9109999999999996</v>
      </c>
      <c r="AU123" s="39">
        <v>0</v>
      </c>
      <c r="AV123" s="39">
        <v>0</v>
      </c>
      <c r="AW123" s="39">
        <v>0.64500000000000002</v>
      </c>
      <c r="AX123" s="39">
        <v>0</v>
      </c>
      <c r="AY123" s="39">
        <v>3.9729999999999999</v>
      </c>
      <c r="AZ123" s="39">
        <v>0</v>
      </c>
      <c r="BA123" s="39">
        <v>7.5469999999999997</v>
      </c>
      <c r="BB123" s="39">
        <v>2.3740000000000001</v>
      </c>
      <c r="BC123" s="39">
        <v>2.6339999999999999</v>
      </c>
      <c r="BD123" s="39">
        <v>3.8809999999999998</v>
      </c>
      <c r="BE123" s="39">
        <v>0.26200000000000001</v>
      </c>
      <c r="BF123" s="39">
        <v>5.5659999999999998</v>
      </c>
      <c r="BG123" s="39">
        <v>0</v>
      </c>
      <c r="BH123" s="39">
        <v>4.2359999999999998</v>
      </c>
      <c r="BI123" s="39">
        <v>0.33400000000000002</v>
      </c>
      <c r="BJ123" s="39">
        <v>1.3089999999999999</v>
      </c>
      <c r="BK123" s="39">
        <v>0.871</v>
      </c>
    </row>
    <row r="124" spans="1:63" x14ac:dyDescent="0.2">
      <c r="A124" s="30">
        <f t="shared" si="22"/>
        <v>2023</v>
      </c>
      <c r="D124" s="30">
        <f t="shared" si="23"/>
        <v>1</v>
      </c>
      <c r="E124" s="30">
        <f t="shared" si="14"/>
        <v>36</v>
      </c>
      <c r="F124" s="30">
        <f t="shared" si="15"/>
        <v>31</v>
      </c>
      <c r="G124" s="30">
        <f t="shared" si="16"/>
        <v>2</v>
      </c>
      <c r="H124" s="30">
        <f t="shared" si="17"/>
        <v>0</v>
      </c>
      <c r="I124" s="30">
        <f t="shared" si="18"/>
        <v>0</v>
      </c>
      <c r="J124" s="30">
        <f t="shared" si="19"/>
        <v>0</v>
      </c>
      <c r="K124" s="30">
        <f t="shared" si="20"/>
        <v>0</v>
      </c>
      <c r="L124" s="30">
        <f t="shared" si="21"/>
        <v>1</v>
      </c>
      <c r="M124" s="38">
        <v>44927</v>
      </c>
      <c r="N124" s="39">
        <v>3.3149999999999999</v>
      </c>
      <c r="O124" s="39">
        <v>2.5289999999999999</v>
      </c>
      <c r="P124" s="39">
        <v>0</v>
      </c>
      <c r="Q124" s="39">
        <v>7.7789999999999999</v>
      </c>
      <c r="R124" s="39">
        <v>0</v>
      </c>
      <c r="S124" s="39">
        <v>4.601</v>
      </c>
      <c r="T124" s="39">
        <v>0</v>
      </c>
      <c r="U124" s="39">
        <v>7.1440000000000001</v>
      </c>
      <c r="V124" s="39">
        <v>9.766</v>
      </c>
      <c r="W124" s="39">
        <v>0</v>
      </c>
      <c r="X124" s="39">
        <v>0</v>
      </c>
      <c r="Y124" s="39">
        <v>10.983000000000001</v>
      </c>
      <c r="Z124" s="39">
        <v>34.488</v>
      </c>
      <c r="AA124" s="39">
        <v>0</v>
      </c>
      <c r="AB124" s="39">
        <v>6.766</v>
      </c>
      <c r="AC124" s="39">
        <v>0</v>
      </c>
      <c r="AD124" s="39">
        <v>4.9020000000000001</v>
      </c>
      <c r="AE124" s="39">
        <v>0</v>
      </c>
      <c r="AF124" s="39">
        <v>6.6479999999999997</v>
      </c>
      <c r="AG124" s="39">
        <v>2.4369999999999998</v>
      </c>
      <c r="AH124" s="39">
        <v>5.65</v>
      </c>
      <c r="AI124" s="39">
        <v>0.313</v>
      </c>
      <c r="AJ124" s="39">
        <v>0</v>
      </c>
      <c r="AK124" s="39">
        <v>8.3149999999999995</v>
      </c>
      <c r="AL124" s="39">
        <v>6.3029999999999999</v>
      </c>
      <c r="AM124" s="39">
        <v>0</v>
      </c>
      <c r="AN124" s="39">
        <v>0.19900000000000001</v>
      </c>
      <c r="AO124" s="39">
        <v>8.9610000000000003</v>
      </c>
      <c r="AP124" s="39">
        <v>0.753</v>
      </c>
      <c r="AQ124" s="39">
        <v>3.0249999999999999</v>
      </c>
      <c r="AR124" s="39">
        <v>0</v>
      </c>
      <c r="AS124" s="39">
        <v>7.4989999999999997</v>
      </c>
      <c r="AT124" s="39">
        <v>8.3089999999999993</v>
      </c>
      <c r="AU124" s="39">
        <v>0</v>
      </c>
      <c r="AV124" s="39">
        <v>0</v>
      </c>
      <c r="AW124" s="39">
        <v>8.7929999999999993</v>
      </c>
      <c r="AX124" s="39">
        <v>1.407</v>
      </c>
      <c r="AY124" s="39">
        <v>0</v>
      </c>
      <c r="AZ124" s="39">
        <v>5.6790000000000003</v>
      </c>
      <c r="BA124" s="39">
        <v>1.9059999999999999</v>
      </c>
      <c r="BB124" s="39">
        <v>1.149</v>
      </c>
      <c r="BC124" s="39">
        <v>2.0710000000000002</v>
      </c>
      <c r="BD124" s="39">
        <v>0.28000000000000003</v>
      </c>
      <c r="BE124" s="39">
        <v>1.0920000000000001</v>
      </c>
      <c r="BF124" s="39">
        <v>7.242</v>
      </c>
      <c r="BG124" s="39">
        <v>1.0999999999999999E-2</v>
      </c>
      <c r="BH124" s="39">
        <v>4.9660000000000002</v>
      </c>
      <c r="BI124" s="39">
        <v>2.2290000000000001</v>
      </c>
      <c r="BJ124" s="39">
        <v>1.7789999999999999</v>
      </c>
      <c r="BK124" s="39">
        <v>3.891</v>
      </c>
    </row>
    <row r="125" spans="1:63" x14ac:dyDescent="0.2">
      <c r="A125" s="30">
        <f t="shared" si="22"/>
        <v>2023</v>
      </c>
      <c r="D125" s="30">
        <f t="shared" si="23"/>
        <v>0</v>
      </c>
      <c r="E125" s="30">
        <f t="shared" si="14"/>
        <v>18</v>
      </c>
      <c r="F125" s="30">
        <f t="shared" si="15"/>
        <v>13</v>
      </c>
      <c r="G125" s="30">
        <f t="shared" si="16"/>
        <v>0</v>
      </c>
      <c r="H125" s="30">
        <f t="shared" si="17"/>
        <v>0</v>
      </c>
      <c r="I125" s="30">
        <f t="shared" si="18"/>
        <v>0</v>
      </c>
      <c r="J125" s="30">
        <f t="shared" si="19"/>
        <v>0</v>
      </c>
      <c r="K125" s="30">
        <f t="shared" si="20"/>
        <v>0</v>
      </c>
      <c r="L125" s="30">
        <f t="shared" si="21"/>
        <v>2</v>
      </c>
      <c r="M125" s="38">
        <v>44958</v>
      </c>
      <c r="N125" s="39">
        <v>0</v>
      </c>
      <c r="O125" s="39">
        <v>0</v>
      </c>
      <c r="P125" s="39">
        <v>1.431</v>
      </c>
      <c r="Q125" s="39">
        <v>0</v>
      </c>
      <c r="R125" s="39">
        <v>0</v>
      </c>
      <c r="S125" s="39">
        <v>0</v>
      </c>
      <c r="T125" s="39">
        <v>0.84399999999999997</v>
      </c>
      <c r="U125" s="39">
        <v>0</v>
      </c>
      <c r="V125" s="39">
        <v>2.089</v>
      </c>
      <c r="W125" s="39">
        <v>0</v>
      </c>
      <c r="X125" s="39">
        <v>0</v>
      </c>
      <c r="Y125" s="39">
        <v>8.4000000000000005E-2</v>
      </c>
      <c r="Z125" s="39">
        <v>0</v>
      </c>
      <c r="AA125" s="39">
        <v>2.0070000000000001</v>
      </c>
      <c r="AB125" s="39">
        <v>0</v>
      </c>
      <c r="AC125" s="39">
        <v>5.9909999999999997</v>
      </c>
      <c r="AD125" s="39">
        <v>0</v>
      </c>
      <c r="AE125" s="39">
        <v>3.153</v>
      </c>
      <c r="AF125" s="39">
        <v>0</v>
      </c>
      <c r="AG125" s="39">
        <v>0.754</v>
      </c>
      <c r="AH125" s="39">
        <v>1.1000000000000001</v>
      </c>
      <c r="AI125" s="39">
        <v>0</v>
      </c>
      <c r="AJ125" s="39">
        <v>0</v>
      </c>
      <c r="AK125" s="39">
        <v>4.3639999999999999</v>
      </c>
      <c r="AL125" s="39">
        <v>0</v>
      </c>
      <c r="AM125" s="39">
        <v>0</v>
      </c>
      <c r="AN125" s="39">
        <v>0</v>
      </c>
      <c r="AO125" s="39">
        <v>6.8029999999999999</v>
      </c>
      <c r="AP125" s="39">
        <v>0</v>
      </c>
      <c r="AQ125" s="39">
        <v>6.9139999999999997</v>
      </c>
      <c r="AR125" s="39">
        <v>0</v>
      </c>
      <c r="AS125" s="39">
        <v>8.1000000000000003E-2</v>
      </c>
      <c r="AT125" s="39">
        <v>1.28</v>
      </c>
      <c r="AU125" s="39">
        <v>0</v>
      </c>
      <c r="AV125" s="39">
        <v>3.0459999999999998</v>
      </c>
      <c r="AW125" s="39">
        <v>0</v>
      </c>
      <c r="AX125" s="39">
        <v>8.4250000000000007</v>
      </c>
      <c r="AY125" s="39">
        <v>0</v>
      </c>
      <c r="AZ125" s="39">
        <v>0</v>
      </c>
      <c r="BA125" s="39">
        <v>0</v>
      </c>
      <c r="BB125" s="39">
        <v>0</v>
      </c>
      <c r="BC125" s="39">
        <v>0</v>
      </c>
      <c r="BD125" s="39">
        <v>0</v>
      </c>
      <c r="BE125" s="39">
        <v>4.7370000000000001</v>
      </c>
      <c r="BF125" s="39">
        <v>0.13200000000000001</v>
      </c>
      <c r="BG125" s="39">
        <v>0</v>
      </c>
      <c r="BH125" s="39">
        <v>0</v>
      </c>
      <c r="BI125" s="39">
        <v>0</v>
      </c>
      <c r="BJ125" s="39">
        <v>0</v>
      </c>
      <c r="BK125" s="39">
        <v>0</v>
      </c>
    </row>
    <row r="126" spans="1:63" x14ac:dyDescent="0.2">
      <c r="A126" s="30">
        <f t="shared" si="22"/>
        <v>2023</v>
      </c>
      <c r="D126" s="30">
        <f t="shared" si="23"/>
        <v>0</v>
      </c>
      <c r="E126" s="30">
        <f t="shared" si="14"/>
        <v>23</v>
      </c>
      <c r="F126" s="30">
        <f t="shared" si="15"/>
        <v>13</v>
      </c>
      <c r="G126" s="30">
        <f t="shared" si="16"/>
        <v>0</v>
      </c>
      <c r="H126" s="30">
        <f t="shared" si="17"/>
        <v>0</v>
      </c>
      <c r="I126" s="30">
        <f t="shared" si="18"/>
        <v>0</v>
      </c>
      <c r="J126" s="30">
        <f t="shared" si="19"/>
        <v>0</v>
      </c>
      <c r="K126" s="30">
        <f t="shared" si="20"/>
        <v>0</v>
      </c>
      <c r="L126" s="30">
        <f t="shared" si="21"/>
        <v>3</v>
      </c>
      <c r="M126" s="38">
        <v>44986</v>
      </c>
      <c r="N126" s="39">
        <v>7.0000000000000001E-3</v>
      </c>
      <c r="O126" s="39">
        <v>0</v>
      </c>
      <c r="P126" s="39">
        <v>0</v>
      </c>
      <c r="Q126" s="39">
        <v>3.2000000000000001E-2</v>
      </c>
      <c r="R126" s="39">
        <v>0</v>
      </c>
      <c r="S126" s="39">
        <v>2.48</v>
      </c>
      <c r="T126" s="39">
        <v>2.3290000000000002</v>
      </c>
      <c r="U126" s="39">
        <v>0</v>
      </c>
      <c r="V126" s="39">
        <v>4.6710000000000003</v>
      </c>
      <c r="W126" s="39">
        <v>0</v>
      </c>
      <c r="X126" s="39">
        <v>0</v>
      </c>
      <c r="Y126" s="39">
        <v>2.9009999999999998</v>
      </c>
      <c r="Z126" s="39">
        <v>2.6360000000000001</v>
      </c>
      <c r="AA126" s="39">
        <v>1.393</v>
      </c>
      <c r="AB126" s="39">
        <v>2.4910000000000001</v>
      </c>
      <c r="AC126" s="39">
        <v>0</v>
      </c>
      <c r="AD126" s="39">
        <v>0</v>
      </c>
      <c r="AE126" s="39">
        <v>0</v>
      </c>
      <c r="AF126" s="39">
        <v>0</v>
      </c>
      <c r="AG126" s="39">
        <v>0.83699999999999997</v>
      </c>
      <c r="AH126" s="39">
        <v>0.66700000000000004</v>
      </c>
      <c r="AI126" s="39">
        <v>0</v>
      </c>
      <c r="AJ126" s="39">
        <v>0</v>
      </c>
      <c r="AK126" s="39">
        <v>0</v>
      </c>
      <c r="AL126" s="39">
        <v>0.91600000000000004</v>
      </c>
      <c r="AM126" s="39">
        <v>0</v>
      </c>
      <c r="AN126" s="39">
        <v>0.318</v>
      </c>
      <c r="AO126" s="39">
        <v>0</v>
      </c>
      <c r="AP126" s="39">
        <v>0</v>
      </c>
      <c r="AQ126" s="39">
        <v>0.70699999999999996</v>
      </c>
      <c r="AR126" s="39">
        <v>0</v>
      </c>
      <c r="AS126" s="39">
        <v>0</v>
      </c>
      <c r="AT126" s="39">
        <v>0.49299999999999999</v>
      </c>
      <c r="AU126" s="39">
        <v>0</v>
      </c>
      <c r="AV126" s="39">
        <v>0</v>
      </c>
      <c r="AW126" s="39">
        <v>4.9809999999999999</v>
      </c>
      <c r="AX126" s="39">
        <v>0.44500000000000001</v>
      </c>
      <c r="AY126" s="39">
        <v>0</v>
      </c>
      <c r="AZ126" s="39">
        <v>0</v>
      </c>
      <c r="BA126" s="39">
        <v>0.13200000000000001</v>
      </c>
      <c r="BB126" s="39">
        <v>3.59</v>
      </c>
      <c r="BC126" s="39">
        <v>0</v>
      </c>
      <c r="BD126" s="39">
        <v>1.452</v>
      </c>
      <c r="BE126" s="39">
        <v>0</v>
      </c>
      <c r="BF126" s="39">
        <v>2.7280000000000002</v>
      </c>
      <c r="BG126" s="39">
        <v>0</v>
      </c>
      <c r="BH126" s="39">
        <v>1.361</v>
      </c>
      <c r="BI126" s="39">
        <v>0</v>
      </c>
      <c r="BJ126" s="39">
        <v>4.9219999999999997</v>
      </c>
      <c r="BK126" s="39">
        <v>0</v>
      </c>
    </row>
    <row r="127" spans="1:63" x14ac:dyDescent="0.2">
      <c r="A127" s="30">
        <f t="shared" si="22"/>
        <v>2023</v>
      </c>
      <c r="D127" s="30">
        <f t="shared" si="23"/>
        <v>0</v>
      </c>
      <c r="E127" s="30">
        <f t="shared" si="14"/>
        <v>2</v>
      </c>
      <c r="F127" s="30">
        <f t="shared" si="15"/>
        <v>1</v>
      </c>
      <c r="G127" s="30">
        <f t="shared" si="16"/>
        <v>0</v>
      </c>
      <c r="H127" s="30">
        <f t="shared" si="17"/>
        <v>0</v>
      </c>
      <c r="I127" s="30">
        <f t="shared" si="18"/>
        <v>0</v>
      </c>
      <c r="J127" s="30">
        <f t="shared" si="19"/>
        <v>0</v>
      </c>
      <c r="K127" s="30">
        <f t="shared" si="20"/>
        <v>0</v>
      </c>
      <c r="L127" s="30">
        <f t="shared" si="21"/>
        <v>4</v>
      </c>
      <c r="M127" s="38">
        <v>45017</v>
      </c>
      <c r="N127" s="39">
        <v>0.29199999999999998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0</v>
      </c>
      <c r="AT127" s="39">
        <v>0</v>
      </c>
      <c r="AU127" s="39">
        <v>0</v>
      </c>
      <c r="AV127" s="39">
        <v>1.3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  <c r="BB127" s="39">
        <v>0</v>
      </c>
      <c r="BC127" s="39">
        <v>0</v>
      </c>
      <c r="BD127" s="39">
        <v>0</v>
      </c>
      <c r="BE127" s="39">
        <v>0</v>
      </c>
      <c r="BF127" s="39">
        <v>0</v>
      </c>
      <c r="BG127" s="39">
        <v>0</v>
      </c>
      <c r="BH127" s="39">
        <v>0</v>
      </c>
      <c r="BI127" s="39">
        <v>0</v>
      </c>
      <c r="BJ127" s="39">
        <v>0</v>
      </c>
      <c r="BK127" s="39">
        <v>0</v>
      </c>
    </row>
    <row r="128" spans="1:63" x14ac:dyDescent="0.2">
      <c r="A128" s="30">
        <f t="shared" si="22"/>
        <v>2023</v>
      </c>
      <c r="D128" s="30">
        <f t="shared" si="23"/>
        <v>0</v>
      </c>
      <c r="E128" s="30">
        <f t="shared" si="14"/>
        <v>3</v>
      </c>
      <c r="F128" s="30">
        <f t="shared" si="15"/>
        <v>0</v>
      </c>
      <c r="G128" s="30">
        <f t="shared" si="16"/>
        <v>0</v>
      </c>
      <c r="H128" s="30">
        <f t="shared" si="17"/>
        <v>0</v>
      </c>
      <c r="I128" s="30">
        <f t="shared" si="18"/>
        <v>0</v>
      </c>
      <c r="J128" s="30">
        <f t="shared" si="19"/>
        <v>0</v>
      </c>
      <c r="K128" s="30">
        <f t="shared" si="20"/>
        <v>0</v>
      </c>
      <c r="L128" s="30">
        <f t="shared" si="21"/>
        <v>5</v>
      </c>
      <c r="M128" s="38">
        <v>45047</v>
      </c>
      <c r="N128" s="39">
        <v>0</v>
      </c>
      <c r="O128" s="39">
        <v>0</v>
      </c>
      <c r="P128" s="39">
        <v>0.99199999999999999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0.90500000000000003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0.61599999999999999</v>
      </c>
      <c r="BK128" s="39">
        <v>0</v>
      </c>
    </row>
    <row r="129" spans="1:63" x14ac:dyDescent="0.2">
      <c r="A129" s="30">
        <f t="shared" si="22"/>
        <v>2023</v>
      </c>
      <c r="D129" s="30">
        <f t="shared" si="23"/>
        <v>0</v>
      </c>
      <c r="E129" s="30">
        <f t="shared" si="14"/>
        <v>26</v>
      </c>
      <c r="F129" s="30">
        <f t="shared" si="15"/>
        <v>4</v>
      </c>
      <c r="G129" s="30">
        <f t="shared" si="16"/>
        <v>0</v>
      </c>
      <c r="H129" s="30">
        <f t="shared" si="17"/>
        <v>0</v>
      </c>
      <c r="I129" s="30">
        <f t="shared" si="18"/>
        <v>0</v>
      </c>
      <c r="J129" s="30">
        <f t="shared" si="19"/>
        <v>0</v>
      </c>
      <c r="K129" s="30">
        <f t="shared" si="20"/>
        <v>0</v>
      </c>
      <c r="L129" s="30">
        <f t="shared" si="21"/>
        <v>6</v>
      </c>
      <c r="M129" s="38">
        <v>45078</v>
      </c>
      <c r="N129" s="39">
        <v>0.52500000000000002</v>
      </c>
      <c r="O129" s="39">
        <v>0.873</v>
      </c>
      <c r="P129" s="39">
        <v>0</v>
      </c>
      <c r="Q129" s="39">
        <v>0.96499999999999997</v>
      </c>
      <c r="R129" s="39">
        <v>0</v>
      </c>
      <c r="S129" s="39">
        <v>0.46800000000000003</v>
      </c>
      <c r="T129" s="39">
        <v>0</v>
      </c>
      <c r="U129" s="39">
        <v>3.9E-2</v>
      </c>
      <c r="V129" s="39">
        <v>0</v>
      </c>
      <c r="W129" s="39">
        <v>0</v>
      </c>
      <c r="X129" s="39">
        <v>1.794</v>
      </c>
      <c r="Y129" s="39">
        <v>0</v>
      </c>
      <c r="Z129" s="39">
        <v>0</v>
      </c>
      <c r="AA129" s="39">
        <v>0</v>
      </c>
      <c r="AB129" s="39">
        <v>0.156</v>
      </c>
      <c r="AC129" s="39">
        <v>0.27</v>
      </c>
      <c r="AD129" s="39">
        <v>0.152</v>
      </c>
      <c r="AE129" s="39">
        <v>0.17199999999999999</v>
      </c>
      <c r="AF129" s="39">
        <v>1.171</v>
      </c>
      <c r="AG129" s="39">
        <v>0</v>
      </c>
      <c r="AH129" s="39">
        <v>2.3E-2</v>
      </c>
      <c r="AI129" s="39">
        <v>0</v>
      </c>
      <c r="AJ129" s="39">
        <v>0.88800000000000001</v>
      </c>
      <c r="AK129" s="39">
        <v>0</v>
      </c>
      <c r="AL129" s="39">
        <v>0.66100000000000003</v>
      </c>
      <c r="AM129" s="39">
        <v>0.47399999999999998</v>
      </c>
      <c r="AN129" s="39">
        <v>0</v>
      </c>
      <c r="AO129" s="39">
        <v>0</v>
      </c>
      <c r="AP129" s="39">
        <v>0.28799999999999998</v>
      </c>
      <c r="AQ129" s="39">
        <v>0.63200000000000001</v>
      </c>
      <c r="AR129" s="39">
        <v>0</v>
      </c>
      <c r="AS129" s="39">
        <v>0</v>
      </c>
      <c r="AT129" s="39">
        <v>0</v>
      </c>
      <c r="AU129" s="39">
        <v>1.768</v>
      </c>
      <c r="AV129" s="39">
        <v>0.35</v>
      </c>
      <c r="AW129" s="39">
        <v>0</v>
      </c>
      <c r="AX129" s="39">
        <v>0.13900000000000001</v>
      </c>
      <c r="AY129" s="39">
        <v>0</v>
      </c>
      <c r="AZ129" s="39">
        <v>0</v>
      </c>
      <c r="BA129" s="39">
        <v>0.55400000000000005</v>
      </c>
      <c r="BB129" s="39">
        <v>1.238</v>
      </c>
      <c r="BC129" s="39">
        <v>0</v>
      </c>
      <c r="BD129" s="39">
        <v>0.30199999999999999</v>
      </c>
      <c r="BE129" s="39">
        <v>0</v>
      </c>
      <c r="BF129" s="39">
        <v>0.96</v>
      </c>
      <c r="BG129" s="39">
        <v>0</v>
      </c>
      <c r="BH129" s="39">
        <v>0</v>
      </c>
      <c r="BI129" s="39">
        <v>0.55100000000000005</v>
      </c>
      <c r="BJ129" s="39">
        <v>0.28899999999999998</v>
      </c>
      <c r="BK129" s="39">
        <v>0</v>
      </c>
    </row>
    <row r="130" spans="1:63" x14ac:dyDescent="0.2">
      <c r="A130" s="30">
        <f t="shared" si="22"/>
        <v>2023</v>
      </c>
      <c r="D130" s="30">
        <f t="shared" si="23"/>
        <v>20</v>
      </c>
      <c r="E130" s="30">
        <f t="shared" si="14"/>
        <v>50</v>
      </c>
      <c r="F130" s="30">
        <f t="shared" si="15"/>
        <v>50</v>
      </c>
      <c r="G130" s="30">
        <f t="shared" si="16"/>
        <v>38</v>
      </c>
      <c r="H130" s="30">
        <f t="shared" si="17"/>
        <v>1</v>
      </c>
      <c r="I130" s="30">
        <f t="shared" si="18"/>
        <v>0</v>
      </c>
      <c r="J130" s="30">
        <f t="shared" si="19"/>
        <v>0</v>
      </c>
      <c r="K130" s="30">
        <f t="shared" si="20"/>
        <v>0</v>
      </c>
      <c r="L130" s="30">
        <f t="shared" si="21"/>
        <v>7</v>
      </c>
      <c r="M130" s="38">
        <v>45108</v>
      </c>
      <c r="N130" s="39">
        <v>24.145</v>
      </c>
      <c r="O130" s="39">
        <v>15.901</v>
      </c>
      <c r="P130" s="39">
        <v>25.395</v>
      </c>
      <c r="Q130" s="39">
        <v>12.617000000000001</v>
      </c>
      <c r="R130" s="39">
        <v>5.9480000000000004</v>
      </c>
      <c r="S130" s="39">
        <v>41.293999999999997</v>
      </c>
      <c r="T130" s="39">
        <v>9.984</v>
      </c>
      <c r="U130" s="39">
        <v>32.450000000000003</v>
      </c>
      <c r="V130" s="39">
        <v>35.720999999999997</v>
      </c>
      <c r="W130" s="39">
        <v>6.8739999999999997</v>
      </c>
      <c r="X130" s="39">
        <v>12.468</v>
      </c>
      <c r="Y130" s="39">
        <v>26.224</v>
      </c>
      <c r="Z130" s="39">
        <v>5.59</v>
      </c>
      <c r="AA130" s="39">
        <v>40.292000000000002</v>
      </c>
      <c r="AB130" s="39">
        <v>6.234</v>
      </c>
      <c r="AC130" s="39">
        <v>40.191000000000003</v>
      </c>
      <c r="AD130" s="39">
        <v>13.067</v>
      </c>
      <c r="AE130" s="39">
        <v>28.954999999999998</v>
      </c>
      <c r="AF130" s="39">
        <v>22.143000000000001</v>
      </c>
      <c r="AG130" s="39">
        <v>19.378</v>
      </c>
      <c r="AH130" s="39">
        <v>28.606000000000002</v>
      </c>
      <c r="AI130" s="39">
        <v>13.025</v>
      </c>
      <c r="AJ130" s="39">
        <v>53</v>
      </c>
      <c r="AK130" s="39">
        <v>2.718</v>
      </c>
      <c r="AL130" s="39">
        <v>15.914</v>
      </c>
      <c r="AM130" s="39">
        <v>21.899000000000001</v>
      </c>
      <c r="AN130" s="39">
        <v>30.116</v>
      </c>
      <c r="AO130" s="39">
        <v>10.247</v>
      </c>
      <c r="AP130" s="39">
        <v>18.873999999999999</v>
      </c>
      <c r="AQ130" s="39">
        <v>22.263999999999999</v>
      </c>
      <c r="AR130" s="39">
        <v>31.564</v>
      </c>
      <c r="AS130" s="39">
        <v>11.054</v>
      </c>
      <c r="AT130" s="39">
        <v>32.191000000000003</v>
      </c>
      <c r="AU130" s="39">
        <v>9.0259999999999998</v>
      </c>
      <c r="AV130" s="39">
        <v>14.147</v>
      </c>
      <c r="AW130" s="39">
        <v>25.295999999999999</v>
      </c>
      <c r="AX130" s="39">
        <v>28.341999999999999</v>
      </c>
      <c r="AY130" s="39">
        <v>13.779</v>
      </c>
      <c r="AZ130" s="39">
        <v>3.758</v>
      </c>
      <c r="BA130" s="39">
        <v>44.716999999999999</v>
      </c>
      <c r="BB130" s="39">
        <v>37.287999999999997</v>
      </c>
      <c r="BC130" s="39">
        <v>5.6959999999999997</v>
      </c>
      <c r="BD130" s="39">
        <v>23.175000000000001</v>
      </c>
      <c r="BE130" s="39">
        <v>13.454000000000001</v>
      </c>
      <c r="BF130" s="39">
        <v>37.43</v>
      </c>
      <c r="BG130" s="39">
        <v>7.5259999999999998</v>
      </c>
      <c r="BH130" s="39">
        <v>35.195999999999998</v>
      </c>
      <c r="BI130" s="39">
        <v>6.3659999999999997</v>
      </c>
      <c r="BJ130" s="39">
        <v>36.9</v>
      </c>
      <c r="BK130" s="39">
        <v>6.7910000000000004</v>
      </c>
    </row>
    <row r="131" spans="1:63" x14ac:dyDescent="0.2">
      <c r="A131" s="30">
        <f t="shared" si="22"/>
        <v>2023</v>
      </c>
      <c r="D131" s="30">
        <f t="shared" si="23"/>
        <v>1</v>
      </c>
      <c r="E131" s="30">
        <f t="shared" si="14"/>
        <v>49</v>
      </c>
      <c r="F131" s="30">
        <f t="shared" si="15"/>
        <v>46</v>
      </c>
      <c r="G131" s="30">
        <f t="shared" si="16"/>
        <v>5</v>
      </c>
      <c r="H131" s="30">
        <f t="shared" si="17"/>
        <v>0</v>
      </c>
      <c r="I131" s="30">
        <f t="shared" si="18"/>
        <v>0</v>
      </c>
      <c r="J131" s="30">
        <f t="shared" si="19"/>
        <v>0</v>
      </c>
      <c r="K131" s="30">
        <f t="shared" si="20"/>
        <v>0</v>
      </c>
      <c r="L131" s="30">
        <f t="shared" si="21"/>
        <v>8</v>
      </c>
      <c r="M131" s="38">
        <v>45139</v>
      </c>
      <c r="N131" s="39">
        <v>0.97799999999999998</v>
      </c>
      <c r="O131" s="39">
        <v>7.2910000000000004</v>
      </c>
      <c r="P131" s="39">
        <v>4.0990000000000002</v>
      </c>
      <c r="Q131" s="39">
        <v>2.262</v>
      </c>
      <c r="R131" s="39">
        <v>3.4460000000000002</v>
      </c>
      <c r="S131" s="39">
        <v>2.548</v>
      </c>
      <c r="T131" s="39">
        <v>1.169</v>
      </c>
      <c r="U131" s="39">
        <v>2.3980000000000001</v>
      </c>
      <c r="V131" s="39">
        <v>5.6779999999999999</v>
      </c>
      <c r="W131" s="39">
        <v>1.4890000000000001</v>
      </c>
      <c r="X131" s="39">
        <v>1.8440000000000001</v>
      </c>
      <c r="Y131" s="39">
        <v>3.1619999999999999</v>
      </c>
      <c r="Z131" s="39">
        <v>2.3860000000000001</v>
      </c>
      <c r="AA131" s="39">
        <v>2.141</v>
      </c>
      <c r="AB131" s="39">
        <v>3.6150000000000002</v>
      </c>
      <c r="AC131" s="39">
        <v>5.62</v>
      </c>
      <c r="AD131" s="39">
        <v>2.9750000000000001</v>
      </c>
      <c r="AE131" s="39">
        <v>3.6989999999999998</v>
      </c>
      <c r="AF131" s="39">
        <v>5.673</v>
      </c>
      <c r="AG131" s="39">
        <v>1.492</v>
      </c>
      <c r="AH131" s="39">
        <v>14.278</v>
      </c>
      <c r="AI131" s="39">
        <v>5.1390000000000002</v>
      </c>
      <c r="AJ131" s="39">
        <v>2.9940000000000002</v>
      </c>
      <c r="AK131" s="39">
        <v>7.819</v>
      </c>
      <c r="AL131" s="39">
        <v>4.2370000000000001</v>
      </c>
      <c r="AM131" s="39">
        <v>2.3820000000000001</v>
      </c>
      <c r="AN131" s="39">
        <v>5.3819999999999997</v>
      </c>
      <c r="AO131" s="39">
        <v>1.361</v>
      </c>
      <c r="AP131" s="39">
        <v>4.101</v>
      </c>
      <c r="AQ131" s="39">
        <v>3.2269999999999999</v>
      </c>
      <c r="AR131" s="39">
        <v>0.878</v>
      </c>
      <c r="AS131" s="39">
        <v>8.2840000000000007</v>
      </c>
      <c r="AT131" s="39">
        <v>3.077</v>
      </c>
      <c r="AU131" s="39">
        <v>10.596</v>
      </c>
      <c r="AV131" s="39">
        <v>0</v>
      </c>
      <c r="AW131" s="39">
        <v>10.981999999999999</v>
      </c>
      <c r="AX131" s="39">
        <v>2.044</v>
      </c>
      <c r="AY131" s="39">
        <v>3.5870000000000002</v>
      </c>
      <c r="AZ131" s="39">
        <v>1.2569999999999999</v>
      </c>
      <c r="BA131" s="39">
        <v>4.0890000000000004</v>
      </c>
      <c r="BB131" s="39">
        <v>1.3540000000000001</v>
      </c>
      <c r="BC131" s="39">
        <v>5.2569999999999997</v>
      </c>
      <c r="BD131" s="39">
        <v>0.32800000000000001</v>
      </c>
      <c r="BE131" s="39">
        <v>3.222</v>
      </c>
      <c r="BF131" s="39">
        <v>1.022</v>
      </c>
      <c r="BG131" s="39">
        <v>14.211</v>
      </c>
      <c r="BH131" s="39">
        <v>39.027999999999999</v>
      </c>
      <c r="BI131" s="39">
        <v>1.0900000000000001</v>
      </c>
      <c r="BJ131" s="39">
        <v>3.45</v>
      </c>
      <c r="BK131" s="39">
        <v>1.8879999999999999</v>
      </c>
    </row>
    <row r="132" spans="1:63" x14ac:dyDescent="0.2">
      <c r="A132" s="30">
        <f t="shared" si="22"/>
        <v>2023</v>
      </c>
      <c r="D132" s="30">
        <f t="shared" si="23"/>
        <v>3</v>
      </c>
      <c r="E132" s="30">
        <f t="shared" si="14"/>
        <v>49</v>
      </c>
      <c r="F132" s="30">
        <f t="shared" si="15"/>
        <v>46</v>
      </c>
      <c r="G132" s="30">
        <f t="shared" si="16"/>
        <v>19</v>
      </c>
      <c r="H132" s="30">
        <f t="shared" si="17"/>
        <v>0</v>
      </c>
      <c r="I132" s="30">
        <f t="shared" si="18"/>
        <v>0</v>
      </c>
      <c r="J132" s="30">
        <f t="shared" si="19"/>
        <v>0</v>
      </c>
      <c r="K132" s="30">
        <f t="shared" si="20"/>
        <v>0</v>
      </c>
      <c r="L132" s="30">
        <f t="shared" si="21"/>
        <v>9</v>
      </c>
      <c r="M132" s="38">
        <v>45170</v>
      </c>
      <c r="N132" s="39">
        <v>6.0309999999999997</v>
      </c>
      <c r="O132" s="39">
        <v>4.74</v>
      </c>
      <c r="P132" s="39">
        <v>3.1539999999999999</v>
      </c>
      <c r="Q132" s="39">
        <v>9.9459999999999997</v>
      </c>
      <c r="R132" s="39">
        <v>0.189</v>
      </c>
      <c r="S132" s="39">
        <v>17.096</v>
      </c>
      <c r="T132" s="39">
        <v>4.2830000000000004</v>
      </c>
      <c r="U132" s="39">
        <v>49.405000000000001</v>
      </c>
      <c r="V132" s="39">
        <v>4.6390000000000002</v>
      </c>
      <c r="W132" s="39">
        <v>10.907</v>
      </c>
      <c r="X132" s="39">
        <v>21.635000000000002</v>
      </c>
      <c r="Y132" s="39">
        <v>7.0999999999999994E-2</v>
      </c>
      <c r="Z132" s="39">
        <v>6.2080000000000002</v>
      </c>
      <c r="AA132" s="39">
        <v>9.4540000000000006</v>
      </c>
      <c r="AB132" s="39">
        <v>23.626999999999999</v>
      </c>
      <c r="AC132" s="39">
        <v>2.1349999999999998</v>
      </c>
      <c r="AD132" s="39">
        <v>5.1050000000000004</v>
      </c>
      <c r="AE132" s="39">
        <v>10.272</v>
      </c>
      <c r="AF132" s="39">
        <v>17.864000000000001</v>
      </c>
      <c r="AG132" s="39">
        <v>3.3140000000000001</v>
      </c>
      <c r="AH132" s="39">
        <v>1.1919999999999999</v>
      </c>
      <c r="AI132" s="39">
        <v>10.884</v>
      </c>
      <c r="AJ132" s="39">
        <v>2.6040000000000001</v>
      </c>
      <c r="AK132" s="39">
        <v>18.207999999999998</v>
      </c>
      <c r="AL132" s="39">
        <v>6.2939999999999996</v>
      </c>
      <c r="AM132" s="39">
        <v>4.0960000000000001</v>
      </c>
      <c r="AN132" s="39">
        <v>9.1010000000000009</v>
      </c>
      <c r="AO132" s="39">
        <v>2.5790000000000002</v>
      </c>
      <c r="AP132" s="39">
        <v>27.02</v>
      </c>
      <c r="AQ132" s="39">
        <v>2.3559999999999999</v>
      </c>
      <c r="AR132" s="39">
        <v>6.3780000000000001</v>
      </c>
      <c r="AS132" s="39">
        <v>17.472999999999999</v>
      </c>
      <c r="AT132" s="39">
        <v>0</v>
      </c>
      <c r="AU132" s="39">
        <v>27.279</v>
      </c>
      <c r="AV132" s="39">
        <v>4.0279999999999996</v>
      </c>
      <c r="AW132" s="39">
        <v>8.2029999999999994</v>
      </c>
      <c r="AX132" s="39">
        <v>14.887</v>
      </c>
      <c r="AY132" s="39">
        <v>6.6829999999999998</v>
      </c>
      <c r="AZ132" s="39">
        <v>0.375</v>
      </c>
      <c r="BA132" s="39">
        <v>21.783999999999999</v>
      </c>
      <c r="BB132" s="39">
        <v>4.3369999999999997</v>
      </c>
      <c r="BC132" s="39">
        <v>5.61</v>
      </c>
      <c r="BD132" s="39">
        <v>4.91</v>
      </c>
      <c r="BE132" s="39">
        <v>19.14</v>
      </c>
      <c r="BF132" s="39">
        <v>14.704000000000001</v>
      </c>
      <c r="BG132" s="39">
        <v>3.0169999999999999</v>
      </c>
      <c r="BH132" s="39">
        <v>19.603999999999999</v>
      </c>
      <c r="BI132" s="39">
        <v>17.86</v>
      </c>
      <c r="BJ132" s="39">
        <v>7.8289999999999997</v>
      </c>
      <c r="BK132" s="39">
        <v>10.608000000000001</v>
      </c>
    </row>
    <row r="133" spans="1:63" x14ac:dyDescent="0.2">
      <c r="A133" s="30">
        <f t="shared" si="22"/>
        <v>2023</v>
      </c>
      <c r="D133" s="30">
        <f t="shared" si="23"/>
        <v>0</v>
      </c>
      <c r="E133" s="30">
        <f t="shared" si="14"/>
        <v>39</v>
      </c>
      <c r="F133" s="30">
        <f t="shared" si="15"/>
        <v>26</v>
      </c>
      <c r="G133" s="30">
        <f t="shared" si="16"/>
        <v>6</v>
      </c>
      <c r="H133" s="30">
        <f t="shared" si="17"/>
        <v>0</v>
      </c>
      <c r="I133" s="30">
        <f t="shared" si="18"/>
        <v>0</v>
      </c>
      <c r="J133" s="30">
        <f t="shared" si="19"/>
        <v>0</v>
      </c>
      <c r="K133" s="30">
        <f t="shared" si="20"/>
        <v>0</v>
      </c>
      <c r="L133" s="30">
        <f t="shared" si="21"/>
        <v>10</v>
      </c>
      <c r="M133" s="38">
        <v>45200</v>
      </c>
      <c r="N133" s="39">
        <v>0</v>
      </c>
      <c r="O133" s="39">
        <v>6.1769999999999996</v>
      </c>
      <c r="P133" s="39">
        <v>0.34399999999999997</v>
      </c>
      <c r="Q133" s="39">
        <v>5.6109999999999998</v>
      </c>
      <c r="R133" s="39">
        <v>2.6539999999999999</v>
      </c>
      <c r="S133" s="39">
        <v>0.51900000000000002</v>
      </c>
      <c r="T133" s="39">
        <v>7.7930000000000001</v>
      </c>
      <c r="U133" s="39">
        <v>8.0239999999999991</v>
      </c>
      <c r="V133" s="39">
        <v>9.9280000000000008</v>
      </c>
      <c r="W133" s="39">
        <v>0</v>
      </c>
      <c r="X133" s="39">
        <v>0.76</v>
      </c>
      <c r="Y133" s="39">
        <v>3.0179999999999998</v>
      </c>
      <c r="Z133" s="39">
        <v>0.65200000000000002</v>
      </c>
      <c r="AA133" s="39">
        <v>1.355</v>
      </c>
      <c r="AB133" s="39">
        <v>0</v>
      </c>
      <c r="AC133" s="39">
        <v>10.664999999999999</v>
      </c>
      <c r="AD133" s="39">
        <v>10.465999999999999</v>
      </c>
      <c r="AE133" s="39">
        <v>2.528</v>
      </c>
      <c r="AF133" s="39">
        <v>0</v>
      </c>
      <c r="AG133" s="39">
        <v>5.0549999999999997</v>
      </c>
      <c r="AH133" s="39">
        <v>6.7370000000000001</v>
      </c>
      <c r="AI133" s="39">
        <v>0.83199999999999996</v>
      </c>
      <c r="AJ133" s="39">
        <v>0.66200000000000003</v>
      </c>
      <c r="AK133" s="39">
        <v>0.19800000000000001</v>
      </c>
      <c r="AL133" s="39">
        <v>8.3000000000000004E-2</v>
      </c>
      <c r="AM133" s="39">
        <v>0.81699999999999995</v>
      </c>
      <c r="AN133" s="39">
        <v>19.962</v>
      </c>
      <c r="AO133" s="39">
        <v>0</v>
      </c>
      <c r="AP133" s="39">
        <v>1.0649999999999999</v>
      </c>
      <c r="AQ133" s="39">
        <v>2.3260000000000001</v>
      </c>
      <c r="AR133" s="39">
        <v>0</v>
      </c>
      <c r="AS133" s="39">
        <v>14.367000000000001</v>
      </c>
      <c r="AT133" s="39">
        <v>0</v>
      </c>
      <c r="AU133" s="39">
        <v>1.974</v>
      </c>
      <c r="AV133" s="39">
        <v>0</v>
      </c>
      <c r="AW133" s="39">
        <v>3.7389999999999999</v>
      </c>
      <c r="AX133" s="39">
        <v>0</v>
      </c>
      <c r="AY133" s="39">
        <v>0.42199999999999999</v>
      </c>
      <c r="AZ133" s="39">
        <v>1.0029999999999999</v>
      </c>
      <c r="BA133" s="39">
        <v>0.621</v>
      </c>
      <c r="BB133" s="39">
        <v>5.81</v>
      </c>
      <c r="BC133" s="39">
        <v>0</v>
      </c>
      <c r="BD133" s="39">
        <v>0.13900000000000001</v>
      </c>
      <c r="BE133" s="39">
        <v>3.1589999999999998</v>
      </c>
      <c r="BF133" s="39">
        <v>14.503</v>
      </c>
      <c r="BG133" s="39">
        <v>1.403</v>
      </c>
      <c r="BH133" s="39">
        <v>12.037000000000001</v>
      </c>
      <c r="BI133" s="39">
        <v>0.36</v>
      </c>
      <c r="BJ133" s="39">
        <v>1.9430000000000001</v>
      </c>
      <c r="BK133" s="39">
        <v>0</v>
      </c>
    </row>
    <row r="134" spans="1:63" x14ac:dyDescent="0.2">
      <c r="A134" s="30">
        <f t="shared" si="22"/>
        <v>2023</v>
      </c>
      <c r="D134" s="30">
        <f t="shared" si="23"/>
        <v>0</v>
      </c>
      <c r="E134" s="30">
        <f t="shared" si="14"/>
        <v>5</v>
      </c>
      <c r="F134" s="30">
        <f t="shared" si="15"/>
        <v>0</v>
      </c>
      <c r="G134" s="30">
        <f t="shared" si="16"/>
        <v>0</v>
      </c>
      <c r="H134" s="30">
        <f t="shared" si="17"/>
        <v>0</v>
      </c>
      <c r="I134" s="30">
        <f t="shared" si="18"/>
        <v>0</v>
      </c>
      <c r="J134" s="30">
        <f t="shared" si="19"/>
        <v>0</v>
      </c>
      <c r="K134" s="30">
        <f t="shared" si="20"/>
        <v>0</v>
      </c>
      <c r="L134" s="30">
        <f t="shared" si="21"/>
        <v>11</v>
      </c>
      <c r="M134" s="38">
        <v>45231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0.41899999999999998</v>
      </c>
      <c r="W134" s="39">
        <v>0</v>
      </c>
      <c r="X134" s="39">
        <v>0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0.749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0.60599999999999998</v>
      </c>
      <c r="AM134" s="39">
        <v>0</v>
      </c>
      <c r="AN134" s="39">
        <v>0</v>
      </c>
      <c r="AO134" s="39">
        <v>0</v>
      </c>
      <c r="AP134" s="39">
        <v>0</v>
      </c>
      <c r="AQ134" s="39">
        <v>0</v>
      </c>
      <c r="AR134" s="39">
        <v>0</v>
      </c>
      <c r="AS134" s="39">
        <v>0</v>
      </c>
      <c r="AT134" s="39">
        <v>0.85299999999999998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  <c r="BB134" s="39">
        <v>0</v>
      </c>
      <c r="BC134" s="39">
        <v>0</v>
      </c>
      <c r="BD134" s="39">
        <v>0</v>
      </c>
      <c r="BE134" s="39">
        <v>0</v>
      </c>
      <c r="BF134" s="39">
        <v>0</v>
      </c>
      <c r="BG134" s="39">
        <v>0</v>
      </c>
      <c r="BH134" s="39">
        <v>0</v>
      </c>
      <c r="BI134" s="39">
        <v>0.27900000000000003</v>
      </c>
      <c r="BJ134" s="39">
        <v>0</v>
      </c>
      <c r="BK134" s="39">
        <v>0</v>
      </c>
    </row>
    <row r="135" spans="1:63" x14ac:dyDescent="0.2">
      <c r="A135" s="30">
        <f t="shared" si="22"/>
        <v>2023</v>
      </c>
      <c r="D135" s="30">
        <f t="shared" si="23"/>
        <v>3</v>
      </c>
      <c r="E135" s="30">
        <f t="shared" si="14"/>
        <v>43</v>
      </c>
      <c r="F135" s="30">
        <f t="shared" si="15"/>
        <v>35</v>
      </c>
      <c r="G135" s="30">
        <f t="shared" si="16"/>
        <v>12</v>
      </c>
      <c r="H135" s="30">
        <f t="shared" si="17"/>
        <v>0</v>
      </c>
      <c r="I135" s="30">
        <f t="shared" si="18"/>
        <v>0</v>
      </c>
      <c r="J135" s="30">
        <f t="shared" si="19"/>
        <v>0</v>
      </c>
      <c r="K135" s="30">
        <f t="shared" si="20"/>
        <v>0</v>
      </c>
      <c r="L135" s="30">
        <f t="shared" si="21"/>
        <v>12</v>
      </c>
      <c r="M135" s="38">
        <v>45261</v>
      </c>
      <c r="N135" s="39">
        <v>0</v>
      </c>
      <c r="O135" s="39">
        <v>10.273999999999999</v>
      </c>
      <c r="P135" s="39">
        <v>1.17</v>
      </c>
      <c r="Q135" s="39">
        <v>3.258</v>
      </c>
      <c r="R135" s="39">
        <v>12.837</v>
      </c>
      <c r="S135" s="39">
        <v>1.2390000000000001</v>
      </c>
      <c r="T135" s="39">
        <v>24.891999999999999</v>
      </c>
      <c r="U135" s="39">
        <v>0</v>
      </c>
      <c r="V135" s="39">
        <v>2.137</v>
      </c>
      <c r="W135" s="39">
        <v>4.8440000000000003</v>
      </c>
      <c r="X135" s="39">
        <v>1.1639999999999999</v>
      </c>
      <c r="Y135" s="39">
        <v>1.4850000000000001</v>
      </c>
      <c r="Z135" s="39">
        <v>14.381</v>
      </c>
      <c r="AA135" s="39">
        <v>0</v>
      </c>
      <c r="AB135" s="39">
        <v>2.9710000000000001</v>
      </c>
      <c r="AC135" s="39">
        <v>0.75600000000000001</v>
      </c>
      <c r="AD135" s="39">
        <v>45.598999999999997</v>
      </c>
      <c r="AE135" s="39">
        <v>0</v>
      </c>
      <c r="AF135" s="39">
        <v>4.0039999999999996</v>
      </c>
      <c r="AG135" s="39">
        <v>1.591</v>
      </c>
      <c r="AH135" s="39">
        <v>2.3860000000000001</v>
      </c>
      <c r="AI135" s="39">
        <v>5.1680000000000001</v>
      </c>
      <c r="AJ135" s="39">
        <v>19.048999999999999</v>
      </c>
      <c r="AK135" s="39">
        <v>8.7999999999999995E-2</v>
      </c>
      <c r="AL135" s="39">
        <v>0.17399999999999999</v>
      </c>
      <c r="AM135" s="39">
        <v>7.7240000000000002</v>
      </c>
      <c r="AN135" s="39">
        <v>1.784</v>
      </c>
      <c r="AO135" s="39">
        <v>4.3490000000000002</v>
      </c>
      <c r="AP135" s="39">
        <v>4.4580000000000002</v>
      </c>
      <c r="AQ135" s="39">
        <v>0.73599999999999999</v>
      </c>
      <c r="AR135" s="39">
        <v>6.5389999999999997</v>
      </c>
      <c r="AS135" s="39">
        <v>0.65600000000000003</v>
      </c>
      <c r="AT135" s="39">
        <v>3.9620000000000002</v>
      </c>
      <c r="AU135" s="39">
        <v>0.98</v>
      </c>
      <c r="AV135" s="39">
        <v>0</v>
      </c>
      <c r="AW135" s="39">
        <v>18.010999999999999</v>
      </c>
      <c r="AX135" s="39">
        <v>41.552</v>
      </c>
      <c r="AY135" s="39">
        <v>0</v>
      </c>
      <c r="AZ135" s="39">
        <v>0</v>
      </c>
      <c r="BA135" s="39">
        <v>30.463999999999999</v>
      </c>
      <c r="BB135" s="39">
        <v>1.66</v>
      </c>
      <c r="BC135" s="39">
        <v>10.476000000000001</v>
      </c>
      <c r="BD135" s="39">
        <v>12.202</v>
      </c>
      <c r="BE135" s="39">
        <v>5.1999999999999998E-2</v>
      </c>
      <c r="BF135" s="39">
        <v>2.06</v>
      </c>
      <c r="BG135" s="39">
        <v>2.4860000000000002</v>
      </c>
      <c r="BH135" s="39">
        <v>3.3</v>
      </c>
      <c r="BI135" s="39">
        <v>2.2120000000000002</v>
      </c>
      <c r="BJ135" s="39">
        <v>0.74199999999999999</v>
      </c>
      <c r="BK135" s="39">
        <v>17.356000000000002</v>
      </c>
    </row>
    <row r="136" spans="1:63" x14ac:dyDescent="0.2">
      <c r="A136" s="30">
        <f t="shared" si="22"/>
        <v>2024</v>
      </c>
      <c r="D136" s="30">
        <f t="shared" si="23"/>
        <v>0</v>
      </c>
      <c r="E136" s="30">
        <f t="shared" si="14"/>
        <v>28</v>
      </c>
      <c r="F136" s="30">
        <f t="shared" si="15"/>
        <v>15</v>
      </c>
      <c r="G136" s="30">
        <f t="shared" si="16"/>
        <v>1</v>
      </c>
      <c r="H136" s="30">
        <f t="shared" si="17"/>
        <v>0</v>
      </c>
      <c r="I136" s="30">
        <f t="shared" si="18"/>
        <v>0</v>
      </c>
      <c r="J136" s="30">
        <f t="shared" si="19"/>
        <v>0</v>
      </c>
      <c r="K136" s="30">
        <f t="shared" si="20"/>
        <v>0</v>
      </c>
      <c r="L136" s="30">
        <f t="shared" si="21"/>
        <v>1</v>
      </c>
      <c r="M136" s="38">
        <v>45292</v>
      </c>
      <c r="N136" s="39">
        <v>0</v>
      </c>
      <c r="O136" s="39">
        <v>0.66</v>
      </c>
      <c r="P136" s="39">
        <v>2.1819999999999999</v>
      </c>
      <c r="Q136" s="39">
        <v>0</v>
      </c>
      <c r="R136" s="39">
        <v>0.81</v>
      </c>
      <c r="S136" s="39">
        <v>0</v>
      </c>
      <c r="T136" s="39">
        <v>0</v>
      </c>
      <c r="U136" s="39">
        <v>0</v>
      </c>
      <c r="V136" s="39">
        <v>0.28599999999999998</v>
      </c>
      <c r="W136" s="39">
        <v>1.256</v>
      </c>
      <c r="X136" s="39">
        <v>0</v>
      </c>
      <c r="Y136" s="39">
        <v>10.379</v>
      </c>
      <c r="Z136" s="39">
        <v>0.75900000000000001</v>
      </c>
      <c r="AA136" s="39">
        <v>0.27800000000000002</v>
      </c>
      <c r="AB136" s="39">
        <v>0.67800000000000005</v>
      </c>
      <c r="AC136" s="39">
        <v>6.4189999999999996</v>
      </c>
      <c r="AD136" s="39">
        <v>0</v>
      </c>
      <c r="AE136" s="39">
        <v>9.56</v>
      </c>
      <c r="AF136" s="39">
        <v>0.246</v>
      </c>
      <c r="AG136" s="39">
        <v>1.321</v>
      </c>
      <c r="AH136" s="39">
        <v>3.2000000000000001E-2</v>
      </c>
      <c r="AI136" s="39">
        <v>0.80200000000000005</v>
      </c>
      <c r="AJ136" s="39">
        <v>2.0499999999999998</v>
      </c>
      <c r="AK136" s="39">
        <v>0</v>
      </c>
      <c r="AL136" s="39">
        <v>0</v>
      </c>
      <c r="AM136" s="39">
        <v>0</v>
      </c>
      <c r="AN136" s="39">
        <v>0.38900000000000001</v>
      </c>
      <c r="AO136" s="39">
        <v>2.34</v>
      </c>
      <c r="AP136" s="39">
        <v>0</v>
      </c>
      <c r="AQ136" s="39">
        <v>3.0390000000000001</v>
      </c>
      <c r="AR136" s="39">
        <v>0</v>
      </c>
      <c r="AS136" s="39">
        <v>7.9089999999999998</v>
      </c>
      <c r="AT136" s="39">
        <v>0.9</v>
      </c>
      <c r="AU136" s="39">
        <v>2.17</v>
      </c>
      <c r="AV136" s="39">
        <v>2.9020000000000001</v>
      </c>
      <c r="AW136" s="39">
        <v>0</v>
      </c>
      <c r="AX136" s="39">
        <v>3.3090000000000002</v>
      </c>
      <c r="AY136" s="39">
        <v>0</v>
      </c>
      <c r="AZ136" s="39">
        <v>3.4590000000000001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7.0999999999999994E-2</v>
      </c>
      <c r="BH136" s="39">
        <v>0</v>
      </c>
      <c r="BI136" s="39">
        <v>9.8450000000000006</v>
      </c>
      <c r="BJ136" s="39">
        <v>0.255</v>
      </c>
      <c r="BK136" s="39">
        <v>0</v>
      </c>
    </row>
    <row r="137" spans="1:63" x14ac:dyDescent="0.2">
      <c r="A137" s="30">
        <f t="shared" si="22"/>
        <v>2024</v>
      </c>
      <c r="D137" s="30">
        <f t="shared" si="23"/>
        <v>0</v>
      </c>
      <c r="E137" s="30">
        <f t="shared" si="14"/>
        <v>21</v>
      </c>
      <c r="F137" s="30">
        <f t="shared" si="15"/>
        <v>11</v>
      </c>
      <c r="G137" s="30">
        <f t="shared" si="16"/>
        <v>0</v>
      </c>
      <c r="H137" s="30">
        <f t="shared" si="17"/>
        <v>0</v>
      </c>
      <c r="I137" s="30">
        <f t="shared" si="18"/>
        <v>0</v>
      </c>
      <c r="J137" s="30">
        <f t="shared" si="19"/>
        <v>0</v>
      </c>
      <c r="K137" s="30">
        <f t="shared" si="20"/>
        <v>0</v>
      </c>
      <c r="L137" s="30">
        <f t="shared" si="21"/>
        <v>2</v>
      </c>
      <c r="M137" s="38">
        <v>45323</v>
      </c>
      <c r="N137" s="39">
        <v>3.988</v>
      </c>
      <c r="O137" s="39">
        <v>0</v>
      </c>
      <c r="P137" s="39">
        <v>0</v>
      </c>
      <c r="Q137" s="39">
        <v>0.67</v>
      </c>
      <c r="R137" s="39">
        <v>0</v>
      </c>
      <c r="S137" s="39">
        <v>0</v>
      </c>
      <c r="T137" s="39">
        <v>0</v>
      </c>
      <c r="U137" s="39">
        <v>3.7650000000000001</v>
      </c>
      <c r="V137" s="39">
        <v>0</v>
      </c>
      <c r="W137" s="39">
        <v>0.113</v>
      </c>
      <c r="X137" s="39">
        <v>1.6279999999999999</v>
      </c>
      <c r="Y137" s="39">
        <v>0</v>
      </c>
      <c r="Z137" s="39">
        <v>0</v>
      </c>
      <c r="AA137" s="39">
        <v>0.11600000000000001</v>
      </c>
      <c r="AB137" s="39">
        <v>0</v>
      </c>
      <c r="AC137" s="39">
        <v>0.20799999999999999</v>
      </c>
      <c r="AD137" s="39">
        <v>0.49299999999999999</v>
      </c>
      <c r="AE137" s="39">
        <v>0</v>
      </c>
      <c r="AF137" s="39">
        <v>7.1029999999999998</v>
      </c>
      <c r="AG137" s="39">
        <v>0</v>
      </c>
      <c r="AH137" s="39">
        <v>1.5149999999999999</v>
      </c>
      <c r="AI137" s="39">
        <v>0</v>
      </c>
      <c r="AJ137" s="39">
        <v>0</v>
      </c>
      <c r="AK137" s="39">
        <v>1.4319999999999999</v>
      </c>
      <c r="AL137" s="39">
        <v>1.04</v>
      </c>
      <c r="AM137" s="39">
        <v>0</v>
      </c>
      <c r="AN137" s="39">
        <v>0</v>
      </c>
      <c r="AO137" s="39">
        <v>1.042</v>
      </c>
      <c r="AP137" s="39">
        <v>0.251</v>
      </c>
      <c r="AQ137" s="39">
        <v>0</v>
      </c>
      <c r="AR137" s="39">
        <v>0</v>
      </c>
      <c r="AS137" s="39">
        <v>4.0599999999999996</v>
      </c>
      <c r="AT137" s="39">
        <v>0</v>
      </c>
      <c r="AU137" s="39">
        <v>0.71399999999999997</v>
      </c>
      <c r="AV137" s="39">
        <v>0</v>
      </c>
      <c r="AW137" s="39">
        <v>3.5640000000000001</v>
      </c>
      <c r="AX137" s="39">
        <v>0.747</v>
      </c>
      <c r="AY137" s="39">
        <v>0</v>
      </c>
      <c r="AZ137" s="39">
        <v>0</v>
      </c>
      <c r="BA137" s="39">
        <v>0.04</v>
      </c>
      <c r="BB137" s="39">
        <v>1.8640000000000001</v>
      </c>
      <c r="BC137" s="39">
        <v>0</v>
      </c>
      <c r="BD137" s="39">
        <v>0</v>
      </c>
      <c r="BE137" s="39">
        <v>0.997</v>
      </c>
      <c r="BF137" s="39">
        <v>0</v>
      </c>
      <c r="BG137" s="39">
        <v>0</v>
      </c>
      <c r="BH137" s="39">
        <v>0</v>
      </c>
      <c r="BI137" s="39">
        <v>0</v>
      </c>
      <c r="BJ137" s="39">
        <v>0</v>
      </c>
      <c r="BK137" s="39">
        <v>0</v>
      </c>
    </row>
    <row r="138" spans="1:63" x14ac:dyDescent="0.2">
      <c r="A138" s="30">
        <f t="shared" si="22"/>
        <v>2024</v>
      </c>
      <c r="D138" s="30">
        <f t="shared" si="23"/>
        <v>0</v>
      </c>
      <c r="E138" s="30">
        <f t="shared" si="14"/>
        <v>31</v>
      </c>
      <c r="F138" s="30">
        <f t="shared" si="15"/>
        <v>23</v>
      </c>
      <c r="G138" s="30">
        <f t="shared" si="16"/>
        <v>2</v>
      </c>
      <c r="H138" s="30">
        <f t="shared" si="17"/>
        <v>0</v>
      </c>
      <c r="I138" s="30">
        <f t="shared" si="18"/>
        <v>0</v>
      </c>
      <c r="J138" s="30">
        <f t="shared" si="19"/>
        <v>0</v>
      </c>
      <c r="K138" s="30">
        <f t="shared" si="20"/>
        <v>0</v>
      </c>
      <c r="L138" s="30">
        <f t="shared" si="21"/>
        <v>3</v>
      </c>
      <c r="M138" s="38">
        <v>45352</v>
      </c>
      <c r="N138" s="39">
        <v>0</v>
      </c>
      <c r="O138" s="39">
        <v>3.0259999999999998</v>
      </c>
      <c r="P138" s="39">
        <v>0.84299999999999997</v>
      </c>
      <c r="Q138" s="39">
        <v>1.5860000000000001</v>
      </c>
      <c r="R138" s="39">
        <v>0</v>
      </c>
      <c r="S138" s="39">
        <v>3.1520000000000001</v>
      </c>
      <c r="T138" s="39">
        <v>1.633</v>
      </c>
      <c r="U138" s="39">
        <v>0.155</v>
      </c>
      <c r="V138" s="39">
        <v>0</v>
      </c>
      <c r="W138" s="39">
        <v>2.0590000000000002</v>
      </c>
      <c r="X138" s="39">
        <v>0</v>
      </c>
      <c r="Y138" s="39">
        <v>1.571</v>
      </c>
      <c r="Z138" s="39">
        <v>20.428000000000001</v>
      </c>
      <c r="AA138" s="39">
        <v>0</v>
      </c>
      <c r="AB138" s="39">
        <v>0</v>
      </c>
      <c r="AC138" s="39">
        <v>4.109</v>
      </c>
      <c r="AD138" s="39">
        <v>2.21</v>
      </c>
      <c r="AE138" s="39">
        <v>0</v>
      </c>
      <c r="AF138" s="39">
        <v>0</v>
      </c>
      <c r="AG138" s="39">
        <v>0.26100000000000001</v>
      </c>
      <c r="AH138" s="39">
        <v>6.9939999999999998</v>
      </c>
      <c r="AI138" s="39">
        <v>0</v>
      </c>
      <c r="AJ138" s="39">
        <v>0</v>
      </c>
      <c r="AK138" s="39">
        <v>0</v>
      </c>
      <c r="AL138" s="39">
        <v>0.38500000000000001</v>
      </c>
      <c r="AM138" s="39">
        <v>1.212</v>
      </c>
      <c r="AN138" s="39">
        <v>0</v>
      </c>
      <c r="AO138" s="39">
        <v>8.1440000000000001</v>
      </c>
      <c r="AP138" s="39">
        <v>0</v>
      </c>
      <c r="AQ138" s="39">
        <v>1.5449999999999999</v>
      </c>
      <c r="AR138" s="39">
        <v>0</v>
      </c>
      <c r="AS138" s="39">
        <v>2.48</v>
      </c>
      <c r="AT138" s="39">
        <v>0.218</v>
      </c>
      <c r="AU138" s="39">
        <v>1.1850000000000001</v>
      </c>
      <c r="AV138" s="39">
        <v>1.274</v>
      </c>
      <c r="AW138" s="39">
        <v>0.746</v>
      </c>
      <c r="AX138" s="39">
        <v>0</v>
      </c>
      <c r="AY138" s="39">
        <v>5.4870000000000001</v>
      </c>
      <c r="AZ138" s="39">
        <v>3.609</v>
      </c>
      <c r="BA138" s="39">
        <v>0</v>
      </c>
      <c r="BB138" s="39">
        <v>17.05</v>
      </c>
      <c r="BC138" s="39">
        <v>0.41099999999999998</v>
      </c>
      <c r="BD138" s="39">
        <v>0</v>
      </c>
      <c r="BE138" s="39">
        <v>6.0629999999999997</v>
      </c>
      <c r="BF138" s="39">
        <v>1.698</v>
      </c>
      <c r="BG138" s="39">
        <v>0</v>
      </c>
      <c r="BH138" s="39">
        <v>0</v>
      </c>
      <c r="BI138" s="39">
        <v>2.1360000000000001</v>
      </c>
      <c r="BJ138" s="39">
        <v>3.5030000000000001</v>
      </c>
      <c r="BK138" s="39">
        <v>0.84299999999999997</v>
      </c>
    </row>
    <row r="139" spans="1:63" x14ac:dyDescent="0.2">
      <c r="A139" s="30">
        <f t="shared" si="22"/>
        <v>2024</v>
      </c>
      <c r="D139" s="30">
        <f t="shared" si="23"/>
        <v>0</v>
      </c>
      <c r="E139" s="30">
        <f t="shared" si="14"/>
        <v>2</v>
      </c>
      <c r="F139" s="30">
        <f t="shared" si="15"/>
        <v>0</v>
      </c>
      <c r="G139" s="30">
        <f t="shared" si="16"/>
        <v>0</v>
      </c>
      <c r="H139" s="30">
        <f t="shared" si="17"/>
        <v>0</v>
      </c>
      <c r="I139" s="30">
        <f t="shared" si="18"/>
        <v>0</v>
      </c>
      <c r="J139" s="30">
        <f t="shared" si="19"/>
        <v>0</v>
      </c>
      <c r="K139" s="30">
        <f t="shared" si="20"/>
        <v>0</v>
      </c>
      <c r="L139" s="30">
        <f t="shared" si="21"/>
        <v>4</v>
      </c>
      <c r="M139" s="38">
        <v>45383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0.53600000000000003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  <c r="BB139" s="39">
        <v>0.36099999999999999</v>
      </c>
      <c r="BC139" s="39">
        <v>0</v>
      </c>
      <c r="BD139" s="39">
        <v>0</v>
      </c>
      <c r="BE139" s="39">
        <v>0</v>
      </c>
      <c r="BF139" s="39">
        <v>0</v>
      </c>
      <c r="BG139" s="39">
        <v>0</v>
      </c>
      <c r="BH139" s="39">
        <v>0</v>
      </c>
      <c r="BI139" s="39">
        <v>0</v>
      </c>
      <c r="BJ139" s="39">
        <v>0</v>
      </c>
      <c r="BK139" s="39">
        <v>0</v>
      </c>
    </row>
    <row r="140" spans="1:63" x14ac:dyDescent="0.2">
      <c r="A140" s="30">
        <f t="shared" si="22"/>
        <v>2024</v>
      </c>
      <c r="D140" s="30">
        <f t="shared" si="23"/>
        <v>0</v>
      </c>
      <c r="E140" s="30">
        <f t="shared" si="14"/>
        <v>1</v>
      </c>
      <c r="F140" s="30">
        <f t="shared" si="15"/>
        <v>0</v>
      </c>
      <c r="G140" s="30">
        <f t="shared" si="16"/>
        <v>0</v>
      </c>
      <c r="H140" s="30">
        <f t="shared" si="17"/>
        <v>0</v>
      </c>
      <c r="I140" s="30">
        <f t="shared" si="18"/>
        <v>0</v>
      </c>
      <c r="J140" s="30">
        <f t="shared" si="19"/>
        <v>0</v>
      </c>
      <c r="K140" s="30">
        <f t="shared" si="20"/>
        <v>0</v>
      </c>
      <c r="L140" s="30">
        <f t="shared" si="21"/>
        <v>5</v>
      </c>
      <c r="M140" s="38">
        <v>45413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3.3000000000000002E-2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</row>
    <row r="141" spans="1:63" x14ac:dyDescent="0.2">
      <c r="A141" s="30">
        <f t="shared" si="22"/>
        <v>2024</v>
      </c>
      <c r="D141" s="30">
        <f t="shared" si="23"/>
        <v>0</v>
      </c>
      <c r="E141" s="30">
        <f t="shared" si="14"/>
        <v>36</v>
      </c>
      <c r="F141" s="30">
        <f t="shared" si="15"/>
        <v>14</v>
      </c>
      <c r="G141" s="30">
        <f t="shared" si="16"/>
        <v>1</v>
      </c>
      <c r="H141" s="30">
        <f t="shared" si="17"/>
        <v>0</v>
      </c>
      <c r="I141" s="30">
        <f t="shared" si="18"/>
        <v>0</v>
      </c>
      <c r="J141" s="30">
        <f t="shared" si="19"/>
        <v>0</v>
      </c>
      <c r="K141" s="30">
        <f t="shared" si="20"/>
        <v>0</v>
      </c>
      <c r="L141" s="30">
        <f t="shared" si="21"/>
        <v>6</v>
      </c>
      <c r="M141" s="38">
        <v>45444</v>
      </c>
      <c r="N141" s="39">
        <v>0.85499999999999998</v>
      </c>
      <c r="O141" s="39">
        <v>2.8679999999999999</v>
      </c>
      <c r="P141" s="39">
        <v>0</v>
      </c>
      <c r="Q141" s="39">
        <v>1.2330000000000001</v>
      </c>
      <c r="R141" s="39">
        <v>0.189</v>
      </c>
      <c r="S141" s="39">
        <v>0.73</v>
      </c>
      <c r="T141" s="39">
        <v>0.224</v>
      </c>
      <c r="U141" s="39">
        <v>0.34</v>
      </c>
      <c r="V141" s="39">
        <v>0.70099999999999996</v>
      </c>
      <c r="W141" s="39">
        <v>0.49399999999999999</v>
      </c>
      <c r="X141" s="39">
        <v>9.2739999999999991</v>
      </c>
      <c r="Y141" s="39">
        <v>0</v>
      </c>
      <c r="Z141" s="39">
        <v>0.52800000000000002</v>
      </c>
      <c r="AA141" s="39">
        <v>0.73099999999999998</v>
      </c>
      <c r="AB141" s="39">
        <v>0.15</v>
      </c>
      <c r="AC141" s="39">
        <v>0.42199999999999999</v>
      </c>
      <c r="AD141" s="39">
        <v>0.51500000000000001</v>
      </c>
      <c r="AE141" s="39">
        <v>0</v>
      </c>
      <c r="AF141" s="39">
        <v>0</v>
      </c>
      <c r="AG141" s="39">
        <v>0.311</v>
      </c>
      <c r="AH141" s="39">
        <v>0</v>
      </c>
      <c r="AI141" s="39">
        <v>1.3120000000000001</v>
      </c>
      <c r="AJ141" s="39">
        <v>0.38500000000000001</v>
      </c>
      <c r="AK141" s="39">
        <v>0.44400000000000001</v>
      </c>
      <c r="AL141" s="39">
        <v>5.2999999999999999E-2</v>
      </c>
      <c r="AM141" s="39">
        <v>10.161</v>
      </c>
      <c r="AN141" s="39">
        <v>0</v>
      </c>
      <c r="AO141" s="39">
        <v>1.2909999999999999</v>
      </c>
      <c r="AP141" s="39">
        <v>0.30099999999999999</v>
      </c>
      <c r="AQ141" s="39">
        <v>0.27300000000000002</v>
      </c>
      <c r="AR141" s="39">
        <v>0</v>
      </c>
      <c r="AS141" s="39">
        <v>0</v>
      </c>
      <c r="AT141" s="39">
        <v>2.617</v>
      </c>
      <c r="AU141" s="39">
        <v>1.4079999999999999</v>
      </c>
      <c r="AV141" s="39">
        <v>0.45300000000000001</v>
      </c>
      <c r="AW141" s="39">
        <v>0.92100000000000004</v>
      </c>
      <c r="AX141" s="39">
        <v>4.2690000000000001</v>
      </c>
      <c r="AY141" s="39">
        <v>0</v>
      </c>
      <c r="AZ141" s="39">
        <v>1.087</v>
      </c>
      <c r="BA141" s="39">
        <v>7.4999999999999997E-2</v>
      </c>
      <c r="BB141" s="39">
        <v>0</v>
      </c>
      <c r="BC141" s="39">
        <v>1.3169999999999999</v>
      </c>
      <c r="BD141" s="39">
        <v>0</v>
      </c>
      <c r="BE141" s="39">
        <v>1.4710000000000001</v>
      </c>
      <c r="BF141" s="39">
        <v>2.851</v>
      </c>
      <c r="BG141" s="39">
        <v>0</v>
      </c>
      <c r="BH141" s="39">
        <v>0.35099999999999998</v>
      </c>
      <c r="BI141" s="39">
        <v>0</v>
      </c>
      <c r="BJ141" s="39">
        <v>0</v>
      </c>
      <c r="BK141" s="39">
        <v>4.5570000000000004</v>
      </c>
    </row>
    <row r="142" spans="1:63" x14ac:dyDescent="0.2">
      <c r="A142" s="30">
        <f t="shared" si="22"/>
        <v>2024</v>
      </c>
      <c r="D142" s="30">
        <f t="shared" si="23"/>
        <v>2</v>
      </c>
      <c r="E142" s="30">
        <f t="shared" si="14"/>
        <v>50</v>
      </c>
      <c r="F142" s="30">
        <f t="shared" si="15"/>
        <v>48</v>
      </c>
      <c r="G142" s="30">
        <f t="shared" si="16"/>
        <v>13</v>
      </c>
      <c r="H142" s="30">
        <f t="shared" si="17"/>
        <v>0</v>
      </c>
      <c r="I142" s="30">
        <f t="shared" si="18"/>
        <v>0</v>
      </c>
      <c r="J142" s="30">
        <f t="shared" si="19"/>
        <v>0</v>
      </c>
      <c r="K142" s="30">
        <f t="shared" si="20"/>
        <v>0</v>
      </c>
      <c r="L142" s="30">
        <f t="shared" si="21"/>
        <v>7</v>
      </c>
      <c r="M142" s="38">
        <v>45474</v>
      </c>
      <c r="N142" s="39">
        <v>16.451000000000001</v>
      </c>
      <c r="O142" s="39">
        <v>1.425</v>
      </c>
      <c r="P142" s="39">
        <v>20.43</v>
      </c>
      <c r="Q142" s="39">
        <v>0.433</v>
      </c>
      <c r="R142" s="39">
        <v>7.7930000000000001</v>
      </c>
      <c r="S142" s="39">
        <v>2.802</v>
      </c>
      <c r="T142" s="39">
        <v>2.0720000000000001</v>
      </c>
      <c r="U142" s="39">
        <v>30.148</v>
      </c>
      <c r="V142" s="39">
        <v>9.827</v>
      </c>
      <c r="W142" s="39">
        <v>2.0449999999999999</v>
      </c>
      <c r="X142" s="39">
        <v>0.495</v>
      </c>
      <c r="Y142" s="39">
        <v>33.39</v>
      </c>
      <c r="Z142" s="39">
        <v>6.1449999999999996</v>
      </c>
      <c r="AA142" s="39">
        <v>3.4590000000000001</v>
      </c>
      <c r="AB142" s="39">
        <v>13.090999999999999</v>
      </c>
      <c r="AC142" s="39">
        <v>1.17</v>
      </c>
      <c r="AD142" s="39">
        <v>4.0599999999999996</v>
      </c>
      <c r="AE142" s="39">
        <v>5.4450000000000003</v>
      </c>
      <c r="AF142" s="39">
        <v>15.941000000000001</v>
      </c>
      <c r="AG142" s="39">
        <v>3.7120000000000002</v>
      </c>
      <c r="AH142" s="39">
        <v>13.131</v>
      </c>
      <c r="AI142" s="39">
        <v>2.4119999999999999</v>
      </c>
      <c r="AJ142" s="39">
        <v>1.706</v>
      </c>
      <c r="AK142" s="39">
        <v>22.8</v>
      </c>
      <c r="AL142" s="39">
        <v>2.3039999999999998</v>
      </c>
      <c r="AM142" s="39">
        <v>20.481000000000002</v>
      </c>
      <c r="AN142" s="39">
        <v>2.5379999999999998</v>
      </c>
      <c r="AO142" s="39">
        <v>11.938000000000001</v>
      </c>
      <c r="AP142" s="39">
        <v>8.7889999999999997</v>
      </c>
      <c r="AQ142" s="39">
        <v>2.6749999999999998</v>
      </c>
      <c r="AR142" s="39">
        <v>5.3040000000000003</v>
      </c>
      <c r="AS142" s="39">
        <v>8.0500000000000007</v>
      </c>
      <c r="AT142" s="39">
        <v>2.2679999999999998</v>
      </c>
      <c r="AU142" s="39">
        <v>4.1260000000000003</v>
      </c>
      <c r="AV142" s="39">
        <v>4.423</v>
      </c>
      <c r="AW142" s="39">
        <v>3.4020000000000001</v>
      </c>
      <c r="AX142" s="39">
        <v>22.773</v>
      </c>
      <c r="AY142" s="39">
        <v>2.552</v>
      </c>
      <c r="AZ142" s="39">
        <v>3.177</v>
      </c>
      <c r="BA142" s="39">
        <v>20.532</v>
      </c>
      <c r="BB142" s="39">
        <v>3.4830000000000001</v>
      </c>
      <c r="BC142" s="39">
        <v>9.8019999999999996</v>
      </c>
      <c r="BD142" s="39">
        <v>2.8260000000000001</v>
      </c>
      <c r="BE142" s="39">
        <v>16.443999999999999</v>
      </c>
      <c r="BF142" s="39">
        <v>3.8180000000000001</v>
      </c>
      <c r="BG142" s="39">
        <v>7.0750000000000002</v>
      </c>
      <c r="BH142" s="39">
        <v>5.431</v>
      </c>
      <c r="BI142" s="39">
        <v>5.7679999999999998</v>
      </c>
      <c r="BJ142" s="39">
        <v>5.976</v>
      </c>
      <c r="BK142" s="39">
        <v>3.093</v>
      </c>
    </row>
    <row r="143" spans="1:63" x14ac:dyDescent="0.2">
      <c r="A143" s="30">
        <f t="shared" si="22"/>
        <v>2024</v>
      </c>
      <c r="D143" s="30">
        <f t="shared" si="23"/>
        <v>2</v>
      </c>
      <c r="E143" s="30">
        <f t="shared" si="14"/>
        <v>50</v>
      </c>
      <c r="F143" s="30">
        <f t="shared" si="15"/>
        <v>50</v>
      </c>
      <c r="G143" s="30">
        <f t="shared" si="16"/>
        <v>10</v>
      </c>
      <c r="H143" s="30">
        <f t="shared" si="17"/>
        <v>0</v>
      </c>
      <c r="I143" s="30">
        <f t="shared" si="18"/>
        <v>0</v>
      </c>
      <c r="J143" s="30">
        <f t="shared" si="19"/>
        <v>0</v>
      </c>
      <c r="K143" s="30">
        <f t="shared" si="20"/>
        <v>0</v>
      </c>
      <c r="L143" s="30">
        <f t="shared" si="21"/>
        <v>8</v>
      </c>
      <c r="M143" s="38">
        <v>45505</v>
      </c>
      <c r="N143" s="39">
        <v>6.6829999999999998</v>
      </c>
      <c r="O143" s="39">
        <v>4.2460000000000004</v>
      </c>
      <c r="P143" s="39">
        <v>8.798</v>
      </c>
      <c r="Q143" s="39">
        <v>2.19</v>
      </c>
      <c r="R143" s="39">
        <v>26.233000000000001</v>
      </c>
      <c r="S143" s="39">
        <v>3.847</v>
      </c>
      <c r="T143" s="39">
        <v>7.4470000000000001</v>
      </c>
      <c r="U143" s="39">
        <v>4.9809999999999999</v>
      </c>
      <c r="V143" s="39">
        <v>5</v>
      </c>
      <c r="W143" s="39">
        <v>6.1340000000000003</v>
      </c>
      <c r="X143" s="39">
        <v>12.618</v>
      </c>
      <c r="Y143" s="39">
        <v>3.3580000000000001</v>
      </c>
      <c r="Z143" s="39">
        <v>8.7349999999999994</v>
      </c>
      <c r="AA143" s="39">
        <v>3.2759999999999998</v>
      </c>
      <c r="AB143" s="39">
        <v>3.9039999999999999</v>
      </c>
      <c r="AC143" s="39">
        <v>6.7750000000000004</v>
      </c>
      <c r="AD143" s="39">
        <v>4.6139999999999999</v>
      </c>
      <c r="AE143" s="39">
        <v>5.8109999999999999</v>
      </c>
      <c r="AF143" s="39">
        <v>28.544</v>
      </c>
      <c r="AG143" s="39">
        <v>2.3849999999999998</v>
      </c>
      <c r="AH143" s="39">
        <v>21.177</v>
      </c>
      <c r="AI143" s="39">
        <v>5.976</v>
      </c>
      <c r="AJ143" s="39">
        <v>3.33</v>
      </c>
      <c r="AK143" s="39">
        <v>4.8120000000000003</v>
      </c>
      <c r="AL143" s="39">
        <v>6.8179999999999996</v>
      </c>
      <c r="AM143" s="39">
        <v>2.0459999999999998</v>
      </c>
      <c r="AN143" s="39">
        <v>3.0209999999999999</v>
      </c>
      <c r="AO143" s="39">
        <v>7.1680000000000001</v>
      </c>
      <c r="AP143" s="39">
        <v>3.8079999999999998</v>
      </c>
      <c r="AQ143" s="39">
        <v>4.1760000000000002</v>
      </c>
      <c r="AR143" s="39">
        <v>2.7530000000000001</v>
      </c>
      <c r="AS143" s="39">
        <v>6.8840000000000003</v>
      </c>
      <c r="AT143" s="39">
        <v>4.1719999999999997</v>
      </c>
      <c r="AU143" s="39">
        <v>20.77</v>
      </c>
      <c r="AV143" s="39">
        <v>18.905999999999999</v>
      </c>
      <c r="AW143" s="39">
        <v>1.3759999999999999</v>
      </c>
      <c r="AX143" s="39">
        <v>4.9509999999999996</v>
      </c>
      <c r="AY143" s="39">
        <v>10.959</v>
      </c>
      <c r="AZ143" s="39">
        <v>2.177</v>
      </c>
      <c r="BA143" s="39">
        <v>8.0630000000000006</v>
      </c>
      <c r="BB143" s="39">
        <v>4.6639999999999997</v>
      </c>
      <c r="BC143" s="39">
        <v>7.8339999999999996</v>
      </c>
      <c r="BD143" s="39">
        <v>3.645</v>
      </c>
      <c r="BE143" s="39">
        <v>6.41</v>
      </c>
      <c r="BF143" s="39">
        <v>11.077</v>
      </c>
      <c r="BG143" s="39">
        <v>1.518</v>
      </c>
      <c r="BH143" s="39">
        <v>14.811999999999999</v>
      </c>
      <c r="BI143" s="39">
        <v>8.4480000000000004</v>
      </c>
      <c r="BJ143" s="39">
        <v>2.2989999999999999</v>
      </c>
      <c r="BK143" s="39">
        <v>16.823</v>
      </c>
    </row>
    <row r="144" spans="1:63" x14ac:dyDescent="0.2">
      <c r="A144" s="30">
        <f t="shared" si="22"/>
        <v>2024</v>
      </c>
      <c r="D144" s="30">
        <f t="shared" si="23"/>
        <v>2</v>
      </c>
      <c r="E144" s="30">
        <f t="shared" si="14"/>
        <v>50</v>
      </c>
      <c r="F144" s="30">
        <f t="shared" si="15"/>
        <v>43</v>
      </c>
      <c r="G144" s="30">
        <f t="shared" si="16"/>
        <v>10</v>
      </c>
      <c r="H144" s="30">
        <f t="shared" si="17"/>
        <v>0</v>
      </c>
      <c r="I144" s="30">
        <f t="shared" si="18"/>
        <v>0</v>
      </c>
      <c r="J144" s="30">
        <f t="shared" si="19"/>
        <v>0</v>
      </c>
      <c r="K144" s="30">
        <f t="shared" si="20"/>
        <v>0</v>
      </c>
      <c r="L144" s="30">
        <f t="shared" si="21"/>
        <v>9</v>
      </c>
      <c r="M144" s="38">
        <v>45536</v>
      </c>
      <c r="N144" s="39">
        <v>17.396999999999998</v>
      </c>
      <c r="O144" s="39">
        <v>4.2220000000000004</v>
      </c>
      <c r="P144" s="39">
        <v>10.956</v>
      </c>
      <c r="Q144" s="39">
        <v>1.585</v>
      </c>
      <c r="R144" s="39">
        <v>9.7799999999999994</v>
      </c>
      <c r="S144" s="39">
        <v>0.66700000000000004</v>
      </c>
      <c r="T144" s="39">
        <v>2.7919999999999998</v>
      </c>
      <c r="U144" s="39">
        <v>31.456</v>
      </c>
      <c r="V144" s="39">
        <v>7.3810000000000002</v>
      </c>
      <c r="W144" s="39">
        <v>4.1280000000000001</v>
      </c>
      <c r="X144" s="39">
        <v>3.0459999999999998</v>
      </c>
      <c r="Y144" s="39">
        <v>5.2389999999999999</v>
      </c>
      <c r="Z144" s="39">
        <v>1.129</v>
      </c>
      <c r="AA144" s="39">
        <v>12.513</v>
      </c>
      <c r="AB144" s="39">
        <v>4.2530000000000001</v>
      </c>
      <c r="AC144" s="39">
        <v>4.048</v>
      </c>
      <c r="AD144" s="39">
        <v>9.5830000000000002</v>
      </c>
      <c r="AE144" s="39">
        <v>0.48</v>
      </c>
      <c r="AF144" s="39">
        <v>8.2040000000000006</v>
      </c>
      <c r="AG144" s="39">
        <v>0.48499999999999999</v>
      </c>
      <c r="AH144" s="39">
        <v>12.464</v>
      </c>
      <c r="AI144" s="39">
        <v>0.318</v>
      </c>
      <c r="AJ144" s="39">
        <v>2.5249999999999999</v>
      </c>
      <c r="AK144" s="39">
        <v>7.67</v>
      </c>
      <c r="AL144" s="39">
        <v>7.3540000000000001</v>
      </c>
      <c r="AM144" s="39">
        <v>0.57599999999999996</v>
      </c>
      <c r="AN144" s="39">
        <v>5.907</v>
      </c>
      <c r="AO144" s="39">
        <v>3.3719999999999999</v>
      </c>
      <c r="AP144" s="39">
        <v>2.3050000000000002</v>
      </c>
      <c r="AQ144" s="39">
        <v>11.824999999999999</v>
      </c>
      <c r="AR144" s="39">
        <v>0.28799999999999998</v>
      </c>
      <c r="AS144" s="39">
        <v>10.093</v>
      </c>
      <c r="AT144" s="39">
        <v>3.5710000000000002</v>
      </c>
      <c r="AU144" s="39">
        <v>7.2859999999999996</v>
      </c>
      <c r="AV144" s="39">
        <v>4.8239999999999998</v>
      </c>
      <c r="AW144" s="39">
        <v>4.4429999999999996</v>
      </c>
      <c r="AX144" s="39">
        <v>12.368</v>
      </c>
      <c r="AY144" s="39">
        <v>5.5270000000000001</v>
      </c>
      <c r="AZ144" s="39">
        <v>1.36</v>
      </c>
      <c r="BA144" s="39">
        <v>16.672000000000001</v>
      </c>
      <c r="BB144" s="39">
        <v>6.1589999999999998</v>
      </c>
      <c r="BC144" s="39">
        <v>4.4249999999999998</v>
      </c>
      <c r="BD144" s="39">
        <v>8.0229999999999997</v>
      </c>
      <c r="BE144" s="39">
        <v>0.29899999999999999</v>
      </c>
      <c r="BF144" s="39">
        <v>5.4859999999999998</v>
      </c>
      <c r="BG144" s="39">
        <v>5.3940000000000001</v>
      </c>
      <c r="BH144" s="39">
        <v>5.3390000000000004</v>
      </c>
      <c r="BI144" s="39">
        <v>40.845999999999997</v>
      </c>
      <c r="BJ144" s="39">
        <v>7.17</v>
      </c>
      <c r="BK144" s="39">
        <v>2.016</v>
      </c>
    </row>
    <row r="145" spans="1:63" x14ac:dyDescent="0.2">
      <c r="A145" s="30">
        <f t="shared" si="22"/>
        <v>2024</v>
      </c>
      <c r="D145" s="30">
        <f t="shared" si="23"/>
        <v>0</v>
      </c>
      <c r="E145" s="30">
        <f t="shared" si="14"/>
        <v>35</v>
      </c>
      <c r="F145" s="30">
        <f t="shared" si="15"/>
        <v>19</v>
      </c>
      <c r="G145" s="30">
        <f t="shared" si="16"/>
        <v>2</v>
      </c>
      <c r="H145" s="30">
        <f t="shared" si="17"/>
        <v>0</v>
      </c>
      <c r="I145" s="30">
        <f t="shared" si="18"/>
        <v>0</v>
      </c>
      <c r="J145" s="30">
        <f t="shared" si="19"/>
        <v>0</v>
      </c>
      <c r="K145" s="30">
        <f t="shared" si="20"/>
        <v>0</v>
      </c>
      <c r="L145" s="30">
        <f t="shared" si="21"/>
        <v>10</v>
      </c>
      <c r="M145" s="38">
        <v>45566</v>
      </c>
      <c r="N145" s="39">
        <v>14.8</v>
      </c>
      <c r="O145" s="39">
        <v>0.112</v>
      </c>
      <c r="P145" s="39">
        <v>2.177</v>
      </c>
      <c r="Q145" s="39">
        <v>0</v>
      </c>
      <c r="R145" s="39">
        <v>0</v>
      </c>
      <c r="S145" s="39">
        <v>0.47799999999999998</v>
      </c>
      <c r="T145" s="39">
        <v>0.48299999999999998</v>
      </c>
      <c r="U145" s="39">
        <v>14.58</v>
      </c>
      <c r="V145" s="39">
        <v>2.87</v>
      </c>
      <c r="W145" s="39">
        <v>0</v>
      </c>
      <c r="X145" s="39">
        <v>1.379</v>
      </c>
      <c r="Y145" s="39">
        <v>0.111</v>
      </c>
      <c r="Z145" s="39">
        <v>1.9690000000000001</v>
      </c>
      <c r="AA145" s="39">
        <v>0</v>
      </c>
      <c r="AB145" s="39">
        <v>0.60599999999999998</v>
      </c>
      <c r="AC145" s="39">
        <v>0</v>
      </c>
      <c r="AD145" s="39">
        <v>5.056</v>
      </c>
      <c r="AE145" s="39">
        <v>1.4379999999999999</v>
      </c>
      <c r="AF145" s="39">
        <v>0</v>
      </c>
      <c r="AG145" s="39">
        <v>7.7640000000000002</v>
      </c>
      <c r="AH145" s="39">
        <v>1.677</v>
      </c>
      <c r="AI145" s="39">
        <v>4.4999999999999998E-2</v>
      </c>
      <c r="AJ145" s="39">
        <v>0.129</v>
      </c>
      <c r="AK145" s="39">
        <v>1.516</v>
      </c>
      <c r="AL145" s="39">
        <v>2.097</v>
      </c>
      <c r="AM145" s="39">
        <v>0.68</v>
      </c>
      <c r="AN145" s="39">
        <v>6.1369999999999996</v>
      </c>
      <c r="AO145" s="39">
        <v>0.41799999999999998</v>
      </c>
      <c r="AP145" s="39">
        <v>1.9610000000000001</v>
      </c>
      <c r="AQ145" s="39">
        <v>0</v>
      </c>
      <c r="AR145" s="39">
        <v>0</v>
      </c>
      <c r="AS145" s="39">
        <v>0.215</v>
      </c>
      <c r="AT145" s="39">
        <v>0</v>
      </c>
      <c r="AU145" s="39">
        <v>6.4000000000000001E-2</v>
      </c>
      <c r="AV145" s="39">
        <v>0</v>
      </c>
      <c r="AW145" s="39">
        <v>0.49399999999999999</v>
      </c>
      <c r="AX145" s="39">
        <v>5.4980000000000002</v>
      </c>
      <c r="AY145" s="39">
        <v>0</v>
      </c>
      <c r="AZ145" s="39">
        <v>0</v>
      </c>
      <c r="BA145" s="39">
        <v>6.234</v>
      </c>
      <c r="BB145" s="39">
        <v>1.282</v>
      </c>
      <c r="BC145" s="39">
        <v>0</v>
      </c>
      <c r="BD145" s="39">
        <v>0</v>
      </c>
      <c r="BE145" s="39">
        <v>0.27100000000000002</v>
      </c>
      <c r="BF145" s="39">
        <v>6.6719999999999997</v>
      </c>
      <c r="BG145" s="39">
        <v>2.8809999999999998</v>
      </c>
      <c r="BH145" s="39">
        <v>0.35299999999999998</v>
      </c>
      <c r="BI145" s="39">
        <v>0.72499999999999998</v>
      </c>
      <c r="BJ145" s="39">
        <v>0.39300000000000002</v>
      </c>
      <c r="BK145" s="39">
        <v>0</v>
      </c>
    </row>
    <row r="146" spans="1:63" x14ac:dyDescent="0.2">
      <c r="A146" s="30">
        <f t="shared" si="22"/>
        <v>2024</v>
      </c>
      <c r="D146" s="30">
        <f t="shared" si="23"/>
        <v>0</v>
      </c>
      <c r="E146" s="30">
        <f t="shared" si="14"/>
        <v>13</v>
      </c>
      <c r="F146" s="30">
        <f t="shared" si="15"/>
        <v>2</v>
      </c>
      <c r="G146" s="30">
        <f t="shared" si="16"/>
        <v>0</v>
      </c>
      <c r="H146" s="30">
        <f t="shared" si="17"/>
        <v>0</v>
      </c>
      <c r="I146" s="30">
        <f t="shared" si="18"/>
        <v>0</v>
      </c>
      <c r="J146" s="30">
        <f t="shared" si="19"/>
        <v>0</v>
      </c>
      <c r="K146" s="30">
        <f t="shared" si="20"/>
        <v>0</v>
      </c>
      <c r="L146" s="30">
        <f t="shared" si="21"/>
        <v>11</v>
      </c>
      <c r="M146" s="38">
        <v>45597</v>
      </c>
      <c r="N146" s="39">
        <v>0</v>
      </c>
      <c r="O146" s="39">
        <v>0</v>
      </c>
      <c r="P146" s="39">
        <v>0</v>
      </c>
      <c r="Q146" s="39">
        <v>2.7E-2</v>
      </c>
      <c r="R146" s="39">
        <v>0.442</v>
      </c>
      <c r="S146" s="39">
        <v>0</v>
      </c>
      <c r="T146" s="39">
        <v>0</v>
      </c>
      <c r="U146" s="39">
        <v>0</v>
      </c>
      <c r="V146" s="39">
        <v>0</v>
      </c>
      <c r="W146" s="39">
        <v>0.24</v>
      </c>
      <c r="X146" s="39">
        <v>0</v>
      </c>
      <c r="Y146" s="39">
        <v>0</v>
      </c>
      <c r="Z146" s="39">
        <v>0</v>
      </c>
      <c r="AA146" s="39">
        <v>0</v>
      </c>
      <c r="AB146" s="39">
        <v>1.514</v>
      </c>
      <c r="AC146" s="39">
        <v>0</v>
      </c>
      <c r="AD146" s="39">
        <v>0.92800000000000005</v>
      </c>
      <c r="AE146" s="39">
        <v>0</v>
      </c>
      <c r="AF146" s="39">
        <v>0</v>
      </c>
      <c r="AG146" s="39">
        <v>0.498</v>
      </c>
      <c r="AH146" s="39">
        <v>0</v>
      </c>
      <c r="AI146" s="39">
        <v>0.32400000000000001</v>
      </c>
      <c r="AJ146" s="39">
        <v>0</v>
      </c>
      <c r="AK146" s="39">
        <v>0</v>
      </c>
      <c r="AL146" s="39">
        <v>0</v>
      </c>
      <c r="AM146" s="39">
        <v>0</v>
      </c>
      <c r="AN146" s="39">
        <v>0.41099999999999998</v>
      </c>
      <c r="AO146" s="39">
        <v>0</v>
      </c>
      <c r="AP146" s="39">
        <v>0</v>
      </c>
      <c r="AQ146" s="39">
        <v>0</v>
      </c>
      <c r="AR146" s="39">
        <v>0.48799999999999999</v>
      </c>
      <c r="AS146" s="39">
        <v>0</v>
      </c>
      <c r="AT146" s="39">
        <v>0</v>
      </c>
      <c r="AU146" s="39">
        <v>0</v>
      </c>
      <c r="AV146" s="39">
        <v>0</v>
      </c>
      <c r="AW146" s="39">
        <v>0</v>
      </c>
      <c r="AX146" s="39">
        <v>0</v>
      </c>
      <c r="AY146" s="39">
        <v>0</v>
      </c>
      <c r="AZ146" s="39">
        <v>0</v>
      </c>
      <c r="BA146" s="39">
        <v>0</v>
      </c>
      <c r="BB146" s="39">
        <v>5.0430000000000001</v>
      </c>
      <c r="BC146" s="39">
        <v>0</v>
      </c>
      <c r="BD146" s="39">
        <v>0</v>
      </c>
      <c r="BE146" s="39">
        <v>0.94199999999999995</v>
      </c>
      <c r="BF146" s="39">
        <v>0</v>
      </c>
      <c r="BG146" s="39">
        <v>0</v>
      </c>
      <c r="BH146" s="39">
        <v>0.35199999999999998</v>
      </c>
      <c r="BI146" s="39">
        <v>0</v>
      </c>
      <c r="BJ146" s="39">
        <v>0.253</v>
      </c>
      <c r="BK146" s="39">
        <v>0</v>
      </c>
    </row>
    <row r="147" spans="1:63" x14ac:dyDescent="0.2">
      <c r="A147" s="30">
        <f t="shared" si="22"/>
        <v>2024</v>
      </c>
      <c r="D147" s="30">
        <f t="shared" si="23"/>
        <v>0</v>
      </c>
      <c r="E147" s="30">
        <f t="shared" si="14"/>
        <v>24</v>
      </c>
      <c r="F147" s="30">
        <f t="shared" si="15"/>
        <v>18</v>
      </c>
      <c r="G147" s="30">
        <f t="shared" si="16"/>
        <v>2</v>
      </c>
      <c r="H147" s="30">
        <f t="shared" si="17"/>
        <v>0</v>
      </c>
      <c r="I147" s="30">
        <f t="shared" si="18"/>
        <v>0</v>
      </c>
      <c r="J147" s="30">
        <f t="shared" si="19"/>
        <v>0</v>
      </c>
      <c r="K147" s="30">
        <f t="shared" si="20"/>
        <v>0</v>
      </c>
      <c r="L147" s="30">
        <f t="shared" si="21"/>
        <v>12</v>
      </c>
      <c r="M147" s="38">
        <v>45627</v>
      </c>
      <c r="N147" s="39">
        <v>3.7010000000000001</v>
      </c>
      <c r="O147" s="39">
        <v>0</v>
      </c>
      <c r="P147" s="39">
        <v>0</v>
      </c>
      <c r="Q147" s="39">
        <v>0</v>
      </c>
      <c r="R147" s="39">
        <v>2.714</v>
      </c>
      <c r="S147" s="39">
        <v>0.95899999999999996</v>
      </c>
      <c r="T147" s="39">
        <v>0</v>
      </c>
      <c r="U147" s="39">
        <v>1.7070000000000001</v>
      </c>
      <c r="V147" s="39">
        <v>1.4039999999999999</v>
      </c>
      <c r="W147" s="39">
        <v>0</v>
      </c>
      <c r="X147" s="39">
        <v>2.0329999999999999</v>
      </c>
      <c r="Y147" s="39">
        <v>0</v>
      </c>
      <c r="Z147" s="39">
        <v>0</v>
      </c>
      <c r="AA147" s="39">
        <v>0.77100000000000002</v>
      </c>
      <c r="AB147" s="39">
        <v>4.5229999999999997</v>
      </c>
      <c r="AC147" s="39">
        <v>0</v>
      </c>
      <c r="AD147" s="39">
        <v>0</v>
      </c>
      <c r="AE147" s="39">
        <v>1.417</v>
      </c>
      <c r="AF147" s="39">
        <v>4.532</v>
      </c>
      <c r="AG147" s="39">
        <v>0</v>
      </c>
      <c r="AH147" s="39">
        <v>0</v>
      </c>
      <c r="AI147" s="39">
        <v>15.632</v>
      </c>
      <c r="AJ147" s="39">
        <v>0</v>
      </c>
      <c r="AK147" s="39">
        <v>11.335000000000001</v>
      </c>
      <c r="AL147" s="39">
        <v>0</v>
      </c>
      <c r="AM147" s="39">
        <v>1.3</v>
      </c>
      <c r="AN147" s="39">
        <v>2.9860000000000002</v>
      </c>
      <c r="AO147" s="39">
        <v>1.0409999999999999</v>
      </c>
      <c r="AP147" s="39">
        <v>0</v>
      </c>
      <c r="AQ147" s="39">
        <v>0</v>
      </c>
      <c r="AR147" s="39">
        <v>0.55400000000000005</v>
      </c>
      <c r="AS147" s="39">
        <v>0</v>
      </c>
      <c r="AT147" s="39">
        <v>0</v>
      </c>
      <c r="AU147" s="39">
        <v>5.4829999999999997</v>
      </c>
      <c r="AV147" s="39">
        <v>0</v>
      </c>
      <c r="AW147" s="39">
        <v>3.4000000000000002E-2</v>
      </c>
      <c r="AX147" s="39">
        <v>0.54200000000000004</v>
      </c>
      <c r="AY147" s="39">
        <v>0</v>
      </c>
      <c r="AZ147" s="39">
        <v>0</v>
      </c>
      <c r="BA147" s="39">
        <v>0.64300000000000002</v>
      </c>
      <c r="BB147" s="39">
        <v>0</v>
      </c>
      <c r="BC147" s="39">
        <v>3.4889999999999999</v>
      </c>
      <c r="BD147" s="39">
        <v>5.6340000000000003</v>
      </c>
      <c r="BE147" s="39">
        <v>0</v>
      </c>
      <c r="BF147" s="39">
        <v>0</v>
      </c>
      <c r="BG147" s="39">
        <v>0</v>
      </c>
      <c r="BH147" s="39">
        <v>3.1640000000000001</v>
      </c>
      <c r="BI147" s="39">
        <v>0</v>
      </c>
      <c r="BJ147" s="39">
        <v>0</v>
      </c>
      <c r="BK147" s="39">
        <v>6.4160000000000004</v>
      </c>
    </row>
    <row r="148" spans="1:63" x14ac:dyDescent="0.2">
      <c r="A148" s="30">
        <f t="shared" si="22"/>
        <v>2025</v>
      </c>
      <c r="D148" s="30">
        <f t="shared" si="23"/>
        <v>1</v>
      </c>
      <c r="E148" s="30">
        <f t="shared" si="14"/>
        <v>43</v>
      </c>
      <c r="F148" s="30">
        <f t="shared" si="15"/>
        <v>37</v>
      </c>
      <c r="G148" s="30">
        <f t="shared" si="16"/>
        <v>5</v>
      </c>
      <c r="H148" s="30">
        <f t="shared" si="17"/>
        <v>0</v>
      </c>
      <c r="I148" s="30">
        <f t="shared" si="18"/>
        <v>0</v>
      </c>
      <c r="J148" s="30">
        <f t="shared" si="19"/>
        <v>0</v>
      </c>
      <c r="K148" s="30">
        <f t="shared" si="20"/>
        <v>0</v>
      </c>
      <c r="L148" s="30">
        <f t="shared" si="21"/>
        <v>1</v>
      </c>
      <c r="M148" s="38">
        <v>45658</v>
      </c>
      <c r="N148" s="39">
        <v>18.998000000000001</v>
      </c>
      <c r="O148" s="39">
        <v>0</v>
      </c>
      <c r="P148" s="39">
        <v>8.3659999999999997</v>
      </c>
      <c r="Q148" s="39">
        <v>0</v>
      </c>
      <c r="R148" s="39">
        <v>1.4770000000000001</v>
      </c>
      <c r="S148" s="39">
        <v>5.3049999999999997</v>
      </c>
      <c r="T148" s="39">
        <v>8.7070000000000007</v>
      </c>
      <c r="U148" s="39">
        <v>0</v>
      </c>
      <c r="V148" s="39">
        <v>2.7040000000000002</v>
      </c>
      <c r="W148" s="39">
        <v>1.5640000000000001</v>
      </c>
      <c r="X148" s="39">
        <v>1.2290000000000001</v>
      </c>
      <c r="Y148" s="39">
        <v>5.1859999999999999</v>
      </c>
      <c r="Z148" s="39">
        <v>4.2210000000000001</v>
      </c>
      <c r="AA148" s="39">
        <v>2.9929999999999999</v>
      </c>
      <c r="AB148" s="39">
        <v>6.3440000000000003</v>
      </c>
      <c r="AC148" s="39">
        <v>3.4820000000000002</v>
      </c>
      <c r="AD148" s="39">
        <v>1.8640000000000001</v>
      </c>
      <c r="AE148" s="39">
        <v>3.282</v>
      </c>
      <c r="AF148" s="39">
        <v>0.13100000000000001</v>
      </c>
      <c r="AG148" s="39">
        <v>13.515000000000001</v>
      </c>
      <c r="AH148" s="39">
        <v>0.77600000000000002</v>
      </c>
      <c r="AI148" s="39">
        <v>5.4409999999999998</v>
      </c>
      <c r="AJ148" s="39">
        <v>5.5810000000000004</v>
      </c>
      <c r="AK148" s="39">
        <v>4.1550000000000002</v>
      </c>
      <c r="AL148" s="39">
        <v>6.5049999999999999</v>
      </c>
      <c r="AM148" s="39">
        <v>0</v>
      </c>
      <c r="AN148" s="39">
        <v>4.2789999999999999</v>
      </c>
      <c r="AO148" s="39">
        <v>8.2319999999999993</v>
      </c>
      <c r="AP148" s="39">
        <v>0.252</v>
      </c>
      <c r="AQ148" s="39">
        <v>2.8420000000000001</v>
      </c>
      <c r="AR148" s="39">
        <v>4.4880000000000004</v>
      </c>
      <c r="AS148" s="39">
        <v>1.9970000000000001</v>
      </c>
      <c r="AT148" s="39">
        <v>0</v>
      </c>
      <c r="AU148" s="39">
        <v>17.457000000000001</v>
      </c>
      <c r="AV148" s="39">
        <v>0.158</v>
      </c>
      <c r="AW148" s="39">
        <v>2.637</v>
      </c>
      <c r="AX148" s="39">
        <v>2.133</v>
      </c>
      <c r="AY148" s="39">
        <v>2.3119999999999998</v>
      </c>
      <c r="AZ148" s="39">
        <v>0</v>
      </c>
      <c r="BA148" s="39">
        <v>19.193000000000001</v>
      </c>
      <c r="BB148" s="39">
        <v>25.661000000000001</v>
      </c>
      <c r="BC148" s="39">
        <v>0</v>
      </c>
      <c r="BD148" s="39">
        <v>3.3010000000000002</v>
      </c>
      <c r="BE148" s="39">
        <v>6.6020000000000003</v>
      </c>
      <c r="BF148" s="39">
        <v>4.7750000000000004</v>
      </c>
      <c r="BG148" s="39">
        <v>0.69099999999999995</v>
      </c>
      <c r="BH148" s="39">
        <v>2.9649999999999999</v>
      </c>
      <c r="BI148" s="39">
        <v>1.6439999999999999</v>
      </c>
      <c r="BJ148" s="39">
        <v>5.5E-2</v>
      </c>
      <c r="BK148" s="39">
        <v>5.4729999999999999</v>
      </c>
    </row>
    <row r="149" spans="1:63" x14ac:dyDescent="0.2">
      <c r="A149" s="30">
        <f t="shared" si="22"/>
        <v>2025</v>
      </c>
      <c r="D149" s="30">
        <f t="shared" si="23"/>
        <v>0</v>
      </c>
      <c r="E149" s="30">
        <f t="shared" si="14"/>
        <v>27</v>
      </c>
      <c r="F149" s="30">
        <f t="shared" si="15"/>
        <v>10</v>
      </c>
      <c r="G149" s="30">
        <f t="shared" si="16"/>
        <v>0</v>
      </c>
      <c r="H149" s="30">
        <f t="shared" si="17"/>
        <v>0</v>
      </c>
      <c r="I149" s="30">
        <f t="shared" si="18"/>
        <v>0</v>
      </c>
      <c r="J149" s="30">
        <f t="shared" si="19"/>
        <v>0</v>
      </c>
      <c r="K149" s="30">
        <f t="shared" si="20"/>
        <v>0</v>
      </c>
      <c r="L149" s="30">
        <f t="shared" si="21"/>
        <v>2</v>
      </c>
      <c r="M149" s="38">
        <v>45689</v>
      </c>
      <c r="N149" s="39">
        <v>1.5760000000000001</v>
      </c>
      <c r="O149" s="39">
        <v>0.76700000000000002</v>
      </c>
      <c r="P149" s="39">
        <v>0</v>
      </c>
      <c r="Q149" s="39">
        <v>0.40799999999999997</v>
      </c>
      <c r="R149" s="39">
        <v>0.53800000000000003</v>
      </c>
      <c r="S149" s="39">
        <v>0</v>
      </c>
      <c r="T149" s="39">
        <v>0.44700000000000001</v>
      </c>
      <c r="U149" s="39">
        <v>0.13600000000000001</v>
      </c>
      <c r="V149" s="39">
        <v>0</v>
      </c>
      <c r="W149" s="39">
        <v>0.32100000000000001</v>
      </c>
      <c r="X149" s="39">
        <v>0</v>
      </c>
      <c r="Y149" s="39">
        <v>0</v>
      </c>
      <c r="Z149" s="39">
        <v>0</v>
      </c>
      <c r="AA149" s="39">
        <v>0.17599999999999999</v>
      </c>
      <c r="AB149" s="39">
        <v>2.1669999999999998</v>
      </c>
      <c r="AC149" s="39">
        <v>0.83299999999999996</v>
      </c>
      <c r="AD149" s="39">
        <v>0.214</v>
      </c>
      <c r="AE149" s="39">
        <v>0.25900000000000001</v>
      </c>
      <c r="AF149" s="39">
        <v>1.264</v>
      </c>
      <c r="AG149" s="39">
        <v>0</v>
      </c>
      <c r="AH149" s="39">
        <v>1.3069999999999999</v>
      </c>
      <c r="AI149" s="39">
        <v>0.746</v>
      </c>
      <c r="AJ149" s="39">
        <v>0</v>
      </c>
      <c r="AK149" s="39">
        <v>2.8109999999999999</v>
      </c>
      <c r="AL149" s="39">
        <v>0</v>
      </c>
      <c r="AM149" s="39">
        <v>2.4630000000000001</v>
      </c>
      <c r="AN149" s="39">
        <v>4.4969999999999999</v>
      </c>
      <c r="AO149" s="39">
        <v>4.8000000000000001E-2</v>
      </c>
      <c r="AP149" s="39">
        <v>3.944</v>
      </c>
      <c r="AQ149" s="39">
        <v>0</v>
      </c>
      <c r="AR149" s="39">
        <v>0</v>
      </c>
      <c r="AS149" s="39">
        <v>3.661</v>
      </c>
      <c r="AT149" s="39">
        <v>0</v>
      </c>
      <c r="AU149" s="39">
        <v>0</v>
      </c>
      <c r="AV149" s="39">
        <v>0.64400000000000002</v>
      </c>
      <c r="AW149" s="39">
        <v>0</v>
      </c>
      <c r="AX149" s="39">
        <v>0.24299999999999999</v>
      </c>
      <c r="AY149" s="39">
        <v>0</v>
      </c>
      <c r="AZ149" s="39">
        <v>0</v>
      </c>
      <c r="BA149" s="39">
        <v>0</v>
      </c>
      <c r="BB149" s="39">
        <v>0</v>
      </c>
      <c r="BC149" s="39">
        <v>1.897</v>
      </c>
      <c r="BD149" s="39">
        <v>0</v>
      </c>
      <c r="BE149" s="39">
        <v>0.54800000000000004</v>
      </c>
      <c r="BF149" s="39">
        <v>0</v>
      </c>
      <c r="BG149" s="39">
        <v>0</v>
      </c>
      <c r="BH149" s="39">
        <v>0</v>
      </c>
      <c r="BI149" s="39">
        <v>0.113</v>
      </c>
      <c r="BJ149" s="39">
        <v>0.157</v>
      </c>
      <c r="BK149" s="39">
        <v>0</v>
      </c>
    </row>
    <row r="150" spans="1:63" x14ac:dyDescent="0.2">
      <c r="A150" s="30">
        <f t="shared" si="22"/>
        <v>2025</v>
      </c>
      <c r="D150" s="30">
        <f t="shared" si="23"/>
        <v>1</v>
      </c>
      <c r="E150" s="30">
        <f t="shared" si="14"/>
        <v>20</v>
      </c>
      <c r="F150" s="30">
        <f t="shared" si="15"/>
        <v>11</v>
      </c>
      <c r="G150" s="30">
        <f t="shared" si="16"/>
        <v>2</v>
      </c>
      <c r="H150" s="30">
        <f t="shared" si="17"/>
        <v>0</v>
      </c>
      <c r="I150" s="30">
        <f t="shared" si="18"/>
        <v>0</v>
      </c>
      <c r="J150" s="30">
        <f t="shared" si="19"/>
        <v>0</v>
      </c>
      <c r="K150" s="30">
        <f t="shared" si="20"/>
        <v>0</v>
      </c>
      <c r="L150" s="30">
        <f t="shared" si="21"/>
        <v>3</v>
      </c>
      <c r="M150" s="38">
        <v>45717</v>
      </c>
      <c r="N150" s="39">
        <v>6.2E-2</v>
      </c>
      <c r="O150" s="39">
        <v>0.01</v>
      </c>
      <c r="P150" s="39">
        <v>0</v>
      </c>
      <c r="Q150" s="39">
        <v>0.115</v>
      </c>
      <c r="R150" s="39">
        <v>0</v>
      </c>
      <c r="S150" s="39">
        <v>0.41099999999999998</v>
      </c>
      <c r="T150" s="39">
        <v>0</v>
      </c>
      <c r="U150" s="39">
        <v>2.1240000000000001</v>
      </c>
      <c r="V150" s="39">
        <v>0</v>
      </c>
      <c r="W150" s="39">
        <v>0.95099999999999996</v>
      </c>
      <c r="X150" s="39">
        <v>2.5219999999999998</v>
      </c>
      <c r="Y150" s="39">
        <v>0</v>
      </c>
      <c r="Z150" s="39">
        <v>25.405000000000001</v>
      </c>
      <c r="AA150" s="39">
        <v>0</v>
      </c>
      <c r="AB150" s="39">
        <v>0</v>
      </c>
      <c r="AC150" s="39">
        <v>2.0910000000000002</v>
      </c>
      <c r="AD150" s="39">
        <v>0</v>
      </c>
      <c r="AE150" s="39">
        <v>0.55000000000000004</v>
      </c>
      <c r="AF150" s="39">
        <v>0</v>
      </c>
      <c r="AG150" s="39">
        <v>0.31</v>
      </c>
      <c r="AH150" s="39">
        <v>0.02</v>
      </c>
      <c r="AI150" s="39">
        <v>0</v>
      </c>
      <c r="AJ150" s="39">
        <v>0</v>
      </c>
      <c r="AK150" s="39">
        <v>1.006</v>
      </c>
      <c r="AL150" s="39">
        <v>1.2230000000000001</v>
      </c>
      <c r="AM150" s="39">
        <v>0</v>
      </c>
      <c r="AN150" s="39">
        <v>0</v>
      </c>
      <c r="AO150" s="39">
        <v>0</v>
      </c>
      <c r="AP150" s="39">
        <v>0</v>
      </c>
      <c r="AQ150" s="39">
        <v>0</v>
      </c>
      <c r="AR150" s="39">
        <v>0</v>
      </c>
      <c r="AS150" s="39">
        <v>0</v>
      </c>
      <c r="AT150" s="39">
        <v>0</v>
      </c>
      <c r="AU150" s="39">
        <v>1.341</v>
      </c>
      <c r="AV150" s="39">
        <v>0</v>
      </c>
      <c r="AW150" s="39">
        <v>0</v>
      </c>
      <c r="AX150" s="39">
        <v>1.571</v>
      </c>
      <c r="AY150" s="39">
        <v>0</v>
      </c>
      <c r="AZ150" s="39">
        <v>0</v>
      </c>
      <c r="BA150" s="39">
        <v>0</v>
      </c>
      <c r="BB150" s="39">
        <v>10.565</v>
      </c>
      <c r="BC150" s="39">
        <v>0</v>
      </c>
      <c r="BD150" s="39">
        <v>2.94</v>
      </c>
      <c r="BE150" s="39">
        <v>0</v>
      </c>
      <c r="BF150" s="39">
        <v>0</v>
      </c>
      <c r="BG150" s="39">
        <v>0</v>
      </c>
      <c r="BH150" s="39">
        <v>0</v>
      </c>
      <c r="BI150" s="39">
        <v>8.1110000000000007</v>
      </c>
      <c r="BJ150" s="39">
        <v>0.14499999999999999</v>
      </c>
      <c r="BK150" s="39">
        <v>0</v>
      </c>
    </row>
    <row r="151" spans="1:63" x14ac:dyDescent="0.2">
      <c r="A151" s="30">
        <f t="shared" si="22"/>
        <v>2025</v>
      </c>
      <c r="D151" s="30">
        <f t="shared" si="23"/>
        <v>0</v>
      </c>
      <c r="E151" s="30">
        <f t="shared" si="14"/>
        <v>0</v>
      </c>
      <c r="F151" s="30">
        <f t="shared" si="15"/>
        <v>0</v>
      </c>
      <c r="G151" s="30">
        <f t="shared" si="16"/>
        <v>0</v>
      </c>
      <c r="H151" s="30">
        <f t="shared" si="17"/>
        <v>0</v>
      </c>
      <c r="I151" s="30">
        <f t="shared" si="18"/>
        <v>0</v>
      </c>
      <c r="J151" s="30">
        <f t="shared" si="19"/>
        <v>0</v>
      </c>
      <c r="K151" s="30">
        <f t="shared" si="20"/>
        <v>0</v>
      </c>
      <c r="L151" s="30">
        <f t="shared" si="21"/>
        <v>4</v>
      </c>
      <c r="M151" s="38">
        <v>45748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  <c r="BB151" s="39">
        <v>0</v>
      </c>
      <c r="BC151" s="39">
        <v>0</v>
      </c>
      <c r="BD151" s="39">
        <v>0</v>
      </c>
      <c r="BE151" s="39">
        <v>0</v>
      </c>
      <c r="BF151" s="39">
        <v>0</v>
      </c>
      <c r="BG151" s="39">
        <v>0</v>
      </c>
      <c r="BH151" s="39">
        <v>0</v>
      </c>
      <c r="BI151" s="39">
        <v>0</v>
      </c>
      <c r="BJ151" s="39">
        <v>0</v>
      </c>
      <c r="BK151" s="39">
        <v>0</v>
      </c>
    </row>
    <row r="152" spans="1:63" x14ac:dyDescent="0.2">
      <c r="A152" s="30">
        <f t="shared" si="22"/>
        <v>2025</v>
      </c>
      <c r="D152" s="30">
        <f t="shared" si="23"/>
        <v>0</v>
      </c>
      <c r="E152" s="30">
        <f t="shared" si="14"/>
        <v>34</v>
      </c>
      <c r="F152" s="30">
        <f t="shared" si="15"/>
        <v>14</v>
      </c>
      <c r="G152" s="30">
        <f t="shared" si="16"/>
        <v>1</v>
      </c>
      <c r="H152" s="30">
        <f t="shared" si="17"/>
        <v>0</v>
      </c>
      <c r="I152" s="30">
        <f t="shared" si="18"/>
        <v>0</v>
      </c>
      <c r="J152" s="30">
        <f t="shared" si="19"/>
        <v>0</v>
      </c>
      <c r="K152" s="30">
        <f t="shared" si="20"/>
        <v>0</v>
      </c>
      <c r="L152" s="30">
        <f t="shared" si="21"/>
        <v>5</v>
      </c>
      <c r="M152" s="38">
        <v>45778</v>
      </c>
      <c r="N152" s="39">
        <v>2.0049999999999999</v>
      </c>
      <c r="O152" s="39">
        <v>0</v>
      </c>
      <c r="P152" s="39">
        <v>0</v>
      </c>
      <c r="Q152" s="39">
        <v>4.2789999999999999</v>
      </c>
      <c r="R152" s="39">
        <v>0.51200000000000001</v>
      </c>
      <c r="S152" s="39">
        <v>1.4710000000000001</v>
      </c>
      <c r="T152" s="39">
        <v>1.6619999999999999</v>
      </c>
      <c r="U152" s="39">
        <v>0</v>
      </c>
      <c r="V152" s="39">
        <v>0.628</v>
      </c>
      <c r="W152" s="39">
        <v>0.66900000000000004</v>
      </c>
      <c r="X152" s="39">
        <v>0</v>
      </c>
      <c r="Y152" s="39">
        <v>8.3130000000000006</v>
      </c>
      <c r="Z152" s="39">
        <v>0</v>
      </c>
      <c r="AA152" s="39">
        <v>2.9980000000000002</v>
      </c>
      <c r="AB152" s="39">
        <v>0</v>
      </c>
      <c r="AC152" s="39">
        <v>0.373</v>
      </c>
      <c r="AD152" s="39">
        <v>5.5759999999999996</v>
      </c>
      <c r="AE152" s="39">
        <v>0</v>
      </c>
      <c r="AF152" s="39">
        <v>3.1339999999999999</v>
      </c>
      <c r="AG152" s="39">
        <v>0</v>
      </c>
      <c r="AH152" s="39">
        <v>0.57899999999999996</v>
      </c>
      <c r="AI152" s="39">
        <v>0.63600000000000001</v>
      </c>
      <c r="AJ152" s="39">
        <v>0</v>
      </c>
      <c r="AK152" s="39">
        <v>2.2770000000000001</v>
      </c>
      <c r="AL152" s="39">
        <v>0</v>
      </c>
      <c r="AM152" s="39">
        <v>3.0030000000000001</v>
      </c>
      <c r="AN152" s="39">
        <v>0</v>
      </c>
      <c r="AO152" s="39">
        <v>0.52</v>
      </c>
      <c r="AP152" s="39">
        <v>0.122</v>
      </c>
      <c r="AQ152" s="39">
        <v>0.69</v>
      </c>
      <c r="AR152" s="39">
        <v>1.228</v>
      </c>
      <c r="AS152" s="39">
        <v>0</v>
      </c>
      <c r="AT152" s="39">
        <v>0.72299999999999998</v>
      </c>
      <c r="AU152" s="39">
        <v>0.38200000000000001</v>
      </c>
      <c r="AV152" s="39">
        <v>0</v>
      </c>
      <c r="AW152" s="39">
        <v>1.2070000000000001</v>
      </c>
      <c r="AX152" s="39">
        <v>10.929</v>
      </c>
      <c r="AY152" s="39">
        <v>0</v>
      </c>
      <c r="AZ152" s="39">
        <v>0</v>
      </c>
      <c r="BA152" s="39">
        <v>0.30599999999999999</v>
      </c>
      <c r="BB152" s="39">
        <v>3.5999999999999997E-2</v>
      </c>
      <c r="BC152" s="39">
        <v>0.59899999999999998</v>
      </c>
      <c r="BD152" s="39">
        <v>0.36099999999999999</v>
      </c>
      <c r="BE152" s="39">
        <v>0.154</v>
      </c>
      <c r="BF152" s="39">
        <v>0</v>
      </c>
      <c r="BG152" s="39">
        <v>0.33</v>
      </c>
      <c r="BH152" s="39">
        <v>0.14099999999999999</v>
      </c>
      <c r="BI152" s="39">
        <v>1.895</v>
      </c>
      <c r="BJ152" s="39">
        <v>0.33900000000000002</v>
      </c>
      <c r="BK152" s="39">
        <v>0.39100000000000001</v>
      </c>
    </row>
    <row r="153" spans="1:63" x14ac:dyDescent="0.2">
      <c r="A153" s="30">
        <f t="shared" si="22"/>
        <v>2025</v>
      </c>
      <c r="D153" s="30">
        <f t="shared" si="23"/>
        <v>0</v>
      </c>
      <c r="E153" s="30">
        <f t="shared" si="14"/>
        <v>25</v>
      </c>
      <c r="F153" s="30">
        <f t="shared" si="15"/>
        <v>5</v>
      </c>
      <c r="G153" s="30">
        <f t="shared" si="16"/>
        <v>0</v>
      </c>
      <c r="H153" s="30">
        <f t="shared" si="17"/>
        <v>0</v>
      </c>
      <c r="I153" s="30">
        <f t="shared" si="18"/>
        <v>0</v>
      </c>
      <c r="J153" s="30">
        <f t="shared" si="19"/>
        <v>0</v>
      </c>
      <c r="K153" s="30">
        <f t="shared" si="20"/>
        <v>0</v>
      </c>
      <c r="L153" s="30">
        <f t="shared" si="21"/>
        <v>6</v>
      </c>
      <c r="M153" s="38">
        <v>45809</v>
      </c>
      <c r="N153" s="39">
        <v>0</v>
      </c>
      <c r="O153" s="39">
        <v>1.4279999999999999</v>
      </c>
      <c r="P153" s="39">
        <v>0</v>
      </c>
      <c r="Q153" s="39">
        <v>0.51800000000000002</v>
      </c>
      <c r="R153" s="39">
        <v>0.17499999999999999</v>
      </c>
      <c r="S153" s="39">
        <v>0</v>
      </c>
      <c r="T153" s="39">
        <v>0.93400000000000005</v>
      </c>
      <c r="U153" s="39">
        <v>0</v>
      </c>
      <c r="V153" s="39">
        <v>0</v>
      </c>
      <c r="W153" s="39">
        <v>0</v>
      </c>
      <c r="X153" s="39">
        <v>1.746</v>
      </c>
      <c r="Y153" s="39">
        <v>0.20499999999999999</v>
      </c>
      <c r="Z153" s="39">
        <v>0</v>
      </c>
      <c r="AA153" s="39">
        <v>0.192</v>
      </c>
      <c r="AB153" s="39">
        <v>0.19</v>
      </c>
      <c r="AC153" s="39">
        <v>3.1E-2</v>
      </c>
      <c r="AD153" s="39">
        <v>0.433</v>
      </c>
      <c r="AE153" s="39">
        <v>0</v>
      </c>
      <c r="AF153" s="39">
        <v>0.48399999999999999</v>
      </c>
      <c r="AG153" s="39">
        <v>0</v>
      </c>
      <c r="AH153" s="39">
        <v>0</v>
      </c>
      <c r="AI153" s="39">
        <v>0.17799999999999999</v>
      </c>
      <c r="AJ153" s="39">
        <v>0.38500000000000001</v>
      </c>
      <c r="AK153" s="39">
        <v>0</v>
      </c>
      <c r="AL153" s="39">
        <v>0</v>
      </c>
      <c r="AM153" s="39">
        <v>2.4660000000000002</v>
      </c>
      <c r="AN153" s="39">
        <v>0.36299999999999999</v>
      </c>
      <c r="AO153" s="39">
        <v>0</v>
      </c>
      <c r="AP153" s="39">
        <v>0.35799999999999998</v>
      </c>
      <c r="AQ153" s="39">
        <v>0</v>
      </c>
      <c r="AR153" s="39">
        <v>0</v>
      </c>
      <c r="AS153" s="39">
        <v>0</v>
      </c>
      <c r="AT153" s="39">
        <v>0</v>
      </c>
      <c r="AU153" s="39">
        <v>2.7290000000000001</v>
      </c>
      <c r="AV153" s="39">
        <v>0</v>
      </c>
      <c r="AW153" s="39">
        <v>0.46</v>
      </c>
      <c r="AX153" s="39">
        <v>0</v>
      </c>
      <c r="AY153" s="39">
        <v>0.44</v>
      </c>
      <c r="AZ153" s="39">
        <v>0.59</v>
      </c>
      <c r="BA153" s="39">
        <v>0</v>
      </c>
      <c r="BB153" s="39">
        <v>1.0620000000000001</v>
      </c>
      <c r="BC153" s="39">
        <v>0</v>
      </c>
      <c r="BD153" s="39">
        <v>0.14899999999999999</v>
      </c>
      <c r="BE153" s="39">
        <v>0</v>
      </c>
      <c r="BF153" s="39">
        <v>0.13500000000000001</v>
      </c>
      <c r="BG153" s="39">
        <v>0</v>
      </c>
      <c r="BH153" s="39">
        <v>0</v>
      </c>
      <c r="BI153" s="39">
        <v>0.23</v>
      </c>
      <c r="BJ153" s="39">
        <v>0</v>
      </c>
      <c r="BK153" s="39">
        <v>0.58499999999999996</v>
      </c>
    </row>
    <row r="154" spans="1:63" x14ac:dyDescent="0.2">
      <c r="A154" s="30">
        <f t="shared" si="22"/>
        <v>2025</v>
      </c>
      <c r="D154" s="30">
        <f t="shared" si="23"/>
        <v>17</v>
      </c>
      <c r="E154" s="30">
        <f t="shared" si="14"/>
        <v>50</v>
      </c>
      <c r="F154" s="30">
        <f t="shared" si="15"/>
        <v>50</v>
      </c>
      <c r="G154" s="30">
        <f t="shared" si="16"/>
        <v>46</v>
      </c>
      <c r="H154" s="30">
        <f t="shared" si="17"/>
        <v>1</v>
      </c>
      <c r="I154" s="30">
        <f t="shared" si="18"/>
        <v>1</v>
      </c>
      <c r="J154" s="30">
        <f t="shared" si="19"/>
        <v>0</v>
      </c>
      <c r="K154" s="30">
        <f t="shared" si="20"/>
        <v>0</v>
      </c>
      <c r="L154" s="30">
        <f t="shared" si="21"/>
        <v>7</v>
      </c>
      <c r="M154" s="38">
        <v>45839</v>
      </c>
      <c r="N154" s="39">
        <v>22.81</v>
      </c>
      <c r="O154" s="39">
        <v>17.382999999999999</v>
      </c>
      <c r="P154" s="39">
        <v>15.821999999999999</v>
      </c>
      <c r="Q154" s="39">
        <v>23.452000000000002</v>
      </c>
      <c r="R154" s="39">
        <v>20.51</v>
      </c>
      <c r="S154" s="39">
        <v>23.492000000000001</v>
      </c>
      <c r="T154" s="39">
        <v>13.29</v>
      </c>
      <c r="U154" s="39">
        <v>30.288</v>
      </c>
      <c r="V154" s="39">
        <v>12.926</v>
      </c>
      <c r="W154" s="39">
        <v>31.93</v>
      </c>
      <c r="X154" s="39">
        <v>34.494</v>
      </c>
      <c r="Y154" s="39">
        <v>11.474</v>
      </c>
      <c r="Z154" s="39">
        <v>41.011000000000003</v>
      </c>
      <c r="AA154" s="39">
        <v>7.6269999999999998</v>
      </c>
      <c r="AB154" s="39">
        <v>27.141999999999999</v>
      </c>
      <c r="AC154" s="39">
        <v>16.734999999999999</v>
      </c>
      <c r="AD154" s="39">
        <v>40.33</v>
      </c>
      <c r="AE154" s="39">
        <v>14.076000000000001</v>
      </c>
      <c r="AF154" s="39">
        <v>16.786000000000001</v>
      </c>
      <c r="AG154" s="39">
        <v>24.390999999999998</v>
      </c>
      <c r="AH154" s="39">
        <v>16.305</v>
      </c>
      <c r="AI154" s="39">
        <v>20.378</v>
      </c>
      <c r="AJ154" s="39">
        <v>35.371000000000002</v>
      </c>
      <c r="AK154" s="39">
        <v>10.781000000000001</v>
      </c>
      <c r="AL154" s="39">
        <v>13.31</v>
      </c>
      <c r="AM154" s="39">
        <v>30.361000000000001</v>
      </c>
      <c r="AN154" s="39">
        <v>28.725999999999999</v>
      </c>
      <c r="AO154" s="39">
        <v>12.500999999999999</v>
      </c>
      <c r="AP154" s="39">
        <v>29.442</v>
      </c>
      <c r="AQ154" s="39">
        <v>12.319000000000001</v>
      </c>
      <c r="AR154" s="39">
        <v>40.841999999999999</v>
      </c>
      <c r="AS154" s="39">
        <v>5.915</v>
      </c>
      <c r="AT154" s="39">
        <v>4.516</v>
      </c>
      <c r="AU154" s="39">
        <v>103.355</v>
      </c>
      <c r="AV154" s="39">
        <v>17.844000000000001</v>
      </c>
      <c r="AW154" s="39">
        <v>22.18</v>
      </c>
      <c r="AX154" s="39">
        <v>24.395</v>
      </c>
      <c r="AY154" s="39">
        <v>20.664000000000001</v>
      </c>
      <c r="AZ154" s="39">
        <v>36.424999999999997</v>
      </c>
      <c r="BA154" s="39">
        <v>24.390999999999998</v>
      </c>
      <c r="BB154" s="39">
        <v>20.599</v>
      </c>
      <c r="BC154" s="39">
        <v>22.088000000000001</v>
      </c>
      <c r="BD154" s="39">
        <v>32.703000000000003</v>
      </c>
      <c r="BE154" s="39">
        <v>10.925000000000001</v>
      </c>
      <c r="BF154" s="39">
        <v>6.5679999999999996</v>
      </c>
      <c r="BG154" s="39">
        <v>47.874000000000002</v>
      </c>
      <c r="BH154" s="39">
        <v>10.456</v>
      </c>
      <c r="BI154" s="39">
        <v>45.540999999999997</v>
      </c>
      <c r="BJ154" s="39">
        <v>12.539</v>
      </c>
      <c r="BK154" s="39">
        <v>26.937000000000001</v>
      </c>
    </row>
    <row r="155" spans="1:63" x14ac:dyDescent="0.2">
      <c r="A155" s="30">
        <f t="shared" si="22"/>
        <v>2025</v>
      </c>
      <c r="D155" s="30">
        <f t="shared" si="23"/>
        <v>1</v>
      </c>
      <c r="E155" s="30">
        <f t="shared" si="14"/>
        <v>50</v>
      </c>
      <c r="F155" s="30">
        <f t="shared" si="15"/>
        <v>46</v>
      </c>
      <c r="G155" s="30">
        <f t="shared" si="16"/>
        <v>8</v>
      </c>
      <c r="H155" s="30">
        <f t="shared" si="17"/>
        <v>0</v>
      </c>
      <c r="I155" s="30">
        <f t="shared" si="18"/>
        <v>0</v>
      </c>
      <c r="J155" s="30">
        <f t="shared" si="19"/>
        <v>0</v>
      </c>
      <c r="K155" s="30">
        <f t="shared" si="20"/>
        <v>0</v>
      </c>
      <c r="L155" s="30">
        <f t="shared" si="21"/>
        <v>8</v>
      </c>
      <c r="M155" s="38">
        <v>45870</v>
      </c>
      <c r="N155" s="39">
        <v>2.516</v>
      </c>
      <c r="O155" s="39">
        <v>12.808</v>
      </c>
      <c r="P155" s="39">
        <v>3.2890000000000001</v>
      </c>
      <c r="Q155" s="39">
        <v>7.4870000000000001</v>
      </c>
      <c r="R155" s="39">
        <v>3.597</v>
      </c>
      <c r="S155" s="39">
        <v>4.5010000000000003</v>
      </c>
      <c r="T155" s="39">
        <v>9.7439999999999998</v>
      </c>
      <c r="U155" s="39">
        <v>1.3839999999999999</v>
      </c>
      <c r="V155" s="39">
        <v>6.274</v>
      </c>
      <c r="W155" s="39">
        <v>0.46600000000000003</v>
      </c>
      <c r="X155" s="39">
        <v>5.8289999999999997</v>
      </c>
      <c r="Y155" s="39">
        <v>4.6269999999999998</v>
      </c>
      <c r="Z155" s="39">
        <v>17.414999999999999</v>
      </c>
      <c r="AA155" s="39">
        <v>0.99199999999999999</v>
      </c>
      <c r="AB155" s="39">
        <v>5.3010000000000002</v>
      </c>
      <c r="AC155" s="39">
        <v>3.9630000000000001</v>
      </c>
      <c r="AD155" s="39">
        <v>3.3359999999999999</v>
      </c>
      <c r="AE155" s="39">
        <v>5.2939999999999996</v>
      </c>
      <c r="AF155" s="39">
        <v>3.956</v>
      </c>
      <c r="AG155" s="39">
        <v>4.1840000000000002</v>
      </c>
      <c r="AH155" s="39">
        <v>34.628999999999998</v>
      </c>
      <c r="AI155" s="39">
        <v>1.2230000000000001</v>
      </c>
      <c r="AJ155" s="39">
        <v>5.6219999999999999</v>
      </c>
      <c r="AK155" s="39">
        <v>2.8879999999999999</v>
      </c>
      <c r="AL155" s="39">
        <v>5.9340000000000002</v>
      </c>
      <c r="AM155" s="39">
        <v>2.5979999999999999</v>
      </c>
      <c r="AN155" s="39">
        <v>4.2679999999999998</v>
      </c>
      <c r="AO155" s="39">
        <v>3.379</v>
      </c>
      <c r="AP155" s="39">
        <v>13.811999999999999</v>
      </c>
      <c r="AQ155" s="39">
        <v>2.4169999999999998</v>
      </c>
      <c r="AR155" s="39">
        <v>3.1219999999999999</v>
      </c>
      <c r="AS155" s="39">
        <v>13.547000000000001</v>
      </c>
      <c r="AT155" s="39">
        <v>4.8150000000000004</v>
      </c>
      <c r="AU155" s="39">
        <v>23.792000000000002</v>
      </c>
      <c r="AV155" s="39">
        <v>6.0999999999999999E-2</v>
      </c>
      <c r="AW155" s="39">
        <v>10.135</v>
      </c>
      <c r="AX155" s="39">
        <v>5.8879999999999999</v>
      </c>
      <c r="AY155" s="39">
        <v>5.0780000000000003</v>
      </c>
      <c r="AZ155" s="39">
        <v>8.7210000000000001</v>
      </c>
      <c r="BA155" s="39">
        <v>0.158</v>
      </c>
      <c r="BB155" s="39">
        <v>4.2220000000000004</v>
      </c>
      <c r="BC155" s="39">
        <v>3.6</v>
      </c>
      <c r="BD155" s="39">
        <v>4.59</v>
      </c>
      <c r="BE155" s="39">
        <v>4.3470000000000004</v>
      </c>
      <c r="BF155" s="39">
        <v>3.7970000000000002</v>
      </c>
      <c r="BG155" s="39">
        <v>2.7959999999999998</v>
      </c>
      <c r="BH155" s="39">
        <v>9.1489999999999991</v>
      </c>
      <c r="BI155" s="39">
        <v>10.791</v>
      </c>
      <c r="BJ155" s="39">
        <v>8.4600000000000009</v>
      </c>
      <c r="BK155" s="39">
        <v>2.1219999999999999</v>
      </c>
    </row>
    <row r="156" spans="1:63" x14ac:dyDescent="0.2">
      <c r="A156" s="30">
        <f t="shared" si="22"/>
        <v>2025</v>
      </c>
      <c r="D156" s="30">
        <f t="shared" si="23"/>
        <v>4</v>
      </c>
      <c r="E156" s="30">
        <f t="shared" ref="E156:E219" si="24">COUNTIF($N156:$BK156,"&gt;0")</f>
        <v>50</v>
      </c>
      <c r="F156" s="30">
        <f t="shared" ref="F156:F219" si="25">COUNTIF($N156:$BK156,"&gt;1")</f>
        <v>46</v>
      </c>
      <c r="G156" s="30">
        <f t="shared" ref="G156:G219" si="26">COUNTIF($N156:$BK156,"&gt;10")</f>
        <v>16</v>
      </c>
      <c r="H156" s="30">
        <f t="shared" ref="H156:H219" si="27">COUNTIF($N156:$BK156,"&gt;50")</f>
        <v>0</v>
      </c>
      <c r="I156" s="30">
        <f t="shared" ref="I156:I219" si="28">COUNTIF($N156:$BK156,"&gt;100")</f>
        <v>0</v>
      </c>
      <c r="J156" s="30">
        <f t="shared" ref="J156:J219" si="29">COUNTIF($N156:$BK156,"&gt;500")</f>
        <v>0</v>
      </c>
      <c r="K156" s="30">
        <f t="shared" ref="K156:K219" si="30">COUNTIF($N156:$BK156,"&gt;1000")</f>
        <v>0</v>
      </c>
      <c r="L156" s="30">
        <f t="shared" ref="L156:L219" si="31">MONTH(M156)</f>
        <v>9</v>
      </c>
      <c r="M156" s="38">
        <v>45901</v>
      </c>
      <c r="N156" s="39">
        <v>8.2569999999999997</v>
      </c>
      <c r="O156" s="39">
        <v>6.3040000000000003</v>
      </c>
      <c r="P156" s="39">
        <v>1.298</v>
      </c>
      <c r="Q156" s="39">
        <v>12.746</v>
      </c>
      <c r="R156" s="39">
        <v>20.242000000000001</v>
      </c>
      <c r="S156" s="39">
        <v>0.248</v>
      </c>
      <c r="T156" s="39">
        <v>0.72599999999999998</v>
      </c>
      <c r="U156" s="39">
        <v>46.655999999999999</v>
      </c>
      <c r="V156" s="39">
        <v>1.3029999999999999</v>
      </c>
      <c r="W156" s="39">
        <v>16.006</v>
      </c>
      <c r="X156" s="39">
        <v>6.3609999999999998</v>
      </c>
      <c r="Y156" s="39">
        <v>3.8929999999999998</v>
      </c>
      <c r="Z156" s="39">
        <v>2.593</v>
      </c>
      <c r="AA156" s="39">
        <v>14.625999999999999</v>
      </c>
      <c r="AB156" s="39">
        <v>9.0980000000000008</v>
      </c>
      <c r="AC156" s="39">
        <v>5.7919999999999998</v>
      </c>
      <c r="AD156" s="39">
        <v>30.873000000000001</v>
      </c>
      <c r="AE156" s="39">
        <v>1.498</v>
      </c>
      <c r="AF156" s="39">
        <v>19.295000000000002</v>
      </c>
      <c r="AG156" s="39">
        <v>0.40899999999999997</v>
      </c>
      <c r="AH156" s="39">
        <v>9.7550000000000008</v>
      </c>
      <c r="AI156" s="39">
        <v>7.0430000000000001</v>
      </c>
      <c r="AJ156" s="39">
        <v>7.7880000000000003</v>
      </c>
      <c r="AK156" s="39">
        <v>7.4320000000000004</v>
      </c>
      <c r="AL156" s="39">
        <v>2.5209999999999999</v>
      </c>
      <c r="AM156" s="39">
        <v>10.436999999999999</v>
      </c>
      <c r="AN156" s="39">
        <v>3.0049999999999999</v>
      </c>
      <c r="AO156" s="39">
        <v>17.445</v>
      </c>
      <c r="AP156" s="39">
        <v>36.904000000000003</v>
      </c>
      <c r="AQ156" s="39">
        <v>2.88</v>
      </c>
      <c r="AR156" s="39">
        <v>5.3810000000000002</v>
      </c>
      <c r="AS156" s="39">
        <v>7.8179999999999996</v>
      </c>
      <c r="AT156" s="39">
        <v>8.6630000000000003</v>
      </c>
      <c r="AU156" s="39">
        <v>5.54</v>
      </c>
      <c r="AV156" s="39">
        <v>4.8170000000000002</v>
      </c>
      <c r="AW156" s="39">
        <v>21.04</v>
      </c>
      <c r="AX156" s="39">
        <v>6.1109999999999998</v>
      </c>
      <c r="AY156" s="39">
        <v>10.298999999999999</v>
      </c>
      <c r="AZ156" s="39">
        <v>16.355</v>
      </c>
      <c r="BA156" s="39">
        <v>5.3239999999999998</v>
      </c>
      <c r="BB156" s="39">
        <v>4.5999999999999999E-2</v>
      </c>
      <c r="BC156" s="39">
        <v>21.677</v>
      </c>
      <c r="BD156" s="39">
        <v>3.863</v>
      </c>
      <c r="BE156" s="39">
        <v>10.94</v>
      </c>
      <c r="BF156" s="39">
        <v>9.7449999999999992</v>
      </c>
      <c r="BG156" s="39">
        <v>3.7120000000000002</v>
      </c>
      <c r="BH156" s="39">
        <v>6.32</v>
      </c>
      <c r="BI156" s="39">
        <v>46.121000000000002</v>
      </c>
      <c r="BJ156" s="39">
        <v>2.5939999999999999</v>
      </c>
      <c r="BK156" s="39">
        <v>8.1240000000000006</v>
      </c>
    </row>
    <row r="157" spans="1:63" x14ac:dyDescent="0.2">
      <c r="A157" s="30">
        <f t="shared" ref="A157:A220" si="32">YEAR(M157)</f>
        <v>2025</v>
      </c>
      <c r="D157" s="30">
        <f t="shared" ref="D157:D220" si="33">COUNTIF(N157:BK157,"&gt;25")</f>
        <v>1</v>
      </c>
      <c r="E157" s="30">
        <f t="shared" si="24"/>
        <v>41</v>
      </c>
      <c r="F157" s="30">
        <f t="shared" si="25"/>
        <v>24</v>
      </c>
      <c r="G157" s="30">
        <f t="shared" si="26"/>
        <v>7</v>
      </c>
      <c r="H157" s="30">
        <f t="shared" si="27"/>
        <v>0</v>
      </c>
      <c r="I157" s="30">
        <f t="shared" si="28"/>
        <v>0</v>
      </c>
      <c r="J157" s="30">
        <f t="shared" si="29"/>
        <v>0</v>
      </c>
      <c r="K157" s="30">
        <f t="shared" si="30"/>
        <v>0</v>
      </c>
      <c r="L157" s="30">
        <f t="shared" si="31"/>
        <v>10</v>
      </c>
      <c r="M157" s="38">
        <v>45931</v>
      </c>
      <c r="N157" s="39">
        <v>1.478</v>
      </c>
      <c r="O157" s="39">
        <v>0</v>
      </c>
      <c r="P157" s="39">
        <v>2.4E-2</v>
      </c>
      <c r="Q157" s="39">
        <v>4.8959999999999999</v>
      </c>
      <c r="R157" s="39">
        <v>0.81399999999999995</v>
      </c>
      <c r="S157" s="39">
        <v>0</v>
      </c>
      <c r="T157" s="39">
        <v>1.5209999999999999</v>
      </c>
      <c r="U157" s="39">
        <v>14.346</v>
      </c>
      <c r="V157" s="39">
        <v>3.5510000000000002</v>
      </c>
      <c r="W157" s="39">
        <v>0.313</v>
      </c>
      <c r="X157" s="39">
        <v>0.89500000000000002</v>
      </c>
      <c r="Y157" s="39">
        <v>2.8959999999999999</v>
      </c>
      <c r="Z157" s="39">
        <v>0.27500000000000002</v>
      </c>
      <c r="AA157" s="39">
        <v>1.115</v>
      </c>
      <c r="AB157" s="39">
        <v>1.0469999999999999</v>
      </c>
      <c r="AC157" s="39">
        <v>0</v>
      </c>
      <c r="AD157" s="39">
        <v>11.566000000000001</v>
      </c>
      <c r="AE157" s="39">
        <v>1.222</v>
      </c>
      <c r="AF157" s="39">
        <v>0.56899999999999995</v>
      </c>
      <c r="AG157" s="39">
        <v>0.39900000000000002</v>
      </c>
      <c r="AH157" s="39">
        <v>1.046</v>
      </c>
      <c r="AI157" s="39">
        <v>0.33900000000000002</v>
      </c>
      <c r="AJ157" s="39">
        <v>0</v>
      </c>
      <c r="AK157" s="39">
        <v>0.92300000000000004</v>
      </c>
      <c r="AL157" s="39">
        <v>5.7229999999999999</v>
      </c>
      <c r="AM157" s="39">
        <v>0.32900000000000001</v>
      </c>
      <c r="AN157" s="39">
        <v>26.343</v>
      </c>
      <c r="AO157" s="39">
        <v>0</v>
      </c>
      <c r="AP157" s="39">
        <v>8.8849999999999998</v>
      </c>
      <c r="AQ157" s="39">
        <v>0</v>
      </c>
      <c r="AR157" s="39">
        <v>13.522</v>
      </c>
      <c r="AS157" s="39">
        <v>0.09</v>
      </c>
      <c r="AT157" s="39">
        <v>0</v>
      </c>
      <c r="AU157" s="39">
        <v>10.89</v>
      </c>
      <c r="AV157" s="39">
        <v>2.7989999999999999</v>
      </c>
      <c r="AW157" s="39">
        <v>8.9999999999999993E-3</v>
      </c>
      <c r="AX157" s="39">
        <v>0</v>
      </c>
      <c r="AY157" s="39">
        <v>2.895</v>
      </c>
      <c r="AZ157" s="39">
        <v>0</v>
      </c>
      <c r="BA157" s="39">
        <v>1.4379999999999999</v>
      </c>
      <c r="BB157" s="39">
        <v>0.151</v>
      </c>
      <c r="BC157" s="39">
        <v>3.0190000000000001</v>
      </c>
      <c r="BD157" s="39">
        <v>12.826000000000001</v>
      </c>
      <c r="BE157" s="39">
        <v>0.36599999999999999</v>
      </c>
      <c r="BF157" s="39">
        <v>11.941000000000001</v>
      </c>
      <c r="BG157" s="39">
        <v>0.245</v>
      </c>
      <c r="BH157" s="39">
        <v>0.182</v>
      </c>
      <c r="BI157" s="39">
        <v>0.88300000000000001</v>
      </c>
      <c r="BJ157" s="39">
        <v>1.591</v>
      </c>
      <c r="BK157" s="39">
        <v>1.3859999999999999</v>
      </c>
    </row>
    <row r="158" spans="1:63" x14ac:dyDescent="0.2">
      <c r="A158" s="30">
        <f t="shared" si="32"/>
        <v>2025</v>
      </c>
      <c r="D158" s="30">
        <f t="shared" si="33"/>
        <v>0</v>
      </c>
      <c r="E158" s="30">
        <f t="shared" si="24"/>
        <v>14</v>
      </c>
      <c r="F158" s="30">
        <f t="shared" si="25"/>
        <v>3</v>
      </c>
      <c r="G158" s="30">
        <f t="shared" si="26"/>
        <v>0</v>
      </c>
      <c r="H158" s="30">
        <f t="shared" si="27"/>
        <v>0</v>
      </c>
      <c r="I158" s="30">
        <f t="shared" si="28"/>
        <v>0</v>
      </c>
      <c r="J158" s="30">
        <f t="shared" si="29"/>
        <v>0</v>
      </c>
      <c r="K158" s="30">
        <f t="shared" si="30"/>
        <v>0</v>
      </c>
      <c r="L158" s="30">
        <f t="shared" si="31"/>
        <v>11</v>
      </c>
      <c r="M158" s="38">
        <v>45962</v>
      </c>
      <c r="N158" s="39">
        <v>0</v>
      </c>
      <c r="O158" s="39">
        <v>0</v>
      </c>
      <c r="P158" s="39">
        <v>0.85099999999999998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1.208</v>
      </c>
      <c r="W158" s="39">
        <v>0</v>
      </c>
      <c r="X158" s="39">
        <v>0</v>
      </c>
      <c r="Y158" s="39">
        <v>0.35399999999999998</v>
      </c>
      <c r="Z158" s="39">
        <v>0</v>
      </c>
      <c r="AA158" s="39">
        <v>0</v>
      </c>
      <c r="AB158" s="39">
        <v>0</v>
      </c>
      <c r="AC158" s="39">
        <v>0.29099999999999998</v>
      </c>
      <c r="AD158" s="39">
        <v>0</v>
      </c>
      <c r="AE158" s="39">
        <v>0.376</v>
      </c>
      <c r="AF158" s="39">
        <v>0</v>
      </c>
      <c r="AG158" s="39">
        <v>0.96</v>
      </c>
      <c r="AH158" s="39">
        <v>0</v>
      </c>
      <c r="AI158" s="39">
        <v>0</v>
      </c>
      <c r="AJ158" s="39">
        <v>0</v>
      </c>
      <c r="AK158" s="39">
        <v>0</v>
      </c>
      <c r="AL158" s="39">
        <v>0.13500000000000001</v>
      </c>
      <c r="AM158" s="39">
        <v>0</v>
      </c>
      <c r="AN158" s="39">
        <v>0.39</v>
      </c>
      <c r="AO158" s="39">
        <v>0</v>
      </c>
      <c r="AP158" s="39">
        <v>0.754</v>
      </c>
      <c r="AQ158" s="39">
        <v>0</v>
      </c>
      <c r="AR158" s="39">
        <v>0</v>
      </c>
      <c r="AS158" s="39">
        <v>0.503</v>
      </c>
      <c r="AT158" s="39">
        <v>0</v>
      </c>
      <c r="AU158" s="39">
        <v>0</v>
      </c>
      <c r="AV158" s="39">
        <v>0</v>
      </c>
      <c r="AW158" s="39">
        <v>1.0680000000000001</v>
      </c>
      <c r="AX158" s="39">
        <v>0.16300000000000001</v>
      </c>
      <c r="AY158" s="39">
        <v>0</v>
      </c>
      <c r="AZ158" s="39">
        <v>0</v>
      </c>
      <c r="BA158" s="39">
        <v>0</v>
      </c>
      <c r="BB158" s="39">
        <v>0</v>
      </c>
      <c r="BC158" s="39">
        <v>0</v>
      </c>
      <c r="BD158" s="39">
        <v>0</v>
      </c>
      <c r="BE158" s="39">
        <v>1.1930000000000001</v>
      </c>
      <c r="BF158" s="39">
        <v>0</v>
      </c>
      <c r="BG158" s="39">
        <v>0</v>
      </c>
      <c r="BH158" s="39">
        <v>0</v>
      </c>
      <c r="BI158" s="39">
        <v>0.314</v>
      </c>
      <c r="BJ158" s="39">
        <v>0</v>
      </c>
      <c r="BK158" s="39">
        <v>0</v>
      </c>
    </row>
    <row r="159" spans="1:63" x14ac:dyDescent="0.2">
      <c r="A159" s="30">
        <f t="shared" si="32"/>
        <v>2025</v>
      </c>
      <c r="D159" s="30">
        <f t="shared" si="33"/>
        <v>3</v>
      </c>
      <c r="E159" s="30">
        <f t="shared" si="24"/>
        <v>39</v>
      </c>
      <c r="F159" s="30">
        <f t="shared" si="25"/>
        <v>32</v>
      </c>
      <c r="G159" s="30">
        <f t="shared" si="26"/>
        <v>7</v>
      </c>
      <c r="H159" s="30">
        <f t="shared" si="27"/>
        <v>1</v>
      </c>
      <c r="I159" s="30">
        <f t="shared" si="28"/>
        <v>0</v>
      </c>
      <c r="J159" s="30">
        <f t="shared" si="29"/>
        <v>0</v>
      </c>
      <c r="K159" s="30">
        <f t="shared" si="30"/>
        <v>0</v>
      </c>
      <c r="L159" s="30">
        <f t="shared" si="31"/>
        <v>12</v>
      </c>
      <c r="M159" s="38">
        <v>45992</v>
      </c>
      <c r="N159" s="39">
        <v>2.2000000000000002</v>
      </c>
      <c r="O159" s="39">
        <v>0.89300000000000002</v>
      </c>
      <c r="P159" s="39">
        <v>1.24</v>
      </c>
      <c r="Q159" s="39">
        <v>3.6629999999999998</v>
      </c>
      <c r="R159" s="39">
        <v>2.9079999999999999</v>
      </c>
      <c r="S159" s="39">
        <v>0.82499999999999996</v>
      </c>
      <c r="T159" s="39">
        <v>0</v>
      </c>
      <c r="U159" s="39">
        <v>2.2050000000000001</v>
      </c>
      <c r="V159" s="39">
        <v>0</v>
      </c>
      <c r="W159" s="39">
        <v>20.033999999999999</v>
      </c>
      <c r="X159" s="39">
        <v>0.61199999999999999</v>
      </c>
      <c r="Y159" s="39">
        <v>10.371</v>
      </c>
      <c r="Z159" s="39">
        <v>1.226</v>
      </c>
      <c r="AA159" s="39">
        <v>4.7519999999999998</v>
      </c>
      <c r="AB159" s="39">
        <v>2.3530000000000002</v>
      </c>
      <c r="AC159" s="39">
        <v>0</v>
      </c>
      <c r="AD159" s="39">
        <v>0</v>
      </c>
      <c r="AE159" s="39">
        <v>21.831</v>
      </c>
      <c r="AF159" s="39">
        <v>3.629</v>
      </c>
      <c r="AG159" s="39">
        <v>1.7829999999999999</v>
      </c>
      <c r="AH159" s="39">
        <v>0.309</v>
      </c>
      <c r="AI159" s="39">
        <v>29.788</v>
      </c>
      <c r="AJ159" s="39">
        <v>1.0999999999999999E-2</v>
      </c>
      <c r="AK159" s="39">
        <v>9.1159999999999997</v>
      </c>
      <c r="AL159" s="39">
        <v>73.432000000000002</v>
      </c>
      <c r="AM159" s="39">
        <v>0</v>
      </c>
      <c r="AN159" s="39">
        <v>0</v>
      </c>
      <c r="AO159" s="39">
        <v>3.9009999999999998</v>
      </c>
      <c r="AP159" s="39">
        <v>2.2429999999999999</v>
      </c>
      <c r="AQ159" s="39">
        <v>6.0869999999999997</v>
      </c>
      <c r="AR159" s="39">
        <v>0.60699999999999998</v>
      </c>
      <c r="AS159" s="39">
        <v>7.96</v>
      </c>
      <c r="AT159" s="39">
        <v>0</v>
      </c>
      <c r="AU159" s="39">
        <v>8.7210000000000001</v>
      </c>
      <c r="AV159" s="39">
        <v>1.845</v>
      </c>
      <c r="AW159" s="39">
        <v>1.91</v>
      </c>
      <c r="AX159" s="39">
        <v>0</v>
      </c>
      <c r="AY159" s="39">
        <v>14.432</v>
      </c>
      <c r="AZ159" s="39">
        <v>4.2610000000000001</v>
      </c>
      <c r="BA159" s="39">
        <v>1.99</v>
      </c>
      <c r="BB159" s="39">
        <v>0</v>
      </c>
      <c r="BC159" s="39">
        <v>26.224</v>
      </c>
      <c r="BD159" s="39">
        <v>9.0069999999999997</v>
      </c>
      <c r="BE159" s="39">
        <v>0</v>
      </c>
      <c r="BF159" s="39">
        <v>0.16700000000000001</v>
      </c>
      <c r="BG159" s="39">
        <v>2.5529999999999999</v>
      </c>
      <c r="BH159" s="39">
        <v>6.1280000000000001</v>
      </c>
      <c r="BI159" s="39">
        <v>0</v>
      </c>
      <c r="BJ159" s="39">
        <v>1.835</v>
      </c>
      <c r="BK159" s="39">
        <v>5.1879999999999997</v>
      </c>
    </row>
    <row r="160" spans="1:63" x14ac:dyDescent="0.2">
      <c r="A160" s="30">
        <f t="shared" si="32"/>
        <v>2026</v>
      </c>
      <c r="D160" s="30">
        <f t="shared" si="33"/>
        <v>2</v>
      </c>
      <c r="E160" s="30">
        <f t="shared" si="24"/>
        <v>44</v>
      </c>
      <c r="F160" s="30">
        <f t="shared" si="25"/>
        <v>37</v>
      </c>
      <c r="G160" s="30">
        <f t="shared" si="26"/>
        <v>6</v>
      </c>
      <c r="H160" s="30">
        <f t="shared" si="27"/>
        <v>0</v>
      </c>
      <c r="I160" s="30">
        <f t="shared" si="28"/>
        <v>0</v>
      </c>
      <c r="J160" s="30">
        <f t="shared" si="29"/>
        <v>0</v>
      </c>
      <c r="K160" s="30">
        <f t="shared" si="30"/>
        <v>0</v>
      </c>
      <c r="L160" s="30">
        <f t="shared" si="31"/>
        <v>1</v>
      </c>
      <c r="M160" s="38">
        <v>46023</v>
      </c>
      <c r="N160" s="39">
        <v>0.58899999999999997</v>
      </c>
      <c r="O160" s="39">
        <v>7.883</v>
      </c>
      <c r="P160" s="39">
        <v>1.569</v>
      </c>
      <c r="Q160" s="39">
        <v>1.08</v>
      </c>
      <c r="R160" s="39">
        <v>1.8560000000000001</v>
      </c>
      <c r="S160" s="39">
        <v>5.5789999999999997</v>
      </c>
      <c r="T160" s="39">
        <v>1.075</v>
      </c>
      <c r="U160" s="39">
        <v>9.2940000000000005</v>
      </c>
      <c r="V160" s="39">
        <v>0.872</v>
      </c>
      <c r="W160" s="39">
        <v>2.6040000000000001</v>
      </c>
      <c r="X160" s="39">
        <v>2.98</v>
      </c>
      <c r="Y160" s="39">
        <v>2.0720000000000001</v>
      </c>
      <c r="Z160" s="39">
        <v>1.2130000000000001</v>
      </c>
      <c r="AA160" s="39">
        <v>5.984</v>
      </c>
      <c r="AB160" s="39">
        <v>1.3660000000000001</v>
      </c>
      <c r="AC160" s="39">
        <v>27.41</v>
      </c>
      <c r="AD160" s="39">
        <v>0</v>
      </c>
      <c r="AE160" s="39">
        <v>13.114000000000001</v>
      </c>
      <c r="AF160" s="39">
        <v>5.2439999999999998</v>
      </c>
      <c r="AG160" s="39">
        <v>0</v>
      </c>
      <c r="AH160" s="39">
        <v>2.8330000000000002</v>
      </c>
      <c r="AI160" s="39">
        <v>0.78100000000000003</v>
      </c>
      <c r="AJ160" s="39">
        <v>0.72199999999999998</v>
      </c>
      <c r="AK160" s="39">
        <v>5.1189999999999998</v>
      </c>
      <c r="AL160" s="39">
        <v>5.16</v>
      </c>
      <c r="AM160" s="39">
        <v>3.0110000000000001</v>
      </c>
      <c r="AN160" s="39">
        <v>3.476</v>
      </c>
      <c r="AO160" s="39">
        <v>11.113</v>
      </c>
      <c r="AP160" s="39">
        <v>21.405999999999999</v>
      </c>
      <c r="AQ160" s="39">
        <v>0</v>
      </c>
      <c r="AR160" s="39">
        <v>0</v>
      </c>
      <c r="AS160" s="39">
        <v>42.252000000000002</v>
      </c>
      <c r="AT160" s="39">
        <v>4.8789999999999996</v>
      </c>
      <c r="AU160" s="39">
        <v>0</v>
      </c>
      <c r="AV160" s="39">
        <v>3.7130000000000001</v>
      </c>
      <c r="AW160" s="39">
        <v>0</v>
      </c>
      <c r="AX160" s="39">
        <v>2.6219999999999999</v>
      </c>
      <c r="AY160" s="39">
        <v>7.8360000000000003</v>
      </c>
      <c r="AZ160" s="39">
        <v>1.923</v>
      </c>
      <c r="BA160" s="39">
        <v>1.2649999999999999</v>
      </c>
      <c r="BB160" s="39">
        <v>3.48</v>
      </c>
      <c r="BC160" s="39">
        <v>16.009</v>
      </c>
      <c r="BD160" s="39">
        <v>0.41399999999999998</v>
      </c>
      <c r="BE160" s="39">
        <v>4.5519999999999996</v>
      </c>
      <c r="BF160" s="39">
        <v>4.66</v>
      </c>
      <c r="BG160" s="39">
        <v>2.2909999999999999</v>
      </c>
      <c r="BH160" s="39">
        <v>0.64800000000000002</v>
      </c>
      <c r="BI160" s="39">
        <v>5.7869999999999999</v>
      </c>
      <c r="BJ160" s="39">
        <v>8.4250000000000007</v>
      </c>
      <c r="BK160" s="39">
        <v>0.98</v>
      </c>
    </row>
    <row r="161" spans="1:63" x14ac:dyDescent="0.2">
      <c r="A161" s="30">
        <f t="shared" si="32"/>
        <v>2026</v>
      </c>
      <c r="D161" s="30">
        <f t="shared" si="33"/>
        <v>1</v>
      </c>
      <c r="E161" s="30">
        <f t="shared" si="24"/>
        <v>26</v>
      </c>
      <c r="F161" s="30">
        <f t="shared" si="25"/>
        <v>15</v>
      </c>
      <c r="G161" s="30">
        <f t="shared" si="26"/>
        <v>2</v>
      </c>
      <c r="H161" s="30">
        <f t="shared" si="27"/>
        <v>0</v>
      </c>
      <c r="I161" s="30">
        <f t="shared" si="28"/>
        <v>0</v>
      </c>
      <c r="J161" s="30">
        <f t="shared" si="29"/>
        <v>0</v>
      </c>
      <c r="K161" s="30">
        <f t="shared" si="30"/>
        <v>0</v>
      </c>
      <c r="L161" s="30">
        <f t="shared" si="31"/>
        <v>2</v>
      </c>
      <c r="M161" s="38">
        <v>46054</v>
      </c>
      <c r="N161" s="39">
        <v>0</v>
      </c>
      <c r="O161" s="39">
        <v>2.0339999999999998</v>
      </c>
      <c r="P161" s="39">
        <v>0.44800000000000001</v>
      </c>
      <c r="Q161" s="39">
        <v>0</v>
      </c>
      <c r="R161" s="39">
        <v>2.1000000000000001E-2</v>
      </c>
      <c r="S161" s="39">
        <v>0</v>
      </c>
      <c r="T161" s="39">
        <v>0</v>
      </c>
      <c r="U161" s="39">
        <v>7.0279999999999996</v>
      </c>
      <c r="V161" s="39">
        <v>0.74399999999999999</v>
      </c>
      <c r="W161" s="39">
        <v>0</v>
      </c>
      <c r="X161" s="39">
        <v>0</v>
      </c>
      <c r="Y161" s="39">
        <v>2.5270000000000001</v>
      </c>
      <c r="Z161" s="39">
        <v>1.661</v>
      </c>
      <c r="AA161" s="39">
        <v>0</v>
      </c>
      <c r="AB161" s="39">
        <v>0.30099999999999999</v>
      </c>
      <c r="AC161" s="39">
        <v>0.252</v>
      </c>
      <c r="AD161" s="39">
        <v>0</v>
      </c>
      <c r="AE161" s="39">
        <v>2.6190000000000002</v>
      </c>
      <c r="AF161" s="39">
        <v>0</v>
      </c>
      <c r="AG161" s="39">
        <v>3.5430000000000001</v>
      </c>
      <c r="AH161" s="39">
        <v>0</v>
      </c>
      <c r="AI161" s="39">
        <v>1.0589999999999999</v>
      </c>
      <c r="AJ161" s="39">
        <v>0</v>
      </c>
      <c r="AK161" s="39">
        <v>5.1079999999999997</v>
      </c>
      <c r="AL161" s="39">
        <v>0.48899999999999999</v>
      </c>
      <c r="AM161" s="39">
        <v>0</v>
      </c>
      <c r="AN161" s="39">
        <v>0</v>
      </c>
      <c r="AO161" s="39">
        <v>42.761000000000003</v>
      </c>
      <c r="AP161" s="39">
        <v>0.76700000000000002</v>
      </c>
      <c r="AQ161" s="39">
        <v>0</v>
      </c>
      <c r="AR161" s="39">
        <v>1.5860000000000001</v>
      </c>
      <c r="AS161" s="39">
        <v>0</v>
      </c>
      <c r="AT161" s="39">
        <v>0</v>
      </c>
      <c r="AU161" s="39">
        <v>1.1879999999999999</v>
      </c>
      <c r="AV161" s="39">
        <v>0.33</v>
      </c>
      <c r="AW161" s="39">
        <v>7.5999999999999998E-2</v>
      </c>
      <c r="AX161" s="39">
        <v>0</v>
      </c>
      <c r="AY161" s="39">
        <v>0</v>
      </c>
      <c r="AZ161" s="39">
        <v>0</v>
      </c>
      <c r="BA161" s="39">
        <v>7.6059999999999999</v>
      </c>
      <c r="BB161" s="39">
        <v>0</v>
      </c>
      <c r="BC161" s="39">
        <v>10.085000000000001</v>
      </c>
      <c r="BD161" s="39">
        <v>0</v>
      </c>
      <c r="BE161" s="39">
        <v>4.22</v>
      </c>
      <c r="BF161" s="39">
        <v>5.7000000000000002E-2</v>
      </c>
      <c r="BG161" s="39">
        <v>0</v>
      </c>
      <c r="BH161" s="39">
        <v>4.8899999999999997</v>
      </c>
      <c r="BI161" s="39">
        <v>0</v>
      </c>
      <c r="BJ161" s="39">
        <v>0.625</v>
      </c>
      <c r="BK161" s="39">
        <v>0</v>
      </c>
    </row>
    <row r="162" spans="1:63" x14ac:dyDescent="0.2">
      <c r="A162" s="30">
        <f t="shared" si="32"/>
        <v>2026</v>
      </c>
      <c r="D162" s="30">
        <f t="shared" si="33"/>
        <v>0</v>
      </c>
      <c r="E162" s="30">
        <f t="shared" si="24"/>
        <v>30</v>
      </c>
      <c r="F162" s="30">
        <f t="shared" si="25"/>
        <v>10</v>
      </c>
      <c r="G162" s="30">
        <f t="shared" si="26"/>
        <v>0</v>
      </c>
      <c r="H162" s="30">
        <f t="shared" si="27"/>
        <v>0</v>
      </c>
      <c r="I162" s="30">
        <f t="shared" si="28"/>
        <v>0</v>
      </c>
      <c r="J162" s="30">
        <f t="shared" si="29"/>
        <v>0</v>
      </c>
      <c r="K162" s="30">
        <f t="shared" si="30"/>
        <v>0</v>
      </c>
      <c r="L162" s="30">
        <f t="shared" si="31"/>
        <v>3</v>
      </c>
      <c r="M162" s="38">
        <v>46082</v>
      </c>
      <c r="N162" s="39">
        <v>0</v>
      </c>
      <c r="O162" s="39">
        <v>0.34399999999999997</v>
      </c>
      <c r="P162" s="39">
        <v>0</v>
      </c>
      <c r="Q162" s="39">
        <v>1.1579999999999999</v>
      </c>
      <c r="R162" s="39">
        <v>0</v>
      </c>
      <c r="S162" s="39">
        <v>0</v>
      </c>
      <c r="T162" s="39">
        <v>1.56</v>
      </c>
      <c r="U162" s="39">
        <v>0</v>
      </c>
      <c r="V162" s="39">
        <v>0</v>
      </c>
      <c r="W162" s="39">
        <v>0</v>
      </c>
      <c r="X162" s="39">
        <v>0</v>
      </c>
      <c r="Y162" s="39">
        <v>4.2839999999999998</v>
      </c>
      <c r="Z162" s="39">
        <v>0</v>
      </c>
      <c r="AA162" s="39">
        <v>3.6280000000000001</v>
      </c>
      <c r="AB162" s="39">
        <v>0.35199999999999998</v>
      </c>
      <c r="AC162" s="39">
        <v>0</v>
      </c>
      <c r="AD162" s="39">
        <v>6.3380000000000001</v>
      </c>
      <c r="AE162" s="39">
        <v>0</v>
      </c>
      <c r="AF162" s="39">
        <v>0</v>
      </c>
      <c r="AG162" s="39">
        <v>1.4990000000000001</v>
      </c>
      <c r="AH162" s="39">
        <v>0.02</v>
      </c>
      <c r="AI162" s="39">
        <v>1.1830000000000001</v>
      </c>
      <c r="AJ162" s="39">
        <v>0.06</v>
      </c>
      <c r="AK162" s="39">
        <v>0</v>
      </c>
      <c r="AL162" s="39">
        <v>0</v>
      </c>
      <c r="AM162" s="39">
        <v>2.3519999999999999</v>
      </c>
      <c r="AN162" s="39">
        <v>0.2</v>
      </c>
      <c r="AO162" s="39">
        <v>0.46600000000000003</v>
      </c>
      <c r="AP162" s="39">
        <v>0</v>
      </c>
      <c r="AQ162" s="39">
        <v>0.48899999999999999</v>
      </c>
      <c r="AR162" s="39">
        <v>2.161</v>
      </c>
      <c r="AS162" s="39">
        <v>0</v>
      </c>
      <c r="AT162" s="39">
        <v>0.70899999999999996</v>
      </c>
      <c r="AU162" s="39">
        <v>0.34200000000000003</v>
      </c>
      <c r="AV162" s="39">
        <v>0</v>
      </c>
      <c r="AW162" s="39">
        <v>0.115</v>
      </c>
      <c r="AX162" s="39">
        <v>0</v>
      </c>
      <c r="AY162" s="39">
        <v>6.2E-2</v>
      </c>
      <c r="AZ162" s="39">
        <v>0.81200000000000006</v>
      </c>
      <c r="BA162" s="39">
        <v>0.52300000000000002</v>
      </c>
      <c r="BB162" s="39">
        <v>0.63100000000000001</v>
      </c>
      <c r="BC162" s="39">
        <v>0.53800000000000003</v>
      </c>
      <c r="BD162" s="39">
        <v>0.224</v>
      </c>
      <c r="BE162" s="39">
        <v>0</v>
      </c>
      <c r="BF162" s="39">
        <v>0.82699999999999996</v>
      </c>
      <c r="BG162" s="39">
        <v>0.60799999999999998</v>
      </c>
      <c r="BH162" s="39">
        <v>5.5E-2</v>
      </c>
      <c r="BI162" s="39">
        <v>2.2839999999999998</v>
      </c>
      <c r="BJ162" s="39">
        <v>0</v>
      </c>
      <c r="BK162" s="39">
        <v>0.57699999999999996</v>
      </c>
    </row>
    <row r="163" spans="1:63" x14ac:dyDescent="0.2">
      <c r="A163" s="30">
        <f t="shared" si="32"/>
        <v>2026</v>
      </c>
      <c r="D163" s="30">
        <f t="shared" si="33"/>
        <v>0</v>
      </c>
      <c r="E163" s="30">
        <f t="shared" si="24"/>
        <v>2</v>
      </c>
      <c r="F163" s="30">
        <f t="shared" si="25"/>
        <v>0</v>
      </c>
      <c r="G163" s="30">
        <f t="shared" si="26"/>
        <v>0</v>
      </c>
      <c r="H163" s="30">
        <f t="shared" si="27"/>
        <v>0</v>
      </c>
      <c r="I163" s="30">
        <f t="shared" si="28"/>
        <v>0</v>
      </c>
      <c r="J163" s="30">
        <f t="shared" si="29"/>
        <v>0</v>
      </c>
      <c r="K163" s="30">
        <f t="shared" si="30"/>
        <v>0</v>
      </c>
      <c r="L163" s="30">
        <f t="shared" si="31"/>
        <v>4</v>
      </c>
      <c r="M163" s="38">
        <v>46113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9.8000000000000004E-2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1.9E-2</v>
      </c>
      <c r="BC163" s="39">
        <v>0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0</v>
      </c>
      <c r="BK163" s="39">
        <v>0</v>
      </c>
    </row>
    <row r="164" spans="1:63" x14ac:dyDescent="0.2">
      <c r="A164" s="30">
        <f t="shared" si="32"/>
        <v>2026</v>
      </c>
      <c r="D164" s="30">
        <f t="shared" si="33"/>
        <v>0</v>
      </c>
      <c r="E164" s="30">
        <f t="shared" si="24"/>
        <v>9</v>
      </c>
      <c r="F164" s="30">
        <f t="shared" si="25"/>
        <v>2</v>
      </c>
      <c r="G164" s="30">
        <f t="shared" si="26"/>
        <v>0</v>
      </c>
      <c r="H164" s="30">
        <f t="shared" si="27"/>
        <v>0</v>
      </c>
      <c r="I164" s="30">
        <f t="shared" si="28"/>
        <v>0</v>
      </c>
      <c r="J164" s="30">
        <f t="shared" si="29"/>
        <v>0</v>
      </c>
      <c r="K164" s="30">
        <f t="shared" si="30"/>
        <v>0</v>
      </c>
      <c r="L164" s="30">
        <f t="shared" si="31"/>
        <v>5</v>
      </c>
      <c r="M164" s="38">
        <v>46143</v>
      </c>
      <c r="N164" s="39">
        <v>0.317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0.998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7.2999999999999995E-2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1.5840000000000001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0.316</v>
      </c>
      <c r="AR164" s="39">
        <v>0.85599999999999998</v>
      </c>
      <c r="AS164" s="39">
        <v>0</v>
      </c>
      <c r="AT164" s="39">
        <v>1.3819999999999999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0.16300000000000001</v>
      </c>
      <c r="BC164" s="39">
        <v>0</v>
      </c>
      <c r="BD164" s="39">
        <v>0</v>
      </c>
      <c r="BE164" s="39">
        <v>0</v>
      </c>
      <c r="BF164" s="39">
        <v>0</v>
      </c>
      <c r="BG164" s="39">
        <v>0.13400000000000001</v>
      </c>
      <c r="BH164" s="39">
        <v>0</v>
      </c>
      <c r="BI164" s="39">
        <v>0</v>
      </c>
      <c r="BJ164" s="39">
        <v>0</v>
      </c>
      <c r="BK164" s="39">
        <v>0</v>
      </c>
    </row>
    <row r="165" spans="1:63" x14ac:dyDescent="0.2">
      <c r="A165" s="30">
        <f t="shared" si="32"/>
        <v>2026</v>
      </c>
      <c r="D165" s="30">
        <f t="shared" si="33"/>
        <v>0</v>
      </c>
      <c r="E165" s="30">
        <f t="shared" si="24"/>
        <v>20</v>
      </c>
      <c r="F165" s="30">
        <f t="shared" si="25"/>
        <v>4</v>
      </c>
      <c r="G165" s="30">
        <f t="shared" si="26"/>
        <v>0</v>
      </c>
      <c r="H165" s="30">
        <f t="shared" si="27"/>
        <v>0</v>
      </c>
      <c r="I165" s="30">
        <f t="shared" si="28"/>
        <v>0</v>
      </c>
      <c r="J165" s="30">
        <f t="shared" si="29"/>
        <v>0</v>
      </c>
      <c r="K165" s="30">
        <f t="shared" si="30"/>
        <v>0</v>
      </c>
      <c r="L165" s="30">
        <f t="shared" si="31"/>
        <v>6</v>
      </c>
      <c r="M165" s="38">
        <v>46174</v>
      </c>
      <c r="N165" s="39">
        <v>0</v>
      </c>
      <c r="O165" s="39">
        <v>5.9829999999999997</v>
      </c>
      <c r="P165" s="39">
        <v>0</v>
      </c>
      <c r="Q165" s="39">
        <v>0.39300000000000002</v>
      </c>
      <c r="R165" s="39">
        <v>1.7290000000000001</v>
      </c>
      <c r="S165" s="39">
        <v>0</v>
      </c>
      <c r="T165" s="39">
        <v>0</v>
      </c>
      <c r="U165" s="39">
        <v>0.46100000000000002</v>
      </c>
      <c r="V165" s="39">
        <v>0.30199999999999999</v>
      </c>
      <c r="W165" s="39">
        <v>0</v>
      </c>
      <c r="X165" s="39">
        <v>1.8340000000000001</v>
      </c>
      <c r="Y165" s="39">
        <v>0</v>
      </c>
      <c r="Z165" s="39">
        <v>0</v>
      </c>
      <c r="AA165" s="39">
        <v>0.31</v>
      </c>
      <c r="AB165" s="39">
        <v>0.35899999999999999</v>
      </c>
      <c r="AC165" s="39">
        <v>0</v>
      </c>
      <c r="AD165" s="39">
        <v>0</v>
      </c>
      <c r="AE165" s="39">
        <v>0</v>
      </c>
      <c r="AF165" s="39">
        <v>0.752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1.327</v>
      </c>
      <c r="AN165" s="39">
        <v>0</v>
      </c>
      <c r="AO165" s="39">
        <v>0</v>
      </c>
      <c r="AP165" s="39">
        <v>0</v>
      </c>
      <c r="AQ165" s="39">
        <v>2.5999999999999999E-2</v>
      </c>
      <c r="AR165" s="39">
        <v>0</v>
      </c>
      <c r="AS165" s="39">
        <v>0.85899999999999999</v>
      </c>
      <c r="AT165" s="39">
        <v>0</v>
      </c>
      <c r="AU165" s="39">
        <v>0.74099999999999999</v>
      </c>
      <c r="AV165" s="39">
        <v>0</v>
      </c>
      <c r="AW165" s="39">
        <v>0.46700000000000003</v>
      </c>
      <c r="AX165" s="39">
        <v>0</v>
      </c>
      <c r="AY165" s="39">
        <v>0.33800000000000002</v>
      </c>
      <c r="AZ165" s="39">
        <v>0</v>
      </c>
      <c r="BA165" s="39">
        <v>0</v>
      </c>
      <c r="BB165" s="39">
        <v>0.81599999999999995</v>
      </c>
      <c r="BC165" s="39">
        <v>0</v>
      </c>
      <c r="BD165" s="39">
        <v>0.45900000000000002</v>
      </c>
      <c r="BE165" s="39">
        <v>0</v>
      </c>
      <c r="BF165" s="39">
        <v>0.59799999999999998</v>
      </c>
      <c r="BG165" s="39">
        <v>0.38600000000000001</v>
      </c>
      <c r="BH165" s="39">
        <v>0</v>
      </c>
      <c r="BI165" s="39">
        <v>0</v>
      </c>
      <c r="BJ165" s="39">
        <v>0.629</v>
      </c>
      <c r="BK165" s="39">
        <v>0</v>
      </c>
    </row>
    <row r="166" spans="1:63" x14ac:dyDescent="0.2">
      <c r="A166" s="30">
        <f t="shared" si="32"/>
        <v>2026</v>
      </c>
      <c r="D166" s="30">
        <f t="shared" si="33"/>
        <v>22</v>
      </c>
      <c r="E166" s="30">
        <f t="shared" si="24"/>
        <v>50</v>
      </c>
      <c r="F166" s="30">
        <f t="shared" si="25"/>
        <v>49</v>
      </c>
      <c r="G166" s="30">
        <f t="shared" si="26"/>
        <v>40</v>
      </c>
      <c r="H166" s="30">
        <f t="shared" si="27"/>
        <v>5</v>
      </c>
      <c r="I166" s="30">
        <f t="shared" si="28"/>
        <v>0</v>
      </c>
      <c r="J166" s="30">
        <f t="shared" si="29"/>
        <v>0</v>
      </c>
      <c r="K166" s="30">
        <f t="shared" si="30"/>
        <v>0</v>
      </c>
      <c r="L166" s="30">
        <f t="shared" si="31"/>
        <v>7</v>
      </c>
      <c r="M166" s="38">
        <v>46204</v>
      </c>
      <c r="N166" s="39">
        <v>45.552999999999997</v>
      </c>
      <c r="O166" s="39">
        <v>8.8480000000000008</v>
      </c>
      <c r="P166" s="39">
        <v>11.472</v>
      </c>
      <c r="Q166" s="39">
        <v>43.421999999999997</v>
      </c>
      <c r="R166" s="39">
        <v>4.9909999999999997</v>
      </c>
      <c r="S166" s="39">
        <v>49.137999999999998</v>
      </c>
      <c r="T166" s="39">
        <v>13.103</v>
      </c>
      <c r="U166" s="39">
        <v>40.340000000000003</v>
      </c>
      <c r="V166" s="39">
        <v>29.309000000000001</v>
      </c>
      <c r="W166" s="39">
        <v>22.082000000000001</v>
      </c>
      <c r="X166" s="39">
        <v>25.896000000000001</v>
      </c>
      <c r="Y166" s="39">
        <v>22.245000000000001</v>
      </c>
      <c r="Z166" s="39">
        <v>28.600999999999999</v>
      </c>
      <c r="AA166" s="39">
        <v>20.603999999999999</v>
      </c>
      <c r="AB166" s="39">
        <v>22.853000000000002</v>
      </c>
      <c r="AC166" s="39">
        <v>23.135000000000002</v>
      </c>
      <c r="AD166" s="39">
        <v>56.762999999999998</v>
      </c>
      <c r="AE166" s="39">
        <v>2.0270000000000001</v>
      </c>
      <c r="AF166" s="39">
        <v>30.704000000000001</v>
      </c>
      <c r="AG166" s="39">
        <v>15.343999999999999</v>
      </c>
      <c r="AH166" s="39">
        <v>4.835</v>
      </c>
      <c r="AI166" s="39">
        <v>48.941000000000003</v>
      </c>
      <c r="AJ166" s="39">
        <v>21.084</v>
      </c>
      <c r="AK166" s="39">
        <v>26.981000000000002</v>
      </c>
      <c r="AL166" s="39">
        <v>28.902999999999999</v>
      </c>
      <c r="AM166" s="39">
        <v>16.559999999999999</v>
      </c>
      <c r="AN166" s="39">
        <v>54.311</v>
      </c>
      <c r="AO166" s="39">
        <v>6.1749999999999998</v>
      </c>
      <c r="AP166" s="39">
        <v>48.665999999999997</v>
      </c>
      <c r="AQ166" s="39">
        <v>4.4370000000000003</v>
      </c>
      <c r="AR166" s="39">
        <v>12.068</v>
      </c>
      <c r="AS166" s="39">
        <v>35.134999999999998</v>
      </c>
      <c r="AT166" s="39">
        <v>9.9860000000000007</v>
      </c>
      <c r="AU166" s="39">
        <v>52.162999999999997</v>
      </c>
      <c r="AV166" s="39">
        <v>44.47</v>
      </c>
      <c r="AW166" s="39">
        <v>6.9240000000000004</v>
      </c>
      <c r="AX166" s="39">
        <v>10.853</v>
      </c>
      <c r="AY166" s="39">
        <v>42.648000000000003</v>
      </c>
      <c r="AZ166" s="39">
        <v>26.9</v>
      </c>
      <c r="BA166" s="39">
        <v>19.47</v>
      </c>
      <c r="BB166" s="39">
        <v>24.280999999999999</v>
      </c>
      <c r="BC166" s="39">
        <v>21.012</v>
      </c>
      <c r="BD166" s="39">
        <v>22.454000000000001</v>
      </c>
      <c r="BE166" s="39">
        <v>24.286000000000001</v>
      </c>
      <c r="BF166" s="39">
        <v>58.235999999999997</v>
      </c>
      <c r="BG166" s="39">
        <v>0.93</v>
      </c>
      <c r="BH166" s="39">
        <v>14.452</v>
      </c>
      <c r="BI166" s="39">
        <v>42.994999999999997</v>
      </c>
      <c r="BJ166" s="39">
        <v>51.29</v>
      </c>
      <c r="BK166" s="39">
        <v>7.4130000000000003</v>
      </c>
    </row>
    <row r="167" spans="1:63" x14ac:dyDescent="0.2">
      <c r="A167" s="30">
        <f t="shared" si="32"/>
        <v>2026</v>
      </c>
      <c r="D167" s="30">
        <f t="shared" si="33"/>
        <v>1</v>
      </c>
      <c r="E167" s="30">
        <f t="shared" si="24"/>
        <v>50</v>
      </c>
      <c r="F167" s="30">
        <f t="shared" si="25"/>
        <v>47</v>
      </c>
      <c r="G167" s="30">
        <f t="shared" si="26"/>
        <v>4</v>
      </c>
      <c r="H167" s="30">
        <f t="shared" si="27"/>
        <v>0</v>
      </c>
      <c r="I167" s="30">
        <f t="shared" si="28"/>
        <v>0</v>
      </c>
      <c r="J167" s="30">
        <f t="shared" si="29"/>
        <v>0</v>
      </c>
      <c r="K167" s="30">
        <f t="shared" si="30"/>
        <v>0</v>
      </c>
      <c r="L167" s="30">
        <f t="shared" si="31"/>
        <v>8</v>
      </c>
      <c r="M167" s="38">
        <v>46235</v>
      </c>
      <c r="N167" s="39">
        <v>0.85299999999999998</v>
      </c>
      <c r="O167" s="39">
        <v>15.224</v>
      </c>
      <c r="P167" s="39">
        <v>4.0179999999999998</v>
      </c>
      <c r="Q167" s="39">
        <v>3.3580000000000001</v>
      </c>
      <c r="R167" s="39">
        <v>5.5830000000000002</v>
      </c>
      <c r="S167" s="39">
        <v>2.198</v>
      </c>
      <c r="T167" s="39">
        <v>7.25</v>
      </c>
      <c r="U167" s="39">
        <v>4.2619999999999996</v>
      </c>
      <c r="V167" s="39">
        <v>2.8149999999999999</v>
      </c>
      <c r="W167" s="39">
        <v>5.133</v>
      </c>
      <c r="X167" s="39">
        <v>5.1070000000000002</v>
      </c>
      <c r="Y167" s="39">
        <v>2.5419999999999998</v>
      </c>
      <c r="Z167" s="39">
        <v>1.6890000000000001</v>
      </c>
      <c r="AA167" s="39">
        <v>6.94</v>
      </c>
      <c r="AB167" s="39">
        <v>7.2720000000000002</v>
      </c>
      <c r="AC167" s="39">
        <v>0.68300000000000005</v>
      </c>
      <c r="AD167" s="39">
        <v>1.6459999999999999</v>
      </c>
      <c r="AE167" s="39">
        <v>6.3040000000000003</v>
      </c>
      <c r="AF167" s="39">
        <v>2.9489999999999998</v>
      </c>
      <c r="AG167" s="39">
        <v>6.25</v>
      </c>
      <c r="AH167" s="39">
        <v>23.768999999999998</v>
      </c>
      <c r="AI167" s="39">
        <v>3.5190000000000001</v>
      </c>
      <c r="AJ167" s="39">
        <v>4.5570000000000004</v>
      </c>
      <c r="AK167" s="39">
        <v>2.161</v>
      </c>
      <c r="AL167" s="39">
        <v>4.4420000000000002</v>
      </c>
      <c r="AM167" s="39">
        <v>5.274</v>
      </c>
      <c r="AN167" s="39">
        <v>9.3070000000000004</v>
      </c>
      <c r="AO167" s="39">
        <v>1.76</v>
      </c>
      <c r="AP167" s="39">
        <v>4.8390000000000004</v>
      </c>
      <c r="AQ167" s="39">
        <v>2.87</v>
      </c>
      <c r="AR167" s="39">
        <v>6.2320000000000002</v>
      </c>
      <c r="AS167" s="39">
        <v>1.7729999999999999</v>
      </c>
      <c r="AT167" s="39">
        <v>3.452</v>
      </c>
      <c r="AU167" s="39">
        <v>41.433999999999997</v>
      </c>
      <c r="AV167" s="39">
        <v>1.0129999999999999</v>
      </c>
      <c r="AW167" s="39">
        <v>7.3280000000000003</v>
      </c>
      <c r="AX167" s="39">
        <v>2.6789999999999998</v>
      </c>
      <c r="AY167" s="39">
        <v>5.89</v>
      </c>
      <c r="AZ167" s="39">
        <v>1.2</v>
      </c>
      <c r="BA167" s="39">
        <v>6.7759999999999998</v>
      </c>
      <c r="BB167" s="39">
        <v>5.37</v>
      </c>
      <c r="BC167" s="39">
        <v>4.8600000000000003</v>
      </c>
      <c r="BD167" s="39">
        <v>6.06</v>
      </c>
      <c r="BE167" s="39">
        <v>0.18099999999999999</v>
      </c>
      <c r="BF167" s="39">
        <v>1.653</v>
      </c>
      <c r="BG167" s="39">
        <v>5.5179999999999998</v>
      </c>
      <c r="BH167" s="39">
        <v>22.969000000000001</v>
      </c>
      <c r="BI167" s="39">
        <v>5.29</v>
      </c>
      <c r="BJ167" s="39">
        <v>4.1500000000000004</v>
      </c>
      <c r="BK167" s="39">
        <v>3.0310000000000001</v>
      </c>
    </row>
    <row r="168" spans="1:63" x14ac:dyDescent="0.2">
      <c r="A168" s="30">
        <f t="shared" si="32"/>
        <v>2026</v>
      </c>
      <c r="D168" s="30">
        <f t="shared" si="33"/>
        <v>0</v>
      </c>
      <c r="E168" s="30">
        <f t="shared" si="24"/>
        <v>50</v>
      </c>
      <c r="F168" s="30">
        <f t="shared" si="25"/>
        <v>46</v>
      </c>
      <c r="G168" s="30">
        <f t="shared" si="26"/>
        <v>11</v>
      </c>
      <c r="H168" s="30">
        <f t="shared" si="27"/>
        <v>0</v>
      </c>
      <c r="I168" s="30">
        <f t="shared" si="28"/>
        <v>0</v>
      </c>
      <c r="J168" s="30">
        <f t="shared" si="29"/>
        <v>0</v>
      </c>
      <c r="K168" s="30">
        <f t="shared" si="30"/>
        <v>0</v>
      </c>
      <c r="L168" s="30">
        <f t="shared" si="31"/>
        <v>9</v>
      </c>
      <c r="M168" s="38">
        <v>46266</v>
      </c>
      <c r="N168" s="39">
        <v>13.022</v>
      </c>
      <c r="O168" s="39">
        <v>1.96</v>
      </c>
      <c r="P168" s="39">
        <v>1.2470000000000001</v>
      </c>
      <c r="Q168" s="39">
        <v>7.6680000000000001</v>
      </c>
      <c r="R168" s="39">
        <v>2.6960000000000002</v>
      </c>
      <c r="S168" s="39">
        <v>10.534000000000001</v>
      </c>
      <c r="T168" s="39">
        <v>14.768000000000001</v>
      </c>
      <c r="U168" s="39">
        <v>13.675000000000001</v>
      </c>
      <c r="V168" s="39">
        <v>5.7309999999999999</v>
      </c>
      <c r="W168" s="39">
        <v>3.5950000000000002</v>
      </c>
      <c r="X168" s="39">
        <v>3.34</v>
      </c>
      <c r="Y168" s="39">
        <v>21.452000000000002</v>
      </c>
      <c r="Z168" s="39">
        <v>2.1509999999999998</v>
      </c>
      <c r="AA168" s="39">
        <v>8.3520000000000003</v>
      </c>
      <c r="AB168" s="39">
        <v>3.5139999999999998</v>
      </c>
      <c r="AC168" s="39">
        <v>4.1550000000000002</v>
      </c>
      <c r="AD168" s="39">
        <v>4.3360000000000003</v>
      </c>
      <c r="AE168" s="39">
        <v>6.7629999999999999</v>
      </c>
      <c r="AF168" s="39">
        <v>0.38100000000000001</v>
      </c>
      <c r="AG168" s="39">
        <v>13.305999999999999</v>
      </c>
      <c r="AH168" s="39">
        <v>2.9780000000000002</v>
      </c>
      <c r="AI168" s="39">
        <v>3.625</v>
      </c>
      <c r="AJ168" s="39">
        <v>2.8420000000000001</v>
      </c>
      <c r="AK168" s="39">
        <v>9.1120000000000001</v>
      </c>
      <c r="AL168" s="39">
        <v>3.2749999999999999</v>
      </c>
      <c r="AM168" s="39">
        <v>6.899</v>
      </c>
      <c r="AN168" s="39">
        <v>2.35</v>
      </c>
      <c r="AO168" s="39">
        <v>17.779</v>
      </c>
      <c r="AP168" s="39">
        <v>7.5659999999999998</v>
      </c>
      <c r="AQ168" s="39">
        <v>3.351</v>
      </c>
      <c r="AR168" s="39">
        <v>4.8449999999999998</v>
      </c>
      <c r="AS168" s="39">
        <v>1.2969999999999999</v>
      </c>
      <c r="AT168" s="39">
        <v>1.7390000000000001</v>
      </c>
      <c r="AU168" s="39">
        <v>14.138</v>
      </c>
      <c r="AV168" s="39">
        <v>5.1580000000000004</v>
      </c>
      <c r="AW168" s="39">
        <v>1.734</v>
      </c>
      <c r="AX168" s="39">
        <v>2.3069999999999999</v>
      </c>
      <c r="AY168" s="39">
        <v>8.6120000000000001</v>
      </c>
      <c r="AZ168" s="39">
        <v>0.01</v>
      </c>
      <c r="BA168" s="39">
        <v>14.218</v>
      </c>
      <c r="BB168" s="39">
        <v>7.65</v>
      </c>
      <c r="BC168" s="39">
        <v>0.76800000000000002</v>
      </c>
      <c r="BD168" s="39">
        <v>7.55</v>
      </c>
      <c r="BE168" s="39">
        <v>4.3579999999999997</v>
      </c>
      <c r="BF168" s="39">
        <v>0.99099999999999999</v>
      </c>
      <c r="BG168" s="39">
        <v>12.454000000000001</v>
      </c>
      <c r="BH168" s="39">
        <v>3.718</v>
      </c>
      <c r="BI168" s="39">
        <v>22.33</v>
      </c>
      <c r="BJ168" s="39">
        <v>4.577</v>
      </c>
      <c r="BK168" s="39">
        <v>3.4359999999999999</v>
      </c>
    </row>
    <row r="169" spans="1:63" x14ac:dyDescent="0.2">
      <c r="A169" s="30">
        <f t="shared" si="32"/>
        <v>2026</v>
      </c>
      <c r="D169" s="30">
        <f t="shared" si="33"/>
        <v>1</v>
      </c>
      <c r="E169" s="30">
        <f t="shared" si="24"/>
        <v>40</v>
      </c>
      <c r="F169" s="30">
        <f t="shared" si="25"/>
        <v>29</v>
      </c>
      <c r="G169" s="30">
        <f t="shared" si="26"/>
        <v>7</v>
      </c>
      <c r="H169" s="30">
        <f t="shared" si="27"/>
        <v>0</v>
      </c>
      <c r="I169" s="30">
        <f t="shared" si="28"/>
        <v>0</v>
      </c>
      <c r="J169" s="30">
        <f t="shared" si="29"/>
        <v>0</v>
      </c>
      <c r="K169" s="30">
        <f t="shared" si="30"/>
        <v>0</v>
      </c>
      <c r="L169" s="30">
        <f t="shared" si="31"/>
        <v>10</v>
      </c>
      <c r="M169" s="38">
        <v>46296</v>
      </c>
      <c r="N169" s="39">
        <v>0.78300000000000003</v>
      </c>
      <c r="O169" s="39">
        <v>3.052</v>
      </c>
      <c r="P169" s="39">
        <v>5.69</v>
      </c>
      <c r="Q169" s="39">
        <v>0</v>
      </c>
      <c r="R169" s="39">
        <v>2.4249999999999998</v>
      </c>
      <c r="S169" s="39">
        <v>0.64300000000000002</v>
      </c>
      <c r="T169" s="39">
        <v>0.17399999999999999</v>
      </c>
      <c r="U169" s="39">
        <v>16.238</v>
      </c>
      <c r="V169" s="39">
        <v>14.473000000000001</v>
      </c>
      <c r="W169" s="39">
        <v>0</v>
      </c>
      <c r="X169" s="39">
        <v>0.505</v>
      </c>
      <c r="Y169" s="39">
        <v>5.2140000000000004</v>
      </c>
      <c r="Z169" s="39">
        <v>2.516</v>
      </c>
      <c r="AA169" s="39">
        <v>1.413</v>
      </c>
      <c r="AB169" s="39">
        <v>2.3140000000000001</v>
      </c>
      <c r="AC169" s="39">
        <v>1.83</v>
      </c>
      <c r="AD169" s="39">
        <v>18.765000000000001</v>
      </c>
      <c r="AE169" s="39">
        <v>3.121</v>
      </c>
      <c r="AF169" s="39">
        <v>0</v>
      </c>
      <c r="AG169" s="39">
        <v>7.4320000000000004</v>
      </c>
      <c r="AH169" s="39">
        <v>1.286</v>
      </c>
      <c r="AI169" s="39">
        <v>1.538</v>
      </c>
      <c r="AJ169" s="39">
        <v>2.78</v>
      </c>
      <c r="AK169" s="39">
        <v>0.375</v>
      </c>
      <c r="AL169" s="39">
        <v>0</v>
      </c>
      <c r="AM169" s="39">
        <v>5.2939999999999996</v>
      </c>
      <c r="AN169" s="39">
        <v>35.045999999999999</v>
      </c>
      <c r="AO169" s="39">
        <v>0.41099999999999998</v>
      </c>
      <c r="AP169" s="39">
        <v>16.611000000000001</v>
      </c>
      <c r="AQ169" s="39">
        <v>0</v>
      </c>
      <c r="AR169" s="39">
        <v>3.7879999999999998</v>
      </c>
      <c r="AS169" s="39">
        <v>0</v>
      </c>
      <c r="AT169" s="39">
        <v>0.72199999999999998</v>
      </c>
      <c r="AU169" s="39">
        <v>2.1309999999999998</v>
      </c>
      <c r="AV169" s="39">
        <v>1.24</v>
      </c>
      <c r="AW169" s="39">
        <v>0</v>
      </c>
      <c r="AX169" s="39">
        <v>0.34300000000000003</v>
      </c>
      <c r="AY169" s="39">
        <v>0.436</v>
      </c>
      <c r="AZ169" s="39">
        <v>12.61</v>
      </c>
      <c r="BA169" s="39">
        <v>0.318</v>
      </c>
      <c r="BB169" s="39">
        <v>1.2529999999999999</v>
      </c>
      <c r="BC169" s="39">
        <v>0.90100000000000002</v>
      </c>
      <c r="BD169" s="39">
        <v>1.204</v>
      </c>
      <c r="BE169" s="39">
        <v>0</v>
      </c>
      <c r="BF169" s="39">
        <v>10.81</v>
      </c>
      <c r="BG169" s="39">
        <v>2.8149999999999999</v>
      </c>
      <c r="BH169" s="39">
        <v>6.2960000000000003</v>
      </c>
      <c r="BI169" s="39">
        <v>0</v>
      </c>
      <c r="BJ169" s="39">
        <v>0</v>
      </c>
      <c r="BK169" s="39">
        <v>3.1</v>
      </c>
    </row>
    <row r="170" spans="1:63" x14ac:dyDescent="0.2">
      <c r="A170" s="30">
        <f t="shared" si="32"/>
        <v>2026</v>
      </c>
      <c r="D170" s="30">
        <f t="shared" si="33"/>
        <v>0</v>
      </c>
      <c r="E170" s="30">
        <f t="shared" si="24"/>
        <v>8</v>
      </c>
      <c r="F170" s="30">
        <f t="shared" si="25"/>
        <v>0</v>
      </c>
      <c r="G170" s="30">
        <f t="shared" si="26"/>
        <v>0</v>
      </c>
      <c r="H170" s="30">
        <f t="shared" si="27"/>
        <v>0</v>
      </c>
      <c r="I170" s="30">
        <f t="shared" si="28"/>
        <v>0</v>
      </c>
      <c r="J170" s="30">
        <f t="shared" si="29"/>
        <v>0</v>
      </c>
      <c r="K170" s="30">
        <f t="shared" si="30"/>
        <v>0</v>
      </c>
      <c r="L170" s="30">
        <f t="shared" si="31"/>
        <v>11</v>
      </c>
      <c r="M170" s="38">
        <v>46327</v>
      </c>
      <c r="N170" s="39">
        <v>0</v>
      </c>
      <c r="O170" s="39">
        <v>0</v>
      </c>
      <c r="P170" s="39">
        <v>0</v>
      </c>
      <c r="Q170" s="39">
        <v>0.68300000000000005</v>
      </c>
      <c r="R170" s="39">
        <v>0</v>
      </c>
      <c r="S170" s="39">
        <v>0</v>
      </c>
      <c r="T170" s="39">
        <v>0</v>
      </c>
      <c r="U170" s="39">
        <v>0</v>
      </c>
      <c r="V170" s="39">
        <v>4.2000000000000003E-2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0.32700000000000001</v>
      </c>
      <c r="AK170" s="39">
        <v>0</v>
      </c>
      <c r="AL170" s="39">
        <v>0</v>
      </c>
      <c r="AM170" s="39">
        <v>0</v>
      </c>
      <c r="AN170" s="39">
        <v>0</v>
      </c>
      <c r="AO170" s="39">
        <v>0</v>
      </c>
      <c r="AP170" s="39">
        <v>0</v>
      </c>
      <c r="AQ170" s="39">
        <v>0.93799999999999994</v>
      </c>
      <c r="AR170" s="39">
        <v>0</v>
      </c>
      <c r="AS170" s="39">
        <v>0</v>
      </c>
      <c r="AT170" s="39">
        <v>5.0999999999999997E-2</v>
      </c>
      <c r="AU170" s="39">
        <v>0</v>
      </c>
      <c r="AV170" s="39">
        <v>0</v>
      </c>
      <c r="AW170" s="39">
        <v>0</v>
      </c>
      <c r="AX170" s="39">
        <v>0</v>
      </c>
      <c r="AY170" s="39">
        <v>0.63100000000000001</v>
      </c>
      <c r="AZ170" s="39">
        <v>0</v>
      </c>
      <c r="BA170" s="39">
        <v>0</v>
      </c>
      <c r="BB170" s="39">
        <v>0</v>
      </c>
      <c r="BC170" s="39">
        <v>0</v>
      </c>
      <c r="BD170" s="39">
        <v>0</v>
      </c>
      <c r="BE170" s="39">
        <v>0.73299999999999998</v>
      </c>
      <c r="BF170" s="39">
        <v>0</v>
      </c>
      <c r="BG170" s="39">
        <v>0</v>
      </c>
      <c r="BH170" s="39">
        <v>0.78800000000000003</v>
      </c>
      <c r="BI170" s="39">
        <v>0</v>
      </c>
      <c r="BJ170" s="39">
        <v>0</v>
      </c>
      <c r="BK170" s="39">
        <v>0</v>
      </c>
    </row>
    <row r="171" spans="1:63" x14ac:dyDescent="0.2">
      <c r="A171" s="30">
        <f t="shared" si="32"/>
        <v>2026</v>
      </c>
      <c r="D171" s="30">
        <f t="shared" si="33"/>
        <v>1</v>
      </c>
      <c r="E171" s="30">
        <f t="shared" si="24"/>
        <v>43</v>
      </c>
      <c r="F171" s="30">
        <f t="shared" si="25"/>
        <v>33</v>
      </c>
      <c r="G171" s="30">
        <f t="shared" si="26"/>
        <v>10</v>
      </c>
      <c r="H171" s="30">
        <f t="shared" si="27"/>
        <v>0</v>
      </c>
      <c r="I171" s="30">
        <f t="shared" si="28"/>
        <v>0</v>
      </c>
      <c r="J171" s="30">
        <f t="shared" si="29"/>
        <v>0</v>
      </c>
      <c r="K171" s="30">
        <f t="shared" si="30"/>
        <v>0</v>
      </c>
      <c r="L171" s="30">
        <f t="shared" si="31"/>
        <v>12</v>
      </c>
      <c r="M171" s="38">
        <v>46357</v>
      </c>
      <c r="N171" s="39">
        <v>7.1029999999999998</v>
      </c>
      <c r="O171" s="39">
        <v>0.45600000000000002</v>
      </c>
      <c r="P171" s="39">
        <v>0</v>
      </c>
      <c r="Q171" s="39">
        <v>18.484999999999999</v>
      </c>
      <c r="R171" s="39">
        <v>11.606</v>
      </c>
      <c r="S171" s="39">
        <v>0.20599999999999999</v>
      </c>
      <c r="T171" s="39">
        <v>0.754</v>
      </c>
      <c r="U171" s="39">
        <v>20.181999999999999</v>
      </c>
      <c r="V171" s="39">
        <v>0</v>
      </c>
      <c r="W171" s="39">
        <v>18.385999999999999</v>
      </c>
      <c r="X171" s="39">
        <v>1.0649999999999999</v>
      </c>
      <c r="Y171" s="39">
        <v>2.42</v>
      </c>
      <c r="Z171" s="39">
        <v>9.3460000000000001</v>
      </c>
      <c r="AA171" s="39">
        <v>0</v>
      </c>
      <c r="AB171" s="39">
        <v>5.67</v>
      </c>
      <c r="AC171" s="39">
        <v>4.3150000000000004</v>
      </c>
      <c r="AD171" s="39">
        <v>19.2</v>
      </c>
      <c r="AE171" s="39">
        <v>0</v>
      </c>
      <c r="AF171" s="39">
        <v>7.02</v>
      </c>
      <c r="AG171" s="39">
        <v>0.88300000000000001</v>
      </c>
      <c r="AH171" s="39">
        <v>6.258</v>
      </c>
      <c r="AI171" s="39">
        <v>1.331</v>
      </c>
      <c r="AJ171" s="39">
        <v>1.8879999999999999</v>
      </c>
      <c r="AK171" s="39">
        <v>2.718</v>
      </c>
      <c r="AL171" s="39">
        <v>5.1180000000000003</v>
      </c>
      <c r="AM171" s="39">
        <v>0.78500000000000003</v>
      </c>
      <c r="AN171" s="39">
        <v>7.4009999999999998</v>
      </c>
      <c r="AO171" s="39">
        <v>0.48899999999999999</v>
      </c>
      <c r="AP171" s="39">
        <v>8.766</v>
      </c>
      <c r="AQ171" s="39">
        <v>5.1230000000000002</v>
      </c>
      <c r="AR171" s="39">
        <v>4.2489999999999997</v>
      </c>
      <c r="AS171" s="39">
        <v>0</v>
      </c>
      <c r="AT171" s="39">
        <v>1.05</v>
      </c>
      <c r="AU171" s="39">
        <v>1.4770000000000001</v>
      </c>
      <c r="AV171" s="39">
        <v>0.58799999999999997</v>
      </c>
      <c r="AW171" s="39">
        <v>5.6120000000000001</v>
      </c>
      <c r="AX171" s="39">
        <v>0</v>
      </c>
      <c r="AY171" s="39">
        <v>24.378</v>
      </c>
      <c r="AZ171" s="39">
        <v>0</v>
      </c>
      <c r="BA171" s="39">
        <v>20.937999999999999</v>
      </c>
      <c r="BB171" s="39">
        <v>4.2999999999999997E-2</v>
      </c>
      <c r="BC171" s="39">
        <v>33.853000000000002</v>
      </c>
      <c r="BD171" s="39">
        <v>9.2159999999999993</v>
      </c>
      <c r="BE171" s="39">
        <v>1.3149999999999999</v>
      </c>
      <c r="BF171" s="39">
        <v>0.73699999999999999</v>
      </c>
      <c r="BG171" s="39">
        <v>8.3840000000000003</v>
      </c>
      <c r="BH171" s="39">
        <v>2.536</v>
      </c>
      <c r="BI171" s="39">
        <v>10.406000000000001</v>
      </c>
      <c r="BJ171" s="39">
        <v>0.53</v>
      </c>
      <c r="BK171" s="39">
        <v>13.532</v>
      </c>
    </row>
    <row r="172" spans="1:63" x14ac:dyDescent="0.2">
      <c r="A172" s="30">
        <f t="shared" si="32"/>
        <v>2027</v>
      </c>
      <c r="D172" s="30">
        <f t="shared" si="33"/>
        <v>3</v>
      </c>
      <c r="E172" s="30">
        <f t="shared" si="24"/>
        <v>43</v>
      </c>
      <c r="F172" s="30">
        <f t="shared" si="25"/>
        <v>38</v>
      </c>
      <c r="G172" s="30">
        <f t="shared" si="26"/>
        <v>9</v>
      </c>
      <c r="H172" s="30">
        <f t="shared" si="27"/>
        <v>0</v>
      </c>
      <c r="I172" s="30">
        <f t="shared" si="28"/>
        <v>0</v>
      </c>
      <c r="J172" s="30">
        <f t="shared" si="29"/>
        <v>0</v>
      </c>
      <c r="K172" s="30">
        <f t="shared" si="30"/>
        <v>0</v>
      </c>
      <c r="L172" s="30">
        <f t="shared" si="31"/>
        <v>1</v>
      </c>
      <c r="M172" s="38">
        <v>46388</v>
      </c>
      <c r="N172" s="39">
        <v>4.7050000000000001</v>
      </c>
      <c r="O172" s="39">
        <v>1.6439999999999999</v>
      </c>
      <c r="P172" s="39">
        <v>2.2999999999999998</v>
      </c>
      <c r="Q172" s="39">
        <v>2.004</v>
      </c>
      <c r="R172" s="39">
        <v>0</v>
      </c>
      <c r="S172" s="39">
        <v>12.398999999999999</v>
      </c>
      <c r="T172" s="39">
        <v>0.56399999999999995</v>
      </c>
      <c r="U172" s="39">
        <v>3.08</v>
      </c>
      <c r="V172" s="39">
        <v>3.931</v>
      </c>
      <c r="W172" s="39">
        <v>8.0410000000000004</v>
      </c>
      <c r="X172" s="39">
        <v>9.5410000000000004</v>
      </c>
      <c r="Y172" s="39">
        <v>0.26</v>
      </c>
      <c r="Z172" s="39">
        <v>6.03</v>
      </c>
      <c r="AA172" s="39">
        <v>2.6930000000000001</v>
      </c>
      <c r="AB172" s="39">
        <v>1.946</v>
      </c>
      <c r="AC172" s="39">
        <v>25.234000000000002</v>
      </c>
      <c r="AD172" s="39">
        <v>2.9540000000000002</v>
      </c>
      <c r="AE172" s="39">
        <v>7.2549999999999999</v>
      </c>
      <c r="AF172" s="39">
        <v>14.521000000000001</v>
      </c>
      <c r="AG172" s="39">
        <v>0</v>
      </c>
      <c r="AH172" s="39">
        <v>2.6579999999999999</v>
      </c>
      <c r="AI172" s="39">
        <v>1.4059999999999999</v>
      </c>
      <c r="AJ172" s="39">
        <v>4.5880000000000001</v>
      </c>
      <c r="AK172" s="39">
        <v>3.0609999999999999</v>
      </c>
      <c r="AL172" s="39">
        <v>0</v>
      </c>
      <c r="AM172" s="39">
        <v>16.015999999999998</v>
      </c>
      <c r="AN172" s="39">
        <v>0</v>
      </c>
      <c r="AO172" s="39">
        <v>42.226999999999997</v>
      </c>
      <c r="AP172" s="39">
        <v>0.81</v>
      </c>
      <c r="AQ172" s="39">
        <v>10.8</v>
      </c>
      <c r="AR172" s="39">
        <v>0.64300000000000002</v>
      </c>
      <c r="AS172" s="39">
        <v>7.0339999999999998</v>
      </c>
      <c r="AT172" s="39">
        <v>12.55</v>
      </c>
      <c r="AU172" s="39">
        <v>1.008</v>
      </c>
      <c r="AV172" s="39">
        <v>0</v>
      </c>
      <c r="AW172" s="39">
        <v>33.256999999999998</v>
      </c>
      <c r="AX172" s="39">
        <v>9.3239999999999998</v>
      </c>
      <c r="AY172" s="39">
        <v>0</v>
      </c>
      <c r="AZ172" s="39">
        <v>1.911</v>
      </c>
      <c r="BA172" s="39">
        <v>5.6459999999999999</v>
      </c>
      <c r="BB172" s="39">
        <v>2.1379999999999999</v>
      </c>
      <c r="BC172" s="39">
        <v>2.6709999999999998</v>
      </c>
      <c r="BD172" s="39">
        <v>1.093</v>
      </c>
      <c r="BE172" s="39">
        <v>6.1550000000000002</v>
      </c>
      <c r="BF172" s="39">
        <v>10.151999999999999</v>
      </c>
      <c r="BG172" s="39">
        <v>0.121</v>
      </c>
      <c r="BH172" s="39">
        <v>8.8140000000000001</v>
      </c>
      <c r="BI172" s="39">
        <v>0</v>
      </c>
      <c r="BJ172" s="39">
        <v>4.3860000000000001</v>
      </c>
      <c r="BK172" s="39">
        <v>3.4980000000000002</v>
      </c>
    </row>
    <row r="173" spans="1:63" x14ac:dyDescent="0.2">
      <c r="A173" s="30">
        <f t="shared" si="32"/>
        <v>2027</v>
      </c>
      <c r="D173" s="30">
        <f t="shared" si="33"/>
        <v>0</v>
      </c>
      <c r="E173" s="30">
        <f t="shared" si="24"/>
        <v>27</v>
      </c>
      <c r="F173" s="30">
        <f t="shared" si="25"/>
        <v>13</v>
      </c>
      <c r="G173" s="30">
        <f t="shared" si="26"/>
        <v>0</v>
      </c>
      <c r="H173" s="30">
        <f t="shared" si="27"/>
        <v>0</v>
      </c>
      <c r="I173" s="30">
        <f t="shared" si="28"/>
        <v>0</v>
      </c>
      <c r="J173" s="30">
        <f t="shared" si="29"/>
        <v>0</v>
      </c>
      <c r="K173" s="30">
        <f t="shared" si="30"/>
        <v>0</v>
      </c>
      <c r="L173" s="30">
        <f t="shared" si="31"/>
        <v>2</v>
      </c>
      <c r="M173" s="38">
        <v>46419</v>
      </c>
      <c r="N173" s="39">
        <v>0.35599999999999998</v>
      </c>
      <c r="O173" s="39">
        <v>0.43</v>
      </c>
      <c r="P173" s="39">
        <v>0.14599999999999999</v>
      </c>
      <c r="Q173" s="39">
        <v>0</v>
      </c>
      <c r="R173" s="39">
        <v>0</v>
      </c>
      <c r="S173" s="39">
        <v>4.13</v>
      </c>
      <c r="T173" s="39">
        <v>0</v>
      </c>
      <c r="U173" s="39">
        <v>0.68600000000000005</v>
      </c>
      <c r="V173" s="39">
        <v>0</v>
      </c>
      <c r="W173" s="39">
        <v>0.626</v>
      </c>
      <c r="X173" s="39">
        <v>0</v>
      </c>
      <c r="Y173" s="39">
        <v>1.4159999999999999</v>
      </c>
      <c r="Z173" s="39">
        <v>0.29499999999999998</v>
      </c>
      <c r="AA173" s="39">
        <v>0</v>
      </c>
      <c r="AB173" s="39">
        <v>0</v>
      </c>
      <c r="AC173" s="39">
        <v>0</v>
      </c>
      <c r="AD173" s="39">
        <v>0</v>
      </c>
      <c r="AE173" s="39">
        <v>3.0339999999999998</v>
      </c>
      <c r="AF173" s="39">
        <v>4.32</v>
      </c>
      <c r="AG173" s="39">
        <v>0</v>
      </c>
      <c r="AH173" s="39">
        <v>0</v>
      </c>
      <c r="AI173" s="39">
        <v>0</v>
      </c>
      <c r="AJ173" s="39">
        <v>0.192</v>
      </c>
      <c r="AK173" s="39">
        <v>4.6669999999999998</v>
      </c>
      <c r="AL173" s="39">
        <v>0.71799999999999997</v>
      </c>
      <c r="AM173" s="39">
        <v>5.8000000000000003E-2</v>
      </c>
      <c r="AN173" s="39">
        <v>0</v>
      </c>
      <c r="AO173" s="39">
        <v>0.53100000000000003</v>
      </c>
      <c r="AP173" s="39">
        <v>0</v>
      </c>
      <c r="AQ173" s="39">
        <v>1.7390000000000001</v>
      </c>
      <c r="AR173" s="39">
        <v>0</v>
      </c>
      <c r="AS173" s="39">
        <v>2.468</v>
      </c>
      <c r="AT173" s="39">
        <v>2.5720000000000001</v>
      </c>
      <c r="AU173" s="39">
        <v>0</v>
      </c>
      <c r="AV173" s="39">
        <v>2.9860000000000002</v>
      </c>
      <c r="AW173" s="39">
        <v>0.41699999999999998</v>
      </c>
      <c r="AX173" s="39">
        <v>0</v>
      </c>
      <c r="AY173" s="39">
        <v>2.1560000000000001</v>
      </c>
      <c r="AZ173" s="39">
        <v>0</v>
      </c>
      <c r="BA173" s="39">
        <v>4.2999999999999997E-2</v>
      </c>
      <c r="BB173" s="39">
        <v>2.4470000000000001</v>
      </c>
      <c r="BC173" s="39">
        <v>0</v>
      </c>
      <c r="BD173" s="39">
        <v>0</v>
      </c>
      <c r="BE173" s="39">
        <v>1.4950000000000001</v>
      </c>
      <c r="BF173" s="39">
        <v>0</v>
      </c>
      <c r="BG173" s="39">
        <v>1.016</v>
      </c>
      <c r="BH173" s="39">
        <v>0</v>
      </c>
      <c r="BI173" s="39">
        <v>0.35899999999999999</v>
      </c>
      <c r="BJ173" s="39">
        <v>0</v>
      </c>
      <c r="BK173" s="39">
        <v>0.23100000000000001</v>
      </c>
    </row>
    <row r="174" spans="1:63" x14ac:dyDescent="0.2">
      <c r="A174" s="30">
        <f t="shared" si="32"/>
        <v>2027</v>
      </c>
      <c r="D174" s="30">
        <f t="shared" si="33"/>
        <v>0</v>
      </c>
      <c r="E174" s="30">
        <f t="shared" si="24"/>
        <v>29</v>
      </c>
      <c r="F174" s="30">
        <f t="shared" si="25"/>
        <v>18</v>
      </c>
      <c r="G174" s="30">
        <f t="shared" si="26"/>
        <v>1</v>
      </c>
      <c r="H174" s="30">
        <f t="shared" si="27"/>
        <v>0</v>
      </c>
      <c r="I174" s="30">
        <f t="shared" si="28"/>
        <v>0</v>
      </c>
      <c r="J174" s="30">
        <f t="shared" si="29"/>
        <v>0</v>
      </c>
      <c r="K174" s="30">
        <f t="shared" si="30"/>
        <v>0</v>
      </c>
      <c r="L174" s="30">
        <f t="shared" si="31"/>
        <v>3</v>
      </c>
      <c r="M174" s="38">
        <v>46447</v>
      </c>
      <c r="N174" s="39">
        <v>9.7289999999999992</v>
      </c>
      <c r="O174" s="39">
        <v>0</v>
      </c>
      <c r="P174" s="39">
        <v>3.0449999999999999</v>
      </c>
      <c r="Q174" s="39">
        <v>0</v>
      </c>
      <c r="R174" s="39">
        <v>1.9770000000000001</v>
      </c>
      <c r="S174" s="39">
        <v>2.121</v>
      </c>
      <c r="T174" s="39">
        <v>2.3239999999999998</v>
      </c>
      <c r="U174" s="39">
        <v>0</v>
      </c>
      <c r="V174" s="39">
        <v>0</v>
      </c>
      <c r="W174" s="39">
        <v>0</v>
      </c>
      <c r="X174" s="39">
        <v>8.4000000000000005E-2</v>
      </c>
      <c r="Y174" s="39">
        <v>0.77800000000000002</v>
      </c>
      <c r="Z174" s="39">
        <v>2.5000000000000001E-2</v>
      </c>
      <c r="AA174" s="39">
        <v>1.6160000000000001</v>
      </c>
      <c r="AB174" s="39">
        <v>0</v>
      </c>
      <c r="AC174" s="39">
        <v>0</v>
      </c>
      <c r="AD174" s="39">
        <v>0</v>
      </c>
      <c r="AE174" s="39">
        <v>1.0940000000000001</v>
      </c>
      <c r="AF174" s="39">
        <v>10.997999999999999</v>
      </c>
      <c r="AG174" s="39">
        <v>0</v>
      </c>
      <c r="AH174" s="39">
        <v>1.5660000000000001</v>
      </c>
      <c r="AI174" s="39">
        <v>0</v>
      </c>
      <c r="AJ174" s="39">
        <v>0</v>
      </c>
      <c r="AK174" s="39">
        <v>0</v>
      </c>
      <c r="AL174" s="39">
        <v>1.2609999999999999</v>
      </c>
      <c r="AM174" s="39">
        <v>1.3759999999999999</v>
      </c>
      <c r="AN174" s="39">
        <v>0</v>
      </c>
      <c r="AO174" s="39">
        <v>0</v>
      </c>
      <c r="AP174" s="39">
        <v>0.311</v>
      </c>
      <c r="AQ174" s="39">
        <v>0</v>
      </c>
      <c r="AR174" s="39">
        <v>0.30599999999999999</v>
      </c>
      <c r="AS174" s="39">
        <v>0.312</v>
      </c>
      <c r="AT174" s="39">
        <v>5.2619999999999996</v>
      </c>
      <c r="AU174" s="39">
        <v>0</v>
      </c>
      <c r="AV174" s="39">
        <v>0.64500000000000002</v>
      </c>
      <c r="AW174" s="39">
        <v>0.58399999999999996</v>
      </c>
      <c r="AX174" s="39">
        <v>1.806</v>
      </c>
      <c r="AY174" s="39">
        <v>0</v>
      </c>
      <c r="AZ174" s="39">
        <v>0</v>
      </c>
      <c r="BA174" s="39">
        <v>0.63900000000000001</v>
      </c>
      <c r="BB174" s="39">
        <v>0.88600000000000001</v>
      </c>
      <c r="BC174" s="39">
        <v>0.49</v>
      </c>
      <c r="BD174" s="39">
        <v>0</v>
      </c>
      <c r="BE174" s="39">
        <v>5.92</v>
      </c>
      <c r="BF174" s="39">
        <v>2.5529999999999999</v>
      </c>
      <c r="BG174" s="39">
        <v>1.119</v>
      </c>
      <c r="BH174" s="39">
        <v>1.5309999999999999</v>
      </c>
      <c r="BI174" s="39">
        <v>0</v>
      </c>
      <c r="BJ174" s="39">
        <v>4.0490000000000004</v>
      </c>
      <c r="BK174" s="39">
        <v>0</v>
      </c>
    </row>
    <row r="175" spans="1:63" x14ac:dyDescent="0.2">
      <c r="A175" s="30">
        <f t="shared" si="32"/>
        <v>2027</v>
      </c>
      <c r="D175" s="30">
        <f t="shared" si="33"/>
        <v>0</v>
      </c>
      <c r="E175" s="30">
        <f t="shared" si="24"/>
        <v>3</v>
      </c>
      <c r="F175" s="30">
        <f t="shared" si="25"/>
        <v>0</v>
      </c>
      <c r="G175" s="30">
        <f t="shared" si="26"/>
        <v>0</v>
      </c>
      <c r="H175" s="30">
        <f t="shared" si="27"/>
        <v>0</v>
      </c>
      <c r="I175" s="30">
        <f t="shared" si="28"/>
        <v>0</v>
      </c>
      <c r="J175" s="30">
        <f t="shared" si="29"/>
        <v>0</v>
      </c>
      <c r="K175" s="30">
        <f t="shared" si="30"/>
        <v>0</v>
      </c>
      <c r="L175" s="30">
        <f t="shared" si="31"/>
        <v>4</v>
      </c>
      <c r="M175" s="38">
        <v>46478</v>
      </c>
      <c r="N175" s="39">
        <v>0</v>
      </c>
      <c r="O175" s="39">
        <v>0.42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0.318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v>0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0</v>
      </c>
      <c r="BK175" s="39">
        <v>0.61499999999999999</v>
      </c>
    </row>
    <row r="176" spans="1:63" x14ac:dyDescent="0.2">
      <c r="A176" s="30">
        <f t="shared" si="32"/>
        <v>2027</v>
      </c>
      <c r="D176" s="30">
        <f t="shared" si="33"/>
        <v>0</v>
      </c>
      <c r="E176" s="30">
        <f t="shared" si="24"/>
        <v>10</v>
      </c>
      <c r="F176" s="30">
        <f t="shared" si="25"/>
        <v>3</v>
      </c>
      <c r="G176" s="30">
        <f t="shared" si="26"/>
        <v>0</v>
      </c>
      <c r="H176" s="30">
        <f t="shared" si="27"/>
        <v>0</v>
      </c>
      <c r="I176" s="30">
        <f t="shared" si="28"/>
        <v>0</v>
      </c>
      <c r="J176" s="30">
        <f t="shared" si="29"/>
        <v>0</v>
      </c>
      <c r="K176" s="30">
        <f t="shared" si="30"/>
        <v>0</v>
      </c>
      <c r="L176" s="30">
        <f t="shared" si="31"/>
        <v>5</v>
      </c>
      <c r="M176" s="38">
        <v>46508</v>
      </c>
      <c r="N176" s="39">
        <v>0.875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0.46600000000000003</v>
      </c>
      <c r="U176" s="39">
        <v>0</v>
      </c>
      <c r="V176" s="39">
        <v>0</v>
      </c>
      <c r="W176" s="39">
        <v>0</v>
      </c>
      <c r="X176" s="39">
        <v>0</v>
      </c>
      <c r="Y176" s="39">
        <v>1.69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0.32800000000000001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1.0920000000000001</v>
      </c>
      <c r="AO176" s="39">
        <v>0</v>
      </c>
      <c r="AP176" s="39">
        <v>0</v>
      </c>
      <c r="AQ176" s="39">
        <v>0</v>
      </c>
      <c r="AR176" s="39">
        <v>0.432</v>
      </c>
      <c r="AS176" s="39">
        <v>0</v>
      </c>
      <c r="AT176" s="39">
        <v>0</v>
      </c>
      <c r="AU176" s="39">
        <v>7.6999999999999999E-2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1.214</v>
      </c>
      <c r="BD176" s="39">
        <v>0</v>
      </c>
      <c r="BE176" s="39">
        <v>0.63900000000000001</v>
      </c>
      <c r="BF176" s="39">
        <v>0</v>
      </c>
      <c r="BG176" s="39">
        <v>0.374</v>
      </c>
      <c r="BH176" s="39">
        <v>0</v>
      </c>
      <c r="BI176" s="39">
        <v>0</v>
      </c>
      <c r="BJ176" s="39">
        <v>0</v>
      </c>
      <c r="BK176" s="39">
        <v>0</v>
      </c>
    </row>
    <row r="177" spans="1:63" x14ac:dyDescent="0.2">
      <c r="A177" s="30">
        <f t="shared" si="32"/>
        <v>2027</v>
      </c>
      <c r="D177" s="30">
        <f t="shared" si="33"/>
        <v>0</v>
      </c>
      <c r="E177" s="30">
        <f t="shared" si="24"/>
        <v>22</v>
      </c>
      <c r="F177" s="30">
        <f t="shared" si="25"/>
        <v>7</v>
      </c>
      <c r="G177" s="30">
        <f t="shared" si="26"/>
        <v>0</v>
      </c>
      <c r="H177" s="30">
        <f t="shared" si="27"/>
        <v>0</v>
      </c>
      <c r="I177" s="30">
        <f t="shared" si="28"/>
        <v>0</v>
      </c>
      <c r="J177" s="30">
        <f t="shared" si="29"/>
        <v>0</v>
      </c>
      <c r="K177" s="30">
        <f t="shared" si="30"/>
        <v>0</v>
      </c>
      <c r="L177" s="30">
        <f t="shared" si="31"/>
        <v>6</v>
      </c>
      <c r="M177" s="38">
        <v>46539</v>
      </c>
      <c r="N177" s="39">
        <v>0</v>
      </c>
      <c r="O177" s="39">
        <v>3.1110000000000002</v>
      </c>
      <c r="P177" s="39">
        <v>0.66600000000000004</v>
      </c>
      <c r="Q177" s="39">
        <v>0</v>
      </c>
      <c r="R177" s="39">
        <v>1.2110000000000001</v>
      </c>
      <c r="S177" s="39">
        <v>0</v>
      </c>
      <c r="T177" s="39">
        <v>0.54300000000000004</v>
      </c>
      <c r="U177" s="39">
        <v>0</v>
      </c>
      <c r="V177" s="39">
        <v>0</v>
      </c>
      <c r="W177" s="39">
        <v>0</v>
      </c>
      <c r="X177" s="39">
        <v>1.4790000000000001</v>
      </c>
      <c r="Y177" s="39">
        <v>0.44</v>
      </c>
      <c r="Z177" s="39">
        <v>0</v>
      </c>
      <c r="AA177" s="39">
        <v>0.71399999999999997</v>
      </c>
      <c r="AB177" s="39">
        <v>0</v>
      </c>
      <c r="AC177" s="39">
        <v>0.72899999999999998</v>
      </c>
      <c r="AD177" s="39">
        <v>0</v>
      </c>
      <c r="AE177" s="39">
        <v>0</v>
      </c>
      <c r="AF177" s="39">
        <v>0.70799999999999996</v>
      </c>
      <c r="AG177" s="39">
        <v>0</v>
      </c>
      <c r="AH177" s="39">
        <v>1.448</v>
      </c>
      <c r="AI177" s="39">
        <v>0</v>
      </c>
      <c r="AJ177" s="39">
        <v>0</v>
      </c>
      <c r="AK177" s="39">
        <v>0</v>
      </c>
      <c r="AL177" s="39">
        <v>0.106</v>
      </c>
      <c r="AM177" s="39">
        <v>0.48499999999999999</v>
      </c>
      <c r="AN177" s="39">
        <v>0</v>
      </c>
      <c r="AO177" s="39">
        <v>0.67300000000000004</v>
      </c>
      <c r="AP177" s="39">
        <v>0.72699999999999998</v>
      </c>
      <c r="AQ177" s="39">
        <v>0</v>
      </c>
      <c r="AR177" s="39">
        <v>0</v>
      </c>
      <c r="AS177" s="39">
        <v>0</v>
      </c>
      <c r="AT177" s="39">
        <v>0</v>
      </c>
      <c r="AU177" s="39">
        <v>1.631</v>
      </c>
      <c r="AV177" s="39">
        <v>0</v>
      </c>
      <c r="AW177" s="39">
        <v>0.93400000000000005</v>
      </c>
      <c r="AX177" s="39">
        <v>0</v>
      </c>
      <c r="AY177" s="39">
        <v>5.8999999999999997E-2</v>
      </c>
      <c r="AZ177" s="39">
        <v>0.45</v>
      </c>
      <c r="BA177" s="39">
        <v>0.21</v>
      </c>
      <c r="BB177" s="39">
        <v>0.69399999999999995</v>
      </c>
      <c r="BC177" s="39">
        <v>0</v>
      </c>
      <c r="BD177" s="39">
        <v>0</v>
      </c>
      <c r="BE177" s="39">
        <v>1.5680000000000001</v>
      </c>
      <c r="BF177" s="39">
        <v>0</v>
      </c>
      <c r="BG177" s="39">
        <v>0</v>
      </c>
      <c r="BH177" s="39">
        <v>0</v>
      </c>
      <c r="BI177" s="39">
        <v>0</v>
      </c>
      <c r="BJ177" s="39">
        <v>1.2809999999999999</v>
      </c>
      <c r="BK177" s="39">
        <v>0</v>
      </c>
    </row>
    <row r="178" spans="1:63" x14ac:dyDescent="0.2">
      <c r="A178" s="30">
        <f t="shared" si="32"/>
        <v>2027</v>
      </c>
      <c r="D178" s="30">
        <f t="shared" si="33"/>
        <v>24</v>
      </c>
      <c r="E178" s="30">
        <f t="shared" si="24"/>
        <v>50</v>
      </c>
      <c r="F178" s="30">
        <f t="shared" si="25"/>
        <v>50</v>
      </c>
      <c r="G178" s="30">
        <f t="shared" si="26"/>
        <v>41</v>
      </c>
      <c r="H178" s="30">
        <f t="shared" si="27"/>
        <v>4</v>
      </c>
      <c r="I178" s="30">
        <f t="shared" si="28"/>
        <v>0</v>
      </c>
      <c r="J178" s="30">
        <f t="shared" si="29"/>
        <v>0</v>
      </c>
      <c r="K178" s="30">
        <f t="shared" si="30"/>
        <v>0</v>
      </c>
      <c r="L178" s="30">
        <f t="shared" si="31"/>
        <v>7</v>
      </c>
      <c r="M178" s="38">
        <v>46569</v>
      </c>
      <c r="N178" s="39">
        <v>10.044</v>
      </c>
      <c r="O178" s="39">
        <v>38.029000000000003</v>
      </c>
      <c r="P178" s="39">
        <v>17.393000000000001</v>
      </c>
      <c r="Q178" s="39">
        <v>32.442999999999998</v>
      </c>
      <c r="R178" s="39">
        <v>42.262999999999998</v>
      </c>
      <c r="S178" s="39">
        <v>11.696999999999999</v>
      </c>
      <c r="T178" s="39">
        <v>15.555</v>
      </c>
      <c r="U178" s="39">
        <v>32.914000000000001</v>
      </c>
      <c r="V178" s="39">
        <v>9.8059999999999992</v>
      </c>
      <c r="W178" s="39">
        <v>41.427</v>
      </c>
      <c r="X178" s="39">
        <v>31.742999999999999</v>
      </c>
      <c r="Y178" s="39">
        <v>17.971</v>
      </c>
      <c r="Z178" s="39">
        <v>13.865</v>
      </c>
      <c r="AA178" s="39">
        <v>32.036999999999999</v>
      </c>
      <c r="AB178" s="39">
        <v>5.7130000000000001</v>
      </c>
      <c r="AC178" s="39">
        <v>51.581000000000003</v>
      </c>
      <c r="AD178" s="39">
        <v>30.847000000000001</v>
      </c>
      <c r="AE178" s="39">
        <v>17.137</v>
      </c>
      <c r="AF178" s="39">
        <v>25.654</v>
      </c>
      <c r="AG178" s="39">
        <v>20.97</v>
      </c>
      <c r="AH178" s="39">
        <v>9.6050000000000004</v>
      </c>
      <c r="AI178" s="39">
        <v>43.094999999999999</v>
      </c>
      <c r="AJ178" s="39">
        <v>21.841999999999999</v>
      </c>
      <c r="AK178" s="39">
        <v>22.695</v>
      </c>
      <c r="AL178" s="39">
        <v>28.032</v>
      </c>
      <c r="AM178" s="39">
        <v>20.222999999999999</v>
      </c>
      <c r="AN178" s="39">
        <v>8.1780000000000008</v>
      </c>
      <c r="AO178" s="39">
        <v>43.276000000000003</v>
      </c>
      <c r="AP178" s="39">
        <v>8.0960000000000001</v>
      </c>
      <c r="AQ178" s="39">
        <v>43.658999999999999</v>
      </c>
      <c r="AR178" s="39">
        <v>43.515000000000001</v>
      </c>
      <c r="AS178" s="39">
        <v>8.9760000000000009</v>
      </c>
      <c r="AT178" s="39">
        <v>20.033999999999999</v>
      </c>
      <c r="AU178" s="39">
        <v>25.59</v>
      </c>
      <c r="AV178" s="39">
        <v>2.94</v>
      </c>
      <c r="AW178" s="39">
        <v>58.014000000000003</v>
      </c>
      <c r="AX178" s="39">
        <v>78.021000000000001</v>
      </c>
      <c r="AY178" s="39">
        <v>2.9550000000000001</v>
      </c>
      <c r="AZ178" s="39">
        <v>39.415999999999997</v>
      </c>
      <c r="BA178" s="39">
        <v>11.760999999999999</v>
      </c>
      <c r="BB178" s="39">
        <v>37.046999999999997</v>
      </c>
      <c r="BC178" s="39">
        <v>13.096</v>
      </c>
      <c r="BD178" s="39">
        <v>19.225999999999999</v>
      </c>
      <c r="BE178" s="39">
        <v>28.765999999999998</v>
      </c>
      <c r="BF178" s="39">
        <v>14.728999999999999</v>
      </c>
      <c r="BG178" s="39">
        <v>34.661000000000001</v>
      </c>
      <c r="BH178" s="39">
        <v>1.6060000000000001</v>
      </c>
      <c r="BI178" s="39">
        <v>64.263000000000005</v>
      </c>
      <c r="BJ178" s="39">
        <v>34.838999999999999</v>
      </c>
      <c r="BK178" s="39">
        <v>14.656000000000001</v>
      </c>
    </row>
    <row r="179" spans="1:63" x14ac:dyDescent="0.2">
      <c r="A179" s="30">
        <f t="shared" si="32"/>
        <v>2027</v>
      </c>
      <c r="D179" s="30">
        <f t="shared" si="33"/>
        <v>0</v>
      </c>
      <c r="E179" s="30">
        <f t="shared" si="24"/>
        <v>50</v>
      </c>
      <c r="F179" s="30">
        <f t="shared" si="25"/>
        <v>48</v>
      </c>
      <c r="G179" s="30">
        <f t="shared" si="26"/>
        <v>4</v>
      </c>
      <c r="H179" s="30">
        <f t="shared" si="27"/>
        <v>0</v>
      </c>
      <c r="I179" s="30">
        <f t="shared" si="28"/>
        <v>0</v>
      </c>
      <c r="J179" s="30">
        <f t="shared" si="29"/>
        <v>0</v>
      </c>
      <c r="K179" s="30">
        <f t="shared" si="30"/>
        <v>0</v>
      </c>
      <c r="L179" s="30">
        <f t="shared" si="31"/>
        <v>8</v>
      </c>
      <c r="M179" s="38">
        <v>46600</v>
      </c>
      <c r="N179" s="39">
        <v>1.4359999999999999</v>
      </c>
      <c r="O179" s="39">
        <v>2.6480000000000001</v>
      </c>
      <c r="P179" s="39">
        <v>2.3039999999999998</v>
      </c>
      <c r="Q179" s="39">
        <v>8.3239999999999998</v>
      </c>
      <c r="R179" s="39">
        <v>4.2009999999999996</v>
      </c>
      <c r="S179" s="39">
        <v>0.374</v>
      </c>
      <c r="T179" s="39">
        <v>1.637</v>
      </c>
      <c r="U179" s="39">
        <v>3.6949999999999998</v>
      </c>
      <c r="V179" s="39">
        <v>3.423</v>
      </c>
      <c r="W179" s="39">
        <v>1.859</v>
      </c>
      <c r="X179" s="39">
        <v>5.03</v>
      </c>
      <c r="Y179" s="39">
        <v>1.4159999999999999</v>
      </c>
      <c r="Z179" s="39">
        <v>3.9940000000000002</v>
      </c>
      <c r="AA179" s="39">
        <v>3.92</v>
      </c>
      <c r="AB179" s="39">
        <v>1.0999999999999999E-2</v>
      </c>
      <c r="AC179" s="39">
        <v>4.84</v>
      </c>
      <c r="AD179" s="39">
        <v>1.506</v>
      </c>
      <c r="AE179" s="39">
        <v>4.9669999999999996</v>
      </c>
      <c r="AF179" s="39">
        <v>2.0779999999999998</v>
      </c>
      <c r="AG179" s="39">
        <v>1.7370000000000001</v>
      </c>
      <c r="AH179" s="39">
        <v>23.937000000000001</v>
      </c>
      <c r="AI179" s="39">
        <v>2.2240000000000002</v>
      </c>
      <c r="AJ179" s="39">
        <v>2.5760000000000001</v>
      </c>
      <c r="AK179" s="39">
        <v>6.1539999999999999</v>
      </c>
      <c r="AL179" s="39">
        <v>2.327</v>
      </c>
      <c r="AM179" s="39">
        <v>3.6970000000000001</v>
      </c>
      <c r="AN179" s="39">
        <v>7.0119999999999996</v>
      </c>
      <c r="AO179" s="39">
        <v>2.8260000000000001</v>
      </c>
      <c r="AP179" s="39">
        <v>3.8690000000000002</v>
      </c>
      <c r="AQ179" s="39">
        <v>3.1059999999999999</v>
      </c>
      <c r="AR179" s="39">
        <v>1.52</v>
      </c>
      <c r="AS179" s="39">
        <v>3.923</v>
      </c>
      <c r="AT179" s="39">
        <v>2.7480000000000002</v>
      </c>
      <c r="AU179" s="39">
        <v>14.462999999999999</v>
      </c>
      <c r="AV179" s="39">
        <v>7.96</v>
      </c>
      <c r="AW179" s="39">
        <v>2.2050000000000001</v>
      </c>
      <c r="AX179" s="39">
        <v>2.625</v>
      </c>
      <c r="AY179" s="39">
        <v>3.0070000000000001</v>
      </c>
      <c r="AZ179" s="39">
        <v>10.451000000000001</v>
      </c>
      <c r="BA179" s="39">
        <v>1.141</v>
      </c>
      <c r="BB179" s="39">
        <v>7.0030000000000001</v>
      </c>
      <c r="BC179" s="39">
        <v>1.427</v>
      </c>
      <c r="BD179" s="39">
        <v>1.3460000000000001</v>
      </c>
      <c r="BE179" s="39">
        <v>4.2750000000000004</v>
      </c>
      <c r="BF179" s="39">
        <v>4.3869999999999996</v>
      </c>
      <c r="BG179" s="39">
        <v>2.3079999999999998</v>
      </c>
      <c r="BH179" s="39">
        <v>20.119</v>
      </c>
      <c r="BI179" s="39">
        <v>2.2789999999999999</v>
      </c>
      <c r="BJ179" s="39">
        <v>2.1819999999999999</v>
      </c>
      <c r="BK179" s="39">
        <v>6.68</v>
      </c>
    </row>
    <row r="180" spans="1:63" x14ac:dyDescent="0.2">
      <c r="A180" s="30">
        <f t="shared" si="32"/>
        <v>2027</v>
      </c>
      <c r="D180" s="30">
        <f t="shared" si="33"/>
        <v>4</v>
      </c>
      <c r="E180" s="30">
        <f t="shared" si="24"/>
        <v>50</v>
      </c>
      <c r="F180" s="30">
        <f t="shared" si="25"/>
        <v>48</v>
      </c>
      <c r="G180" s="30">
        <f t="shared" si="26"/>
        <v>20</v>
      </c>
      <c r="H180" s="30">
        <f t="shared" si="27"/>
        <v>1</v>
      </c>
      <c r="I180" s="30">
        <f t="shared" si="28"/>
        <v>0</v>
      </c>
      <c r="J180" s="30">
        <f t="shared" si="29"/>
        <v>0</v>
      </c>
      <c r="K180" s="30">
        <f t="shared" si="30"/>
        <v>0</v>
      </c>
      <c r="L180" s="30">
        <f t="shared" si="31"/>
        <v>9</v>
      </c>
      <c r="M180" s="38">
        <v>46631</v>
      </c>
      <c r="N180" s="39">
        <v>3.0139999999999998</v>
      </c>
      <c r="O180" s="39">
        <v>13.933999999999999</v>
      </c>
      <c r="P180" s="39">
        <v>14.875</v>
      </c>
      <c r="Q180" s="39">
        <v>4.7220000000000004</v>
      </c>
      <c r="R180" s="39">
        <v>0.159</v>
      </c>
      <c r="S180" s="39">
        <v>23.681000000000001</v>
      </c>
      <c r="T180" s="39">
        <v>8.6039999999999992</v>
      </c>
      <c r="U180" s="39">
        <v>41.597000000000001</v>
      </c>
      <c r="V180" s="39">
        <v>9.2360000000000007</v>
      </c>
      <c r="W180" s="39">
        <v>4.6680000000000001</v>
      </c>
      <c r="X180" s="39">
        <v>1.5489999999999999</v>
      </c>
      <c r="Y180" s="39">
        <v>24.538</v>
      </c>
      <c r="Z180" s="39">
        <v>4.57</v>
      </c>
      <c r="AA180" s="39">
        <v>17.123000000000001</v>
      </c>
      <c r="AB180" s="39">
        <v>23.402999999999999</v>
      </c>
      <c r="AC180" s="39">
        <v>1.2250000000000001</v>
      </c>
      <c r="AD180" s="39">
        <v>5.4710000000000001</v>
      </c>
      <c r="AE180" s="39">
        <v>15.646000000000001</v>
      </c>
      <c r="AF180" s="39">
        <v>2.1720000000000002</v>
      </c>
      <c r="AG180" s="39">
        <v>14.739000000000001</v>
      </c>
      <c r="AH180" s="39">
        <v>3.8730000000000002</v>
      </c>
      <c r="AI180" s="39">
        <v>6.5430000000000001</v>
      </c>
      <c r="AJ180" s="39">
        <v>12.920999999999999</v>
      </c>
      <c r="AK180" s="39">
        <v>2.2970000000000002</v>
      </c>
      <c r="AL180" s="39">
        <v>15.609</v>
      </c>
      <c r="AM180" s="39">
        <v>4.8040000000000003</v>
      </c>
      <c r="AN180" s="39">
        <v>29.593</v>
      </c>
      <c r="AO180" s="39">
        <v>3.9369999999999998</v>
      </c>
      <c r="AP180" s="39">
        <v>11.193</v>
      </c>
      <c r="AQ180" s="39">
        <v>3.4609999999999999</v>
      </c>
      <c r="AR180" s="39">
        <v>7.95</v>
      </c>
      <c r="AS180" s="39">
        <v>9.4030000000000005</v>
      </c>
      <c r="AT180" s="39">
        <v>3.3780000000000001</v>
      </c>
      <c r="AU180" s="39">
        <v>10.644</v>
      </c>
      <c r="AV180" s="39">
        <v>6.3109999999999999</v>
      </c>
      <c r="AW180" s="39">
        <v>4.048</v>
      </c>
      <c r="AX180" s="39">
        <v>19.14</v>
      </c>
      <c r="AY180" s="39">
        <v>1.016</v>
      </c>
      <c r="AZ180" s="39">
        <v>17.812000000000001</v>
      </c>
      <c r="BA180" s="39">
        <v>4.4169999999999998</v>
      </c>
      <c r="BB180" s="39">
        <v>2.1970000000000001</v>
      </c>
      <c r="BC180" s="39">
        <v>31.658999999999999</v>
      </c>
      <c r="BD180" s="39">
        <v>6.0469999999999997</v>
      </c>
      <c r="BE180" s="39">
        <v>6.2320000000000002</v>
      </c>
      <c r="BF180" s="39">
        <v>0.41499999999999998</v>
      </c>
      <c r="BG180" s="39">
        <v>19.722999999999999</v>
      </c>
      <c r="BH180" s="39">
        <v>3.5249999999999999</v>
      </c>
      <c r="BI180" s="39">
        <v>53.688000000000002</v>
      </c>
      <c r="BJ180" s="39">
        <v>3.1070000000000002</v>
      </c>
      <c r="BK180" s="39">
        <v>12.308999999999999</v>
      </c>
    </row>
    <row r="181" spans="1:63" x14ac:dyDescent="0.2">
      <c r="A181" s="30">
        <f t="shared" si="32"/>
        <v>2027</v>
      </c>
      <c r="D181" s="30">
        <f t="shared" si="33"/>
        <v>3</v>
      </c>
      <c r="E181" s="30">
        <f t="shared" si="24"/>
        <v>46</v>
      </c>
      <c r="F181" s="30">
        <f t="shared" si="25"/>
        <v>35</v>
      </c>
      <c r="G181" s="30">
        <f t="shared" si="26"/>
        <v>7</v>
      </c>
      <c r="H181" s="30">
        <f t="shared" si="27"/>
        <v>1</v>
      </c>
      <c r="I181" s="30">
        <f t="shared" si="28"/>
        <v>0</v>
      </c>
      <c r="J181" s="30">
        <f t="shared" si="29"/>
        <v>0</v>
      </c>
      <c r="K181" s="30">
        <f t="shared" si="30"/>
        <v>0</v>
      </c>
      <c r="L181" s="30">
        <f t="shared" si="31"/>
        <v>10</v>
      </c>
      <c r="M181" s="38">
        <v>46661</v>
      </c>
      <c r="N181" s="39">
        <v>1.6870000000000001</v>
      </c>
      <c r="O181" s="39">
        <v>4.4560000000000004</v>
      </c>
      <c r="P181" s="39">
        <v>1.333</v>
      </c>
      <c r="Q181" s="39">
        <v>7.7990000000000004</v>
      </c>
      <c r="R181" s="39">
        <v>0.95199999999999996</v>
      </c>
      <c r="S181" s="39">
        <v>5.6529999999999996</v>
      </c>
      <c r="T181" s="39">
        <v>0</v>
      </c>
      <c r="U181" s="39">
        <v>61.009</v>
      </c>
      <c r="V181" s="39">
        <v>0.45800000000000002</v>
      </c>
      <c r="W181" s="39">
        <v>1.6639999999999999</v>
      </c>
      <c r="X181" s="39">
        <v>1.2310000000000001</v>
      </c>
      <c r="Y181" s="39">
        <v>1.8</v>
      </c>
      <c r="Z181" s="39">
        <v>4.9279999999999999</v>
      </c>
      <c r="AA181" s="39">
        <v>1.242</v>
      </c>
      <c r="AB181" s="39">
        <v>5.3250000000000002</v>
      </c>
      <c r="AC181" s="39">
        <v>1.3420000000000001</v>
      </c>
      <c r="AD181" s="39">
        <v>20.207999999999998</v>
      </c>
      <c r="AE181" s="39">
        <v>2.9950000000000001</v>
      </c>
      <c r="AF181" s="39">
        <v>0.88400000000000001</v>
      </c>
      <c r="AG181" s="39">
        <v>1.159</v>
      </c>
      <c r="AH181" s="39">
        <v>10.946999999999999</v>
      </c>
      <c r="AI181" s="39">
        <v>0.08</v>
      </c>
      <c r="AJ181" s="39">
        <v>5.4660000000000002</v>
      </c>
      <c r="AK181" s="39">
        <v>0.62</v>
      </c>
      <c r="AL181" s="39">
        <v>1.3560000000000001</v>
      </c>
      <c r="AM181" s="39">
        <v>0.26200000000000001</v>
      </c>
      <c r="AN181" s="39">
        <v>27.552</v>
      </c>
      <c r="AO181" s="39">
        <v>0.97899999999999998</v>
      </c>
      <c r="AP181" s="39">
        <v>0.83599999999999997</v>
      </c>
      <c r="AQ181" s="39">
        <v>5.5990000000000002</v>
      </c>
      <c r="AR181" s="39">
        <v>23.417999999999999</v>
      </c>
      <c r="AS181" s="39">
        <v>0</v>
      </c>
      <c r="AT181" s="39">
        <v>1.1990000000000001</v>
      </c>
      <c r="AU181" s="39">
        <v>3.7429999999999999</v>
      </c>
      <c r="AV181" s="39">
        <v>0</v>
      </c>
      <c r="AW181" s="39">
        <v>13.007999999999999</v>
      </c>
      <c r="AX181" s="39">
        <v>0.45200000000000001</v>
      </c>
      <c r="AY181" s="39">
        <v>4.6100000000000003</v>
      </c>
      <c r="AZ181" s="39">
        <v>2.8250000000000002</v>
      </c>
      <c r="BA181" s="39">
        <v>1.913</v>
      </c>
      <c r="BB181" s="39">
        <v>5.3929999999999998</v>
      </c>
      <c r="BC181" s="39">
        <v>0.95199999999999996</v>
      </c>
      <c r="BD181" s="39">
        <v>4.8159999999999998</v>
      </c>
      <c r="BE181" s="39">
        <v>1.7090000000000001</v>
      </c>
      <c r="BF181" s="39">
        <v>31.007999999999999</v>
      </c>
      <c r="BG181" s="39">
        <v>0.14899999999999999</v>
      </c>
      <c r="BH181" s="39">
        <v>0</v>
      </c>
      <c r="BI181" s="39">
        <v>6.4980000000000002</v>
      </c>
      <c r="BJ181" s="39">
        <v>1.095</v>
      </c>
      <c r="BK181" s="39">
        <v>2.2839999999999998</v>
      </c>
    </row>
    <row r="182" spans="1:63" x14ac:dyDescent="0.2">
      <c r="A182" s="30">
        <f t="shared" si="32"/>
        <v>2027</v>
      </c>
      <c r="D182" s="30">
        <f t="shared" si="33"/>
        <v>0</v>
      </c>
      <c r="E182" s="30">
        <f t="shared" si="24"/>
        <v>7</v>
      </c>
      <c r="F182" s="30">
        <f t="shared" si="25"/>
        <v>3</v>
      </c>
      <c r="G182" s="30">
        <f t="shared" si="26"/>
        <v>0</v>
      </c>
      <c r="H182" s="30">
        <f t="shared" si="27"/>
        <v>0</v>
      </c>
      <c r="I182" s="30">
        <f t="shared" si="28"/>
        <v>0</v>
      </c>
      <c r="J182" s="30">
        <f t="shared" si="29"/>
        <v>0</v>
      </c>
      <c r="K182" s="30">
        <f t="shared" si="30"/>
        <v>0</v>
      </c>
      <c r="L182" s="30">
        <f t="shared" si="31"/>
        <v>11</v>
      </c>
      <c r="M182" s="38">
        <v>46692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2.4609999999999999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3.1480000000000001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3.1E-2</v>
      </c>
      <c r="AM182" s="39">
        <v>0</v>
      </c>
      <c r="AN182" s="39">
        <v>0</v>
      </c>
      <c r="AO182" s="39">
        <v>0</v>
      </c>
      <c r="AP182" s="39">
        <v>0</v>
      </c>
      <c r="AQ182" s="39">
        <v>0</v>
      </c>
      <c r="AR182" s="39">
        <v>0.54400000000000004</v>
      </c>
      <c r="AS182" s="39">
        <v>0</v>
      </c>
      <c r="AT182" s="39">
        <v>1.016</v>
      </c>
      <c r="AU182" s="39">
        <v>0</v>
      </c>
      <c r="AV182" s="39">
        <v>0</v>
      </c>
      <c r="AW182" s="39">
        <v>0</v>
      </c>
      <c r="AX182" s="39">
        <v>0</v>
      </c>
      <c r="AY182" s="39">
        <v>0</v>
      </c>
      <c r="AZ182" s="39">
        <v>0</v>
      </c>
      <c r="BA182" s="39">
        <v>0</v>
      </c>
      <c r="BB182" s="39">
        <v>0</v>
      </c>
      <c r="BC182" s="39">
        <v>0</v>
      </c>
      <c r="BD182" s="39">
        <v>0</v>
      </c>
      <c r="BE182" s="39">
        <v>0</v>
      </c>
      <c r="BF182" s="39">
        <v>2.4E-2</v>
      </c>
      <c r="BG182" s="39">
        <v>0</v>
      </c>
      <c r="BH182" s="39">
        <v>0.63600000000000001</v>
      </c>
      <c r="BI182" s="39">
        <v>0</v>
      </c>
      <c r="BJ182" s="39">
        <v>0</v>
      </c>
      <c r="BK182" s="39">
        <v>0</v>
      </c>
    </row>
    <row r="183" spans="1:63" x14ac:dyDescent="0.2">
      <c r="A183" s="30">
        <f t="shared" si="32"/>
        <v>2027</v>
      </c>
      <c r="D183" s="30">
        <f t="shared" si="33"/>
        <v>3</v>
      </c>
      <c r="E183" s="30">
        <f t="shared" si="24"/>
        <v>43</v>
      </c>
      <c r="F183" s="30">
        <f t="shared" si="25"/>
        <v>37</v>
      </c>
      <c r="G183" s="30">
        <f t="shared" si="26"/>
        <v>11</v>
      </c>
      <c r="H183" s="30">
        <f t="shared" si="27"/>
        <v>0</v>
      </c>
      <c r="I183" s="30">
        <f t="shared" si="28"/>
        <v>0</v>
      </c>
      <c r="J183" s="30">
        <f t="shared" si="29"/>
        <v>0</v>
      </c>
      <c r="K183" s="30">
        <f t="shared" si="30"/>
        <v>0</v>
      </c>
      <c r="L183" s="30">
        <f t="shared" si="31"/>
        <v>12</v>
      </c>
      <c r="M183" s="38">
        <v>46722</v>
      </c>
      <c r="N183" s="39">
        <v>1.071</v>
      </c>
      <c r="O183" s="39">
        <v>5.0259999999999998</v>
      </c>
      <c r="P183" s="39">
        <v>0</v>
      </c>
      <c r="Q183" s="39">
        <v>18.756</v>
      </c>
      <c r="R183" s="39">
        <v>0.252</v>
      </c>
      <c r="S183" s="39">
        <v>7.681</v>
      </c>
      <c r="T183" s="39">
        <v>0</v>
      </c>
      <c r="U183" s="39">
        <v>26.936</v>
      </c>
      <c r="V183" s="39">
        <v>4.7750000000000004</v>
      </c>
      <c r="W183" s="39">
        <v>2.94</v>
      </c>
      <c r="X183" s="39">
        <v>1.2090000000000001</v>
      </c>
      <c r="Y183" s="39">
        <v>6.9320000000000004</v>
      </c>
      <c r="Z183" s="39">
        <v>0.59899999999999998</v>
      </c>
      <c r="AA183" s="39">
        <v>10.08</v>
      </c>
      <c r="AB183" s="39">
        <v>2.1459999999999999</v>
      </c>
      <c r="AC183" s="39">
        <v>5.0890000000000004</v>
      </c>
      <c r="AD183" s="39">
        <v>9.7430000000000003</v>
      </c>
      <c r="AE183" s="39">
        <v>0</v>
      </c>
      <c r="AF183" s="39">
        <v>12.414999999999999</v>
      </c>
      <c r="AG183" s="39">
        <v>0.05</v>
      </c>
      <c r="AH183" s="39">
        <v>7.0890000000000004</v>
      </c>
      <c r="AI183" s="39">
        <v>2.2650000000000001</v>
      </c>
      <c r="AJ183" s="39">
        <v>2.6560000000000001</v>
      </c>
      <c r="AK183" s="39">
        <v>4.6360000000000001</v>
      </c>
      <c r="AL183" s="39">
        <v>27.312000000000001</v>
      </c>
      <c r="AM183" s="39">
        <v>0</v>
      </c>
      <c r="AN183" s="39">
        <v>9.3239999999999998</v>
      </c>
      <c r="AO183" s="39">
        <v>4.7549999999999999</v>
      </c>
      <c r="AP183" s="39">
        <v>3.335</v>
      </c>
      <c r="AQ183" s="39">
        <v>2.677</v>
      </c>
      <c r="AR183" s="39">
        <v>23.027999999999999</v>
      </c>
      <c r="AS183" s="39">
        <v>4.4999999999999998E-2</v>
      </c>
      <c r="AT183" s="39">
        <v>10.249000000000001</v>
      </c>
      <c r="AU183" s="39">
        <v>0.61199999999999999</v>
      </c>
      <c r="AV183" s="39">
        <v>3.258</v>
      </c>
      <c r="AW183" s="39">
        <v>5.0220000000000002</v>
      </c>
      <c r="AX183" s="39">
        <v>13.048999999999999</v>
      </c>
      <c r="AY183" s="39">
        <v>0</v>
      </c>
      <c r="AZ183" s="39">
        <v>2.077</v>
      </c>
      <c r="BA183" s="39">
        <v>3.7170000000000001</v>
      </c>
      <c r="BB183" s="39">
        <v>4.9349999999999996</v>
      </c>
      <c r="BC183" s="39">
        <v>6.9779999999999998</v>
      </c>
      <c r="BD183" s="39">
        <v>3.9E-2</v>
      </c>
      <c r="BE183" s="39">
        <v>16.791</v>
      </c>
      <c r="BF183" s="39">
        <v>0</v>
      </c>
      <c r="BG183" s="39">
        <v>14.836</v>
      </c>
      <c r="BH183" s="39">
        <v>34.692999999999998</v>
      </c>
      <c r="BI183" s="39">
        <v>0</v>
      </c>
      <c r="BJ183" s="39">
        <v>8.09</v>
      </c>
      <c r="BK183" s="39">
        <v>2.5329999999999999</v>
      </c>
    </row>
    <row r="184" spans="1:63" x14ac:dyDescent="0.2">
      <c r="A184" s="30">
        <f t="shared" si="32"/>
        <v>2028</v>
      </c>
      <c r="D184" s="30">
        <f t="shared" si="33"/>
        <v>5</v>
      </c>
      <c r="E184" s="30">
        <f t="shared" si="24"/>
        <v>44</v>
      </c>
      <c r="F184" s="30">
        <f t="shared" si="25"/>
        <v>41</v>
      </c>
      <c r="G184" s="30">
        <f t="shared" si="26"/>
        <v>17</v>
      </c>
      <c r="H184" s="30">
        <f t="shared" si="27"/>
        <v>1</v>
      </c>
      <c r="I184" s="30">
        <f t="shared" si="28"/>
        <v>1</v>
      </c>
      <c r="J184" s="30">
        <f t="shared" si="29"/>
        <v>0</v>
      </c>
      <c r="K184" s="30">
        <f t="shared" si="30"/>
        <v>0</v>
      </c>
      <c r="L184" s="30">
        <f t="shared" si="31"/>
        <v>1</v>
      </c>
      <c r="M184" s="38">
        <v>46753</v>
      </c>
      <c r="N184" s="39">
        <v>18.274000000000001</v>
      </c>
      <c r="O184" s="39">
        <v>1.1739999999999999</v>
      </c>
      <c r="P184" s="39">
        <v>6.16</v>
      </c>
      <c r="Q184" s="39">
        <v>2.556</v>
      </c>
      <c r="R184" s="39">
        <v>25.395</v>
      </c>
      <c r="S184" s="39">
        <v>0</v>
      </c>
      <c r="T184" s="39">
        <v>6.173</v>
      </c>
      <c r="U184" s="39">
        <v>5.75</v>
      </c>
      <c r="V184" s="39">
        <v>1.635</v>
      </c>
      <c r="W184" s="39">
        <v>12.795</v>
      </c>
      <c r="X184" s="39">
        <v>3.512</v>
      </c>
      <c r="Y184" s="39">
        <v>2.1230000000000002</v>
      </c>
      <c r="Z184" s="39">
        <v>24.23</v>
      </c>
      <c r="AA184" s="39">
        <v>4.4729999999999999</v>
      </c>
      <c r="AB184" s="39">
        <v>5.65</v>
      </c>
      <c r="AC184" s="39">
        <v>22.257999999999999</v>
      </c>
      <c r="AD184" s="39">
        <v>21.771000000000001</v>
      </c>
      <c r="AE184" s="39">
        <v>1.7829999999999999</v>
      </c>
      <c r="AF184" s="39">
        <v>5.7290000000000001</v>
      </c>
      <c r="AG184" s="39">
        <v>2.2010000000000001</v>
      </c>
      <c r="AH184" s="39">
        <v>150.53299999999999</v>
      </c>
      <c r="AI184" s="39">
        <v>0</v>
      </c>
      <c r="AJ184" s="39">
        <v>4.9960000000000004</v>
      </c>
      <c r="AK184" s="39">
        <v>0.53300000000000003</v>
      </c>
      <c r="AL184" s="39">
        <v>6.1669999999999998</v>
      </c>
      <c r="AM184" s="39">
        <v>2.173</v>
      </c>
      <c r="AN184" s="39">
        <v>8.6300000000000008</v>
      </c>
      <c r="AO184" s="39">
        <v>4.4569999999999999</v>
      </c>
      <c r="AP184" s="39">
        <v>5.0209999999999999</v>
      </c>
      <c r="AQ184" s="39">
        <v>34.472999999999999</v>
      </c>
      <c r="AR184" s="39">
        <v>8.3559999999999999</v>
      </c>
      <c r="AS184" s="39">
        <v>14.35</v>
      </c>
      <c r="AT184" s="39">
        <v>3.2829999999999999</v>
      </c>
      <c r="AU184" s="39">
        <v>3.6680000000000001</v>
      </c>
      <c r="AV184" s="39">
        <v>11.226000000000001</v>
      </c>
      <c r="AW184" s="39">
        <v>0</v>
      </c>
      <c r="AX184" s="39">
        <v>14.305</v>
      </c>
      <c r="AY184" s="39">
        <v>0.68300000000000005</v>
      </c>
      <c r="AZ184" s="39">
        <v>7.62</v>
      </c>
      <c r="BA184" s="39">
        <v>38.362000000000002</v>
      </c>
      <c r="BB184" s="39">
        <v>17.417999999999999</v>
      </c>
      <c r="BC184" s="39">
        <v>0</v>
      </c>
      <c r="BD184" s="39">
        <v>10.346</v>
      </c>
      <c r="BE184" s="39">
        <v>0.54300000000000004</v>
      </c>
      <c r="BF184" s="39">
        <v>14.272</v>
      </c>
      <c r="BG184" s="39">
        <v>0</v>
      </c>
      <c r="BH184" s="39">
        <v>1.5589999999999999</v>
      </c>
      <c r="BI184" s="39">
        <v>21.395</v>
      </c>
      <c r="BJ184" s="39">
        <v>36.18</v>
      </c>
      <c r="BK184" s="39">
        <v>0</v>
      </c>
    </row>
    <row r="185" spans="1:63" x14ac:dyDescent="0.2">
      <c r="A185" s="30">
        <f t="shared" si="32"/>
        <v>2028</v>
      </c>
      <c r="D185" s="30">
        <f t="shared" si="33"/>
        <v>5</v>
      </c>
      <c r="E185" s="30">
        <f t="shared" si="24"/>
        <v>33</v>
      </c>
      <c r="F185" s="30">
        <f t="shared" si="25"/>
        <v>21</v>
      </c>
      <c r="G185" s="30">
        <f t="shared" si="26"/>
        <v>6</v>
      </c>
      <c r="H185" s="30">
        <f t="shared" si="27"/>
        <v>1</v>
      </c>
      <c r="I185" s="30">
        <f t="shared" si="28"/>
        <v>1</v>
      </c>
      <c r="J185" s="30">
        <f t="shared" si="29"/>
        <v>0</v>
      </c>
      <c r="K185" s="30">
        <f t="shared" si="30"/>
        <v>0</v>
      </c>
      <c r="L185" s="30">
        <f t="shared" si="31"/>
        <v>2</v>
      </c>
      <c r="M185" s="38">
        <v>46784</v>
      </c>
      <c r="N185" s="39">
        <v>0.67100000000000004</v>
      </c>
      <c r="O185" s="39">
        <v>22.616</v>
      </c>
      <c r="P185" s="39">
        <v>0</v>
      </c>
      <c r="Q185" s="39">
        <v>5.5</v>
      </c>
      <c r="R185" s="39">
        <v>0.90500000000000003</v>
      </c>
      <c r="S185" s="39">
        <v>8.5999999999999993E-2</v>
      </c>
      <c r="T185" s="39">
        <v>0.999</v>
      </c>
      <c r="U185" s="39">
        <v>0</v>
      </c>
      <c r="V185" s="39">
        <v>2.64</v>
      </c>
      <c r="W185" s="39">
        <v>0</v>
      </c>
      <c r="X185" s="39">
        <v>0.104</v>
      </c>
      <c r="Y185" s="39">
        <v>121.867</v>
      </c>
      <c r="Z185" s="39">
        <v>0</v>
      </c>
      <c r="AA185" s="39">
        <v>1.048</v>
      </c>
      <c r="AB185" s="39">
        <v>0</v>
      </c>
      <c r="AC185" s="39">
        <v>41.332000000000001</v>
      </c>
      <c r="AD185" s="39">
        <v>0.54400000000000004</v>
      </c>
      <c r="AE185" s="39">
        <v>0</v>
      </c>
      <c r="AF185" s="39">
        <v>0</v>
      </c>
      <c r="AG185" s="39">
        <v>5.1970000000000001</v>
      </c>
      <c r="AH185" s="39">
        <v>9.9000000000000005E-2</v>
      </c>
      <c r="AI185" s="39">
        <v>2.4820000000000002</v>
      </c>
      <c r="AJ185" s="39">
        <v>0</v>
      </c>
      <c r="AK185" s="39">
        <v>37.621000000000002</v>
      </c>
      <c r="AL185" s="39">
        <v>5.3680000000000003</v>
      </c>
      <c r="AM185" s="39">
        <v>26.271000000000001</v>
      </c>
      <c r="AN185" s="39">
        <v>33.948</v>
      </c>
      <c r="AO185" s="39">
        <v>0.84</v>
      </c>
      <c r="AP185" s="39">
        <v>0</v>
      </c>
      <c r="AQ185" s="39">
        <v>1.502</v>
      </c>
      <c r="AR185" s="39">
        <v>0.81699999999999995</v>
      </c>
      <c r="AS185" s="39">
        <v>2.395</v>
      </c>
      <c r="AT185" s="39">
        <v>1.194</v>
      </c>
      <c r="AU185" s="39">
        <v>0</v>
      </c>
      <c r="AV185" s="39">
        <v>0</v>
      </c>
      <c r="AW185" s="39">
        <v>9.0489999999999995</v>
      </c>
      <c r="AX185" s="39">
        <v>0.432</v>
      </c>
      <c r="AY185" s="39">
        <v>0</v>
      </c>
      <c r="AZ185" s="39">
        <v>0.86799999999999999</v>
      </c>
      <c r="BA185" s="39">
        <v>0.59699999999999998</v>
      </c>
      <c r="BB185" s="39">
        <v>6.16</v>
      </c>
      <c r="BC185" s="39">
        <v>0</v>
      </c>
      <c r="BD185" s="39">
        <v>4.8</v>
      </c>
      <c r="BE185" s="39">
        <v>0</v>
      </c>
      <c r="BF185" s="39">
        <v>3.2170000000000001</v>
      </c>
      <c r="BG185" s="39">
        <v>0</v>
      </c>
      <c r="BH185" s="39">
        <v>0</v>
      </c>
      <c r="BI185" s="39">
        <v>2.7160000000000002</v>
      </c>
      <c r="BJ185" s="39">
        <v>3.0529999999999999</v>
      </c>
      <c r="BK185" s="39">
        <v>0</v>
      </c>
    </row>
    <row r="186" spans="1:63" x14ac:dyDescent="0.2">
      <c r="A186" s="30">
        <f t="shared" si="32"/>
        <v>2028</v>
      </c>
      <c r="D186" s="30">
        <f t="shared" si="33"/>
        <v>1</v>
      </c>
      <c r="E186" s="30">
        <f t="shared" si="24"/>
        <v>32</v>
      </c>
      <c r="F186" s="30">
        <f t="shared" si="25"/>
        <v>26</v>
      </c>
      <c r="G186" s="30">
        <f t="shared" si="26"/>
        <v>3</v>
      </c>
      <c r="H186" s="30">
        <f t="shared" si="27"/>
        <v>1</v>
      </c>
      <c r="I186" s="30">
        <f t="shared" si="28"/>
        <v>0</v>
      </c>
      <c r="J186" s="30">
        <f t="shared" si="29"/>
        <v>0</v>
      </c>
      <c r="K186" s="30">
        <f t="shared" si="30"/>
        <v>0</v>
      </c>
      <c r="L186" s="30">
        <f t="shared" si="31"/>
        <v>3</v>
      </c>
      <c r="M186" s="38">
        <v>46813</v>
      </c>
      <c r="N186" s="39">
        <v>7.6139999999999999</v>
      </c>
      <c r="O186" s="39">
        <v>0</v>
      </c>
      <c r="P186" s="39">
        <v>0.437</v>
      </c>
      <c r="Q186" s="39">
        <v>0.42799999999999999</v>
      </c>
      <c r="R186" s="39">
        <v>0.71599999999999997</v>
      </c>
      <c r="S186" s="39">
        <v>0</v>
      </c>
      <c r="T186" s="39">
        <v>0</v>
      </c>
      <c r="U186" s="39">
        <v>6.6849999999999996</v>
      </c>
      <c r="V186" s="39">
        <v>1.1759999999999999</v>
      </c>
      <c r="W186" s="39">
        <v>0.105</v>
      </c>
      <c r="X186" s="39">
        <v>0</v>
      </c>
      <c r="Y186" s="39">
        <v>7.9029999999999996</v>
      </c>
      <c r="Z186" s="39">
        <v>1.2330000000000001</v>
      </c>
      <c r="AA186" s="39">
        <v>5.4950000000000001</v>
      </c>
      <c r="AB186" s="39">
        <v>1.9</v>
      </c>
      <c r="AC186" s="39">
        <v>0</v>
      </c>
      <c r="AD186" s="39">
        <v>2.085</v>
      </c>
      <c r="AE186" s="39">
        <v>7.758</v>
      </c>
      <c r="AF186" s="39">
        <v>0</v>
      </c>
      <c r="AG186" s="39">
        <v>1.417</v>
      </c>
      <c r="AH186" s="39">
        <v>0</v>
      </c>
      <c r="AI186" s="39">
        <v>0.80100000000000005</v>
      </c>
      <c r="AJ186" s="39">
        <v>0</v>
      </c>
      <c r="AK186" s="39">
        <v>81.679000000000002</v>
      </c>
      <c r="AL186" s="39">
        <v>2.9580000000000002</v>
      </c>
      <c r="AM186" s="39">
        <v>1.2769999999999999</v>
      </c>
      <c r="AN186" s="39">
        <v>0</v>
      </c>
      <c r="AO186" s="39">
        <v>5.0979999999999999</v>
      </c>
      <c r="AP186" s="39">
        <v>0</v>
      </c>
      <c r="AQ186" s="39">
        <v>2.3889999999999998</v>
      </c>
      <c r="AR186" s="39">
        <v>3.1480000000000001</v>
      </c>
      <c r="AS186" s="39">
        <v>0</v>
      </c>
      <c r="AT186" s="39">
        <v>0</v>
      </c>
      <c r="AU186" s="39">
        <v>2.9609999999999999</v>
      </c>
      <c r="AV186" s="39">
        <v>1.6140000000000001</v>
      </c>
      <c r="AW186" s="39">
        <v>0</v>
      </c>
      <c r="AX186" s="39">
        <v>3.6389999999999998</v>
      </c>
      <c r="AY186" s="39">
        <v>7.65</v>
      </c>
      <c r="AZ186" s="39">
        <v>11.585000000000001</v>
      </c>
      <c r="BA186" s="39">
        <v>0</v>
      </c>
      <c r="BB186" s="39">
        <v>10.167</v>
      </c>
      <c r="BC186" s="39">
        <v>0.53100000000000003</v>
      </c>
      <c r="BD186" s="39">
        <v>0</v>
      </c>
      <c r="BE186" s="39">
        <v>2.0699999999999998</v>
      </c>
      <c r="BF186" s="39">
        <v>0</v>
      </c>
      <c r="BG186" s="39">
        <v>1.76</v>
      </c>
      <c r="BH186" s="39">
        <v>2.387</v>
      </c>
      <c r="BI186" s="39">
        <v>0</v>
      </c>
      <c r="BJ186" s="39">
        <v>0</v>
      </c>
      <c r="BK186" s="39">
        <v>2.08</v>
      </c>
    </row>
    <row r="187" spans="1:63" x14ac:dyDescent="0.2">
      <c r="A187" s="30">
        <f t="shared" si="32"/>
        <v>2028</v>
      </c>
      <c r="D187" s="30">
        <f t="shared" si="33"/>
        <v>4</v>
      </c>
      <c r="E187" s="30">
        <f t="shared" si="24"/>
        <v>42</v>
      </c>
      <c r="F187" s="30">
        <f t="shared" si="25"/>
        <v>8</v>
      </c>
      <c r="G187" s="30">
        <f t="shared" si="26"/>
        <v>4</v>
      </c>
      <c r="H187" s="30">
        <f t="shared" si="27"/>
        <v>4</v>
      </c>
      <c r="I187" s="30">
        <f t="shared" si="28"/>
        <v>4</v>
      </c>
      <c r="J187" s="30">
        <f t="shared" si="29"/>
        <v>0</v>
      </c>
      <c r="K187" s="30">
        <f t="shared" si="30"/>
        <v>0</v>
      </c>
      <c r="L187" s="30">
        <f t="shared" si="31"/>
        <v>4</v>
      </c>
      <c r="M187" s="38">
        <v>46844</v>
      </c>
      <c r="N187" s="39">
        <v>1.978</v>
      </c>
      <c r="O187" s="39">
        <v>0</v>
      </c>
      <c r="P187" s="39">
        <v>104.002</v>
      </c>
      <c r="Q187" s="39">
        <v>0.50600000000000001</v>
      </c>
      <c r="R187" s="39">
        <v>0.1</v>
      </c>
      <c r="S187" s="39">
        <v>0.36099999999999999</v>
      </c>
      <c r="T187" s="39">
        <v>0.15</v>
      </c>
      <c r="U187" s="39">
        <v>0.311</v>
      </c>
      <c r="V187" s="39">
        <v>5.8000000000000003E-2</v>
      </c>
      <c r="W187" s="39">
        <v>0.40200000000000002</v>
      </c>
      <c r="X187" s="39">
        <v>0.28699999999999998</v>
      </c>
      <c r="Y187" s="39">
        <v>0.17399999999999999</v>
      </c>
      <c r="Z187" s="39">
        <v>0.50700000000000001</v>
      </c>
      <c r="AA187" s="39">
        <v>0</v>
      </c>
      <c r="AB187" s="39">
        <v>0.312</v>
      </c>
      <c r="AC187" s="39">
        <v>0.14899999999999999</v>
      </c>
      <c r="AD187" s="39">
        <v>1.6080000000000001</v>
      </c>
      <c r="AE187" s="39">
        <v>110.07599999999999</v>
      </c>
      <c r="AF187" s="39">
        <v>3.3140000000000001</v>
      </c>
      <c r="AG187" s="39">
        <v>0</v>
      </c>
      <c r="AH187" s="39">
        <v>8.1000000000000003E-2</v>
      </c>
      <c r="AI187" s="39">
        <v>0.38</v>
      </c>
      <c r="AJ187" s="39">
        <v>0</v>
      </c>
      <c r="AK187" s="39">
        <v>1.052</v>
      </c>
      <c r="AL187" s="39">
        <v>0</v>
      </c>
      <c r="AM187" s="39">
        <v>0.73799999999999999</v>
      </c>
      <c r="AN187" s="39">
        <v>0.23699999999999999</v>
      </c>
      <c r="AO187" s="39">
        <v>0.224</v>
      </c>
      <c r="AP187" s="39">
        <v>0.26400000000000001</v>
      </c>
      <c r="AQ187" s="39">
        <v>0.19700000000000001</v>
      </c>
      <c r="AR187" s="39">
        <v>0.17899999999999999</v>
      </c>
      <c r="AS187" s="39">
        <v>0.28199999999999997</v>
      </c>
      <c r="AT187" s="39">
        <v>0</v>
      </c>
      <c r="AU187" s="39">
        <v>0.66900000000000004</v>
      </c>
      <c r="AV187" s="39">
        <v>1.2E-2</v>
      </c>
      <c r="AW187" s="39">
        <v>0.46100000000000002</v>
      </c>
      <c r="AX187" s="39">
        <v>0</v>
      </c>
      <c r="AY187" s="39">
        <v>0.57599999999999996</v>
      </c>
      <c r="AZ187" s="39">
        <v>5.7000000000000002E-2</v>
      </c>
      <c r="BA187" s="39">
        <v>0.40400000000000003</v>
      </c>
      <c r="BB187" s="39">
        <v>0</v>
      </c>
      <c r="BC187" s="39">
        <v>114.756</v>
      </c>
      <c r="BD187" s="39">
        <v>0.27100000000000002</v>
      </c>
      <c r="BE187" s="39">
        <v>0.19</v>
      </c>
      <c r="BF187" s="39">
        <v>0.39400000000000002</v>
      </c>
      <c r="BG187" s="39">
        <v>106.443</v>
      </c>
      <c r="BH187" s="39">
        <v>5.6000000000000001E-2</v>
      </c>
      <c r="BI187" s="39">
        <v>0.40500000000000003</v>
      </c>
      <c r="BJ187" s="39">
        <v>0.28499999999999998</v>
      </c>
      <c r="BK187" s="39">
        <v>0.17599999999999999</v>
      </c>
    </row>
    <row r="188" spans="1:63" x14ac:dyDescent="0.2">
      <c r="A188" s="30">
        <f t="shared" si="32"/>
        <v>2028</v>
      </c>
      <c r="D188" s="30">
        <f t="shared" si="33"/>
        <v>6</v>
      </c>
      <c r="E188" s="30">
        <f t="shared" si="24"/>
        <v>50</v>
      </c>
      <c r="F188" s="30">
        <f t="shared" si="25"/>
        <v>50</v>
      </c>
      <c r="G188" s="30">
        <f t="shared" si="26"/>
        <v>6</v>
      </c>
      <c r="H188" s="30">
        <f t="shared" si="27"/>
        <v>6</v>
      </c>
      <c r="I188" s="30">
        <f t="shared" si="28"/>
        <v>6</v>
      </c>
      <c r="J188" s="30">
        <f t="shared" si="29"/>
        <v>0</v>
      </c>
      <c r="K188" s="30">
        <f t="shared" si="30"/>
        <v>0</v>
      </c>
      <c r="L188" s="30">
        <f t="shared" si="31"/>
        <v>5</v>
      </c>
      <c r="M188" s="38">
        <v>46874</v>
      </c>
      <c r="N188" s="39">
        <v>3.09</v>
      </c>
      <c r="O188" s="39">
        <v>1.88</v>
      </c>
      <c r="P188" s="39">
        <v>108.468</v>
      </c>
      <c r="Q188" s="39">
        <v>2.1459999999999999</v>
      </c>
      <c r="R188" s="39">
        <v>2.0680000000000001</v>
      </c>
      <c r="S188" s="39">
        <v>3.056</v>
      </c>
      <c r="T188" s="39">
        <v>2.8559999999999999</v>
      </c>
      <c r="U188" s="39">
        <v>5.2569999999999997</v>
      </c>
      <c r="V188" s="39">
        <v>2.2010000000000001</v>
      </c>
      <c r="W188" s="39">
        <v>2.7469999999999999</v>
      </c>
      <c r="X188" s="39">
        <v>2.0910000000000002</v>
      </c>
      <c r="Y188" s="39">
        <v>2.9550000000000001</v>
      </c>
      <c r="Z188" s="39">
        <v>104.461</v>
      </c>
      <c r="AA188" s="39">
        <v>3.1760000000000002</v>
      </c>
      <c r="AB188" s="39">
        <v>3.6920000000000002</v>
      </c>
      <c r="AC188" s="39">
        <v>2.0790000000000002</v>
      </c>
      <c r="AD188" s="39">
        <v>2.3290000000000002</v>
      </c>
      <c r="AE188" s="39">
        <v>106.14</v>
      </c>
      <c r="AF188" s="39">
        <v>4.9139999999999997</v>
      </c>
      <c r="AG188" s="39">
        <v>3.2789999999999999</v>
      </c>
      <c r="AH188" s="39">
        <v>2.9180000000000001</v>
      </c>
      <c r="AI188" s="39">
        <v>4.5510000000000002</v>
      </c>
      <c r="AJ188" s="39">
        <v>2.1850000000000001</v>
      </c>
      <c r="AK188" s="39">
        <v>2.7629999999999999</v>
      </c>
      <c r="AL188" s="39">
        <v>1.929</v>
      </c>
      <c r="AM188" s="39">
        <v>3.024</v>
      </c>
      <c r="AN188" s="39">
        <v>106.593</v>
      </c>
      <c r="AO188" s="39">
        <v>2.3090000000000002</v>
      </c>
      <c r="AP188" s="39">
        <v>3.8159999999999998</v>
      </c>
      <c r="AQ188" s="39">
        <v>4.9859999999999998</v>
      </c>
      <c r="AR188" s="39">
        <v>6.7590000000000003</v>
      </c>
      <c r="AS188" s="39">
        <v>1.4430000000000001</v>
      </c>
      <c r="AT188" s="39">
        <v>2.4860000000000002</v>
      </c>
      <c r="AU188" s="39">
        <v>2.4630000000000001</v>
      </c>
      <c r="AV188" s="39">
        <v>2.99</v>
      </c>
      <c r="AW188" s="39">
        <v>1.9590000000000001</v>
      </c>
      <c r="AX188" s="39">
        <v>1.3160000000000001</v>
      </c>
      <c r="AY188" s="39">
        <v>9.141</v>
      </c>
      <c r="AZ188" s="39">
        <v>2.4769999999999999</v>
      </c>
      <c r="BA188" s="39">
        <v>2.4710000000000001</v>
      </c>
      <c r="BB188" s="39">
        <v>2.8839999999999999</v>
      </c>
      <c r="BC188" s="39">
        <v>2.097</v>
      </c>
      <c r="BD188" s="39">
        <v>107.611</v>
      </c>
      <c r="BE188" s="39">
        <v>1.9870000000000001</v>
      </c>
      <c r="BF188" s="39">
        <v>3.7789999999999999</v>
      </c>
      <c r="BG188" s="39">
        <v>1.3680000000000001</v>
      </c>
      <c r="BH188" s="39">
        <v>106.756</v>
      </c>
      <c r="BI188" s="39">
        <v>2.36</v>
      </c>
      <c r="BJ188" s="39">
        <v>1.5189999999999999</v>
      </c>
      <c r="BK188" s="39">
        <v>3.6960000000000002</v>
      </c>
    </row>
    <row r="189" spans="1:63" x14ac:dyDescent="0.2">
      <c r="A189" s="30">
        <f t="shared" si="32"/>
        <v>2028</v>
      </c>
      <c r="D189" s="30">
        <f t="shared" si="33"/>
        <v>2</v>
      </c>
      <c r="E189" s="30">
        <f t="shared" si="24"/>
        <v>25</v>
      </c>
      <c r="F189" s="30">
        <f t="shared" si="25"/>
        <v>12</v>
      </c>
      <c r="G189" s="30">
        <f t="shared" si="26"/>
        <v>5</v>
      </c>
      <c r="H189" s="30">
        <f t="shared" si="27"/>
        <v>0</v>
      </c>
      <c r="I189" s="30">
        <f t="shared" si="28"/>
        <v>0</v>
      </c>
      <c r="J189" s="30">
        <f t="shared" si="29"/>
        <v>0</v>
      </c>
      <c r="K189" s="30">
        <f t="shared" si="30"/>
        <v>0</v>
      </c>
      <c r="L189" s="30">
        <f t="shared" si="31"/>
        <v>6</v>
      </c>
      <c r="M189" s="38">
        <v>46905</v>
      </c>
      <c r="N189" s="39">
        <v>0</v>
      </c>
      <c r="O189" s="39">
        <v>1.633</v>
      </c>
      <c r="P189" s="39">
        <v>0</v>
      </c>
      <c r="Q189" s="39">
        <v>25.913</v>
      </c>
      <c r="R189" s="39">
        <v>0</v>
      </c>
      <c r="S189" s="39">
        <v>0</v>
      </c>
      <c r="T189" s="39">
        <v>1.254</v>
      </c>
      <c r="U189" s="39">
        <v>0.185</v>
      </c>
      <c r="V189" s="39">
        <v>0</v>
      </c>
      <c r="W189" s="39">
        <v>0.54800000000000004</v>
      </c>
      <c r="X189" s="39">
        <v>1.071</v>
      </c>
      <c r="Y189" s="39">
        <v>0.70499999999999996</v>
      </c>
      <c r="Z189" s="39">
        <v>0.73</v>
      </c>
      <c r="AA189" s="39">
        <v>0</v>
      </c>
      <c r="AB189" s="39">
        <v>0.34200000000000003</v>
      </c>
      <c r="AC189" s="39">
        <v>0</v>
      </c>
      <c r="AD189" s="39">
        <v>6.1719999999999997</v>
      </c>
      <c r="AE189" s="39">
        <v>0</v>
      </c>
      <c r="AF189" s="39">
        <v>0</v>
      </c>
      <c r="AG189" s="39">
        <v>0.503</v>
      </c>
      <c r="AH189" s="39">
        <v>0.36799999999999999</v>
      </c>
      <c r="AI189" s="39">
        <v>0</v>
      </c>
      <c r="AJ189" s="39">
        <v>0</v>
      </c>
      <c r="AK189" s="39">
        <v>0</v>
      </c>
      <c r="AL189" s="39">
        <v>1.244</v>
      </c>
      <c r="AM189" s="39">
        <v>23.885000000000002</v>
      </c>
      <c r="AN189" s="39">
        <v>0.56299999999999994</v>
      </c>
      <c r="AO189" s="39">
        <v>0</v>
      </c>
      <c r="AP189" s="39">
        <v>0</v>
      </c>
      <c r="AQ189" s="39">
        <v>13.724</v>
      </c>
      <c r="AR189" s="39">
        <v>0</v>
      </c>
      <c r="AS189" s="39">
        <v>0.40500000000000003</v>
      </c>
      <c r="AT189" s="39">
        <v>0.56000000000000005</v>
      </c>
      <c r="AU189" s="39">
        <v>11.246</v>
      </c>
      <c r="AV189" s="39">
        <v>0</v>
      </c>
      <c r="AW189" s="39">
        <v>38.332000000000001</v>
      </c>
      <c r="AX189" s="39">
        <v>0.90800000000000003</v>
      </c>
      <c r="AY189" s="39">
        <v>0</v>
      </c>
      <c r="AZ189" s="39">
        <v>0.45800000000000002</v>
      </c>
      <c r="BA189" s="39">
        <v>0</v>
      </c>
      <c r="BB189" s="39">
        <v>0.20100000000000001</v>
      </c>
      <c r="BC189" s="39">
        <v>8.1180000000000003</v>
      </c>
      <c r="BD189" s="39">
        <v>0</v>
      </c>
      <c r="BE189" s="39">
        <v>0</v>
      </c>
      <c r="BF189" s="39">
        <v>0</v>
      </c>
      <c r="BG189" s="39">
        <v>0</v>
      </c>
      <c r="BH189" s="39">
        <v>0</v>
      </c>
      <c r="BI189" s="39">
        <v>0</v>
      </c>
      <c r="BJ189" s="39">
        <v>5.8140000000000001</v>
      </c>
      <c r="BK189" s="39">
        <v>0</v>
      </c>
    </row>
    <row r="190" spans="1:63" x14ac:dyDescent="0.2">
      <c r="A190" s="30">
        <f t="shared" si="32"/>
        <v>2028</v>
      </c>
      <c r="D190" s="30">
        <f t="shared" si="33"/>
        <v>29</v>
      </c>
      <c r="E190" s="30">
        <f t="shared" si="24"/>
        <v>50</v>
      </c>
      <c r="F190" s="30">
        <f t="shared" si="25"/>
        <v>50</v>
      </c>
      <c r="G190" s="30">
        <f t="shared" si="26"/>
        <v>43</v>
      </c>
      <c r="H190" s="30">
        <f t="shared" si="27"/>
        <v>11</v>
      </c>
      <c r="I190" s="30">
        <f t="shared" si="28"/>
        <v>1</v>
      </c>
      <c r="J190" s="30">
        <f t="shared" si="29"/>
        <v>0</v>
      </c>
      <c r="K190" s="30">
        <f t="shared" si="30"/>
        <v>0</v>
      </c>
      <c r="L190" s="30">
        <f t="shared" si="31"/>
        <v>7</v>
      </c>
      <c r="M190" s="38">
        <v>46935</v>
      </c>
      <c r="N190" s="39">
        <v>43.747999999999998</v>
      </c>
      <c r="O190" s="39">
        <v>91.251999999999995</v>
      </c>
      <c r="P190" s="39">
        <v>30.876000000000001</v>
      </c>
      <c r="Q190" s="39">
        <v>24.164000000000001</v>
      </c>
      <c r="R190" s="39">
        <v>29.06</v>
      </c>
      <c r="S190" s="39">
        <v>16.193000000000001</v>
      </c>
      <c r="T190" s="39">
        <v>19.858000000000001</v>
      </c>
      <c r="U190" s="39">
        <v>24.221</v>
      </c>
      <c r="V190" s="39">
        <v>42.970999999999997</v>
      </c>
      <c r="W190" s="39">
        <v>6.8010000000000002</v>
      </c>
      <c r="X190" s="39">
        <v>76.373000000000005</v>
      </c>
      <c r="Y190" s="39">
        <v>32.363</v>
      </c>
      <c r="Z190" s="39">
        <v>28.045999999999999</v>
      </c>
      <c r="AA190" s="39">
        <v>18.969000000000001</v>
      </c>
      <c r="AB190" s="39">
        <v>15.225</v>
      </c>
      <c r="AC190" s="39">
        <v>34.776000000000003</v>
      </c>
      <c r="AD190" s="39">
        <v>13.352</v>
      </c>
      <c r="AE190" s="39">
        <v>38.534999999999997</v>
      </c>
      <c r="AF190" s="39">
        <v>60.505000000000003</v>
      </c>
      <c r="AG190" s="39">
        <v>3.2349999999999999</v>
      </c>
      <c r="AH190" s="39">
        <v>33.664000000000001</v>
      </c>
      <c r="AI190" s="39">
        <v>80.022000000000006</v>
      </c>
      <c r="AJ190" s="39">
        <v>3.6640000000000001</v>
      </c>
      <c r="AK190" s="39">
        <v>50.24</v>
      </c>
      <c r="AL190" s="39">
        <v>6.5129999999999999</v>
      </c>
      <c r="AM190" s="39">
        <v>57.323</v>
      </c>
      <c r="AN190" s="39">
        <v>26.434000000000001</v>
      </c>
      <c r="AO190" s="39">
        <v>80.272000000000006</v>
      </c>
      <c r="AP190" s="39">
        <v>21.954000000000001</v>
      </c>
      <c r="AQ190" s="39">
        <v>91.308000000000007</v>
      </c>
      <c r="AR190" s="39">
        <v>5.4080000000000004</v>
      </c>
      <c r="AS190" s="39">
        <v>52.180999999999997</v>
      </c>
      <c r="AT190" s="39">
        <v>12.385999999999999</v>
      </c>
      <c r="AU190" s="39">
        <v>31.978999999999999</v>
      </c>
      <c r="AV190" s="39">
        <v>24.053999999999998</v>
      </c>
      <c r="AW190" s="39">
        <v>79.805000000000007</v>
      </c>
      <c r="AX190" s="39">
        <v>35.293999999999997</v>
      </c>
      <c r="AY190" s="39">
        <v>13.398</v>
      </c>
      <c r="AZ190" s="39">
        <v>18.07</v>
      </c>
      <c r="BA190" s="39">
        <v>28.72</v>
      </c>
      <c r="BB190" s="39">
        <v>30.132000000000001</v>
      </c>
      <c r="BC190" s="39">
        <v>105.56399999999999</v>
      </c>
      <c r="BD190" s="39">
        <v>4.8380000000000001</v>
      </c>
      <c r="BE190" s="39">
        <v>48.301000000000002</v>
      </c>
      <c r="BF190" s="39">
        <v>25.488</v>
      </c>
      <c r="BG190" s="39">
        <v>21.538</v>
      </c>
      <c r="BH190" s="39">
        <v>6.9390000000000001</v>
      </c>
      <c r="BI190" s="39">
        <v>46.167999999999999</v>
      </c>
      <c r="BJ190" s="39">
        <v>34.975999999999999</v>
      </c>
      <c r="BK190" s="39">
        <v>11.585000000000001</v>
      </c>
    </row>
    <row r="191" spans="1:63" x14ac:dyDescent="0.2">
      <c r="A191" s="30">
        <f t="shared" si="32"/>
        <v>2028</v>
      </c>
      <c r="D191" s="30">
        <f t="shared" si="33"/>
        <v>1</v>
      </c>
      <c r="E191" s="30">
        <f t="shared" si="24"/>
        <v>50</v>
      </c>
      <c r="F191" s="30">
        <f t="shared" si="25"/>
        <v>48</v>
      </c>
      <c r="G191" s="30">
        <f t="shared" si="26"/>
        <v>11</v>
      </c>
      <c r="H191" s="30">
        <f t="shared" si="27"/>
        <v>1</v>
      </c>
      <c r="I191" s="30">
        <f t="shared" si="28"/>
        <v>0</v>
      </c>
      <c r="J191" s="30">
        <f t="shared" si="29"/>
        <v>0</v>
      </c>
      <c r="K191" s="30">
        <f t="shared" si="30"/>
        <v>0</v>
      </c>
      <c r="L191" s="30">
        <f t="shared" si="31"/>
        <v>8</v>
      </c>
      <c r="M191" s="38">
        <v>46966</v>
      </c>
      <c r="N191" s="39">
        <v>5.2279999999999998</v>
      </c>
      <c r="O191" s="39">
        <v>7.4379999999999997</v>
      </c>
      <c r="P191" s="39">
        <v>9.7040000000000006</v>
      </c>
      <c r="Q191" s="39">
        <v>1.3380000000000001</v>
      </c>
      <c r="R191" s="39">
        <v>10.605</v>
      </c>
      <c r="S191" s="39">
        <v>2.7480000000000002</v>
      </c>
      <c r="T191" s="39">
        <v>6.0129999999999999</v>
      </c>
      <c r="U191" s="39">
        <v>4.8869999999999996</v>
      </c>
      <c r="V191" s="39">
        <v>3.6230000000000002</v>
      </c>
      <c r="W191" s="39">
        <v>10.083</v>
      </c>
      <c r="X191" s="39">
        <v>6.8360000000000003</v>
      </c>
      <c r="Y191" s="39">
        <v>3</v>
      </c>
      <c r="Z191" s="39">
        <v>11.802</v>
      </c>
      <c r="AA191" s="39">
        <v>3.0739999999999998</v>
      </c>
      <c r="AB191" s="39">
        <v>22.971</v>
      </c>
      <c r="AC191" s="39">
        <v>3.6589999999999998</v>
      </c>
      <c r="AD191" s="39">
        <v>6.3849999999999998</v>
      </c>
      <c r="AE191" s="39">
        <v>1.867</v>
      </c>
      <c r="AF191" s="39">
        <v>4.0579999999999998</v>
      </c>
      <c r="AG191" s="39">
        <v>0.24099999999999999</v>
      </c>
      <c r="AH191" s="39">
        <v>19.126000000000001</v>
      </c>
      <c r="AI191" s="39">
        <v>3.1859999999999999</v>
      </c>
      <c r="AJ191" s="39">
        <v>5.2850000000000001</v>
      </c>
      <c r="AK191" s="39">
        <v>3.1909999999999998</v>
      </c>
      <c r="AL191" s="39">
        <v>5.2240000000000002</v>
      </c>
      <c r="AM191" s="39">
        <v>16.492999999999999</v>
      </c>
      <c r="AN191" s="39">
        <v>7.22</v>
      </c>
      <c r="AO191" s="39">
        <v>2.8889999999999998</v>
      </c>
      <c r="AP191" s="39">
        <v>6.4189999999999996</v>
      </c>
      <c r="AQ191" s="39">
        <v>2.5089999999999999</v>
      </c>
      <c r="AR191" s="39">
        <v>4.6790000000000003</v>
      </c>
      <c r="AS191" s="39">
        <v>2.37</v>
      </c>
      <c r="AT191" s="39">
        <v>4.8019999999999996</v>
      </c>
      <c r="AU191" s="39">
        <v>17.904</v>
      </c>
      <c r="AV191" s="39">
        <v>2.4169999999999998</v>
      </c>
      <c r="AW191" s="39">
        <v>23.465</v>
      </c>
      <c r="AX191" s="39">
        <v>6.8440000000000003</v>
      </c>
      <c r="AY191" s="39">
        <v>0.56999999999999995</v>
      </c>
      <c r="AZ191" s="39">
        <v>55.606000000000002</v>
      </c>
      <c r="BA191" s="39">
        <v>4.867</v>
      </c>
      <c r="BB191" s="39">
        <v>3.476</v>
      </c>
      <c r="BC191" s="39">
        <v>1.554</v>
      </c>
      <c r="BD191" s="39">
        <v>1.63</v>
      </c>
      <c r="BE191" s="39">
        <v>8.3330000000000002</v>
      </c>
      <c r="BF191" s="39">
        <v>5.4669999999999996</v>
      </c>
      <c r="BG191" s="39">
        <v>3.7679999999999998</v>
      </c>
      <c r="BH191" s="39">
        <v>17.495999999999999</v>
      </c>
      <c r="BI191" s="39">
        <v>6.726</v>
      </c>
      <c r="BJ191" s="39">
        <v>2.9750000000000001</v>
      </c>
      <c r="BK191" s="39">
        <v>12.090999999999999</v>
      </c>
    </row>
    <row r="192" spans="1:63" x14ac:dyDescent="0.2">
      <c r="A192" s="30">
        <f t="shared" si="32"/>
        <v>2028</v>
      </c>
      <c r="D192" s="30">
        <f t="shared" si="33"/>
        <v>6</v>
      </c>
      <c r="E192" s="30">
        <f t="shared" si="24"/>
        <v>49</v>
      </c>
      <c r="F192" s="30">
        <f t="shared" si="25"/>
        <v>47</v>
      </c>
      <c r="G192" s="30">
        <f t="shared" si="26"/>
        <v>13</v>
      </c>
      <c r="H192" s="30">
        <f t="shared" si="27"/>
        <v>3</v>
      </c>
      <c r="I192" s="30">
        <f t="shared" si="28"/>
        <v>0</v>
      </c>
      <c r="J192" s="30">
        <f t="shared" si="29"/>
        <v>0</v>
      </c>
      <c r="K192" s="30">
        <f t="shared" si="30"/>
        <v>0</v>
      </c>
      <c r="L192" s="30">
        <f t="shared" si="31"/>
        <v>9</v>
      </c>
      <c r="M192" s="38">
        <v>46997</v>
      </c>
      <c r="N192" s="39">
        <v>5.8540000000000001</v>
      </c>
      <c r="O192" s="39">
        <v>4.5750000000000002</v>
      </c>
      <c r="P192" s="39">
        <v>4.7869999999999999</v>
      </c>
      <c r="Q192" s="39">
        <v>7.5490000000000004</v>
      </c>
      <c r="R192" s="39">
        <v>3.383</v>
      </c>
      <c r="S192" s="39">
        <v>12.977</v>
      </c>
      <c r="T192" s="39">
        <v>10.712</v>
      </c>
      <c r="U192" s="39">
        <v>30.931000000000001</v>
      </c>
      <c r="V192" s="39">
        <v>1.8149999999999999</v>
      </c>
      <c r="W192" s="39">
        <v>50.869</v>
      </c>
      <c r="X192" s="39">
        <v>3.54</v>
      </c>
      <c r="Y192" s="39">
        <v>8.1950000000000003</v>
      </c>
      <c r="Z192" s="39">
        <v>6.6760000000000002</v>
      </c>
      <c r="AA192" s="39">
        <v>2.891</v>
      </c>
      <c r="AB192" s="39">
        <v>4.4160000000000004</v>
      </c>
      <c r="AC192" s="39">
        <v>44.844999999999999</v>
      </c>
      <c r="AD192" s="39">
        <v>8.8330000000000002</v>
      </c>
      <c r="AE192" s="39">
        <v>5.2359999999999998</v>
      </c>
      <c r="AF192" s="39">
        <v>0.47</v>
      </c>
      <c r="AG192" s="39">
        <v>14.026</v>
      </c>
      <c r="AH192" s="39">
        <v>2.6909999999999998</v>
      </c>
      <c r="AI192" s="39">
        <v>6.2539999999999996</v>
      </c>
      <c r="AJ192" s="39">
        <v>8.8490000000000002</v>
      </c>
      <c r="AK192" s="39">
        <v>5.984</v>
      </c>
      <c r="AL192" s="39">
        <v>7.0750000000000002</v>
      </c>
      <c r="AM192" s="39">
        <v>4.5380000000000003</v>
      </c>
      <c r="AN192" s="39">
        <v>11.032</v>
      </c>
      <c r="AO192" s="39">
        <v>5.73</v>
      </c>
      <c r="AP192" s="39">
        <v>4.3819999999999997</v>
      </c>
      <c r="AQ192" s="39">
        <v>10.525</v>
      </c>
      <c r="AR192" s="39">
        <v>9.8109999999999999</v>
      </c>
      <c r="AS192" s="39">
        <v>2.5680000000000001</v>
      </c>
      <c r="AT192" s="39">
        <v>7.569</v>
      </c>
      <c r="AU192" s="39">
        <v>84.748000000000005</v>
      </c>
      <c r="AV192" s="39">
        <v>7.0780000000000003</v>
      </c>
      <c r="AW192" s="39">
        <v>4.8639999999999999</v>
      </c>
      <c r="AX192" s="39">
        <v>0.36399999999999999</v>
      </c>
      <c r="AY192" s="39">
        <v>12.346</v>
      </c>
      <c r="AZ192" s="39">
        <v>8.7149999999999999</v>
      </c>
      <c r="BA192" s="39">
        <v>6.851</v>
      </c>
      <c r="BB192" s="39">
        <v>0</v>
      </c>
      <c r="BC192" s="39">
        <v>29.123000000000001</v>
      </c>
      <c r="BD192" s="39">
        <v>10.757999999999999</v>
      </c>
      <c r="BE192" s="39">
        <v>3.0209999999999999</v>
      </c>
      <c r="BF192" s="39">
        <v>3.3159999999999998</v>
      </c>
      <c r="BG192" s="39">
        <v>7.2610000000000001</v>
      </c>
      <c r="BH192" s="39">
        <v>2.3380000000000001</v>
      </c>
      <c r="BI192" s="39">
        <v>59.79</v>
      </c>
      <c r="BJ192" s="39">
        <v>6.7080000000000002</v>
      </c>
      <c r="BK192" s="39">
        <v>6.524</v>
      </c>
    </row>
    <row r="193" spans="1:63" x14ac:dyDescent="0.2">
      <c r="A193" s="30">
        <f t="shared" si="32"/>
        <v>2028</v>
      </c>
      <c r="D193" s="30">
        <f t="shared" si="33"/>
        <v>2</v>
      </c>
      <c r="E193" s="30">
        <f t="shared" si="24"/>
        <v>46</v>
      </c>
      <c r="F193" s="30">
        <f t="shared" si="25"/>
        <v>37</v>
      </c>
      <c r="G193" s="30">
        <f t="shared" si="26"/>
        <v>7</v>
      </c>
      <c r="H193" s="30">
        <f t="shared" si="27"/>
        <v>0</v>
      </c>
      <c r="I193" s="30">
        <f t="shared" si="28"/>
        <v>0</v>
      </c>
      <c r="J193" s="30">
        <f t="shared" si="29"/>
        <v>0</v>
      </c>
      <c r="K193" s="30">
        <f t="shared" si="30"/>
        <v>0</v>
      </c>
      <c r="L193" s="30">
        <f t="shared" si="31"/>
        <v>10</v>
      </c>
      <c r="M193" s="38">
        <v>47027</v>
      </c>
      <c r="N193" s="39">
        <v>8.3030000000000008</v>
      </c>
      <c r="O193" s="39">
        <v>0</v>
      </c>
      <c r="P193" s="39">
        <v>0.877</v>
      </c>
      <c r="Q193" s="39">
        <v>2.544</v>
      </c>
      <c r="R193" s="39">
        <v>1.4630000000000001</v>
      </c>
      <c r="S193" s="39">
        <v>0.81799999999999995</v>
      </c>
      <c r="T193" s="39">
        <v>1.8240000000000001</v>
      </c>
      <c r="U193" s="39">
        <v>15.766999999999999</v>
      </c>
      <c r="V193" s="39">
        <v>2.4140000000000001</v>
      </c>
      <c r="W193" s="39">
        <v>1.57</v>
      </c>
      <c r="X193" s="39">
        <v>0.86499999999999999</v>
      </c>
      <c r="Y193" s="39">
        <v>1.506</v>
      </c>
      <c r="Z193" s="39">
        <v>0.91200000000000003</v>
      </c>
      <c r="AA193" s="39">
        <v>4.3940000000000001</v>
      </c>
      <c r="AB193" s="39">
        <v>3.6869999999999998</v>
      </c>
      <c r="AC193" s="39">
        <v>48.781999999999996</v>
      </c>
      <c r="AD193" s="39">
        <v>15.31</v>
      </c>
      <c r="AE193" s="39">
        <v>1.0860000000000001</v>
      </c>
      <c r="AF193" s="39">
        <v>3.14</v>
      </c>
      <c r="AG193" s="39">
        <v>0.96799999999999997</v>
      </c>
      <c r="AH193" s="39">
        <v>3.0510000000000002</v>
      </c>
      <c r="AI193" s="39">
        <v>0.67</v>
      </c>
      <c r="AJ193" s="39">
        <v>7.3230000000000004</v>
      </c>
      <c r="AK193" s="39">
        <v>0</v>
      </c>
      <c r="AL193" s="39">
        <v>0</v>
      </c>
      <c r="AM193" s="39">
        <v>5.234</v>
      </c>
      <c r="AN193" s="39">
        <v>16.045999999999999</v>
      </c>
      <c r="AO193" s="39">
        <v>5.72</v>
      </c>
      <c r="AP193" s="39">
        <v>0.64800000000000002</v>
      </c>
      <c r="AQ193" s="39">
        <v>1.0980000000000001</v>
      </c>
      <c r="AR193" s="39">
        <v>3.0619999999999998</v>
      </c>
      <c r="AS193" s="39">
        <v>8.7780000000000005</v>
      </c>
      <c r="AT193" s="39">
        <v>1.07</v>
      </c>
      <c r="AU193" s="39">
        <v>7.6029999999999998</v>
      </c>
      <c r="AV193" s="39">
        <v>1.23</v>
      </c>
      <c r="AW193" s="39">
        <v>3.8620000000000001</v>
      </c>
      <c r="AX193" s="39">
        <v>10.725</v>
      </c>
      <c r="AY193" s="39">
        <v>0</v>
      </c>
      <c r="AZ193" s="39">
        <v>41.427</v>
      </c>
      <c r="BA193" s="39">
        <v>1.1100000000000001</v>
      </c>
      <c r="BB193" s="39">
        <v>0.61599999999999999</v>
      </c>
      <c r="BC193" s="39">
        <v>4.3609999999999998</v>
      </c>
      <c r="BD193" s="39">
        <v>3.6640000000000001</v>
      </c>
      <c r="BE193" s="39">
        <v>3.734</v>
      </c>
      <c r="BF193" s="39">
        <v>17.428000000000001</v>
      </c>
      <c r="BG193" s="39">
        <v>1.718</v>
      </c>
      <c r="BH193" s="39">
        <v>1.526</v>
      </c>
      <c r="BI193" s="39">
        <v>1.9279999999999999</v>
      </c>
      <c r="BJ193" s="39">
        <v>3.1920000000000002</v>
      </c>
      <c r="BK193" s="39">
        <v>0.98899999999999999</v>
      </c>
    </row>
    <row r="194" spans="1:63" x14ac:dyDescent="0.2">
      <c r="A194" s="30">
        <f t="shared" si="32"/>
        <v>2028</v>
      </c>
      <c r="D194" s="30">
        <f t="shared" si="33"/>
        <v>0</v>
      </c>
      <c r="E194" s="30">
        <f t="shared" si="24"/>
        <v>10</v>
      </c>
      <c r="F194" s="30">
        <f t="shared" si="25"/>
        <v>4</v>
      </c>
      <c r="G194" s="30">
        <f t="shared" si="26"/>
        <v>0</v>
      </c>
      <c r="H194" s="30">
        <f t="shared" si="27"/>
        <v>0</v>
      </c>
      <c r="I194" s="30">
        <f t="shared" si="28"/>
        <v>0</v>
      </c>
      <c r="J194" s="30">
        <f t="shared" si="29"/>
        <v>0</v>
      </c>
      <c r="K194" s="30">
        <f t="shared" si="30"/>
        <v>0</v>
      </c>
      <c r="L194" s="30">
        <f t="shared" si="31"/>
        <v>11</v>
      </c>
      <c r="M194" s="38">
        <v>47058</v>
      </c>
      <c r="N194" s="39">
        <v>9.7070000000000007</v>
      </c>
      <c r="O194" s="39">
        <v>0</v>
      </c>
      <c r="P194" s="39">
        <v>0.70199999999999996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3.9750000000000001</v>
      </c>
      <c r="X194" s="39">
        <v>0</v>
      </c>
      <c r="Y194" s="39">
        <v>0</v>
      </c>
      <c r="Z194" s="39">
        <v>0.60799999999999998</v>
      </c>
      <c r="AA194" s="39">
        <v>0</v>
      </c>
      <c r="AB194" s="39">
        <v>0</v>
      </c>
      <c r="AC194" s="39">
        <v>0</v>
      </c>
      <c r="AD194" s="39">
        <v>3.3559999999999999</v>
      </c>
      <c r="AE194" s="39">
        <v>0</v>
      </c>
      <c r="AF194" s="39">
        <v>0</v>
      </c>
      <c r="AG194" s="39">
        <v>8.6669999999999998</v>
      </c>
      <c r="AH194" s="39">
        <v>0.40500000000000003</v>
      </c>
      <c r="AI194" s="39">
        <v>0</v>
      </c>
      <c r="AJ194" s="39">
        <v>0.33500000000000002</v>
      </c>
      <c r="AK194" s="39">
        <v>0</v>
      </c>
      <c r="AL194" s="39">
        <v>0</v>
      </c>
      <c r="AM194" s="39">
        <v>0</v>
      </c>
      <c r="AN194" s="39">
        <v>0</v>
      </c>
      <c r="AO194" s="39">
        <v>0</v>
      </c>
      <c r="AP194" s="39">
        <v>0</v>
      </c>
      <c r="AQ194" s="39">
        <v>0</v>
      </c>
      <c r="AR194" s="39">
        <v>8.1000000000000003E-2</v>
      </c>
      <c r="AS194" s="39">
        <v>0</v>
      </c>
      <c r="AT194" s="39">
        <v>0</v>
      </c>
      <c r="AU194" s="39">
        <v>0</v>
      </c>
      <c r="AV194" s="39">
        <v>0</v>
      </c>
      <c r="AW194" s="39">
        <v>0</v>
      </c>
      <c r="AX194" s="39">
        <v>0</v>
      </c>
      <c r="AY194" s="39">
        <v>0</v>
      </c>
      <c r="AZ194" s="39">
        <v>0</v>
      </c>
      <c r="BA194" s="39">
        <v>0.30499999999999999</v>
      </c>
      <c r="BB194" s="39">
        <v>0</v>
      </c>
      <c r="BC194" s="39">
        <v>0</v>
      </c>
      <c r="BD194" s="39">
        <v>0</v>
      </c>
      <c r="BE194" s="39">
        <v>0</v>
      </c>
      <c r="BF194" s="39">
        <v>0</v>
      </c>
      <c r="BG194" s="39">
        <v>0</v>
      </c>
      <c r="BH194" s="39">
        <v>0</v>
      </c>
      <c r="BI194" s="39">
        <v>0</v>
      </c>
      <c r="BJ194" s="39">
        <v>0</v>
      </c>
      <c r="BK194" s="39">
        <v>0</v>
      </c>
    </row>
    <row r="195" spans="1:63" x14ac:dyDescent="0.2">
      <c r="A195" s="30">
        <f t="shared" si="32"/>
        <v>2028</v>
      </c>
      <c r="D195" s="30">
        <f t="shared" si="33"/>
        <v>4</v>
      </c>
      <c r="E195" s="30">
        <f t="shared" si="24"/>
        <v>45</v>
      </c>
      <c r="F195" s="30">
        <f t="shared" si="25"/>
        <v>41</v>
      </c>
      <c r="G195" s="30">
        <f t="shared" si="26"/>
        <v>12</v>
      </c>
      <c r="H195" s="30">
        <f t="shared" si="27"/>
        <v>2</v>
      </c>
      <c r="I195" s="30">
        <f t="shared" si="28"/>
        <v>0</v>
      </c>
      <c r="J195" s="30">
        <f t="shared" si="29"/>
        <v>0</v>
      </c>
      <c r="K195" s="30">
        <f t="shared" si="30"/>
        <v>0</v>
      </c>
      <c r="L195" s="30">
        <f t="shared" si="31"/>
        <v>12</v>
      </c>
      <c r="M195" s="38">
        <v>47088</v>
      </c>
      <c r="N195" s="39">
        <v>0.442</v>
      </c>
      <c r="O195" s="39">
        <v>11.840999999999999</v>
      </c>
      <c r="P195" s="39">
        <v>4.7309999999999999</v>
      </c>
      <c r="Q195" s="39">
        <v>10.316000000000001</v>
      </c>
      <c r="R195" s="39">
        <v>9.0120000000000005</v>
      </c>
      <c r="S195" s="39">
        <v>1.5489999999999999</v>
      </c>
      <c r="T195" s="39">
        <v>7.5970000000000004</v>
      </c>
      <c r="U195" s="39">
        <v>1.1080000000000001</v>
      </c>
      <c r="V195" s="39">
        <v>1.133</v>
      </c>
      <c r="W195" s="39">
        <v>33.719000000000001</v>
      </c>
      <c r="X195" s="39">
        <v>1.335</v>
      </c>
      <c r="Y195" s="39">
        <v>14.442</v>
      </c>
      <c r="Z195" s="39">
        <v>10.422000000000001</v>
      </c>
      <c r="AA195" s="39">
        <v>1.744</v>
      </c>
      <c r="AB195" s="39">
        <v>9.6319999999999997</v>
      </c>
      <c r="AC195" s="39">
        <v>2.633</v>
      </c>
      <c r="AD195" s="39">
        <v>2.794</v>
      </c>
      <c r="AE195" s="39">
        <v>2.5230000000000001</v>
      </c>
      <c r="AF195" s="39">
        <v>13.577999999999999</v>
      </c>
      <c r="AG195" s="39">
        <v>0</v>
      </c>
      <c r="AH195" s="39">
        <v>7.6360000000000001</v>
      </c>
      <c r="AI195" s="39">
        <v>1.2170000000000001</v>
      </c>
      <c r="AJ195" s="39">
        <v>0.04</v>
      </c>
      <c r="AK195" s="39">
        <v>6.5350000000000001</v>
      </c>
      <c r="AL195" s="39">
        <v>13.419</v>
      </c>
      <c r="AM195" s="39">
        <v>0</v>
      </c>
      <c r="AN195" s="39">
        <v>3.5960000000000001</v>
      </c>
      <c r="AO195" s="39">
        <v>4.319</v>
      </c>
      <c r="AP195" s="39">
        <v>2.1989999999999998</v>
      </c>
      <c r="AQ195" s="39">
        <v>1.6060000000000001</v>
      </c>
      <c r="AR195" s="39">
        <v>6.3659999999999997</v>
      </c>
      <c r="AS195" s="39">
        <v>1.7350000000000001</v>
      </c>
      <c r="AT195" s="39">
        <v>1.264</v>
      </c>
      <c r="AU195" s="39">
        <v>3.1419999999999999</v>
      </c>
      <c r="AV195" s="39">
        <v>3.3660000000000001</v>
      </c>
      <c r="AW195" s="39">
        <v>26.108000000000001</v>
      </c>
      <c r="AX195" s="39">
        <v>1.8089999999999999</v>
      </c>
      <c r="AY195" s="39">
        <v>5.5279999999999996</v>
      </c>
      <c r="AZ195" s="39">
        <v>67.519000000000005</v>
      </c>
      <c r="BA195" s="39">
        <v>0</v>
      </c>
      <c r="BB195" s="39">
        <v>2.282</v>
      </c>
      <c r="BC195" s="39">
        <v>7.8339999999999996</v>
      </c>
      <c r="BD195" s="39">
        <v>0</v>
      </c>
      <c r="BE195" s="39">
        <v>7.3380000000000001</v>
      </c>
      <c r="BF195" s="39">
        <v>18.844000000000001</v>
      </c>
      <c r="BG195" s="39">
        <v>0.99</v>
      </c>
      <c r="BH195" s="39">
        <v>0.29599999999999999</v>
      </c>
      <c r="BI195" s="39">
        <v>19.692</v>
      </c>
      <c r="BJ195" s="39">
        <v>0</v>
      </c>
      <c r="BK195" s="39">
        <v>95.953000000000003</v>
      </c>
    </row>
    <row r="196" spans="1:63" x14ac:dyDescent="0.2">
      <c r="A196" s="30">
        <f t="shared" si="32"/>
        <v>2029</v>
      </c>
      <c r="D196" s="30">
        <f t="shared" si="33"/>
        <v>1</v>
      </c>
      <c r="E196" s="30">
        <f t="shared" si="24"/>
        <v>35</v>
      </c>
      <c r="F196" s="30">
        <f t="shared" si="25"/>
        <v>25</v>
      </c>
      <c r="G196" s="30">
        <f t="shared" si="26"/>
        <v>5</v>
      </c>
      <c r="H196" s="30">
        <f t="shared" si="27"/>
        <v>0</v>
      </c>
      <c r="I196" s="30">
        <f t="shared" si="28"/>
        <v>0</v>
      </c>
      <c r="J196" s="30">
        <f t="shared" si="29"/>
        <v>0</v>
      </c>
      <c r="K196" s="30">
        <f t="shared" si="30"/>
        <v>0</v>
      </c>
      <c r="L196" s="30">
        <f t="shared" si="31"/>
        <v>1</v>
      </c>
      <c r="M196" s="38">
        <v>47119</v>
      </c>
      <c r="N196" s="39">
        <v>0</v>
      </c>
      <c r="O196" s="39">
        <v>0.73599999999999999</v>
      </c>
      <c r="P196" s="39">
        <v>0</v>
      </c>
      <c r="Q196" s="39">
        <v>1.0720000000000001</v>
      </c>
      <c r="R196" s="39">
        <v>39.518000000000001</v>
      </c>
      <c r="S196" s="39">
        <v>0</v>
      </c>
      <c r="T196" s="39">
        <v>7.86</v>
      </c>
      <c r="U196" s="39">
        <v>0</v>
      </c>
      <c r="V196" s="39">
        <v>1.901</v>
      </c>
      <c r="W196" s="39">
        <v>2.6880000000000002</v>
      </c>
      <c r="X196" s="39">
        <v>4.0469999999999997</v>
      </c>
      <c r="Y196" s="39">
        <v>0</v>
      </c>
      <c r="Z196" s="39">
        <v>1.502</v>
      </c>
      <c r="AA196" s="39">
        <v>0</v>
      </c>
      <c r="AB196" s="39">
        <v>4.1159999999999997</v>
      </c>
      <c r="AC196" s="39">
        <v>1.323</v>
      </c>
      <c r="AD196" s="39">
        <v>0</v>
      </c>
      <c r="AE196" s="39">
        <v>7.0519999999999996</v>
      </c>
      <c r="AF196" s="39">
        <v>3.7160000000000002</v>
      </c>
      <c r="AG196" s="39">
        <v>0</v>
      </c>
      <c r="AH196" s="39">
        <v>13.853999999999999</v>
      </c>
      <c r="AI196" s="39">
        <v>3.5219999999999998</v>
      </c>
      <c r="AJ196" s="39">
        <v>0</v>
      </c>
      <c r="AK196" s="39">
        <v>15.855</v>
      </c>
      <c r="AL196" s="39">
        <v>1.56</v>
      </c>
      <c r="AM196" s="39">
        <v>0</v>
      </c>
      <c r="AN196" s="39">
        <v>0</v>
      </c>
      <c r="AO196" s="39">
        <v>15.228999999999999</v>
      </c>
      <c r="AP196" s="39">
        <v>1.363</v>
      </c>
      <c r="AQ196" s="39">
        <v>3.3650000000000002</v>
      </c>
      <c r="AR196" s="39">
        <v>0</v>
      </c>
      <c r="AS196" s="39">
        <v>3.8809999999999998</v>
      </c>
      <c r="AT196" s="39">
        <v>0</v>
      </c>
      <c r="AU196" s="39">
        <v>11.653</v>
      </c>
      <c r="AV196" s="39">
        <v>0.496</v>
      </c>
      <c r="AW196" s="39">
        <v>0.114</v>
      </c>
      <c r="AX196" s="39">
        <v>1.7999999999999999E-2</v>
      </c>
      <c r="AY196" s="39">
        <v>0.08</v>
      </c>
      <c r="AZ196" s="39">
        <v>2.585</v>
      </c>
      <c r="BA196" s="39">
        <v>0</v>
      </c>
      <c r="BB196" s="39">
        <v>4.8099999999999996</v>
      </c>
      <c r="BC196" s="39">
        <v>0.56000000000000005</v>
      </c>
      <c r="BD196" s="39">
        <v>0.80200000000000005</v>
      </c>
      <c r="BE196" s="39">
        <v>0.75600000000000001</v>
      </c>
      <c r="BF196" s="39">
        <v>2.8860000000000001</v>
      </c>
      <c r="BG196" s="39">
        <v>6.0999999999999999E-2</v>
      </c>
      <c r="BH196" s="39">
        <v>8.8999999999999996E-2</v>
      </c>
      <c r="BI196" s="39">
        <v>1.804</v>
      </c>
      <c r="BJ196" s="39">
        <v>0</v>
      </c>
      <c r="BK196" s="39">
        <v>9.9260000000000002</v>
      </c>
    </row>
    <row r="197" spans="1:63" x14ac:dyDescent="0.2">
      <c r="A197" s="30">
        <f t="shared" si="32"/>
        <v>2029</v>
      </c>
      <c r="D197" s="30">
        <f t="shared" si="33"/>
        <v>6</v>
      </c>
      <c r="E197" s="30">
        <f t="shared" si="24"/>
        <v>23</v>
      </c>
      <c r="F197" s="30">
        <f t="shared" si="25"/>
        <v>14</v>
      </c>
      <c r="G197" s="30">
        <f t="shared" si="26"/>
        <v>6</v>
      </c>
      <c r="H197" s="30">
        <f t="shared" si="27"/>
        <v>2</v>
      </c>
      <c r="I197" s="30">
        <f t="shared" si="28"/>
        <v>1</v>
      </c>
      <c r="J197" s="30">
        <f t="shared" si="29"/>
        <v>0</v>
      </c>
      <c r="K197" s="30">
        <f t="shared" si="30"/>
        <v>0</v>
      </c>
      <c r="L197" s="30">
        <f t="shared" si="31"/>
        <v>2</v>
      </c>
      <c r="M197" s="38">
        <v>47150</v>
      </c>
      <c r="N197" s="39">
        <v>0</v>
      </c>
      <c r="O197" s="39">
        <v>39.154000000000003</v>
      </c>
      <c r="P197" s="39">
        <v>5.5629999999999997</v>
      </c>
      <c r="Q197" s="39">
        <v>0</v>
      </c>
      <c r="R197" s="39">
        <v>0.83299999999999996</v>
      </c>
      <c r="S197" s="39">
        <v>0</v>
      </c>
      <c r="T197" s="39">
        <v>0</v>
      </c>
      <c r="U197" s="39">
        <v>0.27800000000000002</v>
      </c>
      <c r="V197" s="39">
        <v>0</v>
      </c>
      <c r="W197" s="39">
        <v>0</v>
      </c>
      <c r="X197" s="39">
        <v>5.0650000000000004</v>
      </c>
      <c r="Y197" s="39">
        <v>136.87100000000001</v>
      </c>
      <c r="Z197" s="39">
        <v>0</v>
      </c>
      <c r="AA197" s="39">
        <v>0.90600000000000003</v>
      </c>
      <c r="AB197" s="39">
        <v>0</v>
      </c>
      <c r="AC197" s="39">
        <v>49.345999999999997</v>
      </c>
      <c r="AD197" s="39">
        <v>0.504</v>
      </c>
      <c r="AE197" s="39">
        <v>0.33700000000000002</v>
      </c>
      <c r="AF197" s="39">
        <v>1.694</v>
      </c>
      <c r="AG197" s="39">
        <v>0</v>
      </c>
      <c r="AH197" s="39">
        <v>0</v>
      </c>
      <c r="AI197" s="39">
        <v>8.4570000000000007</v>
      </c>
      <c r="AJ197" s="39">
        <v>0</v>
      </c>
      <c r="AK197" s="39">
        <v>89.001999999999995</v>
      </c>
      <c r="AL197" s="39">
        <v>0</v>
      </c>
      <c r="AM197" s="39">
        <v>35.322000000000003</v>
      </c>
      <c r="AN197" s="39">
        <v>37.712000000000003</v>
      </c>
      <c r="AO197" s="39">
        <v>6.5000000000000002E-2</v>
      </c>
      <c r="AP197" s="39">
        <v>1.3859999999999999</v>
      </c>
      <c r="AQ197" s="39">
        <v>0</v>
      </c>
      <c r="AR197" s="39">
        <v>0</v>
      </c>
      <c r="AS197" s="39">
        <v>0</v>
      </c>
      <c r="AT197" s="39">
        <v>0</v>
      </c>
      <c r="AU197" s="39">
        <v>3.0430000000000001</v>
      </c>
      <c r="AV197" s="39">
        <v>1.702</v>
      </c>
      <c r="AW197" s="39">
        <v>0</v>
      </c>
      <c r="AX197" s="39">
        <v>2.8319999999999999</v>
      </c>
      <c r="AY197" s="39">
        <v>0</v>
      </c>
      <c r="AZ197" s="39">
        <v>0.155</v>
      </c>
      <c r="BA197" s="39">
        <v>0.23699999999999999</v>
      </c>
      <c r="BB197" s="39">
        <v>0</v>
      </c>
      <c r="BC197" s="39">
        <v>0</v>
      </c>
      <c r="BD197" s="39">
        <v>0</v>
      </c>
      <c r="BE197" s="39">
        <v>0</v>
      </c>
      <c r="BF197" s="39">
        <v>0</v>
      </c>
      <c r="BG197" s="39">
        <v>0</v>
      </c>
      <c r="BH197" s="39">
        <v>0.67400000000000004</v>
      </c>
      <c r="BI197" s="39">
        <v>0</v>
      </c>
      <c r="BJ197" s="39">
        <v>0</v>
      </c>
      <c r="BK197" s="39">
        <v>0</v>
      </c>
    </row>
    <row r="198" spans="1:63" x14ac:dyDescent="0.2">
      <c r="A198" s="30">
        <f t="shared" si="32"/>
        <v>2029</v>
      </c>
      <c r="D198" s="30">
        <f t="shared" si="33"/>
        <v>1</v>
      </c>
      <c r="E198" s="30">
        <f t="shared" si="24"/>
        <v>34</v>
      </c>
      <c r="F198" s="30">
        <f t="shared" si="25"/>
        <v>22</v>
      </c>
      <c r="G198" s="30">
        <f t="shared" si="26"/>
        <v>4</v>
      </c>
      <c r="H198" s="30">
        <f t="shared" si="27"/>
        <v>0</v>
      </c>
      <c r="I198" s="30">
        <f t="shared" si="28"/>
        <v>0</v>
      </c>
      <c r="J198" s="30">
        <f t="shared" si="29"/>
        <v>0</v>
      </c>
      <c r="K198" s="30">
        <f t="shared" si="30"/>
        <v>0</v>
      </c>
      <c r="L198" s="30">
        <f t="shared" si="31"/>
        <v>3</v>
      </c>
      <c r="M198" s="38">
        <v>47178</v>
      </c>
      <c r="N198" s="39">
        <v>1.8859999999999999</v>
      </c>
      <c r="O198" s="39">
        <v>0</v>
      </c>
      <c r="P198" s="39">
        <v>2.6360000000000001</v>
      </c>
      <c r="Q198" s="39">
        <v>0</v>
      </c>
      <c r="R198" s="39">
        <v>0.9</v>
      </c>
      <c r="S198" s="39">
        <v>0.77700000000000002</v>
      </c>
      <c r="T198" s="39">
        <v>3.5950000000000002</v>
      </c>
      <c r="U198" s="39">
        <v>0.22</v>
      </c>
      <c r="V198" s="39">
        <v>6.95</v>
      </c>
      <c r="W198" s="39">
        <v>0</v>
      </c>
      <c r="X198" s="39">
        <v>1.365</v>
      </c>
      <c r="Y198" s="39">
        <v>7.8650000000000002</v>
      </c>
      <c r="Z198" s="39">
        <v>9.8390000000000004</v>
      </c>
      <c r="AA198" s="39">
        <v>0</v>
      </c>
      <c r="AB198" s="39">
        <v>3.2610000000000001</v>
      </c>
      <c r="AC198" s="39">
        <v>0</v>
      </c>
      <c r="AD198" s="39">
        <v>0</v>
      </c>
      <c r="AE198" s="39">
        <v>15.121</v>
      </c>
      <c r="AF198" s="39">
        <v>0</v>
      </c>
      <c r="AG198" s="39">
        <v>0.86099999999999999</v>
      </c>
      <c r="AH198" s="39">
        <v>3.1280000000000001</v>
      </c>
      <c r="AI198" s="39">
        <v>0.33800000000000002</v>
      </c>
      <c r="AJ198" s="39">
        <v>0.71599999999999997</v>
      </c>
      <c r="AK198" s="39">
        <v>49.734999999999999</v>
      </c>
      <c r="AL198" s="39">
        <v>0</v>
      </c>
      <c r="AM198" s="39">
        <v>1.3640000000000001</v>
      </c>
      <c r="AN198" s="39">
        <v>0</v>
      </c>
      <c r="AO198" s="39">
        <v>0</v>
      </c>
      <c r="AP198" s="39">
        <v>12.718</v>
      </c>
      <c r="AQ198" s="39">
        <v>0</v>
      </c>
      <c r="AR198" s="39">
        <v>0.23100000000000001</v>
      </c>
      <c r="AS198" s="39">
        <v>0</v>
      </c>
      <c r="AT198" s="39">
        <v>0.876</v>
      </c>
      <c r="AU198" s="39">
        <v>0.94399999999999995</v>
      </c>
      <c r="AV198" s="39">
        <v>0.45400000000000001</v>
      </c>
      <c r="AW198" s="39">
        <v>2.2290000000000001</v>
      </c>
      <c r="AX198" s="39">
        <v>0</v>
      </c>
      <c r="AY198" s="39">
        <v>7.2969999999999997</v>
      </c>
      <c r="AZ198" s="39">
        <v>5.7709999999999999</v>
      </c>
      <c r="BA198" s="39">
        <v>8.4269999999999996</v>
      </c>
      <c r="BB198" s="39">
        <v>12.121</v>
      </c>
      <c r="BC198" s="39">
        <v>0</v>
      </c>
      <c r="BD198" s="39">
        <v>0.503</v>
      </c>
      <c r="BE198" s="39">
        <v>3.2120000000000002</v>
      </c>
      <c r="BF198" s="39">
        <v>1.1659999999999999</v>
      </c>
      <c r="BG198" s="39">
        <v>0.27700000000000002</v>
      </c>
      <c r="BH198" s="39">
        <v>0</v>
      </c>
      <c r="BI198" s="39">
        <v>1.806</v>
      </c>
      <c r="BJ198" s="39">
        <v>0</v>
      </c>
      <c r="BK198" s="39">
        <v>2.5579999999999998</v>
      </c>
    </row>
    <row r="199" spans="1:63" x14ac:dyDescent="0.2">
      <c r="A199" s="30">
        <f t="shared" si="32"/>
        <v>2029</v>
      </c>
      <c r="D199" s="30">
        <f t="shared" si="33"/>
        <v>0</v>
      </c>
      <c r="E199" s="30">
        <f t="shared" si="24"/>
        <v>11</v>
      </c>
      <c r="F199" s="30">
        <f t="shared" si="25"/>
        <v>5</v>
      </c>
      <c r="G199" s="30">
        <f t="shared" si="26"/>
        <v>0</v>
      </c>
      <c r="H199" s="30">
        <f t="shared" si="27"/>
        <v>0</v>
      </c>
      <c r="I199" s="30">
        <f t="shared" si="28"/>
        <v>0</v>
      </c>
      <c r="J199" s="30">
        <f t="shared" si="29"/>
        <v>0</v>
      </c>
      <c r="K199" s="30">
        <f t="shared" si="30"/>
        <v>0</v>
      </c>
      <c r="L199" s="30">
        <f t="shared" si="31"/>
        <v>4</v>
      </c>
      <c r="M199" s="38">
        <v>47209</v>
      </c>
      <c r="N199" s="39">
        <v>0</v>
      </c>
      <c r="O199" s="39">
        <v>1.83</v>
      </c>
      <c r="P199" s="39">
        <v>8.9060000000000006</v>
      </c>
      <c r="Q199" s="39">
        <v>0.47799999999999998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0.42699999999999999</v>
      </c>
      <c r="AB199" s="39">
        <v>0.88700000000000001</v>
      </c>
      <c r="AC199" s="39">
        <v>0</v>
      </c>
      <c r="AD199" s="39">
        <v>0</v>
      </c>
      <c r="AE199" s="39">
        <v>7.53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0.59799999999999998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0</v>
      </c>
      <c r="AV199" s="39">
        <v>0</v>
      </c>
      <c r="AW199" s="39">
        <v>0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6.8540000000000001</v>
      </c>
      <c r="BD199" s="39">
        <v>0</v>
      </c>
      <c r="BE199" s="39">
        <v>0</v>
      </c>
      <c r="BF199" s="39">
        <v>0</v>
      </c>
      <c r="BG199" s="39">
        <v>7.7969999999999997</v>
      </c>
      <c r="BH199" s="39">
        <v>0</v>
      </c>
      <c r="BI199" s="39">
        <v>0.29899999999999999</v>
      </c>
      <c r="BJ199" s="39">
        <v>0.17799999999999999</v>
      </c>
      <c r="BK199" s="39">
        <v>0</v>
      </c>
    </row>
    <row r="200" spans="1:63" x14ac:dyDescent="0.2">
      <c r="A200" s="30">
        <f t="shared" si="32"/>
        <v>2029</v>
      </c>
      <c r="D200" s="30">
        <f t="shared" si="33"/>
        <v>1</v>
      </c>
      <c r="E200" s="30">
        <f t="shared" si="24"/>
        <v>37</v>
      </c>
      <c r="F200" s="30">
        <f t="shared" si="25"/>
        <v>26</v>
      </c>
      <c r="G200" s="30">
        <f t="shared" si="26"/>
        <v>7</v>
      </c>
      <c r="H200" s="30">
        <f t="shared" si="27"/>
        <v>0</v>
      </c>
      <c r="I200" s="30">
        <f t="shared" si="28"/>
        <v>0</v>
      </c>
      <c r="J200" s="30">
        <f t="shared" si="29"/>
        <v>0</v>
      </c>
      <c r="K200" s="30">
        <f t="shared" si="30"/>
        <v>0</v>
      </c>
      <c r="L200" s="30">
        <f t="shared" si="31"/>
        <v>5</v>
      </c>
      <c r="M200" s="38">
        <v>47239</v>
      </c>
      <c r="N200" s="39">
        <v>0.24</v>
      </c>
      <c r="O200" s="39">
        <v>0.122</v>
      </c>
      <c r="P200" s="39">
        <v>20.013999999999999</v>
      </c>
      <c r="Q200" s="39">
        <v>4.2610000000000001</v>
      </c>
      <c r="R200" s="39">
        <v>0.38900000000000001</v>
      </c>
      <c r="S200" s="39">
        <v>0</v>
      </c>
      <c r="T200" s="39">
        <v>0.20399999999999999</v>
      </c>
      <c r="U200" s="39">
        <v>3.2210000000000001</v>
      </c>
      <c r="V200" s="39">
        <v>2.2240000000000002</v>
      </c>
      <c r="W200" s="39">
        <v>0</v>
      </c>
      <c r="X200" s="39">
        <v>8.4909999999999997</v>
      </c>
      <c r="Y200" s="39">
        <v>0</v>
      </c>
      <c r="Z200" s="39">
        <v>19.224</v>
      </c>
      <c r="AA200" s="39">
        <v>4.7430000000000003</v>
      </c>
      <c r="AB200" s="39">
        <v>0</v>
      </c>
      <c r="AC200" s="39">
        <v>2.2839999999999998</v>
      </c>
      <c r="AD200" s="39">
        <v>0.12</v>
      </c>
      <c r="AE200" s="39">
        <v>21.76</v>
      </c>
      <c r="AF200" s="39">
        <v>2.952</v>
      </c>
      <c r="AG200" s="39">
        <v>9.07</v>
      </c>
      <c r="AH200" s="39">
        <v>1.972</v>
      </c>
      <c r="AI200" s="39">
        <v>2.7480000000000002</v>
      </c>
      <c r="AJ200" s="39">
        <v>1.9330000000000001</v>
      </c>
      <c r="AK200" s="39">
        <v>0</v>
      </c>
      <c r="AL200" s="39">
        <v>1.105</v>
      </c>
      <c r="AM200" s="39">
        <v>1.3480000000000001</v>
      </c>
      <c r="AN200" s="39">
        <v>21.594000000000001</v>
      </c>
      <c r="AO200" s="39">
        <v>0.23899999999999999</v>
      </c>
      <c r="AP200" s="39">
        <v>0.41199999999999998</v>
      </c>
      <c r="AQ200" s="39">
        <v>6.0579999999999998</v>
      </c>
      <c r="AR200" s="39">
        <v>12.1</v>
      </c>
      <c r="AS200" s="39">
        <v>0</v>
      </c>
      <c r="AT200" s="39">
        <v>0</v>
      </c>
      <c r="AU200" s="39">
        <v>5.1820000000000004</v>
      </c>
      <c r="AV200" s="39">
        <v>4.9770000000000003</v>
      </c>
      <c r="AW200" s="39">
        <v>0</v>
      </c>
      <c r="AX200" s="39">
        <v>0.16400000000000001</v>
      </c>
      <c r="AY200" s="39">
        <v>0.84399999999999997</v>
      </c>
      <c r="AZ200" s="39">
        <v>1.885</v>
      </c>
      <c r="BA200" s="39">
        <v>0.11799999999999999</v>
      </c>
      <c r="BB200" s="39">
        <v>0</v>
      </c>
      <c r="BC200" s="39">
        <v>3.7269999999999999</v>
      </c>
      <c r="BD200" s="39">
        <v>26.591999999999999</v>
      </c>
      <c r="BE200" s="39">
        <v>0</v>
      </c>
      <c r="BF200" s="39">
        <v>0.52100000000000002</v>
      </c>
      <c r="BG200" s="39">
        <v>0</v>
      </c>
      <c r="BH200" s="39">
        <v>24.556999999999999</v>
      </c>
      <c r="BI200" s="39">
        <v>0</v>
      </c>
      <c r="BJ200" s="39">
        <v>0</v>
      </c>
      <c r="BK200" s="39">
        <v>5.46</v>
      </c>
    </row>
    <row r="201" spans="1:63" x14ac:dyDescent="0.2">
      <c r="A201" s="30">
        <f t="shared" si="32"/>
        <v>2029</v>
      </c>
      <c r="D201" s="30">
        <f t="shared" si="33"/>
        <v>3</v>
      </c>
      <c r="E201" s="30">
        <f t="shared" si="24"/>
        <v>30</v>
      </c>
      <c r="F201" s="30">
        <f t="shared" si="25"/>
        <v>17</v>
      </c>
      <c r="G201" s="30">
        <f t="shared" si="26"/>
        <v>5</v>
      </c>
      <c r="H201" s="30">
        <f t="shared" si="27"/>
        <v>0</v>
      </c>
      <c r="I201" s="30">
        <f t="shared" si="28"/>
        <v>0</v>
      </c>
      <c r="J201" s="30">
        <f t="shared" si="29"/>
        <v>0</v>
      </c>
      <c r="K201" s="30">
        <f t="shared" si="30"/>
        <v>0</v>
      </c>
      <c r="L201" s="30">
        <f t="shared" si="31"/>
        <v>6</v>
      </c>
      <c r="M201" s="38">
        <v>47270</v>
      </c>
      <c r="N201" s="39">
        <v>0</v>
      </c>
      <c r="O201" s="39">
        <v>38.332999999999998</v>
      </c>
      <c r="P201" s="39">
        <v>0.91600000000000004</v>
      </c>
      <c r="Q201" s="39">
        <v>16.472000000000001</v>
      </c>
      <c r="R201" s="39">
        <v>0.51600000000000001</v>
      </c>
      <c r="S201" s="39">
        <v>0.75600000000000001</v>
      </c>
      <c r="T201" s="39">
        <v>1.1419999999999999</v>
      </c>
      <c r="U201" s="39">
        <v>0.69799999999999995</v>
      </c>
      <c r="V201" s="39">
        <v>0</v>
      </c>
      <c r="W201" s="39">
        <v>0</v>
      </c>
      <c r="X201" s="39">
        <v>7.0220000000000002</v>
      </c>
      <c r="Y201" s="39">
        <v>1.044</v>
      </c>
      <c r="Z201" s="39">
        <v>0</v>
      </c>
      <c r="AA201" s="39">
        <v>1.6739999999999999</v>
      </c>
      <c r="AB201" s="39">
        <v>0.12</v>
      </c>
      <c r="AC201" s="39">
        <v>0.71099999999999997</v>
      </c>
      <c r="AD201" s="39">
        <v>1.9</v>
      </c>
      <c r="AE201" s="39">
        <v>0</v>
      </c>
      <c r="AF201" s="39">
        <v>0.502</v>
      </c>
      <c r="AG201" s="39">
        <v>0</v>
      </c>
      <c r="AH201" s="39">
        <v>6.7830000000000004</v>
      </c>
      <c r="AI201" s="39">
        <v>0</v>
      </c>
      <c r="AJ201" s="39">
        <v>0.77</v>
      </c>
      <c r="AK201" s="39">
        <v>0.36399999999999999</v>
      </c>
      <c r="AL201" s="39">
        <v>0</v>
      </c>
      <c r="AM201" s="39">
        <v>40.448</v>
      </c>
      <c r="AN201" s="39">
        <v>0</v>
      </c>
      <c r="AO201" s="39">
        <v>1.266</v>
      </c>
      <c r="AP201" s="39">
        <v>0</v>
      </c>
      <c r="AQ201" s="39">
        <v>0.53800000000000003</v>
      </c>
      <c r="AR201" s="39">
        <v>0</v>
      </c>
      <c r="AS201" s="39">
        <v>0</v>
      </c>
      <c r="AT201" s="39">
        <v>0</v>
      </c>
      <c r="AU201" s="39">
        <v>14.928000000000001</v>
      </c>
      <c r="AV201" s="39">
        <v>0.63900000000000001</v>
      </c>
      <c r="AW201" s="39">
        <v>25.558</v>
      </c>
      <c r="AX201" s="39">
        <v>0</v>
      </c>
      <c r="AY201" s="39">
        <v>0.78500000000000003</v>
      </c>
      <c r="AZ201" s="39">
        <v>1.0960000000000001</v>
      </c>
      <c r="BA201" s="39">
        <v>0</v>
      </c>
      <c r="BB201" s="39">
        <v>4.3630000000000004</v>
      </c>
      <c r="BC201" s="39">
        <v>2.8820000000000001</v>
      </c>
      <c r="BD201" s="39">
        <v>0</v>
      </c>
      <c r="BE201" s="39">
        <v>0.50900000000000001</v>
      </c>
      <c r="BF201" s="39">
        <v>1.3340000000000001</v>
      </c>
      <c r="BG201" s="39">
        <v>0</v>
      </c>
      <c r="BH201" s="39">
        <v>0</v>
      </c>
      <c r="BI201" s="39">
        <v>3.11</v>
      </c>
      <c r="BJ201" s="39">
        <v>0</v>
      </c>
      <c r="BK201" s="39">
        <v>0</v>
      </c>
    </row>
    <row r="202" spans="1:63" x14ac:dyDescent="0.2">
      <c r="A202" s="30">
        <f t="shared" si="32"/>
        <v>2029</v>
      </c>
      <c r="D202" s="30">
        <f t="shared" si="33"/>
        <v>11</v>
      </c>
      <c r="E202" s="30">
        <f t="shared" si="24"/>
        <v>50</v>
      </c>
      <c r="F202" s="30">
        <f t="shared" si="25"/>
        <v>48</v>
      </c>
      <c r="G202" s="30">
        <f t="shared" si="26"/>
        <v>25</v>
      </c>
      <c r="H202" s="30">
        <f t="shared" si="27"/>
        <v>8</v>
      </c>
      <c r="I202" s="30">
        <f t="shared" si="28"/>
        <v>1</v>
      </c>
      <c r="J202" s="30">
        <f t="shared" si="29"/>
        <v>0</v>
      </c>
      <c r="K202" s="30">
        <f t="shared" si="30"/>
        <v>0</v>
      </c>
      <c r="L202" s="30">
        <f t="shared" si="31"/>
        <v>7</v>
      </c>
      <c r="M202" s="38">
        <v>47300</v>
      </c>
      <c r="N202" s="39">
        <v>21.923999999999999</v>
      </c>
      <c r="O202" s="39">
        <v>61.948999999999998</v>
      </c>
      <c r="P202" s="39">
        <v>4.5880000000000001</v>
      </c>
      <c r="Q202" s="39">
        <v>8.8689999999999998</v>
      </c>
      <c r="R202" s="39">
        <v>15.836</v>
      </c>
      <c r="S202" s="39">
        <v>1.756</v>
      </c>
      <c r="T202" s="39">
        <v>9.6590000000000007</v>
      </c>
      <c r="U202" s="39">
        <v>4.5830000000000002</v>
      </c>
      <c r="V202" s="39">
        <v>2.99</v>
      </c>
      <c r="W202" s="39">
        <v>10.323</v>
      </c>
      <c r="X202" s="39">
        <v>55.935000000000002</v>
      </c>
      <c r="Y202" s="39">
        <v>12.276999999999999</v>
      </c>
      <c r="Z202" s="39">
        <v>9.625</v>
      </c>
      <c r="AA202" s="39">
        <v>10.747999999999999</v>
      </c>
      <c r="AB202" s="39">
        <v>25.367000000000001</v>
      </c>
      <c r="AC202" s="39">
        <v>0.54</v>
      </c>
      <c r="AD202" s="39">
        <v>7.2859999999999996</v>
      </c>
      <c r="AE202" s="39">
        <v>7.101</v>
      </c>
      <c r="AF202" s="39">
        <v>28.814</v>
      </c>
      <c r="AG202" s="39">
        <v>0.27</v>
      </c>
      <c r="AH202" s="39">
        <v>1.2330000000000001</v>
      </c>
      <c r="AI202" s="39">
        <v>74.414000000000001</v>
      </c>
      <c r="AJ202" s="39">
        <v>16.422999999999998</v>
      </c>
      <c r="AK202" s="39">
        <v>3.5049999999999999</v>
      </c>
      <c r="AL202" s="39">
        <v>1.0740000000000001</v>
      </c>
      <c r="AM202" s="39">
        <v>18.152999999999999</v>
      </c>
      <c r="AN202" s="39">
        <v>6.97</v>
      </c>
      <c r="AO202" s="39">
        <v>56.853999999999999</v>
      </c>
      <c r="AP202" s="39">
        <v>9.0299999999999994</v>
      </c>
      <c r="AQ202" s="39">
        <v>56.807000000000002</v>
      </c>
      <c r="AR202" s="39">
        <v>70.144999999999996</v>
      </c>
      <c r="AS202" s="39">
        <v>2.0739999999999998</v>
      </c>
      <c r="AT202" s="39">
        <v>2.35</v>
      </c>
      <c r="AU202" s="39">
        <v>31.295000000000002</v>
      </c>
      <c r="AV202" s="39">
        <v>20.431999999999999</v>
      </c>
      <c r="AW202" s="39">
        <v>52.87</v>
      </c>
      <c r="AX202" s="39">
        <v>15.106999999999999</v>
      </c>
      <c r="AY202" s="39">
        <v>5.78</v>
      </c>
      <c r="AZ202" s="39">
        <v>5.1059999999999999</v>
      </c>
      <c r="BA202" s="39">
        <v>11.066000000000001</v>
      </c>
      <c r="BB202" s="39">
        <v>2.92</v>
      </c>
      <c r="BC202" s="39">
        <v>110.27800000000001</v>
      </c>
      <c r="BD202" s="39">
        <v>14.206</v>
      </c>
      <c r="BE202" s="39">
        <v>3.66</v>
      </c>
      <c r="BF202" s="39">
        <v>2.5880000000000001</v>
      </c>
      <c r="BG202" s="39">
        <v>21.56</v>
      </c>
      <c r="BH202" s="39">
        <v>12.561</v>
      </c>
      <c r="BI202" s="39">
        <v>4.2670000000000003</v>
      </c>
      <c r="BJ202" s="39">
        <v>4.8559999999999999</v>
      </c>
      <c r="BK202" s="39">
        <v>16.518000000000001</v>
      </c>
    </row>
    <row r="203" spans="1:63" x14ac:dyDescent="0.2">
      <c r="A203" s="30">
        <f t="shared" si="32"/>
        <v>2029</v>
      </c>
      <c r="D203" s="30">
        <f t="shared" si="33"/>
        <v>6</v>
      </c>
      <c r="E203" s="30">
        <f t="shared" si="24"/>
        <v>50</v>
      </c>
      <c r="F203" s="30">
        <f t="shared" si="25"/>
        <v>49</v>
      </c>
      <c r="G203" s="30">
        <f t="shared" si="26"/>
        <v>21</v>
      </c>
      <c r="H203" s="30">
        <f t="shared" si="27"/>
        <v>1</v>
      </c>
      <c r="I203" s="30">
        <f t="shared" si="28"/>
        <v>0</v>
      </c>
      <c r="J203" s="30">
        <f t="shared" si="29"/>
        <v>0</v>
      </c>
      <c r="K203" s="30">
        <f t="shared" si="30"/>
        <v>0</v>
      </c>
      <c r="L203" s="30">
        <f t="shared" si="31"/>
        <v>8</v>
      </c>
      <c r="M203" s="38">
        <v>47331</v>
      </c>
      <c r="N203" s="39">
        <v>5.5869999999999997</v>
      </c>
      <c r="O203" s="39">
        <v>4.1100000000000003</v>
      </c>
      <c r="P203" s="39">
        <v>2.274</v>
      </c>
      <c r="Q203" s="39">
        <v>29.911999999999999</v>
      </c>
      <c r="R203" s="39">
        <v>9.11</v>
      </c>
      <c r="S203" s="39">
        <v>6.617</v>
      </c>
      <c r="T203" s="39">
        <v>6.9889999999999999</v>
      </c>
      <c r="U203" s="39">
        <v>10.129</v>
      </c>
      <c r="V203" s="39">
        <v>29.971</v>
      </c>
      <c r="W203" s="39">
        <v>3.3780000000000001</v>
      </c>
      <c r="X203" s="39">
        <v>13.988</v>
      </c>
      <c r="Y203" s="39">
        <v>2.448</v>
      </c>
      <c r="Z203" s="39">
        <v>4.5750000000000002</v>
      </c>
      <c r="AA203" s="39">
        <v>13.629</v>
      </c>
      <c r="AB203" s="39">
        <v>34.802</v>
      </c>
      <c r="AC203" s="39">
        <v>0.96</v>
      </c>
      <c r="AD203" s="39">
        <v>7.3449999999999998</v>
      </c>
      <c r="AE203" s="39">
        <v>9.2919999999999998</v>
      </c>
      <c r="AF203" s="39">
        <v>10.861000000000001</v>
      </c>
      <c r="AG203" s="39">
        <v>2.7360000000000002</v>
      </c>
      <c r="AH203" s="39">
        <v>22.533999999999999</v>
      </c>
      <c r="AI203" s="39">
        <v>8.6829999999999998</v>
      </c>
      <c r="AJ203" s="39">
        <v>2.0470000000000002</v>
      </c>
      <c r="AK203" s="39">
        <v>18.407</v>
      </c>
      <c r="AL203" s="39">
        <v>5.7560000000000002</v>
      </c>
      <c r="AM203" s="39">
        <v>15.311999999999999</v>
      </c>
      <c r="AN203" s="39">
        <v>9.0169999999999995</v>
      </c>
      <c r="AO203" s="39">
        <v>3.681</v>
      </c>
      <c r="AP203" s="39">
        <v>12.476000000000001</v>
      </c>
      <c r="AQ203" s="39">
        <v>4.2409999999999997</v>
      </c>
      <c r="AR203" s="39">
        <v>16.001999999999999</v>
      </c>
      <c r="AS203" s="39">
        <v>3.4769999999999999</v>
      </c>
      <c r="AT203" s="39">
        <v>6.5039999999999996</v>
      </c>
      <c r="AU203" s="39">
        <v>35.654000000000003</v>
      </c>
      <c r="AV203" s="39">
        <v>14.555999999999999</v>
      </c>
      <c r="AW203" s="39">
        <v>21.334</v>
      </c>
      <c r="AX203" s="39">
        <v>1.7050000000000001</v>
      </c>
      <c r="AY203" s="39">
        <v>13.555999999999999</v>
      </c>
      <c r="AZ203" s="39">
        <v>61.223999999999997</v>
      </c>
      <c r="BA203" s="39">
        <v>5.2149999999999999</v>
      </c>
      <c r="BB203" s="39">
        <v>11.632999999999999</v>
      </c>
      <c r="BC203" s="39">
        <v>4.3529999999999998</v>
      </c>
      <c r="BD203" s="39">
        <v>10.920999999999999</v>
      </c>
      <c r="BE203" s="39">
        <v>4.9539999999999997</v>
      </c>
      <c r="BF203" s="39">
        <v>8.4109999999999996</v>
      </c>
      <c r="BG203" s="39">
        <v>4.306</v>
      </c>
      <c r="BH203" s="39">
        <v>32.170999999999999</v>
      </c>
      <c r="BI203" s="39">
        <v>6.1269999999999998</v>
      </c>
      <c r="BJ203" s="39">
        <v>2.3420000000000001</v>
      </c>
      <c r="BK203" s="39">
        <v>19.166</v>
      </c>
    </row>
    <row r="204" spans="1:63" x14ac:dyDescent="0.2">
      <c r="A204" s="30">
        <f t="shared" si="32"/>
        <v>2029</v>
      </c>
      <c r="D204" s="30">
        <f t="shared" si="33"/>
        <v>2</v>
      </c>
      <c r="E204" s="30">
        <f t="shared" si="24"/>
        <v>49</v>
      </c>
      <c r="F204" s="30">
        <f t="shared" si="25"/>
        <v>48</v>
      </c>
      <c r="G204" s="30">
        <f t="shared" si="26"/>
        <v>17</v>
      </c>
      <c r="H204" s="30">
        <f t="shared" si="27"/>
        <v>0</v>
      </c>
      <c r="I204" s="30">
        <f t="shared" si="28"/>
        <v>0</v>
      </c>
      <c r="J204" s="30">
        <f t="shared" si="29"/>
        <v>0</v>
      </c>
      <c r="K204" s="30">
        <f t="shared" si="30"/>
        <v>0</v>
      </c>
      <c r="L204" s="30">
        <f t="shared" si="31"/>
        <v>9</v>
      </c>
      <c r="M204" s="38">
        <v>47362</v>
      </c>
      <c r="N204" s="39">
        <v>4.0170000000000003</v>
      </c>
      <c r="O204" s="39">
        <v>12.657999999999999</v>
      </c>
      <c r="P204" s="39">
        <v>1.1859999999999999</v>
      </c>
      <c r="Q204" s="39">
        <v>8.6820000000000004</v>
      </c>
      <c r="R204" s="39">
        <v>7.8</v>
      </c>
      <c r="S204" s="39">
        <v>1.427</v>
      </c>
      <c r="T204" s="39">
        <v>14.391</v>
      </c>
      <c r="U204" s="39">
        <v>17.579000000000001</v>
      </c>
      <c r="V204" s="39">
        <v>7.51</v>
      </c>
      <c r="W204" s="39">
        <v>23.013999999999999</v>
      </c>
      <c r="X204" s="39">
        <v>3.8460000000000001</v>
      </c>
      <c r="Y204" s="39">
        <v>5.6989999999999998</v>
      </c>
      <c r="Z204" s="39">
        <v>5.3840000000000003</v>
      </c>
      <c r="AA204" s="39">
        <v>7.008</v>
      </c>
      <c r="AB204" s="39">
        <v>11.928000000000001</v>
      </c>
      <c r="AC204" s="39">
        <v>13.169</v>
      </c>
      <c r="AD204" s="39">
        <v>4.1159999999999997</v>
      </c>
      <c r="AE204" s="39">
        <v>8.34</v>
      </c>
      <c r="AF204" s="39">
        <v>14.618</v>
      </c>
      <c r="AG204" s="39">
        <v>2.8220000000000001</v>
      </c>
      <c r="AH204" s="39">
        <v>1.474</v>
      </c>
      <c r="AI204" s="39">
        <v>7.202</v>
      </c>
      <c r="AJ204" s="39">
        <v>2.4009999999999998</v>
      </c>
      <c r="AK204" s="39">
        <v>8.4</v>
      </c>
      <c r="AL204" s="39">
        <v>13.837999999999999</v>
      </c>
      <c r="AM204" s="39">
        <v>0.41199999999999998</v>
      </c>
      <c r="AN204" s="39">
        <v>0</v>
      </c>
      <c r="AO204" s="39">
        <v>21.419</v>
      </c>
      <c r="AP204" s="39">
        <v>2.87</v>
      </c>
      <c r="AQ204" s="39">
        <v>7.3259999999999996</v>
      </c>
      <c r="AR204" s="39">
        <v>9.7520000000000007</v>
      </c>
      <c r="AS204" s="39">
        <v>6.4139999999999997</v>
      </c>
      <c r="AT204" s="39">
        <v>17.350999999999999</v>
      </c>
      <c r="AU204" s="39">
        <v>41.881</v>
      </c>
      <c r="AV204" s="39">
        <v>4.5519999999999996</v>
      </c>
      <c r="AW204" s="39">
        <v>5.0110000000000001</v>
      </c>
      <c r="AX204" s="39">
        <v>1.5840000000000001</v>
      </c>
      <c r="AY204" s="39">
        <v>21.123999999999999</v>
      </c>
      <c r="AZ204" s="39">
        <v>14.06</v>
      </c>
      <c r="BA204" s="39">
        <v>6.4189999999999996</v>
      </c>
      <c r="BB204" s="39">
        <v>6.6760000000000002</v>
      </c>
      <c r="BC204" s="39">
        <v>4.4130000000000003</v>
      </c>
      <c r="BD204" s="39">
        <v>11.239000000000001</v>
      </c>
      <c r="BE204" s="39">
        <v>4.1159999999999997</v>
      </c>
      <c r="BF204" s="39">
        <v>5.2</v>
      </c>
      <c r="BG204" s="39">
        <v>14.028</v>
      </c>
      <c r="BH204" s="39">
        <v>6.641</v>
      </c>
      <c r="BI204" s="39">
        <v>30.154</v>
      </c>
      <c r="BJ204" s="39">
        <v>1.8</v>
      </c>
      <c r="BK204" s="39">
        <v>16.495000000000001</v>
      </c>
    </row>
    <row r="205" spans="1:63" x14ac:dyDescent="0.2">
      <c r="A205" s="30">
        <f t="shared" si="32"/>
        <v>2029</v>
      </c>
      <c r="D205" s="30">
        <f t="shared" si="33"/>
        <v>1</v>
      </c>
      <c r="E205" s="30">
        <f t="shared" si="24"/>
        <v>47</v>
      </c>
      <c r="F205" s="30">
        <f t="shared" si="25"/>
        <v>32</v>
      </c>
      <c r="G205" s="30">
        <f t="shared" si="26"/>
        <v>6</v>
      </c>
      <c r="H205" s="30">
        <f t="shared" si="27"/>
        <v>0</v>
      </c>
      <c r="I205" s="30">
        <f t="shared" si="28"/>
        <v>0</v>
      </c>
      <c r="J205" s="30">
        <f t="shared" si="29"/>
        <v>0</v>
      </c>
      <c r="K205" s="30">
        <f t="shared" si="30"/>
        <v>0</v>
      </c>
      <c r="L205" s="30">
        <f t="shared" si="31"/>
        <v>10</v>
      </c>
      <c r="M205" s="38">
        <v>47392</v>
      </c>
      <c r="N205" s="39">
        <v>1.3520000000000001</v>
      </c>
      <c r="O205" s="39">
        <v>0.19900000000000001</v>
      </c>
      <c r="P205" s="39">
        <v>0.22600000000000001</v>
      </c>
      <c r="Q205" s="39">
        <v>4.657</v>
      </c>
      <c r="R205" s="39">
        <v>0</v>
      </c>
      <c r="S205" s="39">
        <v>2.2639999999999998</v>
      </c>
      <c r="T205" s="39">
        <v>0.29599999999999999</v>
      </c>
      <c r="U205" s="39">
        <v>24.055</v>
      </c>
      <c r="V205" s="39">
        <v>2.3639999999999999</v>
      </c>
      <c r="W205" s="39">
        <v>0.86299999999999999</v>
      </c>
      <c r="X205" s="39">
        <v>0.28000000000000003</v>
      </c>
      <c r="Y205" s="39">
        <v>2.0760000000000001</v>
      </c>
      <c r="Z205" s="39">
        <v>5.4119999999999999</v>
      </c>
      <c r="AA205" s="39">
        <v>0.48599999999999999</v>
      </c>
      <c r="AB205" s="39">
        <v>0.55900000000000005</v>
      </c>
      <c r="AC205" s="39">
        <v>31.334</v>
      </c>
      <c r="AD205" s="39">
        <v>9.6620000000000008</v>
      </c>
      <c r="AE205" s="39">
        <v>5.2569999999999997</v>
      </c>
      <c r="AF205" s="39">
        <v>0.999</v>
      </c>
      <c r="AG205" s="39">
        <v>1.53</v>
      </c>
      <c r="AH205" s="39">
        <v>0.629</v>
      </c>
      <c r="AI205" s="39">
        <v>1.2090000000000001</v>
      </c>
      <c r="AJ205" s="39">
        <v>0.46800000000000003</v>
      </c>
      <c r="AK205" s="39">
        <v>1.33</v>
      </c>
      <c r="AL205" s="39">
        <v>3.27</v>
      </c>
      <c r="AM205" s="39">
        <v>0.78</v>
      </c>
      <c r="AN205" s="39">
        <v>21.835999999999999</v>
      </c>
      <c r="AO205" s="39">
        <v>0</v>
      </c>
      <c r="AP205" s="39">
        <v>2.5739999999999998</v>
      </c>
      <c r="AQ205" s="39">
        <v>0.46899999999999997</v>
      </c>
      <c r="AR205" s="39">
        <v>9.67</v>
      </c>
      <c r="AS205" s="39">
        <v>0.88200000000000001</v>
      </c>
      <c r="AT205" s="39">
        <v>3.7170000000000001</v>
      </c>
      <c r="AU205" s="39">
        <v>3.4860000000000002</v>
      </c>
      <c r="AV205" s="39">
        <v>12.786</v>
      </c>
      <c r="AW205" s="39">
        <v>0</v>
      </c>
      <c r="AX205" s="39">
        <v>2.2719999999999998</v>
      </c>
      <c r="AY205" s="39">
        <v>2.0640000000000001</v>
      </c>
      <c r="AZ205" s="39">
        <v>24.456</v>
      </c>
      <c r="BA205" s="39">
        <v>1.7370000000000001</v>
      </c>
      <c r="BB205" s="39">
        <v>12.961</v>
      </c>
      <c r="BC205" s="39">
        <v>0.45200000000000001</v>
      </c>
      <c r="BD205" s="39">
        <v>1.0860000000000001</v>
      </c>
      <c r="BE205" s="39">
        <v>2.1309999999999998</v>
      </c>
      <c r="BF205" s="39">
        <v>5.6230000000000002</v>
      </c>
      <c r="BG205" s="39">
        <v>2.7930000000000001</v>
      </c>
      <c r="BH205" s="39">
        <v>1.371</v>
      </c>
      <c r="BI205" s="39">
        <v>2.5920000000000001</v>
      </c>
      <c r="BJ205" s="39">
        <v>6.8849999999999998</v>
      </c>
      <c r="BK205" s="39">
        <v>0.14899999999999999</v>
      </c>
    </row>
    <row r="206" spans="1:63" x14ac:dyDescent="0.2">
      <c r="A206" s="30">
        <f t="shared" si="32"/>
        <v>2029</v>
      </c>
      <c r="D206" s="30">
        <f t="shared" si="33"/>
        <v>0</v>
      </c>
      <c r="E206" s="30">
        <f t="shared" si="24"/>
        <v>24</v>
      </c>
      <c r="F206" s="30">
        <f t="shared" si="25"/>
        <v>7</v>
      </c>
      <c r="G206" s="30">
        <f t="shared" si="26"/>
        <v>0</v>
      </c>
      <c r="H206" s="30">
        <f t="shared" si="27"/>
        <v>0</v>
      </c>
      <c r="I206" s="30">
        <f t="shared" si="28"/>
        <v>0</v>
      </c>
      <c r="J206" s="30">
        <f t="shared" si="29"/>
        <v>0</v>
      </c>
      <c r="K206" s="30">
        <f t="shared" si="30"/>
        <v>0</v>
      </c>
      <c r="L206" s="30">
        <f t="shared" si="31"/>
        <v>11</v>
      </c>
      <c r="M206" s="38">
        <v>47423</v>
      </c>
      <c r="N206" s="39">
        <v>7.8479999999999999</v>
      </c>
      <c r="O206" s="39">
        <v>0.95499999999999996</v>
      </c>
      <c r="P206" s="39">
        <v>0.11899999999999999</v>
      </c>
      <c r="Q206" s="39">
        <v>0</v>
      </c>
      <c r="R206" s="39">
        <v>0.26200000000000001</v>
      </c>
      <c r="S206" s="39">
        <v>0</v>
      </c>
      <c r="T206" s="39">
        <v>0.57599999999999996</v>
      </c>
      <c r="U206" s="39">
        <v>0</v>
      </c>
      <c r="V206" s="39">
        <v>0</v>
      </c>
      <c r="W206" s="39">
        <v>0.316</v>
      </c>
      <c r="X206" s="39">
        <v>0.61699999999999999</v>
      </c>
      <c r="Y206" s="39">
        <v>0.86099999999999999</v>
      </c>
      <c r="Z206" s="39">
        <v>0.54</v>
      </c>
      <c r="AA206" s="39">
        <v>0</v>
      </c>
      <c r="AB206" s="39">
        <v>0</v>
      </c>
      <c r="AC206" s="39">
        <v>0</v>
      </c>
      <c r="AD206" s="39">
        <v>0.99099999999999999</v>
      </c>
      <c r="AE206" s="39">
        <v>0</v>
      </c>
      <c r="AF206" s="39">
        <v>0</v>
      </c>
      <c r="AG206" s="39">
        <v>7.3390000000000004</v>
      </c>
      <c r="AH206" s="39">
        <v>1.718</v>
      </c>
      <c r="AI206" s="39">
        <v>0</v>
      </c>
      <c r="AJ206" s="39">
        <v>0</v>
      </c>
      <c r="AK206" s="39">
        <v>0</v>
      </c>
      <c r="AL206" s="39">
        <v>0</v>
      </c>
      <c r="AM206" s="39">
        <v>0.92</v>
      </c>
      <c r="AN206" s="39">
        <v>2.226</v>
      </c>
      <c r="AO206" s="39">
        <v>0</v>
      </c>
      <c r="AP206" s="39">
        <v>0</v>
      </c>
      <c r="AQ206" s="39">
        <v>1.784</v>
      </c>
      <c r="AR206" s="39">
        <v>0</v>
      </c>
      <c r="AS206" s="39">
        <v>4.25</v>
      </c>
      <c r="AT206" s="39">
        <v>0</v>
      </c>
      <c r="AU206" s="39">
        <v>0</v>
      </c>
      <c r="AV206" s="39">
        <v>0</v>
      </c>
      <c r="AW206" s="39">
        <v>0</v>
      </c>
      <c r="AX206" s="39">
        <v>0.16900000000000001</v>
      </c>
      <c r="AY206" s="39">
        <v>0</v>
      </c>
      <c r="AZ206" s="39">
        <v>0.57899999999999996</v>
      </c>
      <c r="BA206" s="39">
        <v>0</v>
      </c>
      <c r="BB206" s="39">
        <v>0</v>
      </c>
      <c r="BC206" s="39">
        <v>0</v>
      </c>
      <c r="BD206" s="39">
        <v>1.5649999999999999</v>
      </c>
      <c r="BE206" s="39">
        <v>0</v>
      </c>
      <c r="BF206" s="39">
        <v>0</v>
      </c>
      <c r="BG206" s="39">
        <v>0.23300000000000001</v>
      </c>
      <c r="BH206" s="39">
        <v>0.85</v>
      </c>
      <c r="BI206" s="39">
        <v>0.499</v>
      </c>
      <c r="BJ206" s="39">
        <v>3.5999999999999997E-2</v>
      </c>
      <c r="BK206" s="39">
        <v>3.5000000000000003E-2</v>
      </c>
    </row>
    <row r="207" spans="1:63" x14ac:dyDescent="0.2">
      <c r="A207" s="30">
        <f t="shared" si="32"/>
        <v>2029</v>
      </c>
      <c r="D207" s="30">
        <f t="shared" si="33"/>
        <v>0</v>
      </c>
      <c r="E207" s="30">
        <f t="shared" si="24"/>
        <v>30</v>
      </c>
      <c r="F207" s="30">
        <f t="shared" si="25"/>
        <v>20</v>
      </c>
      <c r="G207" s="30">
        <f t="shared" si="26"/>
        <v>3</v>
      </c>
      <c r="H207" s="30">
        <f t="shared" si="27"/>
        <v>0</v>
      </c>
      <c r="I207" s="30">
        <f t="shared" si="28"/>
        <v>0</v>
      </c>
      <c r="J207" s="30">
        <f t="shared" si="29"/>
        <v>0</v>
      </c>
      <c r="K207" s="30">
        <f t="shared" si="30"/>
        <v>0</v>
      </c>
      <c r="L207" s="30">
        <f t="shared" si="31"/>
        <v>12</v>
      </c>
      <c r="M207" s="38">
        <v>47453</v>
      </c>
      <c r="N207" s="39">
        <v>0</v>
      </c>
      <c r="O207" s="39">
        <v>3.036</v>
      </c>
      <c r="P207" s="39">
        <v>15.257</v>
      </c>
      <c r="Q207" s="39">
        <v>1.9319999999999999</v>
      </c>
      <c r="R207" s="39">
        <v>0.375</v>
      </c>
      <c r="S207" s="39">
        <v>0</v>
      </c>
      <c r="T207" s="39">
        <v>14.166</v>
      </c>
      <c r="U207" s="39">
        <v>0</v>
      </c>
      <c r="V207" s="39">
        <v>0</v>
      </c>
      <c r="W207" s="39">
        <v>0</v>
      </c>
      <c r="X207" s="39">
        <v>0.86399999999999999</v>
      </c>
      <c r="Y207" s="39">
        <v>0</v>
      </c>
      <c r="Z207" s="39">
        <v>2.6669999999999998</v>
      </c>
      <c r="AA207" s="39">
        <v>0</v>
      </c>
      <c r="AB207" s="39">
        <v>0.45700000000000002</v>
      </c>
      <c r="AC207" s="39">
        <v>0.87</v>
      </c>
      <c r="AD207" s="39">
        <v>0</v>
      </c>
      <c r="AE207" s="39">
        <v>5.6779999999999999</v>
      </c>
      <c r="AF207" s="39">
        <v>0</v>
      </c>
      <c r="AG207" s="39">
        <v>3.5550000000000002</v>
      </c>
      <c r="AH207" s="39">
        <v>0</v>
      </c>
      <c r="AI207" s="39">
        <v>3.4000000000000002E-2</v>
      </c>
      <c r="AJ207" s="39">
        <v>1.448</v>
      </c>
      <c r="AK207" s="39">
        <v>0.76900000000000002</v>
      </c>
      <c r="AL207" s="39">
        <v>0.66900000000000004</v>
      </c>
      <c r="AM207" s="39">
        <v>0.314</v>
      </c>
      <c r="AN207" s="39">
        <v>1.3660000000000001</v>
      </c>
      <c r="AO207" s="39">
        <v>0</v>
      </c>
      <c r="AP207" s="39">
        <v>8.3119999999999994</v>
      </c>
      <c r="AQ207" s="39">
        <v>0</v>
      </c>
      <c r="AR207" s="39">
        <v>7.516</v>
      </c>
      <c r="AS207" s="39">
        <v>0</v>
      </c>
      <c r="AT207" s="39">
        <v>0</v>
      </c>
      <c r="AU207" s="39">
        <v>3.1230000000000002</v>
      </c>
      <c r="AV207" s="39">
        <v>0</v>
      </c>
      <c r="AW207" s="39">
        <v>1.0389999999999999</v>
      </c>
      <c r="AX207" s="39">
        <v>0</v>
      </c>
      <c r="AY207" s="39">
        <v>3.35</v>
      </c>
      <c r="AZ207" s="39">
        <v>0</v>
      </c>
      <c r="BA207" s="39">
        <v>9.9309999999999992</v>
      </c>
      <c r="BB207" s="39">
        <v>4.59</v>
      </c>
      <c r="BC207" s="39">
        <v>0</v>
      </c>
      <c r="BD207" s="39">
        <v>1.6659999999999999</v>
      </c>
      <c r="BE207" s="39">
        <v>2.944</v>
      </c>
      <c r="BF207" s="39">
        <v>0</v>
      </c>
      <c r="BG207" s="39">
        <v>11.493</v>
      </c>
      <c r="BH207" s="39">
        <v>0</v>
      </c>
      <c r="BI207" s="39">
        <v>0.53400000000000003</v>
      </c>
      <c r="BJ207" s="39">
        <v>1.3420000000000001</v>
      </c>
      <c r="BK207" s="39">
        <v>0.33600000000000002</v>
      </c>
    </row>
    <row r="208" spans="1:63" x14ac:dyDescent="0.2">
      <c r="A208" s="30">
        <f t="shared" si="32"/>
        <v>2030</v>
      </c>
      <c r="D208" s="30">
        <f t="shared" si="33"/>
        <v>1</v>
      </c>
      <c r="E208" s="30">
        <f t="shared" si="24"/>
        <v>41</v>
      </c>
      <c r="F208" s="30">
        <f t="shared" si="25"/>
        <v>32</v>
      </c>
      <c r="G208" s="30">
        <f t="shared" si="26"/>
        <v>4</v>
      </c>
      <c r="H208" s="30">
        <f t="shared" si="27"/>
        <v>0</v>
      </c>
      <c r="I208" s="30">
        <f t="shared" si="28"/>
        <v>0</v>
      </c>
      <c r="J208" s="30">
        <f t="shared" si="29"/>
        <v>0</v>
      </c>
      <c r="K208" s="30">
        <f t="shared" si="30"/>
        <v>0</v>
      </c>
      <c r="L208" s="30">
        <f t="shared" si="31"/>
        <v>1</v>
      </c>
      <c r="M208" s="38">
        <v>47484</v>
      </c>
      <c r="N208" s="39">
        <v>0.40699999999999997</v>
      </c>
      <c r="O208" s="39">
        <v>2.7429999999999999</v>
      </c>
      <c r="P208" s="39">
        <v>0</v>
      </c>
      <c r="Q208" s="39">
        <v>8.0459999999999994</v>
      </c>
      <c r="R208" s="39">
        <v>0.156</v>
      </c>
      <c r="S208" s="39">
        <v>4.18</v>
      </c>
      <c r="T208" s="39">
        <v>0.51</v>
      </c>
      <c r="U208" s="39">
        <v>1.8460000000000001</v>
      </c>
      <c r="V208" s="39">
        <v>6.0209999999999999</v>
      </c>
      <c r="W208" s="39">
        <v>0.111</v>
      </c>
      <c r="X208" s="39">
        <v>0.63600000000000001</v>
      </c>
      <c r="Y208" s="39">
        <v>8.3119999999999994</v>
      </c>
      <c r="Z208" s="39">
        <v>6.508</v>
      </c>
      <c r="AA208" s="39">
        <v>0.126</v>
      </c>
      <c r="AB208" s="39">
        <v>2.601</v>
      </c>
      <c r="AC208" s="39">
        <v>1.744</v>
      </c>
      <c r="AD208" s="39">
        <v>16.835999999999999</v>
      </c>
      <c r="AE208" s="39">
        <v>0</v>
      </c>
      <c r="AF208" s="39">
        <v>0</v>
      </c>
      <c r="AG208" s="39">
        <v>3.1339999999999999</v>
      </c>
      <c r="AH208" s="39">
        <v>2.4140000000000001</v>
      </c>
      <c r="AI208" s="39">
        <v>1.778</v>
      </c>
      <c r="AJ208" s="39">
        <v>3.262</v>
      </c>
      <c r="AK208" s="39">
        <v>1.3160000000000001</v>
      </c>
      <c r="AL208" s="39">
        <v>6.9589999999999996</v>
      </c>
      <c r="AM208" s="39">
        <v>0</v>
      </c>
      <c r="AN208" s="39">
        <v>4.3090000000000002</v>
      </c>
      <c r="AO208" s="39">
        <v>19.393999999999998</v>
      </c>
      <c r="AP208" s="39">
        <v>9.0709999999999997</v>
      </c>
      <c r="AQ208" s="39">
        <v>0.38600000000000001</v>
      </c>
      <c r="AR208" s="39">
        <v>2.0499999999999998</v>
      </c>
      <c r="AS208" s="39">
        <v>0</v>
      </c>
      <c r="AT208" s="39">
        <v>0</v>
      </c>
      <c r="AU208" s="39">
        <v>45.429000000000002</v>
      </c>
      <c r="AV208" s="39">
        <v>0</v>
      </c>
      <c r="AW208" s="39">
        <v>8.6750000000000007</v>
      </c>
      <c r="AX208" s="39">
        <v>2.798</v>
      </c>
      <c r="AY208" s="39">
        <v>11.988</v>
      </c>
      <c r="AZ208" s="39">
        <v>7.8E-2</v>
      </c>
      <c r="BA208" s="39">
        <v>1.1479999999999999</v>
      </c>
      <c r="BB208" s="39">
        <v>1.6060000000000001</v>
      </c>
      <c r="BC208" s="39">
        <v>0</v>
      </c>
      <c r="BD208" s="39">
        <v>1.472</v>
      </c>
      <c r="BE208" s="39">
        <v>1.976</v>
      </c>
      <c r="BF208" s="39">
        <v>5.649</v>
      </c>
      <c r="BG208" s="39">
        <v>0</v>
      </c>
      <c r="BH208" s="39">
        <v>2.19</v>
      </c>
      <c r="BI208" s="39">
        <v>8.5999999999999993E-2</v>
      </c>
      <c r="BJ208" s="39">
        <v>2.198</v>
      </c>
      <c r="BK208" s="39">
        <v>2.0139999999999998</v>
      </c>
    </row>
    <row r="209" spans="1:63" x14ac:dyDescent="0.2">
      <c r="A209" s="30">
        <f t="shared" si="32"/>
        <v>2030</v>
      </c>
      <c r="D209" s="30">
        <f t="shared" si="33"/>
        <v>1</v>
      </c>
      <c r="E209" s="30">
        <f t="shared" si="24"/>
        <v>24</v>
      </c>
      <c r="F209" s="30">
        <f t="shared" si="25"/>
        <v>15</v>
      </c>
      <c r="G209" s="30">
        <f t="shared" si="26"/>
        <v>4</v>
      </c>
      <c r="H209" s="30">
        <f t="shared" si="27"/>
        <v>0</v>
      </c>
      <c r="I209" s="30">
        <f t="shared" si="28"/>
        <v>0</v>
      </c>
      <c r="J209" s="30">
        <f t="shared" si="29"/>
        <v>0</v>
      </c>
      <c r="K209" s="30">
        <f t="shared" si="30"/>
        <v>0</v>
      </c>
      <c r="L209" s="30">
        <f t="shared" si="31"/>
        <v>2</v>
      </c>
      <c r="M209" s="38">
        <v>47515</v>
      </c>
      <c r="N209" s="39">
        <v>0</v>
      </c>
      <c r="O209" s="39">
        <v>0</v>
      </c>
      <c r="P209" s="39">
        <v>6.1859999999999999</v>
      </c>
      <c r="Q209" s="39">
        <v>0</v>
      </c>
      <c r="R209" s="39">
        <v>0</v>
      </c>
      <c r="S209" s="39">
        <v>3.464</v>
      </c>
      <c r="T209" s="39">
        <v>0</v>
      </c>
      <c r="U209" s="39">
        <v>3.4740000000000002</v>
      </c>
      <c r="V209" s="39">
        <v>1.93</v>
      </c>
      <c r="W209" s="39">
        <v>0</v>
      </c>
      <c r="X209" s="39">
        <v>0</v>
      </c>
      <c r="Y209" s="39">
        <v>24.757000000000001</v>
      </c>
      <c r="Z209" s="39">
        <v>0</v>
      </c>
      <c r="AA209" s="39">
        <v>0.56200000000000006</v>
      </c>
      <c r="AB209" s="39">
        <v>0</v>
      </c>
      <c r="AC209" s="39">
        <v>2.1429999999999998</v>
      </c>
      <c r="AD209" s="39">
        <v>0</v>
      </c>
      <c r="AE209" s="39">
        <v>1.726</v>
      </c>
      <c r="AF209" s="39">
        <v>1.496</v>
      </c>
      <c r="AG209" s="39">
        <v>0</v>
      </c>
      <c r="AH209" s="39">
        <v>0.71299999999999997</v>
      </c>
      <c r="AI209" s="39">
        <v>8.9999999999999993E-3</v>
      </c>
      <c r="AJ209" s="39">
        <v>1.33</v>
      </c>
      <c r="AK209" s="39">
        <v>1.07</v>
      </c>
      <c r="AL209" s="39">
        <v>0</v>
      </c>
      <c r="AM209" s="39">
        <v>34.997</v>
      </c>
      <c r="AN209" s="39">
        <v>0</v>
      </c>
      <c r="AO209" s="39">
        <v>18.977</v>
      </c>
      <c r="AP209" s="39">
        <v>0.72099999999999997</v>
      </c>
      <c r="AQ209" s="39">
        <v>0</v>
      </c>
      <c r="AR209" s="39">
        <v>7.02</v>
      </c>
      <c r="AS209" s="39">
        <v>0</v>
      </c>
      <c r="AT209" s="39">
        <v>0</v>
      </c>
      <c r="AU209" s="39">
        <v>0</v>
      </c>
      <c r="AV209" s="39">
        <v>20.704999999999998</v>
      </c>
      <c r="AW209" s="39">
        <v>0</v>
      </c>
      <c r="AX209" s="39">
        <v>0</v>
      </c>
      <c r="AY209" s="39">
        <v>0.99099999999999999</v>
      </c>
      <c r="AZ209" s="39">
        <v>0</v>
      </c>
      <c r="BA209" s="39">
        <v>3.2000000000000001E-2</v>
      </c>
      <c r="BB209" s="39">
        <v>0.104</v>
      </c>
      <c r="BC209" s="39">
        <v>0</v>
      </c>
      <c r="BD209" s="39">
        <v>9.2750000000000004</v>
      </c>
      <c r="BE209" s="39">
        <v>0</v>
      </c>
      <c r="BF209" s="39">
        <v>0.91</v>
      </c>
      <c r="BG209" s="39">
        <v>0</v>
      </c>
      <c r="BH209" s="39">
        <v>0</v>
      </c>
      <c r="BI209" s="39">
        <v>0</v>
      </c>
      <c r="BJ209" s="39">
        <v>0.41499999999999998</v>
      </c>
      <c r="BK209" s="39">
        <v>0</v>
      </c>
    </row>
    <row r="210" spans="1:63" x14ac:dyDescent="0.2">
      <c r="A210" s="30">
        <f t="shared" si="32"/>
        <v>2030</v>
      </c>
      <c r="D210" s="30">
        <f t="shared" si="33"/>
        <v>0</v>
      </c>
      <c r="E210" s="30">
        <f t="shared" si="24"/>
        <v>39</v>
      </c>
      <c r="F210" s="30">
        <f t="shared" si="25"/>
        <v>33</v>
      </c>
      <c r="G210" s="30">
        <f t="shared" si="26"/>
        <v>3</v>
      </c>
      <c r="H210" s="30">
        <f t="shared" si="27"/>
        <v>0</v>
      </c>
      <c r="I210" s="30">
        <f t="shared" si="28"/>
        <v>0</v>
      </c>
      <c r="J210" s="30">
        <f t="shared" si="29"/>
        <v>0</v>
      </c>
      <c r="K210" s="30">
        <f t="shared" si="30"/>
        <v>0</v>
      </c>
      <c r="L210" s="30">
        <f t="shared" si="31"/>
        <v>3</v>
      </c>
      <c r="M210" s="38">
        <v>47543</v>
      </c>
      <c r="N210" s="39">
        <v>4.4390000000000001</v>
      </c>
      <c r="O210" s="39">
        <v>0.501</v>
      </c>
      <c r="P210" s="39">
        <v>1.635</v>
      </c>
      <c r="Q210" s="39">
        <v>3.1970000000000001</v>
      </c>
      <c r="R210" s="39">
        <v>0</v>
      </c>
      <c r="S210" s="39">
        <v>8.9939999999999998</v>
      </c>
      <c r="T210" s="39">
        <v>1.375</v>
      </c>
      <c r="U210" s="39">
        <v>3.2749999999999999</v>
      </c>
      <c r="V210" s="39">
        <v>0</v>
      </c>
      <c r="W210" s="39">
        <v>8.1929999999999996</v>
      </c>
      <c r="X210" s="39">
        <v>0</v>
      </c>
      <c r="Y210" s="39">
        <v>5.173</v>
      </c>
      <c r="Z210" s="39">
        <v>19.533000000000001</v>
      </c>
      <c r="AA210" s="39">
        <v>1.073</v>
      </c>
      <c r="AB210" s="39">
        <v>0.83099999999999996</v>
      </c>
      <c r="AC210" s="39">
        <v>6.242</v>
      </c>
      <c r="AD210" s="39">
        <v>5.6989999999999998</v>
      </c>
      <c r="AE210" s="39">
        <v>0.55000000000000004</v>
      </c>
      <c r="AF210" s="39">
        <v>0</v>
      </c>
      <c r="AG210" s="39">
        <v>4.1319999999999997</v>
      </c>
      <c r="AH210" s="39">
        <v>3.0470000000000002</v>
      </c>
      <c r="AI210" s="39">
        <v>0.32300000000000001</v>
      </c>
      <c r="AJ210" s="39">
        <v>0</v>
      </c>
      <c r="AK210" s="39">
        <v>4.9119999999999999</v>
      </c>
      <c r="AL210" s="39">
        <v>8.4499999999999993</v>
      </c>
      <c r="AM210" s="39">
        <v>0</v>
      </c>
      <c r="AN210" s="39">
        <v>0</v>
      </c>
      <c r="AO210" s="39">
        <v>10.417</v>
      </c>
      <c r="AP210" s="39">
        <v>0</v>
      </c>
      <c r="AQ210" s="39">
        <v>1.9510000000000001</v>
      </c>
      <c r="AR210" s="39">
        <v>1.8069999999999999</v>
      </c>
      <c r="AS210" s="39">
        <v>0</v>
      </c>
      <c r="AT210" s="39">
        <v>3.0150000000000001</v>
      </c>
      <c r="AU210" s="39">
        <v>2.1320000000000001</v>
      </c>
      <c r="AV210" s="39">
        <v>4.2</v>
      </c>
      <c r="AW210" s="39">
        <v>0.45700000000000002</v>
      </c>
      <c r="AX210" s="39">
        <v>4.8419999999999996</v>
      </c>
      <c r="AY210" s="39">
        <v>2.7189999999999999</v>
      </c>
      <c r="AZ210" s="39">
        <v>0</v>
      </c>
      <c r="BA210" s="39">
        <v>6.1680000000000001</v>
      </c>
      <c r="BB210" s="39">
        <v>5.6970000000000001</v>
      </c>
      <c r="BC210" s="39">
        <v>2.1709999999999998</v>
      </c>
      <c r="BD210" s="39">
        <v>1.1539999999999999</v>
      </c>
      <c r="BE210" s="39">
        <v>1.405</v>
      </c>
      <c r="BF210" s="39">
        <v>4.38</v>
      </c>
      <c r="BG210" s="39">
        <v>0</v>
      </c>
      <c r="BH210" s="39">
        <v>1.6339999999999999</v>
      </c>
      <c r="BI210" s="39">
        <v>1.2829999999999999</v>
      </c>
      <c r="BJ210" s="39">
        <v>0.16400000000000001</v>
      </c>
      <c r="BK210" s="39">
        <v>14.43</v>
      </c>
    </row>
    <row r="211" spans="1:63" x14ac:dyDescent="0.2">
      <c r="A211" s="30">
        <f t="shared" si="32"/>
        <v>2030</v>
      </c>
      <c r="D211" s="30">
        <f t="shared" si="33"/>
        <v>0</v>
      </c>
      <c r="E211" s="30">
        <f t="shared" si="24"/>
        <v>3</v>
      </c>
      <c r="F211" s="30">
        <f t="shared" si="25"/>
        <v>1</v>
      </c>
      <c r="G211" s="30">
        <f t="shared" si="26"/>
        <v>0</v>
      </c>
      <c r="H211" s="30">
        <f t="shared" si="27"/>
        <v>0</v>
      </c>
      <c r="I211" s="30">
        <f t="shared" si="28"/>
        <v>0</v>
      </c>
      <c r="J211" s="30">
        <f t="shared" si="29"/>
        <v>0</v>
      </c>
      <c r="K211" s="30">
        <f t="shared" si="30"/>
        <v>0</v>
      </c>
      <c r="L211" s="30">
        <f t="shared" si="31"/>
        <v>4</v>
      </c>
      <c r="M211" s="38">
        <v>47574</v>
      </c>
      <c r="N211" s="39">
        <v>0.59199999999999997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1.272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0</v>
      </c>
      <c r="AY211" s="39">
        <v>0</v>
      </c>
      <c r="AZ211" s="39">
        <v>0</v>
      </c>
      <c r="BA211" s="39">
        <v>0.113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</row>
    <row r="212" spans="1:63" x14ac:dyDescent="0.2">
      <c r="A212" s="30">
        <f t="shared" si="32"/>
        <v>2030</v>
      </c>
      <c r="D212" s="30">
        <f t="shared" si="33"/>
        <v>0</v>
      </c>
      <c r="E212" s="30">
        <f t="shared" si="24"/>
        <v>12</v>
      </c>
      <c r="F212" s="30">
        <f t="shared" si="25"/>
        <v>3</v>
      </c>
      <c r="G212" s="30">
        <f t="shared" si="26"/>
        <v>0</v>
      </c>
      <c r="H212" s="30">
        <f t="shared" si="27"/>
        <v>0</v>
      </c>
      <c r="I212" s="30">
        <f t="shared" si="28"/>
        <v>0</v>
      </c>
      <c r="J212" s="30">
        <f t="shared" si="29"/>
        <v>0</v>
      </c>
      <c r="K212" s="30">
        <f t="shared" si="30"/>
        <v>0</v>
      </c>
      <c r="L212" s="30">
        <f t="shared" si="31"/>
        <v>5</v>
      </c>
      <c r="M212" s="38">
        <v>47604</v>
      </c>
      <c r="N212" s="39">
        <v>0.48099999999999998</v>
      </c>
      <c r="O212" s="39">
        <v>0</v>
      </c>
      <c r="P212" s="39">
        <v>0</v>
      </c>
      <c r="Q212" s="39">
        <v>1.367</v>
      </c>
      <c r="R212" s="39">
        <v>1.7070000000000001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0.25600000000000001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1.167</v>
      </c>
      <c r="AE212" s="39">
        <v>0</v>
      </c>
      <c r="AF212" s="39">
        <v>0</v>
      </c>
      <c r="AG212" s="39">
        <v>0.30299999999999999</v>
      </c>
      <c r="AH212" s="39">
        <v>0</v>
      </c>
      <c r="AI212" s="39">
        <v>0.214</v>
      </c>
      <c r="AJ212" s="39">
        <v>0.85899999999999999</v>
      </c>
      <c r="AK212" s="39">
        <v>0</v>
      </c>
      <c r="AL212" s="39">
        <v>0.92</v>
      </c>
      <c r="AM212" s="39">
        <v>0</v>
      </c>
      <c r="AN212" s="39">
        <v>0</v>
      </c>
      <c r="AO212" s="39">
        <v>0</v>
      </c>
      <c r="AP212" s="39">
        <v>0</v>
      </c>
      <c r="AQ212" s="39">
        <v>0.76500000000000001</v>
      </c>
      <c r="AR212" s="39">
        <v>0</v>
      </c>
      <c r="AS212" s="39">
        <v>0</v>
      </c>
      <c r="AT212" s="39">
        <v>0</v>
      </c>
      <c r="AU212" s="39">
        <v>0</v>
      </c>
      <c r="AV212" s="39">
        <v>4.0000000000000001E-3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7.0000000000000007E-2</v>
      </c>
      <c r="BI212" s="39">
        <v>0</v>
      </c>
      <c r="BJ212" s="39">
        <v>0</v>
      </c>
      <c r="BK212" s="39">
        <v>0</v>
      </c>
    </row>
    <row r="213" spans="1:63" x14ac:dyDescent="0.2">
      <c r="A213" s="30">
        <f t="shared" si="32"/>
        <v>2030</v>
      </c>
      <c r="D213" s="30">
        <f t="shared" si="33"/>
        <v>0</v>
      </c>
      <c r="E213" s="30">
        <f t="shared" si="24"/>
        <v>34</v>
      </c>
      <c r="F213" s="30">
        <f t="shared" si="25"/>
        <v>17</v>
      </c>
      <c r="G213" s="30">
        <f t="shared" si="26"/>
        <v>1</v>
      </c>
      <c r="H213" s="30">
        <f t="shared" si="27"/>
        <v>0</v>
      </c>
      <c r="I213" s="30">
        <f t="shared" si="28"/>
        <v>0</v>
      </c>
      <c r="J213" s="30">
        <f t="shared" si="29"/>
        <v>0</v>
      </c>
      <c r="K213" s="30">
        <f t="shared" si="30"/>
        <v>0</v>
      </c>
      <c r="L213" s="30">
        <f t="shared" si="31"/>
        <v>6</v>
      </c>
      <c r="M213" s="38">
        <v>47635</v>
      </c>
      <c r="N213" s="39">
        <v>1.3979999999999999</v>
      </c>
      <c r="O213" s="39">
        <v>1.1180000000000001</v>
      </c>
      <c r="P213" s="39">
        <v>0.61499999999999999</v>
      </c>
      <c r="Q213" s="39">
        <v>0</v>
      </c>
      <c r="R213" s="39">
        <v>0.58599999999999997</v>
      </c>
      <c r="S213" s="39">
        <v>0</v>
      </c>
      <c r="T213" s="39">
        <v>0.60799999999999998</v>
      </c>
      <c r="U213" s="39">
        <v>0.74399999999999999</v>
      </c>
      <c r="V213" s="39">
        <v>2.84</v>
      </c>
      <c r="W213" s="39">
        <v>0</v>
      </c>
      <c r="X213" s="39">
        <v>17.606000000000002</v>
      </c>
      <c r="Y213" s="39">
        <v>0</v>
      </c>
      <c r="Z213" s="39">
        <v>0</v>
      </c>
      <c r="AA213" s="39">
        <v>1.774</v>
      </c>
      <c r="AB213" s="39">
        <v>3.673</v>
      </c>
      <c r="AC213" s="39">
        <v>0</v>
      </c>
      <c r="AD213" s="39">
        <v>1.663</v>
      </c>
      <c r="AE213" s="39">
        <v>0</v>
      </c>
      <c r="AF213" s="39">
        <v>0.70699999999999996</v>
      </c>
      <c r="AG213" s="39">
        <v>0.64500000000000002</v>
      </c>
      <c r="AH213" s="39">
        <v>0.69899999999999995</v>
      </c>
      <c r="AI213" s="39">
        <v>1.2709999999999999</v>
      </c>
      <c r="AJ213" s="39">
        <v>0.65500000000000003</v>
      </c>
      <c r="AK213" s="39">
        <v>1.4870000000000001</v>
      </c>
      <c r="AL213" s="39">
        <v>0</v>
      </c>
      <c r="AM213" s="39">
        <v>4.0389999999999997</v>
      </c>
      <c r="AN213" s="39">
        <v>0</v>
      </c>
      <c r="AO213" s="39">
        <v>0.89800000000000002</v>
      </c>
      <c r="AP213" s="39">
        <v>0</v>
      </c>
      <c r="AQ213" s="39">
        <v>3.0249999999999999</v>
      </c>
      <c r="AR213" s="39">
        <v>1.534</v>
      </c>
      <c r="AS213" s="39">
        <v>0</v>
      </c>
      <c r="AT213" s="39">
        <v>0.72199999999999998</v>
      </c>
      <c r="AU213" s="39">
        <v>4.1139999999999999</v>
      </c>
      <c r="AV213" s="39">
        <v>0.66100000000000003</v>
      </c>
      <c r="AW213" s="39">
        <v>0</v>
      </c>
      <c r="AX213" s="39">
        <v>5.274</v>
      </c>
      <c r="AY213" s="39">
        <v>0</v>
      </c>
      <c r="AZ213" s="39">
        <v>0</v>
      </c>
      <c r="BA213" s="39">
        <v>0.38300000000000001</v>
      </c>
      <c r="BB213" s="39">
        <v>0.67</v>
      </c>
      <c r="BC213" s="39">
        <v>1.7669999999999999</v>
      </c>
      <c r="BD213" s="39">
        <v>0</v>
      </c>
      <c r="BE213" s="39">
        <v>1.139</v>
      </c>
      <c r="BF213" s="39">
        <v>2.5089999999999999</v>
      </c>
      <c r="BG213" s="39">
        <v>0.432</v>
      </c>
      <c r="BH213" s="39">
        <v>0.97899999999999998</v>
      </c>
      <c r="BI213" s="39">
        <v>0.47399999999999998</v>
      </c>
      <c r="BJ213" s="39">
        <v>9.5000000000000001E-2</v>
      </c>
      <c r="BK213" s="39">
        <v>0</v>
      </c>
    </row>
    <row r="214" spans="1:63" x14ac:dyDescent="0.2">
      <c r="A214" s="30">
        <f t="shared" si="32"/>
        <v>2030</v>
      </c>
      <c r="D214" s="30">
        <f t="shared" si="33"/>
        <v>3</v>
      </c>
      <c r="E214" s="30">
        <f t="shared" si="24"/>
        <v>50</v>
      </c>
      <c r="F214" s="30">
        <f t="shared" si="25"/>
        <v>50</v>
      </c>
      <c r="G214" s="30">
        <f t="shared" si="26"/>
        <v>20</v>
      </c>
      <c r="H214" s="30">
        <f t="shared" si="27"/>
        <v>0</v>
      </c>
      <c r="I214" s="30">
        <f t="shared" si="28"/>
        <v>0</v>
      </c>
      <c r="J214" s="30">
        <f t="shared" si="29"/>
        <v>0</v>
      </c>
      <c r="K214" s="30">
        <f t="shared" si="30"/>
        <v>0</v>
      </c>
      <c r="L214" s="30">
        <f t="shared" si="31"/>
        <v>7</v>
      </c>
      <c r="M214" s="38">
        <v>47665</v>
      </c>
      <c r="N214" s="39">
        <v>3.67</v>
      </c>
      <c r="O214" s="39">
        <v>7.976</v>
      </c>
      <c r="P214" s="39">
        <v>33.139000000000003</v>
      </c>
      <c r="Q214" s="39">
        <v>1.387</v>
      </c>
      <c r="R214" s="39">
        <v>10.35</v>
      </c>
      <c r="S214" s="39">
        <v>6.984</v>
      </c>
      <c r="T214" s="39">
        <v>3.774</v>
      </c>
      <c r="U214" s="39">
        <v>12.936</v>
      </c>
      <c r="V214" s="39">
        <v>11.723000000000001</v>
      </c>
      <c r="W214" s="39">
        <v>7.3440000000000003</v>
      </c>
      <c r="X214" s="39">
        <v>6.45</v>
      </c>
      <c r="Y214" s="39">
        <v>9.0009999999999994</v>
      </c>
      <c r="Z214" s="39">
        <v>2.8919999999999999</v>
      </c>
      <c r="AA214" s="39">
        <v>19.289000000000001</v>
      </c>
      <c r="AB214" s="39">
        <v>3.101</v>
      </c>
      <c r="AC214" s="39">
        <v>17.581</v>
      </c>
      <c r="AD214" s="39">
        <v>2.2759999999999998</v>
      </c>
      <c r="AE214" s="39">
        <v>22.376999999999999</v>
      </c>
      <c r="AF214" s="39">
        <v>25.387</v>
      </c>
      <c r="AG214" s="39">
        <v>1.954</v>
      </c>
      <c r="AH214" s="39">
        <v>3.08</v>
      </c>
      <c r="AI214" s="39">
        <v>23.225999999999999</v>
      </c>
      <c r="AJ214" s="39">
        <v>7.4779999999999998</v>
      </c>
      <c r="AK214" s="39">
        <v>5.6260000000000003</v>
      </c>
      <c r="AL214" s="39">
        <v>11.839</v>
      </c>
      <c r="AM214" s="39">
        <v>3.347</v>
      </c>
      <c r="AN214" s="39">
        <v>1.4730000000000001</v>
      </c>
      <c r="AO214" s="39">
        <v>17.082000000000001</v>
      </c>
      <c r="AP214" s="39">
        <v>4.6500000000000004</v>
      </c>
      <c r="AQ214" s="39">
        <v>14.673999999999999</v>
      </c>
      <c r="AR214" s="39">
        <v>33.463999999999999</v>
      </c>
      <c r="AS214" s="39">
        <v>3.6059999999999999</v>
      </c>
      <c r="AT214" s="39">
        <v>4.67</v>
      </c>
      <c r="AU214" s="39">
        <v>12.614000000000001</v>
      </c>
      <c r="AV214" s="39">
        <v>3.6349999999999998</v>
      </c>
      <c r="AW214" s="39">
        <v>11.628</v>
      </c>
      <c r="AX214" s="39">
        <v>15.664999999999999</v>
      </c>
      <c r="AY214" s="39">
        <v>7.4169999999999998</v>
      </c>
      <c r="AZ214" s="39">
        <v>8.6470000000000002</v>
      </c>
      <c r="BA214" s="39">
        <v>6.24</v>
      </c>
      <c r="BB214" s="39">
        <v>2.59</v>
      </c>
      <c r="BC214" s="39">
        <v>12.018000000000001</v>
      </c>
      <c r="BD214" s="39">
        <v>10.161</v>
      </c>
      <c r="BE214" s="39">
        <v>5.4359999999999999</v>
      </c>
      <c r="BF214" s="39">
        <v>16.491</v>
      </c>
      <c r="BG214" s="39">
        <v>3.456</v>
      </c>
      <c r="BH214" s="39">
        <v>9.0359999999999996</v>
      </c>
      <c r="BI214" s="39">
        <v>6.5720000000000001</v>
      </c>
      <c r="BJ214" s="39">
        <v>11.815</v>
      </c>
      <c r="BK214" s="39">
        <v>4.2759999999999998</v>
      </c>
    </row>
    <row r="215" spans="1:63" x14ac:dyDescent="0.2">
      <c r="A215" s="30">
        <f t="shared" si="32"/>
        <v>2030</v>
      </c>
      <c r="D215" s="30">
        <f t="shared" si="33"/>
        <v>5</v>
      </c>
      <c r="E215" s="30">
        <f t="shared" si="24"/>
        <v>50</v>
      </c>
      <c r="F215" s="30">
        <f t="shared" si="25"/>
        <v>49</v>
      </c>
      <c r="G215" s="30">
        <f t="shared" si="26"/>
        <v>22</v>
      </c>
      <c r="H215" s="30">
        <f t="shared" si="27"/>
        <v>0</v>
      </c>
      <c r="I215" s="30">
        <f t="shared" si="28"/>
        <v>0</v>
      </c>
      <c r="J215" s="30">
        <f t="shared" si="29"/>
        <v>0</v>
      </c>
      <c r="K215" s="30">
        <f t="shared" si="30"/>
        <v>0</v>
      </c>
      <c r="L215" s="30">
        <f t="shared" si="31"/>
        <v>8</v>
      </c>
      <c r="M215" s="38">
        <v>47696</v>
      </c>
      <c r="N215" s="39">
        <v>15.808999999999999</v>
      </c>
      <c r="O215" s="39">
        <v>3.472</v>
      </c>
      <c r="P215" s="39">
        <v>16.024999999999999</v>
      </c>
      <c r="Q215" s="39">
        <v>2.5249999999999999</v>
      </c>
      <c r="R215" s="39">
        <v>4.3579999999999997</v>
      </c>
      <c r="S215" s="39">
        <v>7.8339999999999996</v>
      </c>
      <c r="T215" s="39">
        <v>1.927</v>
      </c>
      <c r="U215" s="39">
        <v>40.734999999999999</v>
      </c>
      <c r="V215" s="39">
        <v>3.2839999999999998</v>
      </c>
      <c r="W215" s="39">
        <v>12.916</v>
      </c>
      <c r="X215" s="39">
        <v>1.851</v>
      </c>
      <c r="Y215" s="39">
        <v>20.119</v>
      </c>
      <c r="Z215" s="39">
        <v>6.1230000000000002</v>
      </c>
      <c r="AA215" s="39">
        <v>8.3800000000000008</v>
      </c>
      <c r="AB215" s="39">
        <v>7.0679999999999996</v>
      </c>
      <c r="AC215" s="39">
        <v>6.45</v>
      </c>
      <c r="AD215" s="39">
        <v>36.081000000000003</v>
      </c>
      <c r="AE215" s="39">
        <v>4.9909999999999997</v>
      </c>
      <c r="AF215" s="39">
        <v>23.905999999999999</v>
      </c>
      <c r="AG215" s="39">
        <v>3.411</v>
      </c>
      <c r="AH215" s="39">
        <v>29.317</v>
      </c>
      <c r="AI215" s="39">
        <v>9.375</v>
      </c>
      <c r="AJ215" s="39">
        <v>10.71</v>
      </c>
      <c r="AK215" s="39">
        <v>6.5060000000000002</v>
      </c>
      <c r="AL215" s="39">
        <v>35.018999999999998</v>
      </c>
      <c r="AM215" s="39">
        <v>0.70599999999999996</v>
      </c>
      <c r="AN215" s="39">
        <v>2.9889999999999999</v>
      </c>
      <c r="AO215" s="39">
        <v>18.446999999999999</v>
      </c>
      <c r="AP215" s="39">
        <v>2.7669999999999999</v>
      </c>
      <c r="AQ215" s="39">
        <v>7.1959999999999997</v>
      </c>
      <c r="AR215" s="39">
        <v>17.687999999999999</v>
      </c>
      <c r="AS215" s="39">
        <v>4.601</v>
      </c>
      <c r="AT215" s="39">
        <v>21.385000000000002</v>
      </c>
      <c r="AU215" s="39">
        <v>13.832000000000001</v>
      </c>
      <c r="AV215" s="39">
        <v>13.538</v>
      </c>
      <c r="AW215" s="39">
        <v>11.282</v>
      </c>
      <c r="AX215" s="39">
        <v>5.0670000000000002</v>
      </c>
      <c r="AY215" s="39">
        <v>11.566000000000001</v>
      </c>
      <c r="AZ215" s="39">
        <v>3.1440000000000001</v>
      </c>
      <c r="BA215" s="39">
        <v>24.672000000000001</v>
      </c>
      <c r="BB215" s="39">
        <v>9.1820000000000004</v>
      </c>
      <c r="BC215" s="39">
        <v>3.706</v>
      </c>
      <c r="BD215" s="39">
        <v>2.8969999999999998</v>
      </c>
      <c r="BE215" s="39">
        <v>8.4979999999999993</v>
      </c>
      <c r="BF215" s="39">
        <v>27.596</v>
      </c>
      <c r="BG215" s="39">
        <v>7.58</v>
      </c>
      <c r="BH215" s="39">
        <v>14.997</v>
      </c>
      <c r="BI215" s="39">
        <v>19.844000000000001</v>
      </c>
      <c r="BJ215" s="39">
        <v>10.827</v>
      </c>
      <c r="BK215" s="39">
        <v>6.6749999999999998</v>
      </c>
    </row>
    <row r="216" spans="1:63" x14ac:dyDescent="0.2">
      <c r="A216" s="30">
        <f t="shared" si="32"/>
        <v>2030</v>
      </c>
      <c r="D216" s="30">
        <f t="shared" si="33"/>
        <v>2</v>
      </c>
      <c r="E216" s="30">
        <f t="shared" si="24"/>
        <v>50</v>
      </c>
      <c r="F216" s="30">
        <f t="shared" si="25"/>
        <v>49</v>
      </c>
      <c r="G216" s="30">
        <f t="shared" si="26"/>
        <v>13</v>
      </c>
      <c r="H216" s="30">
        <f t="shared" si="27"/>
        <v>1</v>
      </c>
      <c r="I216" s="30">
        <f t="shared" si="28"/>
        <v>0</v>
      </c>
      <c r="J216" s="30">
        <f t="shared" si="29"/>
        <v>0</v>
      </c>
      <c r="K216" s="30">
        <f t="shared" si="30"/>
        <v>0</v>
      </c>
      <c r="L216" s="30">
        <f t="shared" si="31"/>
        <v>9</v>
      </c>
      <c r="M216" s="38">
        <v>47727</v>
      </c>
      <c r="N216" s="39">
        <v>32.371000000000002</v>
      </c>
      <c r="O216" s="39">
        <v>1.278</v>
      </c>
      <c r="P216" s="39">
        <v>3.7440000000000002</v>
      </c>
      <c r="Q216" s="39">
        <v>15.984999999999999</v>
      </c>
      <c r="R216" s="39">
        <v>5.7619999999999996</v>
      </c>
      <c r="S216" s="39">
        <v>9.8360000000000003</v>
      </c>
      <c r="T216" s="39">
        <v>6.1970000000000001</v>
      </c>
      <c r="U216" s="39">
        <v>19.800999999999998</v>
      </c>
      <c r="V216" s="39">
        <v>4.5019999999999998</v>
      </c>
      <c r="W216" s="39">
        <v>11.641999999999999</v>
      </c>
      <c r="X216" s="39">
        <v>0.78200000000000003</v>
      </c>
      <c r="Y216" s="39">
        <v>5.5339999999999998</v>
      </c>
      <c r="Z216" s="39">
        <v>8.718</v>
      </c>
      <c r="AA216" s="39">
        <v>6.61</v>
      </c>
      <c r="AB216" s="39">
        <v>1.599</v>
      </c>
      <c r="AC216" s="39">
        <v>11.089</v>
      </c>
      <c r="AD216" s="39">
        <v>10.295999999999999</v>
      </c>
      <c r="AE216" s="39">
        <v>4.202</v>
      </c>
      <c r="AF216" s="39">
        <v>6.5209999999999999</v>
      </c>
      <c r="AG216" s="39">
        <v>5.2560000000000002</v>
      </c>
      <c r="AH216" s="39">
        <v>7.21</v>
      </c>
      <c r="AI216" s="39">
        <v>5.5620000000000003</v>
      </c>
      <c r="AJ216" s="39">
        <v>3.3359999999999999</v>
      </c>
      <c r="AK216" s="39">
        <v>7.9320000000000004</v>
      </c>
      <c r="AL216" s="39">
        <v>11.491</v>
      </c>
      <c r="AM216" s="39">
        <v>5.133</v>
      </c>
      <c r="AN216" s="39">
        <v>3.6080000000000001</v>
      </c>
      <c r="AO216" s="39">
        <v>7.0960000000000001</v>
      </c>
      <c r="AP216" s="39">
        <v>2.65</v>
      </c>
      <c r="AQ216" s="39">
        <v>3.96</v>
      </c>
      <c r="AR216" s="39">
        <v>3.625</v>
      </c>
      <c r="AS216" s="39">
        <v>6.4889999999999999</v>
      </c>
      <c r="AT216" s="39">
        <v>6.4480000000000004</v>
      </c>
      <c r="AU216" s="39">
        <v>10.023999999999999</v>
      </c>
      <c r="AV216" s="39">
        <v>19.866</v>
      </c>
      <c r="AW216" s="39">
        <v>2.988</v>
      </c>
      <c r="AX216" s="39">
        <v>2.863</v>
      </c>
      <c r="AY216" s="39">
        <v>9.3390000000000004</v>
      </c>
      <c r="AZ216" s="39">
        <v>2.7639999999999998</v>
      </c>
      <c r="BA216" s="39">
        <v>10.099</v>
      </c>
      <c r="BB216" s="39">
        <v>2.5390000000000001</v>
      </c>
      <c r="BC216" s="39">
        <v>6.1580000000000004</v>
      </c>
      <c r="BD216" s="39">
        <v>11.653</v>
      </c>
      <c r="BE216" s="39">
        <v>2.7360000000000002</v>
      </c>
      <c r="BF216" s="39">
        <v>1.4239999999999999</v>
      </c>
      <c r="BG216" s="39">
        <v>16.7</v>
      </c>
      <c r="BH216" s="39">
        <v>3.335</v>
      </c>
      <c r="BI216" s="39">
        <v>53.612000000000002</v>
      </c>
      <c r="BJ216" s="39">
        <v>3.7679999999999998</v>
      </c>
      <c r="BK216" s="39">
        <v>8.9480000000000004</v>
      </c>
    </row>
    <row r="217" spans="1:63" x14ac:dyDescent="0.2">
      <c r="A217" s="30">
        <f t="shared" si="32"/>
        <v>2030</v>
      </c>
      <c r="D217" s="30">
        <f t="shared" si="33"/>
        <v>2</v>
      </c>
      <c r="E217" s="30">
        <f t="shared" si="24"/>
        <v>43</v>
      </c>
      <c r="F217" s="30">
        <f t="shared" si="25"/>
        <v>30</v>
      </c>
      <c r="G217" s="30">
        <f t="shared" si="26"/>
        <v>8</v>
      </c>
      <c r="H217" s="30">
        <f t="shared" si="27"/>
        <v>0</v>
      </c>
      <c r="I217" s="30">
        <f t="shared" si="28"/>
        <v>0</v>
      </c>
      <c r="J217" s="30">
        <f t="shared" si="29"/>
        <v>0</v>
      </c>
      <c r="K217" s="30">
        <f t="shared" si="30"/>
        <v>0</v>
      </c>
      <c r="L217" s="30">
        <f t="shared" si="31"/>
        <v>10</v>
      </c>
      <c r="M217" s="38">
        <v>47757</v>
      </c>
      <c r="N217" s="39">
        <v>1.875</v>
      </c>
      <c r="O217" s="39">
        <v>0.66900000000000004</v>
      </c>
      <c r="P217" s="39">
        <v>3.6070000000000002</v>
      </c>
      <c r="Q217" s="39">
        <v>0</v>
      </c>
      <c r="R217" s="39">
        <v>0.51400000000000001</v>
      </c>
      <c r="S217" s="39">
        <v>6.8159999999999998</v>
      </c>
      <c r="T217" s="39">
        <v>0.93200000000000005</v>
      </c>
      <c r="U217" s="39">
        <v>35.045999999999999</v>
      </c>
      <c r="V217" s="39">
        <v>4.3760000000000003</v>
      </c>
      <c r="W217" s="39">
        <v>0.79800000000000004</v>
      </c>
      <c r="X217" s="39">
        <v>3.3290000000000002</v>
      </c>
      <c r="Y217" s="39">
        <v>1.0189999999999999</v>
      </c>
      <c r="Z217" s="39">
        <v>1.599</v>
      </c>
      <c r="AA217" s="39">
        <v>2.1760000000000002</v>
      </c>
      <c r="AB217" s="39">
        <v>10.657999999999999</v>
      </c>
      <c r="AC217" s="39">
        <v>1.355</v>
      </c>
      <c r="AD217" s="39">
        <v>47.36</v>
      </c>
      <c r="AE217" s="39">
        <v>0.314</v>
      </c>
      <c r="AF217" s="39">
        <v>1.9139999999999999</v>
      </c>
      <c r="AG217" s="39">
        <v>6.4</v>
      </c>
      <c r="AH217" s="39">
        <v>1.29</v>
      </c>
      <c r="AI217" s="39">
        <v>0.10100000000000001</v>
      </c>
      <c r="AJ217" s="39">
        <v>5.327</v>
      </c>
      <c r="AK217" s="39">
        <v>0</v>
      </c>
      <c r="AL217" s="39">
        <v>0.17799999999999999</v>
      </c>
      <c r="AM217" s="39">
        <v>11.78</v>
      </c>
      <c r="AN217" s="39">
        <v>18.584</v>
      </c>
      <c r="AO217" s="39">
        <v>2.552</v>
      </c>
      <c r="AP217" s="39">
        <v>0</v>
      </c>
      <c r="AQ217" s="39">
        <v>7.2389999999999999</v>
      </c>
      <c r="AR217" s="39">
        <v>7.6230000000000002</v>
      </c>
      <c r="AS217" s="39">
        <v>0</v>
      </c>
      <c r="AT217" s="39">
        <v>11.394</v>
      </c>
      <c r="AU217" s="39">
        <v>3.5720000000000001</v>
      </c>
      <c r="AV217" s="39">
        <v>8.5000000000000006E-2</v>
      </c>
      <c r="AW217" s="39">
        <v>2.2850000000000001</v>
      </c>
      <c r="AX217" s="39">
        <v>0.54400000000000004</v>
      </c>
      <c r="AY217" s="39">
        <v>11.371</v>
      </c>
      <c r="AZ217" s="39">
        <v>0</v>
      </c>
      <c r="BA217" s="39">
        <v>4.5620000000000003</v>
      </c>
      <c r="BB217" s="39">
        <v>0.69499999999999995</v>
      </c>
      <c r="BC217" s="39">
        <v>1.218</v>
      </c>
      <c r="BD217" s="39">
        <v>3.4740000000000002</v>
      </c>
      <c r="BE217" s="39">
        <v>0</v>
      </c>
      <c r="BF217" s="39">
        <v>18.431000000000001</v>
      </c>
      <c r="BG217" s="39">
        <v>0.52400000000000002</v>
      </c>
      <c r="BH217" s="39">
        <v>0</v>
      </c>
      <c r="BI217" s="39">
        <v>7.1379999999999999</v>
      </c>
      <c r="BJ217" s="39">
        <v>0.61099999999999999</v>
      </c>
      <c r="BK217" s="39">
        <v>0.48899999999999999</v>
      </c>
    </row>
    <row r="218" spans="1:63" x14ac:dyDescent="0.2">
      <c r="A218" s="30">
        <f t="shared" si="32"/>
        <v>2030</v>
      </c>
      <c r="D218" s="30">
        <f t="shared" si="33"/>
        <v>0</v>
      </c>
      <c r="E218" s="30">
        <f t="shared" si="24"/>
        <v>20</v>
      </c>
      <c r="F218" s="30">
        <f t="shared" si="25"/>
        <v>11</v>
      </c>
      <c r="G218" s="30">
        <f t="shared" si="26"/>
        <v>1</v>
      </c>
      <c r="H218" s="30">
        <f t="shared" si="27"/>
        <v>0</v>
      </c>
      <c r="I218" s="30">
        <f t="shared" si="28"/>
        <v>0</v>
      </c>
      <c r="J218" s="30">
        <f t="shared" si="29"/>
        <v>0</v>
      </c>
      <c r="K218" s="30">
        <f t="shared" si="30"/>
        <v>0</v>
      </c>
      <c r="L218" s="30">
        <f t="shared" si="31"/>
        <v>11</v>
      </c>
      <c r="M218" s="38">
        <v>47788</v>
      </c>
      <c r="N218" s="39">
        <v>0</v>
      </c>
      <c r="O218" s="39">
        <v>1.617</v>
      </c>
      <c r="P218" s="39">
        <v>0</v>
      </c>
      <c r="Q218" s="39">
        <v>0</v>
      </c>
      <c r="R218" s="39">
        <v>0.622</v>
      </c>
      <c r="S218" s="39">
        <v>0</v>
      </c>
      <c r="T218" s="39">
        <v>8.2000000000000003E-2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39">
        <v>0</v>
      </c>
      <c r="AA218" s="39">
        <v>0.49199999999999999</v>
      </c>
      <c r="AB218" s="39">
        <v>0</v>
      </c>
      <c r="AC218" s="39">
        <v>2.875</v>
      </c>
      <c r="AD218" s="39">
        <v>0.88600000000000001</v>
      </c>
      <c r="AE218" s="39">
        <v>0</v>
      </c>
      <c r="AF218" s="39">
        <v>0</v>
      </c>
      <c r="AG218" s="39">
        <v>0.78600000000000003</v>
      </c>
      <c r="AH218" s="39">
        <v>0</v>
      </c>
      <c r="AI218" s="39">
        <v>1.2749999999999999</v>
      </c>
      <c r="AJ218" s="39">
        <v>0</v>
      </c>
      <c r="AK218" s="39">
        <v>0.66100000000000003</v>
      </c>
      <c r="AL218" s="39">
        <v>0</v>
      </c>
      <c r="AM218" s="39">
        <v>1.911</v>
      </c>
      <c r="AN218" s="39">
        <v>3.0529999999999999</v>
      </c>
      <c r="AO218" s="39">
        <v>0</v>
      </c>
      <c r="AP218" s="39">
        <v>0</v>
      </c>
      <c r="AQ218" s="39">
        <v>0.437</v>
      </c>
      <c r="AR218" s="39">
        <v>1.8979999999999999</v>
      </c>
      <c r="AS218" s="39">
        <v>0</v>
      </c>
      <c r="AT218" s="39">
        <v>0.94299999999999995</v>
      </c>
      <c r="AU218" s="39">
        <v>0</v>
      </c>
      <c r="AV218" s="39">
        <v>0</v>
      </c>
      <c r="AW218" s="39">
        <v>0.36299999999999999</v>
      </c>
      <c r="AX218" s="39">
        <v>0</v>
      </c>
      <c r="AY218" s="39">
        <v>0</v>
      </c>
      <c r="AZ218" s="39">
        <v>0</v>
      </c>
      <c r="BA218" s="39">
        <v>2.5449999999999999</v>
      </c>
      <c r="BB218" s="39">
        <v>3.7989999999999999</v>
      </c>
      <c r="BC218" s="39">
        <v>0</v>
      </c>
      <c r="BD218" s="39">
        <v>1.083</v>
      </c>
      <c r="BE218" s="39">
        <v>0</v>
      </c>
      <c r="BF218" s="39">
        <v>0</v>
      </c>
      <c r="BG218" s="39">
        <v>5.9039999999999999</v>
      </c>
      <c r="BH218" s="39">
        <v>17.818000000000001</v>
      </c>
      <c r="BI218" s="39">
        <v>0</v>
      </c>
      <c r="BJ218" s="39">
        <v>0</v>
      </c>
      <c r="BK218" s="39">
        <v>0</v>
      </c>
    </row>
    <row r="219" spans="1:63" x14ac:dyDescent="0.2">
      <c r="A219" s="30">
        <f t="shared" si="32"/>
        <v>2030</v>
      </c>
      <c r="D219" s="30">
        <f t="shared" si="33"/>
        <v>0</v>
      </c>
      <c r="E219" s="30">
        <f t="shared" si="24"/>
        <v>26</v>
      </c>
      <c r="F219" s="30">
        <f t="shared" si="25"/>
        <v>12</v>
      </c>
      <c r="G219" s="30">
        <f t="shared" si="26"/>
        <v>3</v>
      </c>
      <c r="H219" s="30">
        <f t="shared" si="27"/>
        <v>0</v>
      </c>
      <c r="I219" s="30">
        <f t="shared" si="28"/>
        <v>0</v>
      </c>
      <c r="J219" s="30">
        <f t="shared" si="29"/>
        <v>0</v>
      </c>
      <c r="K219" s="30">
        <f t="shared" si="30"/>
        <v>0</v>
      </c>
      <c r="L219" s="30">
        <f t="shared" si="31"/>
        <v>12</v>
      </c>
      <c r="M219" s="38">
        <v>47818</v>
      </c>
      <c r="N219" s="39">
        <v>0</v>
      </c>
      <c r="O219" s="39">
        <v>0.36299999999999999</v>
      </c>
      <c r="P219" s="39">
        <v>0.36199999999999999</v>
      </c>
      <c r="Q219" s="39">
        <v>2.69</v>
      </c>
      <c r="R219" s="39">
        <v>0</v>
      </c>
      <c r="S219" s="39">
        <v>0.66</v>
      </c>
      <c r="T219" s="39">
        <v>12.773</v>
      </c>
      <c r="U219" s="39">
        <v>0</v>
      </c>
      <c r="V219" s="39">
        <v>0</v>
      </c>
      <c r="W219" s="39">
        <v>0</v>
      </c>
      <c r="X219" s="39">
        <v>3.5750000000000002</v>
      </c>
      <c r="Y219" s="39">
        <v>0</v>
      </c>
      <c r="Z219" s="39">
        <v>0</v>
      </c>
      <c r="AA219" s="39">
        <v>0.18</v>
      </c>
      <c r="AB219" s="39">
        <v>0.06</v>
      </c>
      <c r="AC219" s="39">
        <v>0.64100000000000001</v>
      </c>
      <c r="AD219" s="39">
        <v>0</v>
      </c>
      <c r="AE219" s="39">
        <v>2.8519999999999999</v>
      </c>
      <c r="AF219" s="39">
        <v>1.806</v>
      </c>
      <c r="AG219" s="39">
        <v>0</v>
      </c>
      <c r="AH219" s="39">
        <v>0</v>
      </c>
      <c r="AI219" s="39">
        <v>5.0910000000000002</v>
      </c>
      <c r="AJ219" s="39">
        <v>1.8779999999999999</v>
      </c>
      <c r="AK219" s="39">
        <v>0</v>
      </c>
      <c r="AL219" s="39">
        <v>0.95799999999999996</v>
      </c>
      <c r="AM219" s="39">
        <v>0</v>
      </c>
      <c r="AN219" s="39">
        <v>0</v>
      </c>
      <c r="AO219" s="39">
        <v>0.14199999999999999</v>
      </c>
      <c r="AP219" s="39">
        <v>0.83499999999999996</v>
      </c>
      <c r="AQ219" s="39">
        <v>4.3999999999999997E-2</v>
      </c>
      <c r="AR219" s="39">
        <v>0</v>
      </c>
      <c r="AS219" s="39">
        <v>0.47699999999999998</v>
      </c>
      <c r="AT219" s="39">
        <v>0</v>
      </c>
      <c r="AU219" s="39">
        <v>0</v>
      </c>
      <c r="AV219" s="39">
        <v>0</v>
      </c>
      <c r="AW219" s="39">
        <v>3.03</v>
      </c>
      <c r="AX219" s="39">
        <v>0</v>
      </c>
      <c r="AY219" s="39">
        <v>5.3659999999999997</v>
      </c>
      <c r="AZ219" s="39">
        <v>0.13400000000000001</v>
      </c>
      <c r="BA219" s="39">
        <v>4.6280000000000001</v>
      </c>
      <c r="BB219" s="39">
        <v>0</v>
      </c>
      <c r="BC219" s="39">
        <v>0</v>
      </c>
      <c r="BD219" s="39">
        <v>0.318</v>
      </c>
      <c r="BE219" s="39">
        <v>0</v>
      </c>
      <c r="BF219" s="39">
        <v>10.579000000000001</v>
      </c>
      <c r="BG219" s="39">
        <v>0</v>
      </c>
      <c r="BH219" s="39">
        <v>0</v>
      </c>
      <c r="BI219" s="39">
        <v>0.53200000000000003</v>
      </c>
      <c r="BJ219" s="39">
        <v>0</v>
      </c>
      <c r="BK219" s="39">
        <v>14.036</v>
      </c>
    </row>
    <row r="220" spans="1:63" x14ac:dyDescent="0.2">
      <c r="A220" s="30">
        <f t="shared" si="32"/>
        <v>2031</v>
      </c>
      <c r="D220" s="30">
        <f t="shared" si="33"/>
        <v>4</v>
      </c>
      <c r="E220" s="30">
        <f t="shared" ref="E220:E267" si="34">COUNTIF($N220:$BK220,"&gt;0")</f>
        <v>47</v>
      </c>
      <c r="F220" s="30">
        <f t="shared" ref="F220:F267" si="35">COUNTIF($N220:$BK220,"&gt;1")</f>
        <v>41</v>
      </c>
      <c r="G220" s="30">
        <f t="shared" ref="G220:G267" si="36">COUNTIF($N220:$BK220,"&gt;10")</f>
        <v>20</v>
      </c>
      <c r="H220" s="30">
        <f t="shared" ref="H220:H267" si="37">COUNTIF($N220:$BK220,"&gt;50")</f>
        <v>0</v>
      </c>
      <c r="I220" s="30">
        <f t="shared" ref="I220:I267" si="38">COUNTIF($N220:$BK220,"&gt;100")</f>
        <v>0</v>
      </c>
      <c r="J220" s="30">
        <f t="shared" ref="J220:J267" si="39">COUNTIF($N220:$BK220,"&gt;500")</f>
        <v>0</v>
      </c>
      <c r="K220" s="30">
        <f t="shared" ref="K220:K267" si="40">COUNTIF($N220:$BK220,"&gt;1000")</f>
        <v>0</v>
      </c>
      <c r="L220" s="30">
        <f t="shared" ref="L220:L267" si="41">MONTH(M220)</f>
        <v>1</v>
      </c>
      <c r="M220" s="38">
        <v>47849</v>
      </c>
      <c r="N220" s="39">
        <v>21.734000000000002</v>
      </c>
      <c r="O220" s="39">
        <v>0.27</v>
      </c>
      <c r="P220" s="39">
        <v>11.433</v>
      </c>
      <c r="Q220" s="39">
        <v>2.073</v>
      </c>
      <c r="R220" s="39">
        <v>27.289000000000001</v>
      </c>
      <c r="S220" s="39">
        <v>0</v>
      </c>
      <c r="T220" s="39">
        <v>0</v>
      </c>
      <c r="U220" s="39">
        <v>16.276</v>
      </c>
      <c r="V220" s="39">
        <v>8.6999999999999993</v>
      </c>
      <c r="W220" s="39">
        <v>9.8650000000000002</v>
      </c>
      <c r="X220" s="39">
        <v>6.2270000000000003</v>
      </c>
      <c r="Y220" s="39">
        <v>4.4530000000000003</v>
      </c>
      <c r="Z220" s="39">
        <v>2.4340000000000002</v>
      </c>
      <c r="AA220" s="39">
        <v>5.4119999999999999</v>
      </c>
      <c r="AB220" s="39">
        <v>36.241</v>
      </c>
      <c r="AC220" s="39">
        <v>0.124</v>
      </c>
      <c r="AD220" s="39">
        <v>0.186</v>
      </c>
      <c r="AE220" s="39">
        <v>31.448</v>
      </c>
      <c r="AF220" s="39">
        <v>0.71199999999999997</v>
      </c>
      <c r="AG220" s="39">
        <v>13.875999999999999</v>
      </c>
      <c r="AH220" s="39">
        <v>11.858000000000001</v>
      </c>
      <c r="AI220" s="39">
        <v>14.03</v>
      </c>
      <c r="AJ220" s="39">
        <v>10.141999999999999</v>
      </c>
      <c r="AK220" s="39">
        <v>3.081</v>
      </c>
      <c r="AL220" s="39">
        <v>3.3010000000000002</v>
      </c>
      <c r="AM220" s="39">
        <v>7.8810000000000002</v>
      </c>
      <c r="AN220" s="39">
        <v>8.34</v>
      </c>
      <c r="AO220" s="39">
        <v>15.978</v>
      </c>
      <c r="AP220" s="39">
        <v>13.137</v>
      </c>
      <c r="AQ220" s="39">
        <v>1.2889999999999999</v>
      </c>
      <c r="AR220" s="39">
        <v>0</v>
      </c>
      <c r="AS220" s="39">
        <v>32.540999999999997</v>
      </c>
      <c r="AT220" s="39">
        <v>1.3109999999999999</v>
      </c>
      <c r="AU220" s="39">
        <v>9.3829999999999991</v>
      </c>
      <c r="AV220" s="39">
        <v>11.763</v>
      </c>
      <c r="AW220" s="39">
        <v>0.89600000000000002</v>
      </c>
      <c r="AX220" s="39">
        <v>12.497</v>
      </c>
      <c r="AY220" s="39">
        <v>3.895</v>
      </c>
      <c r="AZ220" s="39">
        <v>2.153</v>
      </c>
      <c r="BA220" s="39">
        <v>15.045</v>
      </c>
      <c r="BB220" s="39">
        <v>20.329000000000001</v>
      </c>
      <c r="BC220" s="39">
        <v>1.6359999999999999</v>
      </c>
      <c r="BD220" s="39">
        <v>3.4649999999999999</v>
      </c>
      <c r="BE220" s="39">
        <v>11.154999999999999</v>
      </c>
      <c r="BF220" s="39">
        <v>3.7810000000000001</v>
      </c>
      <c r="BG220" s="39">
        <v>11.754</v>
      </c>
      <c r="BH220" s="39">
        <v>5.1669999999999998</v>
      </c>
      <c r="BI220" s="39">
        <v>5.5060000000000002</v>
      </c>
      <c r="BJ220" s="39">
        <v>20.908999999999999</v>
      </c>
      <c r="BK220" s="39">
        <v>2.3E-2</v>
      </c>
    </row>
    <row r="221" spans="1:63" x14ac:dyDescent="0.2">
      <c r="A221" s="30">
        <f t="shared" ref="A221:A267" si="42">YEAR(M221)</f>
        <v>2031</v>
      </c>
      <c r="D221" s="30">
        <f t="shared" ref="D221:D267" si="43">COUNTIF(N221:BK221,"&gt;25")</f>
        <v>1</v>
      </c>
      <c r="E221" s="30">
        <f t="shared" si="34"/>
        <v>31</v>
      </c>
      <c r="F221" s="30">
        <f t="shared" si="35"/>
        <v>23</v>
      </c>
      <c r="G221" s="30">
        <f t="shared" si="36"/>
        <v>5</v>
      </c>
      <c r="H221" s="30">
        <f t="shared" si="37"/>
        <v>0</v>
      </c>
      <c r="I221" s="30">
        <f t="shared" si="38"/>
        <v>0</v>
      </c>
      <c r="J221" s="30">
        <f t="shared" si="39"/>
        <v>0</v>
      </c>
      <c r="K221" s="30">
        <f t="shared" si="40"/>
        <v>0</v>
      </c>
      <c r="L221" s="30">
        <f t="shared" si="41"/>
        <v>2</v>
      </c>
      <c r="M221" s="38">
        <v>47880</v>
      </c>
      <c r="N221" s="39">
        <v>0</v>
      </c>
      <c r="O221" s="39">
        <v>4.29</v>
      </c>
      <c r="P221" s="39">
        <v>0</v>
      </c>
      <c r="Q221" s="39">
        <v>0.30599999999999999</v>
      </c>
      <c r="R221" s="39">
        <v>4.3760000000000003</v>
      </c>
      <c r="S221" s="39">
        <v>0</v>
      </c>
      <c r="T221" s="39">
        <v>0</v>
      </c>
      <c r="U221" s="39">
        <v>3.125</v>
      </c>
      <c r="V221" s="39">
        <v>0</v>
      </c>
      <c r="W221" s="39">
        <v>0.745</v>
      </c>
      <c r="X221" s="39">
        <v>0.77300000000000002</v>
      </c>
      <c r="Y221" s="39">
        <v>22.77</v>
      </c>
      <c r="Z221" s="39">
        <v>1.125</v>
      </c>
      <c r="AA221" s="39">
        <v>0</v>
      </c>
      <c r="AB221" s="39">
        <v>6.2240000000000002</v>
      </c>
      <c r="AC221" s="39">
        <v>0</v>
      </c>
      <c r="AD221" s="39">
        <v>0</v>
      </c>
      <c r="AE221" s="39">
        <v>2.2959999999999998</v>
      </c>
      <c r="AF221" s="39">
        <v>0</v>
      </c>
      <c r="AG221" s="39">
        <v>0.21</v>
      </c>
      <c r="AH221" s="39">
        <v>6.7359999999999998</v>
      </c>
      <c r="AI221" s="39">
        <v>0</v>
      </c>
      <c r="AJ221" s="39">
        <v>0</v>
      </c>
      <c r="AK221" s="39">
        <v>10.576000000000001</v>
      </c>
      <c r="AL221" s="39">
        <v>2.23</v>
      </c>
      <c r="AM221" s="39">
        <v>27.789000000000001</v>
      </c>
      <c r="AN221" s="39">
        <v>1.18</v>
      </c>
      <c r="AO221" s="39">
        <v>3.7919999999999998</v>
      </c>
      <c r="AP221" s="39">
        <v>0</v>
      </c>
      <c r="AQ221" s="39">
        <v>0.91700000000000004</v>
      </c>
      <c r="AR221" s="39">
        <v>0</v>
      </c>
      <c r="AS221" s="39">
        <v>16.972000000000001</v>
      </c>
      <c r="AT221" s="39">
        <v>0</v>
      </c>
      <c r="AU221" s="39">
        <v>9.66</v>
      </c>
      <c r="AV221" s="39">
        <v>10.09</v>
      </c>
      <c r="AW221" s="39">
        <v>0</v>
      </c>
      <c r="AX221" s="39">
        <v>1.3720000000000001</v>
      </c>
      <c r="AY221" s="39">
        <v>0.50700000000000001</v>
      </c>
      <c r="AZ221" s="39">
        <v>0</v>
      </c>
      <c r="BA221" s="39">
        <v>5.1369999999999996</v>
      </c>
      <c r="BB221" s="39">
        <v>1.0920000000000001</v>
      </c>
      <c r="BC221" s="39">
        <v>0.70899999999999996</v>
      </c>
      <c r="BD221" s="39">
        <v>1.583</v>
      </c>
      <c r="BE221" s="39">
        <v>0.48599999999999999</v>
      </c>
      <c r="BF221" s="39">
        <v>0</v>
      </c>
      <c r="BG221" s="39">
        <v>2.2639999999999998</v>
      </c>
      <c r="BH221" s="39">
        <v>0</v>
      </c>
      <c r="BI221" s="39">
        <v>1.119</v>
      </c>
      <c r="BJ221" s="39">
        <v>3.4390000000000001</v>
      </c>
      <c r="BK221" s="39">
        <v>0</v>
      </c>
    </row>
    <row r="222" spans="1:63" x14ac:dyDescent="0.2">
      <c r="A222" s="30">
        <f t="shared" si="42"/>
        <v>2031</v>
      </c>
      <c r="D222" s="30">
        <f t="shared" si="43"/>
        <v>0</v>
      </c>
      <c r="E222" s="30">
        <f t="shared" si="34"/>
        <v>42</v>
      </c>
      <c r="F222" s="30">
        <f t="shared" si="35"/>
        <v>27</v>
      </c>
      <c r="G222" s="30">
        <f t="shared" si="36"/>
        <v>1</v>
      </c>
      <c r="H222" s="30">
        <f t="shared" si="37"/>
        <v>0</v>
      </c>
      <c r="I222" s="30">
        <f t="shared" si="38"/>
        <v>0</v>
      </c>
      <c r="J222" s="30">
        <f t="shared" si="39"/>
        <v>0</v>
      </c>
      <c r="K222" s="30">
        <f t="shared" si="40"/>
        <v>0</v>
      </c>
      <c r="L222" s="30">
        <f t="shared" si="41"/>
        <v>3</v>
      </c>
      <c r="M222" s="38">
        <v>47908</v>
      </c>
      <c r="N222" s="39">
        <v>2.9020000000000001</v>
      </c>
      <c r="O222" s="39">
        <v>0.753</v>
      </c>
      <c r="P222" s="39">
        <v>1.0449999999999999</v>
      </c>
      <c r="Q222" s="39">
        <v>0</v>
      </c>
      <c r="R222" s="39">
        <v>0</v>
      </c>
      <c r="S222" s="39">
        <v>1.9259999999999999</v>
      </c>
      <c r="T222" s="39">
        <v>2.266</v>
      </c>
      <c r="U222" s="39">
        <v>0.3</v>
      </c>
      <c r="V222" s="39">
        <v>0.86299999999999999</v>
      </c>
      <c r="W222" s="39">
        <v>3.0720000000000001</v>
      </c>
      <c r="X222" s="39">
        <v>5.2679999999999998</v>
      </c>
      <c r="Y222" s="39">
        <v>0</v>
      </c>
      <c r="Z222" s="39">
        <v>12.3</v>
      </c>
      <c r="AA222" s="39">
        <v>1.2130000000000001</v>
      </c>
      <c r="AB222" s="39">
        <v>0.14099999999999999</v>
      </c>
      <c r="AC222" s="39">
        <v>0.17199999999999999</v>
      </c>
      <c r="AD222" s="39">
        <v>0</v>
      </c>
      <c r="AE222" s="39">
        <v>1.4139999999999999</v>
      </c>
      <c r="AF222" s="39">
        <v>7.2229999999999999</v>
      </c>
      <c r="AG222" s="39">
        <v>0</v>
      </c>
      <c r="AH222" s="39">
        <v>0.57099999999999995</v>
      </c>
      <c r="AI222" s="39">
        <v>0.53500000000000003</v>
      </c>
      <c r="AJ222" s="39">
        <v>0.25600000000000001</v>
      </c>
      <c r="AK222" s="39">
        <v>8.35</v>
      </c>
      <c r="AL222" s="39">
        <v>0</v>
      </c>
      <c r="AM222" s="39">
        <v>4.5659999999999998</v>
      </c>
      <c r="AN222" s="39">
        <v>1.9410000000000001</v>
      </c>
      <c r="AO222" s="39">
        <v>2.3969999999999998</v>
      </c>
      <c r="AP222" s="39">
        <v>2.5569999999999999</v>
      </c>
      <c r="AQ222" s="39">
        <v>0</v>
      </c>
      <c r="AR222" s="39">
        <v>0.83899999999999997</v>
      </c>
      <c r="AS222" s="39">
        <v>2.0710000000000002</v>
      </c>
      <c r="AT222" s="39">
        <v>0.96199999999999997</v>
      </c>
      <c r="AU222" s="39">
        <v>2.9220000000000002</v>
      </c>
      <c r="AV222" s="39">
        <v>3.08</v>
      </c>
      <c r="AW222" s="39">
        <v>0.26800000000000002</v>
      </c>
      <c r="AX222" s="39">
        <v>0.41499999999999998</v>
      </c>
      <c r="AY222" s="39">
        <v>4.585</v>
      </c>
      <c r="AZ222" s="39">
        <v>9.44</v>
      </c>
      <c r="BA222" s="39">
        <v>0.79800000000000004</v>
      </c>
      <c r="BB222" s="39">
        <v>6.6920000000000002</v>
      </c>
      <c r="BC222" s="39">
        <v>1.9690000000000001</v>
      </c>
      <c r="BD222" s="39">
        <v>9.0269999999999992</v>
      </c>
      <c r="BE222" s="39">
        <v>0</v>
      </c>
      <c r="BF222" s="39">
        <v>1.3140000000000001</v>
      </c>
      <c r="BG222" s="39">
        <v>0.98099999999999998</v>
      </c>
      <c r="BH222" s="39">
        <v>1.21</v>
      </c>
      <c r="BI222" s="39">
        <v>0.69899999999999995</v>
      </c>
      <c r="BJ222" s="39">
        <v>1.655</v>
      </c>
      <c r="BK222" s="39">
        <v>3.782</v>
      </c>
    </row>
    <row r="223" spans="1:63" x14ac:dyDescent="0.2">
      <c r="A223" s="30">
        <f t="shared" si="42"/>
        <v>2031</v>
      </c>
      <c r="D223" s="30">
        <f t="shared" si="43"/>
        <v>0</v>
      </c>
      <c r="E223" s="30">
        <f t="shared" si="34"/>
        <v>7</v>
      </c>
      <c r="F223" s="30">
        <f t="shared" si="35"/>
        <v>1</v>
      </c>
      <c r="G223" s="30">
        <f t="shared" si="36"/>
        <v>0</v>
      </c>
      <c r="H223" s="30">
        <f t="shared" si="37"/>
        <v>0</v>
      </c>
      <c r="I223" s="30">
        <f t="shared" si="38"/>
        <v>0</v>
      </c>
      <c r="J223" s="30">
        <f t="shared" si="39"/>
        <v>0</v>
      </c>
      <c r="K223" s="30">
        <f t="shared" si="40"/>
        <v>0</v>
      </c>
      <c r="L223" s="30">
        <f t="shared" si="41"/>
        <v>4</v>
      </c>
      <c r="M223" s="38">
        <v>47939</v>
      </c>
      <c r="N223" s="39">
        <v>1.4750000000000001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0.29099999999999998</v>
      </c>
      <c r="AB223" s="39">
        <v>8.3000000000000004E-2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0.77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0</v>
      </c>
      <c r="AV223" s="39">
        <v>0</v>
      </c>
      <c r="AW223" s="39">
        <v>0</v>
      </c>
      <c r="AX223" s="39">
        <v>0</v>
      </c>
      <c r="AY223" s="39">
        <v>0</v>
      </c>
      <c r="AZ223" s="39">
        <v>0</v>
      </c>
      <c r="BA223" s="39">
        <v>0.25</v>
      </c>
      <c r="BB223" s="39">
        <v>0</v>
      </c>
      <c r="BC223" s="39">
        <v>0.74</v>
      </c>
      <c r="BD223" s="39">
        <v>0</v>
      </c>
      <c r="BE223" s="39">
        <v>8.7999999999999995E-2</v>
      </c>
      <c r="BF223" s="39">
        <v>0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</row>
    <row r="224" spans="1:63" x14ac:dyDescent="0.2">
      <c r="A224" s="30">
        <f t="shared" si="42"/>
        <v>2031</v>
      </c>
      <c r="D224" s="30">
        <f t="shared" si="43"/>
        <v>0</v>
      </c>
      <c r="E224" s="30">
        <f t="shared" si="34"/>
        <v>11</v>
      </c>
      <c r="F224" s="30">
        <f t="shared" si="35"/>
        <v>1</v>
      </c>
      <c r="G224" s="30">
        <f t="shared" si="36"/>
        <v>0</v>
      </c>
      <c r="H224" s="30">
        <f t="shared" si="37"/>
        <v>0</v>
      </c>
      <c r="I224" s="30">
        <f t="shared" si="38"/>
        <v>0</v>
      </c>
      <c r="J224" s="30">
        <f t="shared" si="39"/>
        <v>0</v>
      </c>
      <c r="K224" s="30">
        <f t="shared" si="40"/>
        <v>0</v>
      </c>
      <c r="L224" s="30">
        <f t="shared" si="41"/>
        <v>5</v>
      </c>
      <c r="M224" s="38">
        <v>47969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0.65700000000000003</v>
      </c>
      <c r="W224" s="39">
        <v>0</v>
      </c>
      <c r="X224" s="39">
        <v>0.53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0.434</v>
      </c>
      <c r="AG224" s="39">
        <v>0</v>
      </c>
      <c r="AH224" s="39">
        <v>0</v>
      </c>
      <c r="AI224" s="39">
        <v>0</v>
      </c>
      <c r="AJ224" s="39">
        <v>0.53200000000000003</v>
      </c>
      <c r="AK224" s="39">
        <v>0</v>
      </c>
      <c r="AL224" s="39">
        <v>1.8140000000000001</v>
      </c>
      <c r="AM224" s="39">
        <v>0</v>
      </c>
      <c r="AN224" s="39">
        <v>0.31900000000000001</v>
      </c>
      <c r="AO224" s="39">
        <v>0</v>
      </c>
      <c r="AP224" s="39">
        <v>0.58499999999999996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9.8000000000000004E-2</v>
      </c>
      <c r="AZ224" s="39">
        <v>0</v>
      </c>
      <c r="BA224" s="39">
        <v>0.499</v>
      </c>
      <c r="BB224" s="39">
        <v>0</v>
      </c>
      <c r="BC224" s="39">
        <v>0</v>
      </c>
      <c r="BD224" s="39">
        <v>0.71099999999999997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0.46200000000000002</v>
      </c>
    </row>
    <row r="225" spans="1:63" x14ac:dyDescent="0.2">
      <c r="A225" s="30">
        <f t="shared" si="42"/>
        <v>2031</v>
      </c>
      <c r="D225" s="30">
        <f t="shared" si="43"/>
        <v>0</v>
      </c>
      <c r="E225" s="30">
        <f t="shared" si="34"/>
        <v>27</v>
      </c>
      <c r="F225" s="30">
        <f t="shared" si="35"/>
        <v>13</v>
      </c>
      <c r="G225" s="30">
        <f t="shared" si="36"/>
        <v>0</v>
      </c>
      <c r="H225" s="30">
        <f t="shared" si="37"/>
        <v>0</v>
      </c>
      <c r="I225" s="30">
        <f t="shared" si="38"/>
        <v>0</v>
      </c>
      <c r="J225" s="30">
        <f t="shared" si="39"/>
        <v>0</v>
      </c>
      <c r="K225" s="30">
        <f t="shared" si="40"/>
        <v>0</v>
      </c>
      <c r="L225" s="30">
        <f t="shared" si="41"/>
        <v>6</v>
      </c>
      <c r="M225" s="38">
        <v>48000</v>
      </c>
      <c r="N225" s="39">
        <v>0</v>
      </c>
      <c r="O225" s="39">
        <v>6.9610000000000003</v>
      </c>
      <c r="P225" s="39">
        <v>0.51700000000000002</v>
      </c>
      <c r="Q225" s="39">
        <v>0</v>
      </c>
      <c r="R225" s="39">
        <v>0.188</v>
      </c>
      <c r="S225" s="39">
        <v>0</v>
      </c>
      <c r="T225" s="39">
        <v>0.91</v>
      </c>
      <c r="U225" s="39">
        <v>0</v>
      </c>
      <c r="V225" s="39">
        <v>2.1819999999999999</v>
      </c>
      <c r="W225" s="39">
        <v>0</v>
      </c>
      <c r="X225" s="39">
        <v>0.70199999999999996</v>
      </c>
      <c r="Y225" s="39">
        <v>0.66200000000000003</v>
      </c>
      <c r="Z225" s="39">
        <v>7.2999999999999995E-2</v>
      </c>
      <c r="AA225" s="39">
        <v>0</v>
      </c>
      <c r="AB225" s="39">
        <v>0</v>
      </c>
      <c r="AC225" s="39">
        <v>2.25</v>
      </c>
      <c r="AD225" s="39">
        <v>0.95499999999999996</v>
      </c>
      <c r="AE225" s="39">
        <v>9.9000000000000005E-2</v>
      </c>
      <c r="AF225" s="39">
        <v>0</v>
      </c>
      <c r="AG225" s="39">
        <v>0.90500000000000003</v>
      </c>
      <c r="AH225" s="39">
        <v>0</v>
      </c>
      <c r="AI225" s="39">
        <v>0.32</v>
      </c>
      <c r="AJ225" s="39">
        <v>3.9180000000000001</v>
      </c>
      <c r="AK225" s="39">
        <v>0</v>
      </c>
      <c r="AL225" s="39">
        <v>0</v>
      </c>
      <c r="AM225" s="39">
        <v>4.5350000000000001</v>
      </c>
      <c r="AN225" s="39">
        <v>0.86199999999999999</v>
      </c>
      <c r="AO225" s="39">
        <v>0</v>
      </c>
      <c r="AP225" s="39">
        <v>0</v>
      </c>
      <c r="AQ225" s="39">
        <v>2.0169999999999999</v>
      </c>
      <c r="AR225" s="39">
        <v>0.47499999999999998</v>
      </c>
      <c r="AS225" s="39">
        <v>0</v>
      </c>
      <c r="AT225" s="39">
        <v>0</v>
      </c>
      <c r="AU225" s="39">
        <v>1.355</v>
      </c>
      <c r="AV225" s="39">
        <v>0</v>
      </c>
      <c r="AW225" s="39">
        <v>0.58399999999999996</v>
      </c>
      <c r="AX225" s="39">
        <v>3.3519999999999999</v>
      </c>
      <c r="AY225" s="39">
        <v>0</v>
      </c>
      <c r="AZ225" s="39">
        <v>1.6759999999999999</v>
      </c>
      <c r="BA225" s="39">
        <v>0</v>
      </c>
      <c r="BB225" s="39">
        <v>1.3380000000000001</v>
      </c>
      <c r="BC225" s="39">
        <v>0</v>
      </c>
      <c r="BD225" s="39">
        <v>0</v>
      </c>
      <c r="BE225" s="39">
        <v>2.024</v>
      </c>
      <c r="BF225" s="39">
        <v>0</v>
      </c>
      <c r="BG225" s="39">
        <v>0</v>
      </c>
      <c r="BH225" s="39">
        <v>4.9000000000000002E-2</v>
      </c>
      <c r="BI225" s="39">
        <v>2.173</v>
      </c>
      <c r="BJ225" s="39">
        <v>0</v>
      </c>
      <c r="BK225" s="39">
        <v>1.5409999999999999</v>
      </c>
    </row>
    <row r="226" spans="1:63" x14ac:dyDescent="0.2">
      <c r="A226" s="30">
        <f t="shared" si="42"/>
        <v>2031</v>
      </c>
      <c r="D226" s="30">
        <f t="shared" si="43"/>
        <v>28</v>
      </c>
      <c r="E226" s="30">
        <f t="shared" si="34"/>
        <v>50</v>
      </c>
      <c r="F226" s="30">
        <f t="shared" si="35"/>
        <v>50</v>
      </c>
      <c r="G226" s="30">
        <f t="shared" si="36"/>
        <v>42</v>
      </c>
      <c r="H226" s="30">
        <f t="shared" si="37"/>
        <v>9</v>
      </c>
      <c r="I226" s="30">
        <f t="shared" si="38"/>
        <v>0</v>
      </c>
      <c r="J226" s="30">
        <f t="shared" si="39"/>
        <v>0</v>
      </c>
      <c r="K226" s="30">
        <f t="shared" si="40"/>
        <v>0</v>
      </c>
      <c r="L226" s="30">
        <f t="shared" si="41"/>
        <v>7</v>
      </c>
      <c r="M226" s="38">
        <v>48030</v>
      </c>
      <c r="N226" s="39">
        <v>28.184999999999999</v>
      </c>
      <c r="O226" s="39">
        <v>51.603000000000002</v>
      </c>
      <c r="P226" s="39">
        <v>36.6</v>
      </c>
      <c r="Q226" s="39">
        <v>17.856000000000002</v>
      </c>
      <c r="R226" s="39">
        <v>62.063000000000002</v>
      </c>
      <c r="S226" s="39">
        <v>3.726</v>
      </c>
      <c r="T226" s="39">
        <v>54.902999999999999</v>
      </c>
      <c r="U226" s="39">
        <v>7.7729999999999997</v>
      </c>
      <c r="V226" s="39">
        <v>27.016999999999999</v>
      </c>
      <c r="W226" s="39">
        <v>28.907</v>
      </c>
      <c r="X226" s="39">
        <v>22.422999999999998</v>
      </c>
      <c r="Y226" s="39">
        <v>32.436999999999998</v>
      </c>
      <c r="Z226" s="39">
        <v>32.811999999999998</v>
      </c>
      <c r="AA226" s="39">
        <v>20.788</v>
      </c>
      <c r="AB226" s="39">
        <v>47.34</v>
      </c>
      <c r="AC226" s="39">
        <v>9.4369999999999994</v>
      </c>
      <c r="AD226" s="39">
        <v>6.6349999999999998</v>
      </c>
      <c r="AE226" s="39">
        <v>57.616</v>
      </c>
      <c r="AF226" s="39">
        <v>50.375999999999998</v>
      </c>
      <c r="AG226" s="39">
        <v>9.452</v>
      </c>
      <c r="AH226" s="39">
        <v>9.2010000000000005</v>
      </c>
      <c r="AI226" s="39">
        <v>50.567</v>
      </c>
      <c r="AJ226" s="39">
        <v>22.152000000000001</v>
      </c>
      <c r="AK226" s="39">
        <v>31.763000000000002</v>
      </c>
      <c r="AL226" s="39">
        <v>22.370999999999999</v>
      </c>
      <c r="AM226" s="39">
        <v>32.521000000000001</v>
      </c>
      <c r="AN226" s="39">
        <v>31.934000000000001</v>
      </c>
      <c r="AO226" s="39">
        <v>24.731999999999999</v>
      </c>
      <c r="AP226" s="39">
        <v>34.530999999999999</v>
      </c>
      <c r="AQ226" s="39">
        <v>21.536999999999999</v>
      </c>
      <c r="AR226" s="39">
        <v>4.9320000000000004</v>
      </c>
      <c r="AS226" s="39">
        <v>64.138000000000005</v>
      </c>
      <c r="AT226" s="39">
        <v>13.106</v>
      </c>
      <c r="AU226" s="39">
        <v>42.575000000000003</v>
      </c>
      <c r="AV226" s="39">
        <v>29.544</v>
      </c>
      <c r="AW226" s="39">
        <v>38.753999999999998</v>
      </c>
      <c r="AX226" s="39">
        <v>76.245000000000005</v>
      </c>
      <c r="AY226" s="39">
        <v>2.1070000000000002</v>
      </c>
      <c r="AZ226" s="39">
        <v>15.609</v>
      </c>
      <c r="BA226" s="39">
        <v>49.88</v>
      </c>
      <c r="BB226" s="39">
        <v>16.553999999999998</v>
      </c>
      <c r="BC226" s="39">
        <v>79.918000000000006</v>
      </c>
      <c r="BD226" s="39">
        <v>42.377000000000002</v>
      </c>
      <c r="BE226" s="39">
        <v>14.141999999999999</v>
      </c>
      <c r="BF226" s="39">
        <v>22.794</v>
      </c>
      <c r="BG226" s="39">
        <v>30.198</v>
      </c>
      <c r="BH226" s="39">
        <v>42.005000000000003</v>
      </c>
      <c r="BI226" s="39">
        <v>11.603999999999999</v>
      </c>
      <c r="BJ226" s="39">
        <v>31.611000000000001</v>
      </c>
      <c r="BK226" s="39">
        <v>21.053000000000001</v>
      </c>
    </row>
    <row r="227" spans="1:63" x14ac:dyDescent="0.2">
      <c r="A227" s="30">
        <f t="shared" si="42"/>
        <v>2031</v>
      </c>
      <c r="D227" s="30">
        <f t="shared" si="43"/>
        <v>1</v>
      </c>
      <c r="E227" s="30">
        <f t="shared" si="34"/>
        <v>50</v>
      </c>
      <c r="F227" s="30">
        <f t="shared" si="35"/>
        <v>46</v>
      </c>
      <c r="G227" s="30">
        <f t="shared" si="36"/>
        <v>6</v>
      </c>
      <c r="H227" s="30">
        <f t="shared" si="37"/>
        <v>0</v>
      </c>
      <c r="I227" s="30">
        <f t="shared" si="38"/>
        <v>0</v>
      </c>
      <c r="J227" s="30">
        <f t="shared" si="39"/>
        <v>0</v>
      </c>
      <c r="K227" s="30">
        <f t="shared" si="40"/>
        <v>0</v>
      </c>
      <c r="L227" s="30">
        <f t="shared" si="41"/>
        <v>8</v>
      </c>
      <c r="M227" s="38">
        <v>48061</v>
      </c>
      <c r="N227" s="39">
        <v>6.5119999999999996</v>
      </c>
      <c r="O227" s="39">
        <v>1.5780000000000001</v>
      </c>
      <c r="P227" s="39">
        <v>1.931</v>
      </c>
      <c r="Q227" s="39">
        <v>3.3839999999999999</v>
      </c>
      <c r="R227" s="39">
        <v>2.5459999999999998</v>
      </c>
      <c r="S227" s="39">
        <v>5.399</v>
      </c>
      <c r="T227" s="39">
        <v>8.6989999999999998</v>
      </c>
      <c r="U227" s="39">
        <v>1.55</v>
      </c>
      <c r="V227" s="39">
        <v>2.2389999999999999</v>
      </c>
      <c r="W227" s="39">
        <v>10.295999999999999</v>
      </c>
      <c r="X227" s="39">
        <v>26.001000000000001</v>
      </c>
      <c r="Y227" s="39">
        <v>8.8999999999999996E-2</v>
      </c>
      <c r="Z227" s="39">
        <v>6.0069999999999997</v>
      </c>
      <c r="AA227" s="39">
        <v>1.37</v>
      </c>
      <c r="AB227" s="39">
        <v>6.7930000000000001</v>
      </c>
      <c r="AC227" s="39">
        <v>4.0519999999999996</v>
      </c>
      <c r="AD227" s="39">
        <v>5.0250000000000004</v>
      </c>
      <c r="AE227" s="39">
        <v>0.23799999999999999</v>
      </c>
      <c r="AF227" s="39">
        <v>5.97</v>
      </c>
      <c r="AG227" s="39">
        <v>4.0359999999999996</v>
      </c>
      <c r="AH227" s="39">
        <v>13.576000000000001</v>
      </c>
      <c r="AI227" s="39">
        <v>4.5549999999999997</v>
      </c>
      <c r="AJ227" s="39">
        <v>3.5609999999999999</v>
      </c>
      <c r="AK227" s="39">
        <v>3.7280000000000002</v>
      </c>
      <c r="AL227" s="39">
        <v>3.2879999999999998</v>
      </c>
      <c r="AM227" s="39">
        <v>3.3370000000000002</v>
      </c>
      <c r="AN227" s="39">
        <v>5.79</v>
      </c>
      <c r="AO227" s="39">
        <v>1.9650000000000001</v>
      </c>
      <c r="AP227" s="39">
        <v>1.607</v>
      </c>
      <c r="AQ227" s="39">
        <v>5.2830000000000004</v>
      </c>
      <c r="AR227" s="39">
        <v>6.2720000000000002</v>
      </c>
      <c r="AS227" s="39">
        <v>3.125</v>
      </c>
      <c r="AT227" s="39">
        <v>4.3920000000000003</v>
      </c>
      <c r="AU227" s="39">
        <v>16.64</v>
      </c>
      <c r="AV227" s="39">
        <v>6.7359999999999998</v>
      </c>
      <c r="AW227" s="39">
        <v>0.92400000000000004</v>
      </c>
      <c r="AX227" s="39">
        <v>3.3140000000000001</v>
      </c>
      <c r="AY227" s="39">
        <v>2.5960000000000001</v>
      </c>
      <c r="AZ227" s="39">
        <v>4.9859999999999998</v>
      </c>
      <c r="BA227" s="39">
        <v>0.77900000000000003</v>
      </c>
      <c r="BB227" s="39">
        <v>16.023</v>
      </c>
      <c r="BC227" s="39">
        <v>1.6850000000000001</v>
      </c>
      <c r="BD227" s="39">
        <v>3.2669999999999999</v>
      </c>
      <c r="BE227" s="39">
        <v>6.4089999999999998</v>
      </c>
      <c r="BF227" s="39">
        <v>3.9289999999999998</v>
      </c>
      <c r="BG227" s="39">
        <v>4.5129999999999999</v>
      </c>
      <c r="BH227" s="39">
        <v>15.134</v>
      </c>
      <c r="BI227" s="39">
        <v>5.3579999999999997</v>
      </c>
      <c r="BJ227" s="39">
        <v>2.1789999999999998</v>
      </c>
      <c r="BK227" s="39">
        <v>2.2210000000000001</v>
      </c>
    </row>
    <row r="228" spans="1:63" x14ac:dyDescent="0.2">
      <c r="A228" s="30">
        <f t="shared" si="42"/>
        <v>2031</v>
      </c>
      <c r="D228" s="30">
        <f t="shared" si="43"/>
        <v>10</v>
      </c>
      <c r="E228" s="30">
        <f t="shared" si="34"/>
        <v>50</v>
      </c>
      <c r="F228" s="30">
        <f t="shared" si="35"/>
        <v>50</v>
      </c>
      <c r="G228" s="30">
        <f t="shared" si="36"/>
        <v>27</v>
      </c>
      <c r="H228" s="30">
        <f t="shared" si="37"/>
        <v>1</v>
      </c>
      <c r="I228" s="30">
        <f t="shared" si="38"/>
        <v>0</v>
      </c>
      <c r="J228" s="30">
        <f t="shared" si="39"/>
        <v>0</v>
      </c>
      <c r="K228" s="30">
        <f t="shared" si="40"/>
        <v>0</v>
      </c>
      <c r="L228" s="30">
        <f t="shared" si="41"/>
        <v>9</v>
      </c>
      <c r="M228" s="38">
        <v>48092</v>
      </c>
      <c r="N228" s="39">
        <v>18.739000000000001</v>
      </c>
      <c r="O228" s="39">
        <v>4.2240000000000002</v>
      </c>
      <c r="P228" s="39">
        <v>7.7519999999999998</v>
      </c>
      <c r="Q228" s="39">
        <v>17.666</v>
      </c>
      <c r="R228" s="39">
        <v>34.515999999999998</v>
      </c>
      <c r="S228" s="39">
        <v>4.2149999999999999</v>
      </c>
      <c r="T228" s="39">
        <v>11.936</v>
      </c>
      <c r="U228" s="39">
        <v>27.475999999999999</v>
      </c>
      <c r="V228" s="39">
        <v>27.943999999999999</v>
      </c>
      <c r="W228" s="39">
        <v>4.5170000000000003</v>
      </c>
      <c r="X228" s="39">
        <v>29.937000000000001</v>
      </c>
      <c r="Y228" s="39">
        <v>12.103999999999999</v>
      </c>
      <c r="Z228" s="39">
        <v>4.3849999999999998</v>
      </c>
      <c r="AA228" s="39">
        <v>19.62</v>
      </c>
      <c r="AB228" s="39">
        <v>3.63</v>
      </c>
      <c r="AC228" s="39">
        <v>30.673999999999999</v>
      </c>
      <c r="AD228" s="39">
        <v>1.8819999999999999</v>
      </c>
      <c r="AE228" s="39">
        <v>17.18</v>
      </c>
      <c r="AF228" s="39">
        <v>1.8460000000000001</v>
      </c>
      <c r="AG228" s="39">
        <v>17.472000000000001</v>
      </c>
      <c r="AH228" s="39">
        <v>8.8979999999999997</v>
      </c>
      <c r="AI228" s="39">
        <v>20.919</v>
      </c>
      <c r="AJ228" s="39">
        <v>5.7320000000000002</v>
      </c>
      <c r="AK228" s="39">
        <v>23.215</v>
      </c>
      <c r="AL228" s="39">
        <v>7.6239999999999997</v>
      </c>
      <c r="AM228" s="39">
        <v>11.622</v>
      </c>
      <c r="AN228" s="39">
        <v>3.9249999999999998</v>
      </c>
      <c r="AO228" s="39">
        <v>16.974</v>
      </c>
      <c r="AP228" s="39">
        <v>3.919</v>
      </c>
      <c r="AQ228" s="39">
        <v>18.507999999999999</v>
      </c>
      <c r="AR228" s="39">
        <v>80</v>
      </c>
      <c r="AS228" s="39">
        <v>4.3529999999999998</v>
      </c>
      <c r="AT228" s="39">
        <v>9.3879999999999999</v>
      </c>
      <c r="AU228" s="39">
        <v>11.297000000000001</v>
      </c>
      <c r="AV228" s="39">
        <v>19.027000000000001</v>
      </c>
      <c r="AW228" s="39">
        <v>6.2149999999999999</v>
      </c>
      <c r="AX228" s="39">
        <v>2.13</v>
      </c>
      <c r="AY228" s="39">
        <v>28.042000000000002</v>
      </c>
      <c r="AZ228" s="39">
        <v>3.74</v>
      </c>
      <c r="BA228" s="39">
        <v>27.571999999999999</v>
      </c>
      <c r="BB228" s="39">
        <v>17.600000000000001</v>
      </c>
      <c r="BC228" s="39">
        <v>4.835</v>
      </c>
      <c r="BD228" s="39">
        <v>3.9550000000000001</v>
      </c>
      <c r="BE228" s="39">
        <v>13.539</v>
      </c>
      <c r="BF228" s="39">
        <v>7.2110000000000003</v>
      </c>
      <c r="BG228" s="39">
        <v>12.443</v>
      </c>
      <c r="BH228" s="39">
        <v>6.5540000000000003</v>
      </c>
      <c r="BI228" s="39">
        <v>40.625</v>
      </c>
      <c r="BJ228" s="39">
        <v>29.731999999999999</v>
      </c>
      <c r="BK228" s="39">
        <v>2.1579999999999999</v>
      </c>
    </row>
    <row r="229" spans="1:63" x14ac:dyDescent="0.2">
      <c r="A229" s="30">
        <f t="shared" si="42"/>
        <v>2031</v>
      </c>
      <c r="D229" s="30">
        <f t="shared" si="43"/>
        <v>4</v>
      </c>
      <c r="E229" s="30">
        <f t="shared" si="34"/>
        <v>49</v>
      </c>
      <c r="F229" s="30">
        <f t="shared" si="35"/>
        <v>44</v>
      </c>
      <c r="G229" s="30">
        <f t="shared" si="36"/>
        <v>13</v>
      </c>
      <c r="H229" s="30">
        <f t="shared" si="37"/>
        <v>0</v>
      </c>
      <c r="I229" s="30">
        <f t="shared" si="38"/>
        <v>0</v>
      </c>
      <c r="J229" s="30">
        <f t="shared" si="39"/>
        <v>0</v>
      </c>
      <c r="K229" s="30">
        <f t="shared" si="40"/>
        <v>0</v>
      </c>
      <c r="L229" s="30">
        <f t="shared" si="41"/>
        <v>10</v>
      </c>
      <c r="M229" s="38">
        <v>48122</v>
      </c>
      <c r="N229" s="39">
        <v>5.1639999999999997</v>
      </c>
      <c r="O229" s="39">
        <v>2.5259999999999998</v>
      </c>
      <c r="P229" s="39">
        <v>10.134</v>
      </c>
      <c r="Q229" s="39">
        <v>2.1309999999999998</v>
      </c>
      <c r="R229" s="39">
        <v>3.4830000000000001</v>
      </c>
      <c r="S229" s="39">
        <v>2.6880000000000002</v>
      </c>
      <c r="T229" s="39">
        <v>5.9089999999999998</v>
      </c>
      <c r="U229" s="39">
        <v>39.088999999999999</v>
      </c>
      <c r="V229" s="39">
        <v>26.155000000000001</v>
      </c>
      <c r="W229" s="39">
        <v>0.48599999999999999</v>
      </c>
      <c r="X229" s="39">
        <v>13.606999999999999</v>
      </c>
      <c r="Y229" s="39">
        <v>0.81599999999999995</v>
      </c>
      <c r="Z229" s="39">
        <v>2.2400000000000002</v>
      </c>
      <c r="AA229" s="39">
        <v>8.2650000000000006</v>
      </c>
      <c r="AB229" s="39">
        <v>1.954</v>
      </c>
      <c r="AC229" s="39">
        <v>6.61</v>
      </c>
      <c r="AD229" s="39">
        <v>32.677999999999997</v>
      </c>
      <c r="AE229" s="39">
        <v>1.3560000000000001</v>
      </c>
      <c r="AF229" s="39">
        <v>2.919</v>
      </c>
      <c r="AG229" s="39">
        <v>17.303000000000001</v>
      </c>
      <c r="AH229" s="39">
        <v>2.6429999999999998</v>
      </c>
      <c r="AI229" s="39">
        <v>3.843</v>
      </c>
      <c r="AJ229" s="39">
        <v>0</v>
      </c>
      <c r="AK229" s="39">
        <v>15.435</v>
      </c>
      <c r="AL229" s="39">
        <v>0.92700000000000005</v>
      </c>
      <c r="AM229" s="39">
        <v>14.256</v>
      </c>
      <c r="AN229" s="39">
        <v>14.339</v>
      </c>
      <c r="AO229" s="39">
        <v>10.319000000000001</v>
      </c>
      <c r="AP229" s="39">
        <v>1.0189999999999999</v>
      </c>
      <c r="AQ229" s="39">
        <v>7.7779999999999996</v>
      </c>
      <c r="AR229" s="39">
        <v>9.6039999999999992</v>
      </c>
      <c r="AS229" s="39">
        <v>3.7050000000000001</v>
      </c>
      <c r="AT229" s="39">
        <v>4.4649999999999999</v>
      </c>
      <c r="AU229" s="39">
        <v>5.1260000000000003</v>
      </c>
      <c r="AV229" s="39">
        <v>2.9260000000000002</v>
      </c>
      <c r="AW229" s="39">
        <v>3.1669999999999998</v>
      </c>
      <c r="AX229" s="39">
        <v>2.0110000000000001</v>
      </c>
      <c r="AY229" s="39">
        <v>5.2249999999999996</v>
      </c>
      <c r="AZ229" s="39">
        <v>3.7949999999999999</v>
      </c>
      <c r="BA229" s="39">
        <v>1.4970000000000001</v>
      </c>
      <c r="BB229" s="39">
        <v>2.875</v>
      </c>
      <c r="BC229" s="39">
        <v>3.242</v>
      </c>
      <c r="BD229" s="39">
        <v>12.398</v>
      </c>
      <c r="BE229" s="39">
        <v>0.28100000000000003</v>
      </c>
      <c r="BF229" s="39">
        <v>41.905999999999999</v>
      </c>
      <c r="BG229" s="39">
        <v>2.3149999999999999</v>
      </c>
      <c r="BH229" s="39">
        <v>7.8449999999999998</v>
      </c>
      <c r="BI229" s="39">
        <v>2.0529999999999999</v>
      </c>
      <c r="BJ229" s="39">
        <v>12.582000000000001</v>
      </c>
      <c r="BK229" s="39">
        <v>0.82799999999999996</v>
      </c>
    </row>
    <row r="230" spans="1:63" x14ac:dyDescent="0.2">
      <c r="A230" s="30">
        <f t="shared" si="42"/>
        <v>2031</v>
      </c>
      <c r="D230" s="30">
        <f t="shared" si="43"/>
        <v>0</v>
      </c>
      <c r="E230" s="30">
        <f t="shared" si="34"/>
        <v>20</v>
      </c>
      <c r="F230" s="30">
        <f t="shared" si="35"/>
        <v>6</v>
      </c>
      <c r="G230" s="30">
        <f t="shared" si="36"/>
        <v>0</v>
      </c>
      <c r="H230" s="30">
        <f t="shared" si="37"/>
        <v>0</v>
      </c>
      <c r="I230" s="30">
        <f t="shared" si="38"/>
        <v>0</v>
      </c>
      <c r="J230" s="30">
        <f t="shared" si="39"/>
        <v>0</v>
      </c>
      <c r="K230" s="30">
        <f t="shared" si="40"/>
        <v>0</v>
      </c>
      <c r="L230" s="30">
        <f t="shared" si="41"/>
        <v>11</v>
      </c>
      <c r="M230" s="38">
        <v>48153</v>
      </c>
      <c r="N230" s="39">
        <v>2.6960000000000002</v>
      </c>
      <c r="O230" s="39">
        <v>0</v>
      </c>
      <c r="P230" s="39">
        <v>0</v>
      </c>
      <c r="Q230" s="39">
        <v>0</v>
      </c>
      <c r="R230" s="39">
        <v>0.57199999999999995</v>
      </c>
      <c r="S230" s="39">
        <v>0.152</v>
      </c>
      <c r="T230" s="39">
        <v>0</v>
      </c>
      <c r="U230" s="39">
        <v>0</v>
      </c>
      <c r="V230" s="39">
        <v>0</v>
      </c>
      <c r="W230" s="39">
        <v>0.57999999999999996</v>
      </c>
      <c r="X230" s="39">
        <v>3.379</v>
      </c>
      <c r="Y230" s="39">
        <v>0</v>
      </c>
      <c r="Z230" s="39">
        <v>0.628</v>
      </c>
      <c r="AA230" s="39">
        <v>0</v>
      </c>
      <c r="AB230" s="39">
        <v>0</v>
      </c>
      <c r="AC230" s="39">
        <v>0</v>
      </c>
      <c r="AD230" s="39">
        <v>0.48899999999999999</v>
      </c>
      <c r="AE230" s="39">
        <v>0</v>
      </c>
      <c r="AF230" s="39">
        <v>0</v>
      </c>
      <c r="AG230" s="39">
        <v>4.47</v>
      </c>
      <c r="AH230" s="39">
        <v>0</v>
      </c>
      <c r="AI230" s="39">
        <v>0</v>
      </c>
      <c r="AJ230" s="39">
        <v>1.1419999999999999</v>
      </c>
      <c r="AK230" s="39">
        <v>0</v>
      </c>
      <c r="AL230" s="39">
        <v>0</v>
      </c>
      <c r="AM230" s="39">
        <v>0.75800000000000001</v>
      </c>
      <c r="AN230" s="39">
        <v>0</v>
      </c>
      <c r="AO230" s="39">
        <v>1.206</v>
      </c>
      <c r="AP230" s="39">
        <v>6.9000000000000006E-2</v>
      </c>
      <c r="AQ230" s="39">
        <v>0</v>
      </c>
      <c r="AR230" s="39">
        <v>0</v>
      </c>
      <c r="AS230" s="39">
        <v>0.108</v>
      </c>
      <c r="AT230" s="39">
        <v>0.23100000000000001</v>
      </c>
      <c r="AU230" s="39">
        <v>0</v>
      </c>
      <c r="AV230" s="39">
        <v>0.626</v>
      </c>
      <c r="AW230" s="39">
        <v>0</v>
      </c>
      <c r="AX230" s="39">
        <v>8.0000000000000002E-3</v>
      </c>
      <c r="AY230" s="39">
        <v>0</v>
      </c>
      <c r="AZ230" s="39">
        <v>0</v>
      </c>
      <c r="BA230" s="39">
        <v>0</v>
      </c>
      <c r="BB230" s="39">
        <v>0.40899999999999997</v>
      </c>
      <c r="BC230" s="39">
        <v>0</v>
      </c>
      <c r="BD230" s="39">
        <v>4.7370000000000001</v>
      </c>
      <c r="BE230" s="39">
        <v>0</v>
      </c>
      <c r="BF230" s="39">
        <v>0</v>
      </c>
      <c r="BG230" s="39">
        <v>0</v>
      </c>
      <c r="BH230" s="39">
        <v>0.73399999999999999</v>
      </c>
      <c r="BI230" s="39">
        <v>0</v>
      </c>
      <c r="BJ230" s="39">
        <v>0</v>
      </c>
      <c r="BK230" s="39">
        <v>0.23</v>
      </c>
    </row>
    <row r="231" spans="1:63" x14ac:dyDescent="0.2">
      <c r="A231" s="30">
        <f t="shared" si="42"/>
        <v>2031</v>
      </c>
      <c r="D231" s="30">
        <f t="shared" si="43"/>
        <v>5</v>
      </c>
      <c r="E231" s="30">
        <f t="shared" si="34"/>
        <v>46</v>
      </c>
      <c r="F231" s="30">
        <f t="shared" si="35"/>
        <v>39</v>
      </c>
      <c r="G231" s="30">
        <f t="shared" si="36"/>
        <v>16</v>
      </c>
      <c r="H231" s="30">
        <f t="shared" si="37"/>
        <v>0</v>
      </c>
      <c r="I231" s="30">
        <f t="shared" si="38"/>
        <v>0</v>
      </c>
      <c r="J231" s="30">
        <f t="shared" si="39"/>
        <v>0</v>
      </c>
      <c r="K231" s="30">
        <f t="shared" si="40"/>
        <v>0</v>
      </c>
      <c r="L231" s="30">
        <f t="shared" si="41"/>
        <v>12</v>
      </c>
      <c r="M231" s="38">
        <v>48183</v>
      </c>
      <c r="N231" s="39">
        <v>2.222</v>
      </c>
      <c r="O231" s="39">
        <v>12.041</v>
      </c>
      <c r="P231" s="39">
        <v>2.3069999999999999</v>
      </c>
      <c r="Q231" s="39">
        <v>8.1649999999999991</v>
      </c>
      <c r="R231" s="39">
        <v>0.85199999999999998</v>
      </c>
      <c r="S231" s="39">
        <v>9.5510000000000002</v>
      </c>
      <c r="T231" s="39">
        <v>30.632999999999999</v>
      </c>
      <c r="U231" s="39">
        <v>0.62</v>
      </c>
      <c r="V231" s="39">
        <v>0</v>
      </c>
      <c r="W231" s="39">
        <v>20.309999999999999</v>
      </c>
      <c r="X231" s="39">
        <v>14.406000000000001</v>
      </c>
      <c r="Y231" s="39">
        <v>7.3109999999999999</v>
      </c>
      <c r="Z231" s="39">
        <v>7.0439999999999996</v>
      </c>
      <c r="AA231" s="39">
        <v>4.3630000000000004</v>
      </c>
      <c r="AB231" s="39">
        <v>4.3769999999999998</v>
      </c>
      <c r="AC231" s="39">
        <v>7.4859999999999998</v>
      </c>
      <c r="AD231" s="39">
        <v>4.0140000000000002</v>
      </c>
      <c r="AE231" s="39">
        <v>4.9589999999999996</v>
      </c>
      <c r="AF231" s="39">
        <v>0</v>
      </c>
      <c r="AG231" s="39">
        <v>31.234000000000002</v>
      </c>
      <c r="AH231" s="39">
        <v>13.352</v>
      </c>
      <c r="AI231" s="39">
        <v>1.6719999999999999</v>
      </c>
      <c r="AJ231" s="39">
        <v>38.533999999999999</v>
      </c>
      <c r="AK231" s="39">
        <v>0</v>
      </c>
      <c r="AL231" s="39">
        <v>0</v>
      </c>
      <c r="AM231" s="39">
        <v>36.198</v>
      </c>
      <c r="AN231" s="39">
        <v>8.9949999999999992</v>
      </c>
      <c r="AO231" s="39">
        <v>3.3119999999999998</v>
      </c>
      <c r="AP231" s="39">
        <v>5.1580000000000004</v>
      </c>
      <c r="AQ231" s="39">
        <v>4.149</v>
      </c>
      <c r="AR231" s="39">
        <v>11.212999999999999</v>
      </c>
      <c r="AS231" s="39">
        <v>6.43</v>
      </c>
      <c r="AT231" s="39">
        <v>0.69599999999999995</v>
      </c>
      <c r="AU231" s="39">
        <v>19.173999999999999</v>
      </c>
      <c r="AV231" s="39">
        <v>5.6520000000000001</v>
      </c>
      <c r="AW231" s="39">
        <v>8.4949999999999992</v>
      </c>
      <c r="AX231" s="39">
        <v>10.08</v>
      </c>
      <c r="AY231" s="39">
        <v>0.90200000000000002</v>
      </c>
      <c r="AZ231" s="39">
        <v>5.165</v>
      </c>
      <c r="BA231" s="39">
        <v>3.45</v>
      </c>
      <c r="BB231" s="39">
        <v>41.008000000000003</v>
      </c>
      <c r="BC231" s="39">
        <v>0.48499999999999999</v>
      </c>
      <c r="BD231" s="39">
        <v>5.984</v>
      </c>
      <c r="BE231" s="39">
        <v>2.6230000000000002</v>
      </c>
      <c r="BF231" s="39">
        <v>14.316000000000001</v>
      </c>
      <c r="BG231" s="39">
        <v>11.375</v>
      </c>
      <c r="BH231" s="39">
        <v>0.127</v>
      </c>
      <c r="BI231" s="39">
        <v>21.13</v>
      </c>
      <c r="BJ231" s="39">
        <v>12.214</v>
      </c>
      <c r="BK231" s="39">
        <v>0.49</v>
      </c>
    </row>
    <row r="232" spans="1:63" x14ac:dyDescent="0.2">
      <c r="A232" s="30">
        <f t="shared" si="42"/>
        <v>2032</v>
      </c>
      <c r="D232" s="30">
        <f t="shared" si="43"/>
        <v>6</v>
      </c>
      <c r="E232" s="30">
        <f t="shared" si="34"/>
        <v>48</v>
      </c>
      <c r="F232" s="30">
        <f t="shared" si="35"/>
        <v>44</v>
      </c>
      <c r="G232" s="30">
        <f t="shared" si="36"/>
        <v>15</v>
      </c>
      <c r="H232" s="30">
        <f t="shared" si="37"/>
        <v>0</v>
      </c>
      <c r="I232" s="30">
        <f t="shared" si="38"/>
        <v>0</v>
      </c>
      <c r="J232" s="30">
        <f t="shared" si="39"/>
        <v>0</v>
      </c>
      <c r="K232" s="30">
        <f t="shared" si="40"/>
        <v>0</v>
      </c>
      <c r="L232" s="30">
        <f t="shared" si="41"/>
        <v>1</v>
      </c>
      <c r="M232" s="38">
        <v>48214</v>
      </c>
      <c r="N232" s="39">
        <v>30.419</v>
      </c>
      <c r="O232" s="39">
        <v>0</v>
      </c>
      <c r="P232" s="39">
        <v>8.8940000000000001</v>
      </c>
      <c r="Q232" s="39">
        <v>5.1660000000000004</v>
      </c>
      <c r="R232" s="39">
        <v>17.827000000000002</v>
      </c>
      <c r="S232" s="39">
        <v>6.2220000000000004</v>
      </c>
      <c r="T232" s="39">
        <v>4.0170000000000003</v>
      </c>
      <c r="U232" s="39">
        <v>6.8819999999999997</v>
      </c>
      <c r="V232" s="39">
        <v>7.9829999999999997</v>
      </c>
      <c r="W232" s="39">
        <v>5.6159999999999997</v>
      </c>
      <c r="X232" s="39">
        <v>18.747</v>
      </c>
      <c r="Y232" s="39">
        <v>0.61899999999999999</v>
      </c>
      <c r="Z232" s="39">
        <v>9.9659999999999993</v>
      </c>
      <c r="AA232" s="39">
        <v>8.4239999999999995</v>
      </c>
      <c r="AB232" s="39">
        <v>5.7160000000000002</v>
      </c>
      <c r="AC232" s="39">
        <v>38.262999999999998</v>
      </c>
      <c r="AD232" s="39">
        <v>4.5979999999999999</v>
      </c>
      <c r="AE232" s="39">
        <v>6.3949999999999996</v>
      </c>
      <c r="AF232" s="39">
        <v>6.2720000000000002</v>
      </c>
      <c r="AG232" s="39">
        <v>2.9870000000000001</v>
      </c>
      <c r="AH232" s="39">
        <v>34.204000000000001</v>
      </c>
      <c r="AI232" s="39">
        <v>13.1</v>
      </c>
      <c r="AJ232" s="39">
        <v>20.404</v>
      </c>
      <c r="AK232" s="39">
        <v>0.95599999999999996</v>
      </c>
      <c r="AL232" s="39">
        <v>1.5469999999999999</v>
      </c>
      <c r="AM232" s="39">
        <v>8.7289999999999992</v>
      </c>
      <c r="AN232" s="39">
        <v>5.0229999999999997</v>
      </c>
      <c r="AO232" s="39">
        <v>38.048999999999999</v>
      </c>
      <c r="AP232" s="39">
        <v>23.241</v>
      </c>
      <c r="AQ232" s="39">
        <v>0.95299999999999996</v>
      </c>
      <c r="AR232" s="39">
        <v>5.508</v>
      </c>
      <c r="AS232" s="39">
        <v>2.9129999999999998</v>
      </c>
      <c r="AT232" s="39">
        <v>0</v>
      </c>
      <c r="AU232" s="39">
        <v>25.881</v>
      </c>
      <c r="AV232" s="39">
        <v>12.054</v>
      </c>
      <c r="AW232" s="39">
        <v>2.7480000000000002</v>
      </c>
      <c r="AX232" s="39">
        <v>10.09</v>
      </c>
      <c r="AY232" s="39">
        <v>9.3710000000000004</v>
      </c>
      <c r="AZ232" s="39">
        <v>3.0230000000000001</v>
      </c>
      <c r="BA232" s="39">
        <v>7.5170000000000003</v>
      </c>
      <c r="BB232" s="39">
        <v>28.727</v>
      </c>
      <c r="BC232" s="39">
        <v>1.964</v>
      </c>
      <c r="BD232" s="39">
        <v>0.91200000000000003</v>
      </c>
      <c r="BE232" s="39">
        <v>14.82</v>
      </c>
      <c r="BF232" s="39">
        <v>3.9689999999999999</v>
      </c>
      <c r="BG232" s="39">
        <v>8.8780000000000001</v>
      </c>
      <c r="BH232" s="39">
        <v>4.8789999999999996</v>
      </c>
      <c r="BI232" s="39">
        <v>8.0969999999999995</v>
      </c>
      <c r="BJ232" s="39">
        <v>16.285</v>
      </c>
      <c r="BK232" s="39">
        <v>3.629</v>
      </c>
    </row>
    <row r="233" spans="1:63" x14ac:dyDescent="0.2">
      <c r="A233" s="30">
        <f t="shared" si="42"/>
        <v>2032</v>
      </c>
      <c r="D233" s="30">
        <f t="shared" si="43"/>
        <v>1</v>
      </c>
      <c r="E233" s="30">
        <f t="shared" si="34"/>
        <v>36</v>
      </c>
      <c r="F233" s="30">
        <f t="shared" si="35"/>
        <v>27</v>
      </c>
      <c r="G233" s="30">
        <f t="shared" si="36"/>
        <v>5</v>
      </c>
      <c r="H233" s="30">
        <f t="shared" si="37"/>
        <v>0</v>
      </c>
      <c r="I233" s="30">
        <f t="shared" si="38"/>
        <v>0</v>
      </c>
      <c r="J233" s="30">
        <f t="shared" si="39"/>
        <v>0</v>
      </c>
      <c r="K233" s="30">
        <f t="shared" si="40"/>
        <v>0</v>
      </c>
      <c r="L233" s="30">
        <f t="shared" si="41"/>
        <v>2</v>
      </c>
      <c r="M233" s="38">
        <v>48245</v>
      </c>
      <c r="N233" s="39">
        <v>0</v>
      </c>
      <c r="O233" s="39">
        <v>10.882999999999999</v>
      </c>
      <c r="P233" s="39">
        <v>0.192</v>
      </c>
      <c r="Q233" s="39">
        <v>8.7889999999999997</v>
      </c>
      <c r="R233" s="39">
        <v>7.1589999999999998</v>
      </c>
      <c r="S233" s="39">
        <v>0</v>
      </c>
      <c r="T233" s="39">
        <v>4.3949999999999996</v>
      </c>
      <c r="U233" s="39">
        <v>0</v>
      </c>
      <c r="V233" s="39">
        <v>0</v>
      </c>
      <c r="W233" s="39">
        <v>4.8490000000000002</v>
      </c>
      <c r="X233" s="39">
        <v>0</v>
      </c>
      <c r="Y233" s="39">
        <v>27.48</v>
      </c>
      <c r="Z233" s="39">
        <v>4.2240000000000002</v>
      </c>
      <c r="AA233" s="39">
        <v>0</v>
      </c>
      <c r="AB233" s="39">
        <v>0</v>
      </c>
      <c r="AC233" s="39">
        <v>8.7219999999999995</v>
      </c>
      <c r="AD233" s="39">
        <v>1.675</v>
      </c>
      <c r="AE233" s="39">
        <v>0.22600000000000001</v>
      </c>
      <c r="AF233" s="39">
        <v>1.8640000000000001</v>
      </c>
      <c r="AG233" s="39">
        <v>2.7E-2</v>
      </c>
      <c r="AH233" s="39">
        <v>4.6989999999999998</v>
      </c>
      <c r="AI233" s="39">
        <v>7.1999999999999995E-2</v>
      </c>
      <c r="AJ233" s="39">
        <v>8.0310000000000006</v>
      </c>
      <c r="AK233" s="39">
        <v>3.0270000000000001</v>
      </c>
      <c r="AL233" s="39">
        <v>2.355</v>
      </c>
      <c r="AM233" s="39">
        <v>24.713000000000001</v>
      </c>
      <c r="AN233" s="39">
        <v>18.669</v>
      </c>
      <c r="AO233" s="39">
        <v>0</v>
      </c>
      <c r="AP233" s="39">
        <v>1.736</v>
      </c>
      <c r="AQ233" s="39">
        <v>1.7090000000000001</v>
      </c>
      <c r="AR233" s="39">
        <v>4.048</v>
      </c>
      <c r="AS233" s="39">
        <v>0</v>
      </c>
      <c r="AT233" s="39">
        <v>0</v>
      </c>
      <c r="AU233" s="39">
        <v>2.536</v>
      </c>
      <c r="AV233" s="39">
        <v>1.893</v>
      </c>
      <c r="AW233" s="39">
        <v>6.2359999999999998</v>
      </c>
      <c r="AX233" s="39">
        <v>5.6000000000000001E-2</v>
      </c>
      <c r="AY233" s="39">
        <v>0.36399999999999999</v>
      </c>
      <c r="AZ233" s="39">
        <v>0.35799999999999998</v>
      </c>
      <c r="BA233" s="39">
        <v>0</v>
      </c>
      <c r="BB233" s="39">
        <v>6.6609999999999996</v>
      </c>
      <c r="BC233" s="39">
        <v>0.115</v>
      </c>
      <c r="BD233" s="39">
        <v>5.4640000000000004</v>
      </c>
      <c r="BE233" s="39">
        <v>0.65</v>
      </c>
      <c r="BF233" s="39">
        <v>5.52</v>
      </c>
      <c r="BG233" s="39">
        <v>0</v>
      </c>
      <c r="BH233" s="39">
        <v>0</v>
      </c>
      <c r="BI233" s="39">
        <v>6.1909999999999998</v>
      </c>
      <c r="BJ233" s="39">
        <v>12.17</v>
      </c>
      <c r="BK233" s="39">
        <v>0</v>
      </c>
    </row>
    <row r="234" spans="1:63" x14ac:dyDescent="0.2">
      <c r="A234" s="30">
        <f t="shared" si="42"/>
        <v>2032</v>
      </c>
      <c r="D234" s="30">
        <f t="shared" si="43"/>
        <v>0</v>
      </c>
      <c r="E234" s="30">
        <f t="shared" si="34"/>
        <v>37</v>
      </c>
      <c r="F234" s="30">
        <f t="shared" si="35"/>
        <v>32</v>
      </c>
      <c r="G234" s="30">
        <f t="shared" si="36"/>
        <v>1</v>
      </c>
      <c r="H234" s="30">
        <f t="shared" si="37"/>
        <v>0</v>
      </c>
      <c r="I234" s="30">
        <f t="shared" si="38"/>
        <v>0</v>
      </c>
      <c r="J234" s="30">
        <f t="shared" si="39"/>
        <v>0</v>
      </c>
      <c r="K234" s="30">
        <f t="shared" si="40"/>
        <v>0</v>
      </c>
      <c r="L234" s="30">
        <f t="shared" si="41"/>
        <v>3</v>
      </c>
      <c r="M234" s="38">
        <v>48274</v>
      </c>
      <c r="N234" s="39">
        <v>0.126</v>
      </c>
      <c r="O234" s="39">
        <v>3.4580000000000002</v>
      </c>
      <c r="P234" s="39">
        <v>0</v>
      </c>
      <c r="Q234" s="39">
        <v>2.9670000000000001</v>
      </c>
      <c r="R234" s="39">
        <v>0</v>
      </c>
      <c r="S234" s="39">
        <v>4.3479999999999999</v>
      </c>
      <c r="T234" s="39">
        <v>1.2330000000000001</v>
      </c>
      <c r="U234" s="39">
        <v>2.8170000000000002</v>
      </c>
      <c r="V234" s="39">
        <v>1.7010000000000001</v>
      </c>
      <c r="W234" s="39">
        <v>2.298</v>
      </c>
      <c r="X234" s="39">
        <v>1.073</v>
      </c>
      <c r="Y234" s="39">
        <v>1.6339999999999999</v>
      </c>
      <c r="Z234" s="39">
        <v>13.23</v>
      </c>
      <c r="AA234" s="39">
        <v>1.1419999999999999</v>
      </c>
      <c r="AB234" s="39">
        <v>3.5329999999999999</v>
      </c>
      <c r="AC234" s="39">
        <v>0.28299999999999997</v>
      </c>
      <c r="AD234" s="39">
        <v>3.8740000000000001</v>
      </c>
      <c r="AE234" s="39">
        <v>0.66</v>
      </c>
      <c r="AF234" s="39">
        <v>1.952</v>
      </c>
      <c r="AG234" s="39">
        <v>1.34</v>
      </c>
      <c r="AH234" s="39">
        <v>1.177</v>
      </c>
      <c r="AI234" s="39">
        <v>0</v>
      </c>
      <c r="AJ234" s="39">
        <v>0</v>
      </c>
      <c r="AK234" s="39">
        <v>6.62</v>
      </c>
      <c r="AL234" s="39">
        <v>0</v>
      </c>
      <c r="AM234" s="39">
        <v>1.042</v>
      </c>
      <c r="AN234" s="39">
        <v>4.6779999999999999</v>
      </c>
      <c r="AO234" s="39">
        <v>0</v>
      </c>
      <c r="AP234" s="39">
        <v>0</v>
      </c>
      <c r="AQ234" s="39">
        <v>5.0579999999999998</v>
      </c>
      <c r="AR234" s="39">
        <v>0</v>
      </c>
      <c r="AS234" s="39">
        <v>3.35</v>
      </c>
      <c r="AT234" s="39">
        <v>0.57299999999999995</v>
      </c>
      <c r="AU234" s="39">
        <v>2.556</v>
      </c>
      <c r="AV234" s="39">
        <v>7.234</v>
      </c>
      <c r="AW234" s="39">
        <v>0</v>
      </c>
      <c r="AX234" s="39">
        <v>0</v>
      </c>
      <c r="AY234" s="39">
        <v>6.1050000000000004</v>
      </c>
      <c r="AZ234" s="39">
        <v>0.45500000000000002</v>
      </c>
      <c r="BA234" s="39">
        <v>7.9139999999999997</v>
      </c>
      <c r="BB234" s="39">
        <v>4.0490000000000004</v>
      </c>
      <c r="BC234" s="39">
        <v>2.165</v>
      </c>
      <c r="BD234" s="39">
        <v>0</v>
      </c>
      <c r="BE234" s="39">
        <v>6.0609999999999999</v>
      </c>
      <c r="BF234" s="39">
        <v>0</v>
      </c>
      <c r="BG234" s="39">
        <v>1.2989999999999999</v>
      </c>
      <c r="BH234" s="39">
        <v>0</v>
      </c>
      <c r="BI234" s="39">
        <v>2.6160000000000001</v>
      </c>
      <c r="BJ234" s="39">
        <v>1.147</v>
      </c>
      <c r="BK234" s="39">
        <v>2.15</v>
      </c>
    </row>
    <row r="235" spans="1:63" x14ac:dyDescent="0.2">
      <c r="A235" s="30">
        <f t="shared" si="42"/>
        <v>2032</v>
      </c>
      <c r="D235" s="30">
        <f t="shared" si="43"/>
        <v>0</v>
      </c>
      <c r="E235" s="30">
        <f t="shared" si="34"/>
        <v>12</v>
      </c>
      <c r="F235" s="30">
        <f t="shared" si="35"/>
        <v>4</v>
      </c>
      <c r="G235" s="30">
        <f t="shared" si="36"/>
        <v>3</v>
      </c>
      <c r="H235" s="30">
        <f t="shared" si="37"/>
        <v>0</v>
      </c>
      <c r="I235" s="30">
        <f t="shared" si="38"/>
        <v>0</v>
      </c>
      <c r="J235" s="30">
        <f t="shared" si="39"/>
        <v>0</v>
      </c>
      <c r="K235" s="30">
        <f t="shared" si="40"/>
        <v>0</v>
      </c>
      <c r="L235" s="30">
        <f t="shared" si="41"/>
        <v>4</v>
      </c>
      <c r="M235" s="38">
        <v>48305</v>
      </c>
      <c r="N235" s="39">
        <v>0</v>
      </c>
      <c r="O235" s="39">
        <v>0</v>
      </c>
      <c r="P235" s="39">
        <v>8.2759999999999998</v>
      </c>
      <c r="Q235" s="39">
        <v>0</v>
      </c>
      <c r="R235" s="39">
        <v>0.628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0.126</v>
      </c>
      <c r="AC235" s="39">
        <v>0</v>
      </c>
      <c r="AD235" s="39">
        <v>0</v>
      </c>
      <c r="AE235" s="39">
        <v>13.420999999999999</v>
      </c>
      <c r="AF235" s="39">
        <v>0</v>
      </c>
      <c r="AG235" s="39">
        <v>0</v>
      </c>
      <c r="AH235" s="39">
        <v>0</v>
      </c>
      <c r="AI235" s="39">
        <v>0</v>
      </c>
      <c r="AJ235" s="39">
        <v>0.59399999999999997</v>
      </c>
      <c r="AK235" s="39">
        <v>0</v>
      </c>
      <c r="AL235" s="39">
        <v>0.63500000000000001</v>
      </c>
      <c r="AM235" s="39">
        <v>0</v>
      </c>
      <c r="AN235" s="39">
        <v>0</v>
      </c>
      <c r="AO235" s="39">
        <v>0</v>
      </c>
      <c r="AP235" s="39">
        <v>5.3999999999999999E-2</v>
      </c>
      <c r="AQ235" s="39">
        <v>0</v>
      </c>
      <c r="AR235" s="39">
        <v>0</v>
      </c>
      <c r="AS235" s="39">
        <v>0</v>
      </c>
      <c r="AT235" s="39">
        <v>0</v>
      </c>
      <c r="AU235" s="39">
        <v>0</v>
      </c>
      <c r="AV235" s="39">
        <v>0</v>
      </c>
      <c r="AW235" s="39">
        <v>0</v>
      </c>
      <c r="AX235" s="39">
        <v>0</v>
      </c>
      <c r="AY235" s="39">
        <v>0</v>
      </c>
      <c r="AZ235" s="39">
        <v>0</v>
      </c>
      <c r="BA235" s="39">
        <v>0</v>
      </c>
      <c r="BB235" s="39">
        <v>0.34399999999999997</v>
      </c>
      <c r="BC235" s="39">
        <v>13.151</v>
      </c>
      <c r="BD235" s="39">
        <v>0.23</v>
      </c>
      <c r="BE235" s="39">
        <v>0</v>
      </c>
      <c r="BF235" s="39">
        <v>0.17100000000000001</v>
      </c>
      <c r="BG235" s="39">
        <v>10.497</v>
      </c>
      <c r="BH235" s="39">
        <v>0</v>
      </c>
      <c r="BI235" s="39">
        <v>0</v>
      </c>
      <c r="BJ235" s="39">
        <v>0</v>
      </c>
      <c r="BK235" s="39">
        <v>0</v>
      </c>
    </row>
    <row r="236" spans="1:63" x14ac:dyDescent="0.2">
      <c r="A236" s="30">
        <f t="shared" si="42"/>
        <v>2032</v>
      </c>
      <c r="D236" s="30">
        <f t="shared" si="43"/>
        <v>0</v>
      </c>
      <c r="E236" s="30">
        <f t="shared" si="34"/>
        <v>42</v>
      </c>
      <c r="F236" s="30">
        <f t="shared" si="35"/>
        <v>19</v>
      </c>
      <c r="G236" s="30">
        <f t="shared" si="36"/>
        <v>1</v>
      </c>
      <c r="H236" s="30">
        <f t="shared" si="37"/>
        <v>0</v>
      </c>
      <c r="I236" s="30">
        <f t="shared" si="38"/>
        <v>0</v>
      </c>
      <c r="J236" s="30">
        <f t="shared" si="39"/>
        <v>0</v>
      </c>
      <c r="K236" s="30">
        <f t="shared" si="40"/>
        <v>0</v>
      </c>
      <c r="L236" s="30">
        <f t="shared" si="41"/>
        <v>5</v>
      </c>
      <c r="M236" s="38">
        <v>48335</v>
      </c>
      <c r="N236" s="39">
        <v>0.57999999999999996</v>
      </c>
      <c r="O236" s="39">
        <v>3.198</v>
      </c>
      <c r="P236" s="39">
        <v>0.42299999999999999</v>
      </c>
      <c r="Q236" s="39">
        <v>1.1639999999999999</v>
      </c>
      <c r="R236" s="39">
        <v>0</v>
      </c>
      <c r="S236" s="39">
        <v>12.02</v>
      </c>
      <c r="T236" s="39">
        <v>0.158</v>
      </c>
      <c r="U236" s="39">
        <v>4.1550000000000002</v>
      </c>
      <c r="V236" s="39">
        <v>9.702</v>
      </c>
      <c r="W236" s="39">
        <v>0</v>
      </c>
      <c r="X236" s="39">
        <v>0.20699999999999999</v>
      </c>
      <c r="Y236" s="39">
        <v>0.53500000000000003</v>
      </c>
      <c r="Z236" s="39">
        <v>1.7000000000000001E-2</v>
      </c>
      <c r="AA236" s="39">
        <v>0.23499999999999999</v>
      </c>
      <c r="AB236" s="39">
        <v>3.6890000000000001</v>
      </c>
      <c r="AC236" s="39">
        <v>0</v>
      </c>
      <c r="AD236" s="39">
        <v>0.19500000000000001</v>
      </c>
      <c r="AE236" s="39">
        <v>0.28299999999999997</v>
      </c>
      <c r="AF236" s="39">
        <v>0.27500000000000002</v>
      </c>
      <c r="AG236" s="39">
        <v>2.0099999999999998</v>
      </c>
      <c r="AH236" s="39">
        <v>1.125</v>
      </c>
      <c r="AI236" s="39">
        <v>0</v>
      </c>
      <c r="AJ236" s="39">
        <v>0.26700000000000002</v>
      </c>
      <c r="AK236" s="39">
        <v>5.1859999999999999</v>
      </c>
      <c r="AL236" s="39">
        <v>0.40899999999999997</v>
      </c>
      <c r="AM236" s="39">
        <v>2.2120000000000002</v>
      </c>
      <c r="AN236" s="39">
        <v>0.81799999999999995</v>
      </c>
      <c r="AO236" s="39">
        <v>0.76900000000000002</v>
      </c>
      <c r="AP236" s="39">
        <v>0</v>
      </c>
      <c r="AQ236" s="39">
        <v>0.79</v>
      </c>
      <c r="AR236" s="39">
        <v>0</v>
      </c>
      <c r="AS236" s="39">
        <v>3.2170000000000001</v>
      </c>
      <c r="AT236" s="39">
        <v>0.34</v>
      </c>
      <c r="AU236" s="39">
        <v>1.246</v>
      </c>
      <c r="AV236" s="39">
        <v>2.0230000000000001</v>
      </c>
      <c r="AW236" s="39">
        <v>0.47199999999999998</v>
      </c>
      <c r="AX236" s="39">
        <v>0.248</v>
      </c>
      <c r="AY236" s="39">
        <v>1.046</v>
      </c>
      <c r="AZ236" s="39">
        <v>0.72499999999999998</v>
      </c>
      <c r="BA236" s="39">
        <v>1.4339999999999999</v>
      </c>
      <c r="BB236" s="39">
        <v>7.1999999999999995E-2</v>
      </c>
      <c r="BC236" s="39">
        <v>1.528</v>
      </c>
      <c r="BD236" s="39">
        <v>0.51100000000000001</v>
      </c>
      <c r="BE236" s="39">
        <v>5.3999999999999999E-2</v>
      </c>
      <c r="BF236" s="39">
        <v>3.7</v>
      </c>
      <c r="BG236" s="39">
        <v>0.73199999999999998</v>
      </c>
      <c r="BH236" s="39">
        <v>2.4649999999999999</v>
      </c>
      <c r="BI236" s="39">
        <v>0</v>
      </c>
      <c r="BJ236" s="39">
        <v>8.3119999999999994</v>
      </c>
      <c r="BK236" s="39">
        <v>0</v>
      </c>
    </row>
    <row r="237" spans="1:63" x14ac:dyDescent="0.2">
      <c r="A237" s="30">
        <f t="shared" si="42"/>
        <v>2032</v>
      </c>
      <c r="D237" s="30">
        <f t="shared" si="43"/>
        <v>0</v>
      </c>
      <c r="E237" s="30">
        <f t="shared" si="34"/>
        <v>28</v>
      </c>
      <c r="F237" s="30">
        <f t="shared" si="35"/>
        <v>9</v>
      </c>
      <c r="G237" s="30">
        <f t="shared" si="36"/>
        <v>1</v>
      </c>
      <c r="H237" s="30">
        <f t="shared" si="37"/>
        <v>0</v>
      </c>
      <c r="I237" s="30">
        <f t="shared" si="38"/>
        <v>0</v>
      </c>
      <c r="J237" s="30">
        <f t="shared" si="39"/>
        <v>0</v>
      </c>
      <c r="K237" s="30">
        <f t="shared" si="40"/>
        <v>0</v>
      </c>
      <c r="L237" s="30">
        <f t="shared" si="41"/>
        <v>6</v>
      </c>
      <c r="M237" s="38">
        <v>48366</v>
      </c>
      <c r="N237" s="39">
        <v>0.59899999999999998</v>
      </c>
      <c r="O237" s="39">
        <v>3.282</v>
      </c>
      <c r="P237" s="39">
        <v>0.73699999999999999</v>
      </c>
      <c r="Q237" s="39">
        <v>0.53600000000000003</v>
      </c>
      <c r="R237" s="39">
        <v>0</v>
      </c>
      <c r="S237" s="39">
        <v>1.0329999999999999</v>
      </c>
      <c r="T237" s="39">
        <v>0.77200000000000002</v>
      </c>
      <c r="U237" s="39">
        <v>0</v>
      </c>
      <c r="V237" s="39">
        <v>0.158</v>
      </c>
      <c r="W237" s="39">
        <v>0.13500000000000001</v>
      </c>
      <c r="X237" s="39">
        <v>0.66400000000000003</v>
      </c>
      <c r="Y237" s="39">
        <v>0.48399999999999999</v>
      </c>
      <c r="Z237" s="39">
        <v>0</v>
      </c>
      <c r="AA237" s="39">
        <v>0</v>
      </c>
      <c r="AB237" s="39">
        <v>1.7999999999999999E-2</v>
      </c>
      <c r="AC237" s="39">
        <v>3.2000000000000001E-2</v>
      </c>
      <c r="AD237" s="39">
        <v>0</v>
      </c>
      <c r="AE237" s="39">
        <v>0</v>
      </c>
      <c r="AF237" s="39">
        <v>2.0720000000000001</v>
      </c>
      <c r="AG237" s="39">
        <v>0</v>
      </c>
      <c r="AH237" s="39">
        <v>0</v>
      </c>
      <c r="AI237" s="39">
        <v>2.056</v>
      </c>
      <c r="AJ237" s="39">
        <v>0</v>
      </c>
      <c r="AK237" s="39">
        <v>0</v>
      </c>
      <c r="AL237" s="39">
        <v>0.88600000000000001</v>
      </c>
      <c r="AM237" s="39">
        <v>0</v>
      </c>
      <c r="AN237" s="39">
        <v>0</v>
      </c>
      <c r="AO237" s="39">
        <v>0</v>
      </c>
      <c r="AP237" s="39">
        <v>0</v>
      </c>
      <c r="AQ237" s="39">
        <v>0.60899999999999999</v>
      </c>
      <c r="AR237" s="39">
        <v>0</v>
      </c>
      <c r="AS237" s="39">
        <v>0</v>
      </c>
      <c r="AT237" s="39">
        <v>6.3E-2</v>
      </c>
      <c r="AU237" s="39">
        <v>2.879</v>
      </c>
      <c r="AV237" s="39">
        <v>0</v>
      </c>
      <c r="AW237" s="39">
        <v>0</v>
      </c>
      <c r="AX237" s="39">
        <v>0.44400000000000001</v>
      </c>
      <c r="AY237" s="39">
        <v>0</v>
      </c>
      <c r="AZ237" s="39">
        <v>9.2999999999999999E-2</v>
      </c>
      <c r="BA237" s="39">
        <v>0.25900000000000001</v>
      </c>
      <c r="BB237" s="39">
        <v>0</v>
      </c>
      <c r="BC237" s="39">
        <v>1.8340000000000001</v>
      </c>
      <c r="BD237" s="39">
        <v>0.13600000000000001</v>
      </c>
      <c r="BE237" s="39">
        <v>14.169</v>
      </c>
      <c r="BF237" s="39">
        <v>0</v>
      </c>
      <c r="BG237" s="39">
        <v>3.605</v>
      </c>
      <c r="BH237" s="39">
        <v>7.6999999999999999E-2</v>
      </c>
      <c r="BI237" s="39">
        <v>0.35799999999999998</v>
      </c>
      <c r="BJ237" s="39">
        <v>1.014</v>
      </c>
      <c r="BK237" s="39">
        <v>0</v>
      </c>
    </row>
    <row r="238" spans="1:63" x14ac:dyDescent="0.2">
      <c r="A238" s="30">
        <f t="shared" si="42"/>
        <v>2032</v>
      </c>
      <c r="D238" s="30">
        <f t="shared" si="43"/>
        <v>28</v>
      </c>
      <c r="E238" s="30">
        <f t="shared" si="34"/>
        <v>50</v>
      </c>
      <c r="F238" s="30">
        <f t="shared" si="35"/>
        <v>50</v>
      </c>
      <c r="G238" s="30">
        <f t="shared" si="36"/>
        <v>47</v>
      </c>
      <c r="H238" s="30">
        <f t="shared" si="37"/>
        <v>5</v>
      </c>
      <c r="I238" s="30">
        <f t="shared" si="38"/>
        <v>2</v>
      </c>
      <c r="J238" s="30">
        <f t="shared" si="39"/>
        <v>0</v>
      </c>
      <c r="K238" s="30">
        <f t="shared" si="40"/>
        <v>0</v>
      </c>
      <c r="L238" s="30">
        <f t="shared" si="41"/>
        <v>7</v>
      </c>
      <c r="M238" s="38">
        <v>48396</v>
      </c>
      <c r="N238" s="39">
        <v>15.952999999999999</v>
      </c>
      <c r="O238" s="39">
        <v>45.755000000000003</v>
      </c>
      <c r="P238" s="39">
        <v>39.871000000000002</v>
      </c>
      <c r="Q238" s="39">
        <v>14.689</v>
      </c>
      <c r="R238" s="39">
        <v>41.354999999999997</v>
      </c>
      <c r="S238" s="39">
        <v>15.901999999999999</v>
      </c>
      <c r="T238" s="39">
        <v>11.856</v>
      </c>
      <c r="U238" s="39">
        <v>45.954999999999998</v>
      </c>
      <c r="V238" s="39">
        <v>28.997</v>
      </c>
      <c r="W238" s="39">
        <v>24.478000000000002</v>
      </c>
      <c r="X238" s="39">
        <v>22.170999999999999</v>
      </c>
      <c r="Y238" s="39">
        <v>28.733000000000001</v>
      </c>
      <c r="Z238" s="39">
        <v>30.628</v>
      </c>
      <c r="AA238" s="39">
        <v>23.052</v>
      </c>
      <c r="AB238" s="39">
        <v>19.617000000000001</v>
      </c>
      <c r="AC238" s="39">
        <v>37.615000000000002</v>
      </c>
      <c r="AD238" s="39">
        <v>27.158000000000001</v>
      </c>
      <c r="AE238" s="39">
        <v>139.398</v>
      </c>
      <c r="AF238" s="39">
        <v>8.8140000000000001</v>
      </c>
      <c r="AG238" s="39">
        <v>54.048000000000002</v>
      </c>
      <c r="AH238" s="39">
        <v>28.341999999999999</v>
      </c>
      <c r="AI238" s="39">
        <v>36.283000000000001</v>
      </c>
      <c r="AJ238" s="39">
        <v>24.492000000000001</v>
      </c>
      <c r="AK238" s="39">
        <v>33.512</v>
      </c>
      <c r="AL238" s="39">
        <v>4.3150000000000004</v>
      </c>
      <c r="AM238" s="39">
        <v>98.674000000000007</v>
      </c>
      <c r="AN238" s="39">
        <v>23.199000000000002</v>
      </c>
      <c r="AO238" s="39">
        <v>30.292999999999999</v>
      </c>
      <c r="AP238" s="39">
        <v>46.56</v>
      </c>
      <c r="AQ238" s="39">
        <v>11.872</v>
      </c>
      <c r="AR238" s="39">
        <v>20.533999999999999</v>
      </c>
      <c r="AS238" s="39">
        <v>33.088000000000001</v>
      </c>
      <c r="AT238" s="39">
        <v>32.018999999999998</v>
      </c>
      <c r="AU238" s="39">
        <v>21.132000000000001</v>
      </c>
      <c r="AV238" s="39">
        <v>26.701000000000001</v>
      </c>
      <c r="AW238" s="39">
        <v>24.529</v>
      </c>
      <c r="AX238" s="39">
        <v>30.77</v>
      </c>
      <c r="AY238" s="39">
        <v>36.350999999999999</v>
      </c>
      <c r="AZ238" s="39">
        <v>9.6769999999999996</v>
      </c>
      <c r="BA238" s="39">
        <v>48.665999999999997</v>
      </c>
      <c r="BB238" s="39">
        <v>18.968</v>
      </c>
      <c r="BC238" s="39">
        <v>132.28100000000001</v>
      </c>
      <c r="BD238" s="39">
        <v>11.422000000000001</v>
      </c>
      <c r="BE238" s="39">
        <v>42.631999999999998</v>
      </c>
      <c r="BF238" s="39">
        <v>19.097000000000001</v>
      </c>
      <c r="BG238" s="39">
        <v>53.048999999999999</v>
      </c>
      <c r="BH238" s="39">
        <v>31.533999999999999</v>
      </c>
      <c r="BI238" s="39">
        <v>21.98</v>
      </c>
      <c r="BJ238" s="39">
        <v>39.987000000000002</v>
      </c>
      <c r="BK238" s="39">
        <v>13.035</v>
      </c>
    </row>
    <row r="239" spans="1:63" x14ac:dyDescent="0.2">
      <c r="A239" s="30">
        <f t="shared" si="42"/>
        <v>2032</v>
      </c>
      <c r="D239" s="30">
        <f t="shared" si="43"/>
        <v>3</v>
      </c>
      <c r="E239" s="30">
        <f t="shared" si="34"/>
        <v>50</v>
      </c>
      <c r="F239" s="30">
        <f t="shared" si="35"/>
        <v>49</v>
      </c>
      <c r="G239" s="30">
        <f t="shared" si="36"/>
        <v>8</v>
      </c>
      <c r="H239" s="30">
        <f t="shared" si="37"/>
        <v>0</v>
      </c>
      <c r="I239" s="30">
        <f t="shared" si="38"/>
        <v>0</v>
      </c>
      <c r="J239" s="30">
        <f t="shared" si="39"/>
        <v>0</v>
      </c>
      <c r="K239" s="30">
        <f t="shared" si="40"/>
        <v>0</v>
      </c>
      <c r="L239" s="30">
        <f t="shared" si="41"/>
        <v>8</v>
      </c>
      <c r="M239" s="38">
        <v>48427</v>
      </c>
      <c r="N239" s="39">
        <v>2.069</v>
      </c>
      <c r="O239" s="39">
        <v>4.7240000000000002</v>
      </c>
      <c r="P239" s="39">
        <v>9.9939999999999998</v>
      </c>
      <c r="Q239" s="39">
        <v>0.623</v>
      </c>
      <c r="R239" s="39">
        <v>10.105</v>
      </c>
      <c r="S239" s="39">
        <v>1.3879999999999999</v>
      </c>
      <c r="T239" s="39">
        <v>2.9940000000000002</v>
      </c>
      <c r="U239" s="39">
        <v>20.132999999999999</v>
      </c>
      <c r="V239" s="39">
        <v>4.1139999999999999</v>
      </c>
      <c r="W239" s="39">
        <v>5.52</v>
      </c>
      <c r="X239" s="39">
        <v>5.4480000000000004</v>
      </c>
      <c r="Y239" s="39">
        <v>5.7809999999999997</v>
      </c>
      <c r="Z239" s="39">
        <v>1.77</v>
      </c>
      <c r="AA239" s="39">
        <v>12.497</v>
      </c>
      <c r="AB239" s="39">
        <v>9.8230000000000004</v>
      </c>
      <c r="AC239" s="39">
        <v>1.357</v>
      </c>
      <c r="AD239" s="39">
        <v>6.2469999999999999</v>
      </c>
      <c r="AE239" s="39">
        <v>3.887</v>
      </c>
      <c r="AF239" s="39">
        <v>8.2669999999999995</v>
      </c>
      <c r="AG239" s="39">
        <v>2.7040000000000002</v>
      </c>
      <c r="AH239" s="39">
        <v>35.484000000000002</v>
      </c>
      <c r="AI239" s="39">
        <v>2.0249999999999999</v>
      </c>
      <c r="AJ239" s="39">
        <v>1.8089999999999999</v>
      </c>
      <c r="AK239" s="39">
        <v>6.5609999999999999</v>
      </c>
      <c r="AL239" s="39">
        <v>5.0019999999999998</v>
      </c>
      <c r="AM239" s="39">
        <v>1.4019999999999999</v>
      </c>
      <c r="AN239" s="39">
        <v>4.2220000000000004</v>
      </c>
      <c r="AO239" s="39">
        <v>4.8230000000000004</v>
      </c>
      <c r="AP239" s="39">
        <v>5.468</v>
      </c>
      <c r="AQ239" s="39">
        <v>1.8049999999999999</v>
      </c>
      <c r="AR239" s="39">
        <v>6.351</v>
      </c>
      <c r="AS239" s="39">
        <v>1.992</v>
      </c>
      <c r="AT239" s="39">
        <v>3.68</v>
      </c>
      <c r="AU239" s="39">
        <v>22.228000000000002</v>
      </c>
      <c r="AV239" s="39">
        <v>2.02</v>
      </c>
      <c r="AW239" s="39">
        <v>8.0939999999999994</v>
      </c>
      <c r="AX239" s="39">
        <v>3.3210000000000002</v>
      </c>
      <c r="AY239" s="39">
        <v>5.1619999999999999</v>
      </c>
      <c r="AZ239" s="39">
        <v>1.49</v>
      </c>
      <c r="BA239" s="39">
        <v>48.27</v>
      </c>
      <c r="BB239" s="39">
        <v>7.2530000000000001</v>
      </c>
      <c r="BC239" s="39">
        <v>2.3919999999999999</v>
      </c>
      <c r="BD239" s="39">
        <v>4.9489999999999998</v>
      </c>
      <c r="BE239" s="39">
        <v>2.2509999999999999</v>
      </c>
      <c r="BF239" s="39">
        <v>4.4960000000000004</v>
      </c>
      <c r="BG239" s="39">
        <v>7.1440000000000001</v>
      </c>
      <c r="BH239" s="39">
        <v>41.368000000000002</v>
      </c>
      <c r="BI239" s="39">
        <v>2.7050000000000001</v>
      </c>
      <c r="BJ239" s="39">
        <v>3.5840000000000001</v>
      </c>
      <c r="BK239" s="39">
        <v>11.723000000000001</v>
      </c>
    </row>
    <row r="240" spans="1:63" x14ac:dyDescent="0.2">
      <c r="A240" s="30">
        <f t="shared" si="42"/>
        <v>2032</v>
      </c>
      <c r="D240" s="30">
        <f t="shared" si="43"/>
        <v>2</v>
      </c>
      <c r="E240" s="30">
        <f t="shared" si="34"/>
        <v>50</v>
      </c>
      <c r="F240" s="30">
        <f t="shared" si="35"/>
        <v>49</v>
      </c>
      <c r="G240" s="30">
        <f t="shared" si="36"/>
        <v>20</v>
      </c>
      <c r="H240" s="30">
        <f t="shared" si="37"/>
        <v>0</v>
      </c>
      <c r="I240" s="30">
        <f t="shared" si="38"/>
        <v>0</v>
      </c>
      <c r="J240" s="30">
        <f t="shared" si="39"/>
        <v>0</v>
      </c>
      <c r="K240" s="30">
        <f t="shared" si="40"/>
        <v>0</v>
      </c>
      <c r="L240" s="30">
        <f t="shared" si="41"/>
        <v>9</v>
      </c>
      <c r="M240" s="38">
        <v>48458</v>
      </c>
      <c r="N240" s="39">
        <v>14.202</v>
      </c>
      <c r="O240" s="39">
        <v>3.6880000000000002</v>
      </c>
      <c r="P240" s="39">
        <v>21.948</v>
      </c>
      <c r="Q240" s="39">
        <v>4.78</v>
      </c>
      <c r="R240" s="39">
        <v>6.6040000000000001</v>
      </c>
      <c r="S240" s="39">
        <v>7.0570000000000004</v>
      </c>
      <c r="T240" s="39">
        <v>16.495000000000001</v>
      </c>
      <c r="U240" s="39">
        <v>22.606000000000002</v>
      </c>
      <c r="V240" s="39">
        <v>16.631</v>
      </c>
      <c r="W240" s="39">
        <v>1.097</v>
      </c>
      <c r="X240" s="39">
        <v>13.603999999999999</v>
      </c>
      <c r="Y240" s="39">
        <v>6.6280000000000001</v>
      </c>
      <c r="Z240" s="39">
        <v>1.5309999999999999</v>
      </c>
      <c r="AA240" s="39">
        <v>15.398999999999999</v>
      </c>
      <c r="AB240" s="39">
        <v>0.624</v>
      </c>
      <c r="AC240" s="39">
        <v>13.827</v>
      </c>
      <c r="AD240" s="39">
        <v>7.4610000000000003</v>
      </c>
      <c r="AE240" s="39">
        <v>6.5529999999999999</v>
      </c>
      <c r="AF240" s="39">
        <v>12.994</v>
      </c>
      <c r="AG240" s="39">
        <v>5.9820000000000002</v>
      </c>
      <c r="AH240" s="39">
        <v>6.8410000000000002</v>
      </c>
      <c r="AI240" s="39">
        <v>8.7129999999999992</v>
      </c>
      <c r="AJ240" s="39">
        <v>6.6580000000000004</v>
      </c>
      <c r="AK240" s="39">
        <v>11.12</v>
      </c>
      <c r="AL240" s="39">
        <v>2.2890000000000001</v>
      </c>
      <c r="AM240" s="39">
        <v>34.420999999999999</v>
      </c>
      <c r="AN240" s="39">
        <v>11.852</v>
      </c>
      <c r="AO240" s="39">
        <v>5.7960000000000003</v>
      </c>
      <c r="AP240" s="39">
        <v>1.3120000000000001</v>
      </c>
      <c r="AQ240" s="39">
        <v>11.56</v>
      </c>
      <c r="AR240" s="39">
        <v>14.391</v>
      </c>
      <c r="AS240" s="39">
        <v>2.3149999999999999</v>
      </c>
      <c r="AT240" s="39">
        <v>8.0329999999999995</v>
      </c>
      <c r="AU240" s="39">
        <v>5.3019999999999996</v>
      </c>
      <c r="AV240" s="39">
        <v>4.9740000000000002</v>
      </c>
      <c r="AW240" s="39">
        <v>5.6029999999999998</v>
      </c>
      <c r="AX240" s="39">
        <v>7.6079999999999997</v>
      </c>
      <c r="AY240" s="39">
        <v>7.1050000000000004</v>
      </c>
      <c r="AZ240" s="39">
        <v>5.9690000000000003</v>
      </c>
      <c r="BA240" s="39">
        <v>12.518000000000001</v>
      </c>
      <c r="BB240" s="39">
        <v>2.0790000000000002</v>
      </c>
      <c r="BC240" s="39">
        <v>13.048999999999999</v>
      </c>
      <c r="BD240" s="39">
        <v>14.526999999999999</v>
      </c>
      <c r="BE240" s="39">
        <v>4.6719999999999997</v>
      </c>
      <c r="BF240" s="39">
        <v>1.67</v>
      </c>
      <c r="BG240" s="39">
        <v>14.448</v>
      </c>
      <c r="BH240" s="39">
        <v>2.7080000000000002</v>
      </c>
      <c r="BI240" s="39">
        <v>39.497999999999998</v>
      </c>
      <c r="BJ240" s="39">
        <v>12.358000000000001</v>
      </c>
      <c r="BK240" s="39">
        <v>1.1180000000000001</v>
      </c>
    </row>
    <row r="241" spans="1:63" x14ac:dyDescent="0.2">
      <c r="A241" s="30">
        <f t="shared" si="42"/>
        <v>2032</v>
      </c>
      <c r="D241" s="30">
        <f t="shared" si="43"/>
        <v>4</v>
      </c>
      <c r="E241" s="30">
        <f t="shared" si="34"/>
        <v>48</v>
      </c>
      <c r="F241" s="30">
        <f t="shared" si="35"/>
        <v>42</v>
      </c>
      <c r="G241" s="30">
        <f t="shared" si="36"/>
        <v>12</v>
      </c>
      <c r="H241" s="30">
        <f t="shared" si="37"/>
        <v>1</v>
      </c>
      <c r="I241" s="30">
        <f t="shared" si="38"/>
        <v>0</v>
      </c>
      <c r="J241" s="30">
        <f t="shared" si="39"/>
        <v>0</v>
      </c>
      <c r="K241" s="30">
        <f t="shared" si="40"/>
        <v>0</v>
      </c>
      <c r="L241" s="30">
        <f t="shared" si="41"/>
        <v>10</v>
      </c>
      <c r="M241" s="38">
        <v>48488</v>
      </c>
      <c r="N241" s="39">
        <v>5.9720000000000004</v>
      </c>
      <c r="O241" s="39">
        <v>1.3879999999999999</v>
      </c>
      <c r="P241" s="39">
        <v>3.8620000000000001</v>
      </c>
      <c r="Q241" s="39">
        <v>1.464</v>
      </c>
      <c r="R241" s="39">
        <v>3.1619999999999999</v>
      </c>
      <c r="S241" s="39">
        <v>5.7649999999999997</v>
      </c>
      <c r="T241" s="39">
        <v>0.63700000000000001</v>
      </c>
      <c r="U241" s="39">
        <v>46.945999999999998</v>
      </c>
      <c r="V241" s="39">
        <v>21.533000000000001</v>
      </c>
      <c r="W241" s="39">
        <v>0.46400000000000002</v>
      </c>
      <c r="X241" s="39">
        <v>1.3129999999999999</v>
      </c>
      <c r="Y241" s="39">
        <v>15.818</v>
      </c>
      <c r="Z241" s="39">
        <v>9.7949999999999999</v>
      </c>
      <c r="AA241" s="39">
        <v>3.3069999999999999</v>
      </c>
      <c r="AB241" s="39">
        <v>1.504</v>
      </c>
      <c r="AC241" s="39">
        <v>10.792999999999999</v>
      </c>
      <c r="AD241" s="39">
        <v>52.378999999999998</v>
      </c>
      <c r="AE241" s="39">
        <v>1.1890000000000001</v>
      </c>
      <c r="AF241" s="39">
        <v>1.2450000000000001</v>
      </c>
      <c r="AG241" s="39">
        <v>10.377000000000001</v>
      </c>
      <c r="AH241" s="39">
        <v>2.758</v>
      </c>
      <c r="AI241" s="39">
        <v>4.548</v>
      </c>
      <c r="AJ241" s="39">
        <v>2.7189999999999999</v>
      </c>
      <c r="AK241" s="39">
        <v>6.3819999999999997</v>
      </c>
      <c r="AL241" s="39">
        <v>1.845</v>
      </c>
      <c r="AM241" s="39">
        <v>8.6769999999999996</v>
      </c>
      <c r="AN241" s="39">
        <v>8.3360000000000003</v>
      </c>
      <c r="AO241" s="39">
        <v>14.654</v>
      </c>
      <c r="AP241" s="39">
        <v>0</v>
      </c>
      <c r="AQ241" s="39">
        <v>40.618000000000002</v>
      </c>
      <c r="AR241" s="39">
        <v>0.81699999999999995</v>
      </c>
      <c r="AS241" s="39">
        <v>6.7320000000000002</v>
      </c>
      <c r="AT241" s="39">
        <v>15.843999999999999</v>
      </c>
      <c r="AU241" s="39">
        <v>1.321</v>
      </c>
      <c r="AV241" s="39">
        <v>8.2629999999999999</v>
      </c>
      <c r="AW241" s="39">
        <v>1.885</v>
      </c>
      <c r="AX241" s="39">
        <v>19.706</v>
      </c>
      <c r="AY241" s="39">
        <v>0</v>
      </c>
      <c r="AZ241" s="39">
        <v>7.5570000000000004</v>
      </c>
      <c r="BA241" s="39">
        <v>0.28000000000000003</v>
      </c>
      <c r="BB241" s="39">
        <v>2.3980000000000001</v>
      </c>
      <c r="BC241" s="39">
        <v>5.4779999999999998</v>
      </c>
      <c r="BD241" s="39">
        <v>8.3699999999999992</v>
      </c>
      <c r="BE241" s="39">
        <v>0.26700000000000002</v>
      </c>
      <c r="BF241" s="39">
        <v>29.832000000000001</v>
      </c>
      <c r="BG241" s="39">
        <v>5.17</v>
      </c>
      <c r="BH241" s="39">
        <v>0.76900000000000002</v>
      </c>
      <c r="BI241" s="39">
        <v>12.775</v>
      </c>
      <c r="BJ241" s="39">
        <v>1.3</v>
      </c>
      <c r="BK241" s="39">
        <v>4.6239999999999997</v>
      </c>
    </row>
    <row r="242" spans="1:63" x14ac:dyDescent="0.2">
      <c r="A242" s="30">
        <f t="shared" si="42"/>
        <v>2032</v>
      </c>
      <c r="D242" s="30">
        <f t="shared" si="43"/>
        <v>0</v>
      </c>
      <c r="E242" s="30">
        <f t="shared" si="34"/>
        <v>13</v>
      </c>
      <c r="F242" s="30">
        <f t="shared" si="35"/>
        <v>3</v>
      </c>
      <c r="G242" s="30">
        <f t="shared" si="36"/>
        <v>0</v>
      </c>
      <c r="H242" s="30">
        <f t="shared" si="37"/>
        <v>0</v>
      </c>
      <c r="I242" s="30">
        <f t="shared" si="38"/>
        <v>0</v>
      </c>
      <c r="J242" s="30">
        <f t="shared" si="39"/>
        <v>0</v>
      </c>
      <c r="K242" s="30">
        <f t="shared" si="40"/>
        <v>0</v>
      </c>
      <c r="L242" s="30">
        <f t="shared" si="41"/>
        <v>11</v>
      </c>
      <c r="M242" s="38">
        <v>48519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1.794</v>
      </c>
      <c r="T242" s="39">
        <v>0.999</v>
      </c>
      <c r="U242" s="39">
        <v>0</v>
      </c>
      <c r="V242" s="39">
        <v>0</v>
      </c>
      <c r="W242" s="39">
        <v>0</v>
      </c>
      <c r="X242" s="39">
        <v>0</v>
      </c>
      <c r="Y242" s="39">
        <v>0.10100000000000001</v>
      </c>
      <c r="Z242" s="39">
        <v>0</v>
      </c>
      <c r="AA242" s="39">
        <v>0.45</v>
      </c>
      <c r="AB242" s="39">
        <v>0.48899999999999999</v>
      </c>
      <c r="AC242" s="39">
        <v>0</v>
      </c>
      <c r="AD242" s="39">
        <v>0</v>
      </c>
      <c r="AE242" s="39">
        <v>0</v>
      </c>
      <c r="AF242" s="39">
        <v>0.89400000000000002</v>
      </c>
      <c r="AG242" s="39">
        <v>0</v>
      </c>
      <c r="AH242" s="39">
        <v>0</v>
      </c>
      <c r="AI242" s="39">
        <v>4.2999999999999997E-2</v>
      </c>
      <c r="AJ242" s="39">
        <v>0</v>
      </c>
      <c r="AK242" s="39">
        <v>3.798</v>
      </c>
      <c r="AL242" s="39">
        <v>0</v>
      </c>
      <c r="AM242" s="39">
        <v>0</v>
      </c>
      <c r="AN242" s="39">
        <v>0</v>
      </c>
      <c r="AO242" s="39">
        <v>0</v>
      </c>
      <c r="AP242" s="39">
        <v>0</v>
      </c>
      <c r="AQ242" s="39">
        <v>0</v>
      </c>
      <c r="AR242" s="39">
        <v>0.122</v>
      </c>
      <c r="AS242" s="39">
        <v>0</v>
      </c>
      <c r="AT242" s="39">
        <v>0</v>
      </c>
      <c r="AU242" s="39">
        <v>0</v>
      </c>
      <c r="AV242" s="39">
        <v>0</v>
      </c>
      <c r="AW242" s="39">
        <v>0</v>
      </c>
      <c r="AX242" s="39">
        <v>5.4420000000000002</v>
      </c>
      <c r="AY242" s="39">
        <v>0</v>
      </c>
      <c r="AZ242" s="39">
        <v>0</v>
      </c>
      <c r="BA242" s="39">
        <v>0.82699999999999996</v>
      </c>
      <c r="BB242" s="39">
        <v>0</v>
      </c>
      <c r="BC242" s="39">
        <v>0</v>
      </c>
      <c r="BD242" s="39">
        <v>0</v>
      </c>
      <c r="BE242" s="39">
        <v>0.38500000000000001</v>
      </c>
      <c r="BF242" s="39">
        <v>0</v>
      </c>
      <c r="BG242" s="39">
        <v>0</v>
      </c>
      <c r="BH242" s="39">
        <v>0.13800000000000001</v>
      </c>
      <c r="BI242" s="39">
        <v>0</v>
      </c>
      <c r="BJ242" s="39">
        <v>0</v>
      </c>
      <c r="BK242" s="39">
        <v>0</v>
      </c>
    </row>
    <row r="243" spans="1:63" x14ac:dyDescent="0.2">
      <c r="A243" s="30">
        <f t="shared" si="42"/>
        <v>2032</v>
      </c>
      <c r="D243" s="30">
        <f t="shared" si="43"/>
        <v>6</v>
      </c>
      <c r="E243" s="30">
        <f t="shared" si="34"/>
        <v>42</v>
      </c>
      <c r="F243" s="30">
        <f t="shared" si="35"/>
        <v>34</v>
      </c>
      <c r="G243" s="30">
        <f t="shared" si="36"/>
        <v>20</v>
      </c>
      <c r="H243" s="30">
        <f t="shared" si="37"/>
        <v>0</v>
      </c>
      <c r="I243" s="30">
        <f t="shared" si="38"/>
        <v>0</v>
      </c>
      <c r="J243" s="30">
        <f t="shared" si="39"/>
        <v>0</v>
      </c>
      <c r="K243" s="30">
        <f t="shared" si="40"/>
        <v>0</v>
      </c>
      <c r="L243" s="30">
        <f t="shared" si="41"/>
        <v>12</v>
      </c>
      <c r="M243" s="38">
        <v>48549</v>
      </c>
      <c r="N243" s="39">
        <v>0</v>
      </c>
      <c r="O243" s="39">
        <v>48.125999999999998</v>
      </c>
      <c r="P243" s="39">
        <v>4.4649999999999999</v>
      </c>
      <c r="Q243" s="39">
        <v>3.323</v>
      </c>
      <c r="R243" s="39">
        <v>3.0659999999999998</v>
      </c>
      <c r="S243" s="39">
        <v>19.73</v>
      </c>
      <c r="T243" s="39">
        <v>14.8</v>
      </c>
      <c r="U243" s="39">
        <v>5.819</v>
      </c>
      <c r="V243" s="39">
        <v>29.445</v>
      </c>
      <c r="W243" s="39">
        <v>0</v>
      </c>
      <c r="X243" s="39">
        <v>2.6059999999999999</v>
      </c>
      <c r="Y243" s="39">
        <v>11.324999999999999</v>
      </c>
      <c r="Z243" s="39">
        <v>9.5779999999999994</v>
      </c>
      <c r="AA243" s="39">
        <v>0.71699999999999997</v>
      </c>
      <c r="AB243" s="39">
        <v>0.10299999999999999</v>
      </c>
      <c r="AC243" s="39">
        <v>18.236000000000001</v>
      </c>
      <c r="AD243" s="39">
        <v>0</v>
      </c>
      <c r="AE243" s="39">
        <v>22.827999999999999</v>
      </c>
      <c r="AF243" s="39">
        <v>0.41299999999999998</v>
      </c>
      <c r="AG243" s="39">
        <v>17.852</v>
      </c>
      <c r="AH243" s="39">
        <v>4.1459999999999999</v>
      </c>
      <c r="AI243" s="39">
        <v>11.287000000000001</v>
      </c>
      <c r="AJ243" s="39">
        <v>1.1359999999999999</v>
      </c>
      <c r="AK243" s="39">
        <v>14.117000000000001</v>
      </c>
      <c r="AL243" s="39">
        <v>0.314</v>
      </c>
      <c r="AM243" s="39">
        <v>41.825000000000003</v>
      </c>
      <c r="AN243" s="39">
        <v>7.91</v>
      </c>
      <c r="AO243" s="39">
        <v>4.0750000000000002</v>
      </c>
      <c r="AP243" s="39">
        <v>0</v>
      </c>
      <c r="AQ243" s="39">
        <v>28.155999999999999</v>
      </c>
      <c r="AR243" s="39">
        <v>17.850000000000001</v>
      </c>
      <c r="AS243" s="39">
        <v>0</v>
      </c>
      <c r="AT243" s="39">
        <v>10.317</v>
      </c>
      <c r="AU243" s="39">
        <v>7.4610000000000003</v>
      </c>
      <c r="AV243" s="39">
        <v>0.35699999999999998</v>
      </c>
      <c r="AW243" s="39">
        <v>11.964</v>
      </c>
      <c r="AX243" s="39">
        <v>16.193999999999999</v>
      </c>
      <c r="AY243" s="39">
        <v>0.46400000000000002</v>
      </c>
      <c r="AZ243" s="39">
        <v>7.1890000000000001</v>
      </c>
      <c r="BA243" s="39">
        <v>3.8359999999999999</v>
      </c>
      <c r="BB243" s="39">
        <v>0</v>
      </c>
      <c r="BC243" s="39">
        <v>21.376000000000001</v>
      </c>
      <c r="BD243" s="39">
        <v>14.172000000000001</v>
      </c>
      <c r="BE243" s="39">
        <v>0.70499999999999996</v>
      </c>
      <c r="BF243" s="39">
        <v>8.157</v>
      </c>
      <c r="BG243" s="39">
        <v>0.86299999999999999</v>
      </c>
      <c r="BH243" s="39">
        <v>39.356999999999999</v>
      </c>
      <c r="BI243" s="39">
        <v>0</v>
      </c>
      <c r="BJ243" s="39">
        <v>29.74</v>
      </c>
      <c r="BK243" s="39">
        <v>0</v>
      </c>
    </row>
    <row r="244" spans="1:63" x14ac:dyDescent="0.2">
      <c r="A244" s="30">
        <f t="shared" si="42"/>
        <v>2033</v>
      </c>
      <c r="D244" s="30">
        <f t="shared" si="43"/>
        <v>12</v>
      </c>
      <c r="E244" s="30">
        <f t="shared" si="34"/>
        <v>47</v>
      </c>
      <c r="F244" s="30">
        <f t="shared" si="35"/>
        <v>42</v>
      </c>
      <c r="G244" s="30">
        <f t="shared" si="36"/>
        <v>19</v>
      </c>
      <c r="H244" s="30">
        <f t="shared" si="37"/>
        <v>3</v>
      </c>
      <c r="I244" s="30">
        <f t="shared" si="38"/>
        <v>0</v>
      </c>
      <c r="J244" s="30">
        <f t="shared" si="39"/>
        <v>0</v>
      </c>
      <c r="K244" s="30">
        <f t="shared" si="40"/>
        <v>0</v>
      </c>
      <c r="L244" s="30">
        <f t="shared" si="41"/>
        <v>1</v>
      </c>
      <c r="M244" s="38">
        <v>48580</v>
      </c>
      <c r="N244" s="39">
        <v>15.597</v>
      </c>
      <c r="O244" s="39">
        <v>4.2009999999999996</v>
      </c>
      <c r="P244" s="39">
        <v>2.593</v>
      </c>
      <c r="Q244" s="39">
        <v>33.167999999999999</v>
      </c>
      <c r="R244" s="39">
        <v>21.122</v>
      </c>
      <c r="S244" s="39">
        <v>0.88</v>
      </c>
      <c r="T244" s="39">
        <v>38.767000000000003</v>
      </c>
      <c r="U244" s="39">
        <v>0</v>
      </c>
      <c r="V244" s="39">
        <v>12.815</v>
      </c>
      <c r="W244" s="39">
        <v>5.5069999999999997</v>
      </c>
      <c r="X244" s="39">
        <v>4.258</v>
      </c>
      <c r="Y244" s="39">
        <v>13.672000000000001</v>
      </c>
      <c r="Z244" s="39">
        <v>0.60599999999999998</v>
      </c>
      <c r="AA244" s="39">
        <v>26.111000000000001</v>
      </c>
      <c r="AB244" s="39">
        <v>7.28</v>
      </c>
      <c r="AC244" s="39">
        <v>25.262</v>
      </c>
      <c r="AD244" s="39">
        <v>1.1000000000000001</v>
      </c>
      <c r="AE244" s="39">
        <v>26.594000000000001</v>
      </c>
      <c r="AF244" s="39">
        <v>0.66200000000000003</v>
      </c>
      <c r="AG244" s="39">
        <v>8.7330000000000005</v>
      </c>
      <c r="AH244" s="39">
        <v>51.183999999999997</v>
      </c>
      <c r="AI244" s="39">
        <v>4.49</v>
      </c>
      <c r="AJ244" s="39">
        <v>18.172999999999998</v>
      </c>
      <c r="AK244" s="39">
        <v>2.1219999999999999</v>
      </c>
      <c r="AL244" s="39">
        <v>66.045000000000002</v>
      </c>
      <c r="AM244" s="39">
        <v>0.94</v>
      </c>
      <c r="AN244" s="39">
        <v>8.0760000000000005</v>
      </c>
      <c r="AO244" s="39">
        <v>28.704000000000001</v>
      </c>
      <c r="AP244" s="39">
        <v>0</v>
      </c>
      <c r="AQ244" s="39">
        <v>51.097999999999999</v>
      </c>
      <c r="AR244" s="39">
        <v>3.61</v>
      </c>
      <c r="AS244" s="39">
        <v>5.2439999999999998</v>
      </c>
      <c r="AT244" s="39">
        <v>4.1539999999999999</v>
      </c>
      <c r="AU244" s="39">
        <v>8.3510000000000009</v>
      </c>
      <c r="AV244" s="39">
        <v>1.1100000000000001</v>
      </c>
      <c r="AW244" s="39">
        <v>36.43</v>
      </c>
      <c r="AX244" s="39">
        <v>0.61099999999999999</v>
      </c>
      <c r="AY244" s="39">
        <v>22.702999999999999</v>
      </c>
      <c r="AZ244" s="39">
        <v>8.7460000000000004</v>
      </c>
      <c r="BA244" s="39">
        <v>2.1280000000000001</v>
      </c>
      <c r="BB244" s="39">
        <v>2.161</v>
      </c>
      <c r="BC244" s="39">
        <v>14.403</v>
      </c>
      <c r="BD244" s="39">
        <v>3.08</v>
      </c>
      <c r="BE244" s="39">
        <v>27.055</v>
      </c>
      <c r="BF244" s="39">
        <v>1.5740000000000001</v>
      </c>
      <c r="BG244" s="39">
        <v>9.1</v>
      </c>
      <c r="BH244" s="39">
        <v>4.7869999999999999</v>
      </c>
      <c r="BI244" s="39">
        <v>8.6120000000000001</v>
      </c>
      <c r="BJ244" s="39">
        <v>26.001000000000001</v>
      </c>
      <c r="BK244" s="39">
        <v>0</v>
      </c>
    </row>
    <row r="245" spans="1:63" x14ac:dyDescent="0.2">
      <c r="A245" s="30">
        <f t="shared" si="42"/>
        <v>2033</v>
      </c>
      <c r="D245" s="30">
        <f t="shared" si="43"/>
        <v>0</v>
      </c>
      <c r="E245" s="30">
        <f t="shared" si="34"/>
        <v>37</v>
      </c>
      <c r="F245" s="30">
        <f t="shared" si="35"/>
        <v>29</v>
      </c>
      <c r="G245" s="30">
        <f t="shared" si="36"/>
        <v>6</v>
      </c>
      <c r="H245" s="30">
        <f t="shared" si="37"/>
        <v>0</v>
      </c>
      <c r="I245" s="30">
        <f t="shared" si="38"/>
        <v>0</v>
      </c>
      <c r="J245" s="30">
        <f t="shared" si="39"/>
        <v>0</v>
      </c>
      <c r="K245" s="30">
        <f t="shared" si="40"/>
        <v>0</v>
      </c>
      <c r="L245" s="30">
        <f t="shared" si="41"/>
        <v>2</v>
      </c>
      <c r="M245" s="38">
        <v>48611</v>
      </c>
      <c r="N245" s="39">
        <v>0</v>
      </c>
      <c r="O245" s="39">
        <v>6.8460000000000001</v>
      </c>
      <c r="P245" s="39">
        <v>6.1310000000000002</v>
      </c>
      <c r="Q245" s="39">
        <v>0</v>
      </c>
      <c r="R245" s="39">
        <v>3.8860000000000001</v>
      </c>
      <c r="S245" s="39">
        <v>0</v>
      </c>
      <c r="T245" s="39">
        <v>0.22500000000000001</v>
      </c>
      <c r="U245" s="39">
        <v>3.274</v>
      </c>
      <c r="V245" s="39">
        <v>8.34</v>
      </c>
      <c r="W245" s="39">
        <v>0</v>
      </c>
      <c r="X245" s="39">
        <v>1.6759999999999999</v>
      </c>
      <c r="Y245" s="39">
        <v>21.727</v>
      </c>
      <c r="Z245" s="39">
        <v>2.3860000000000001</v>
      </c>
      <c r="AA245" s="39">
        <v>1.194</v>
      </c>
      <c r="AB245" s="39">
        <v>1.1120000000000001</v>
      </c>
      <c r="AC245" s="39">
        <v>0.25</v>
      </c>
      <c r="AD245" s="39">
        <v>2.1190000000000002</v>
      </c>
      <c r="AE245" s="39">
        <v>1.5429999999999999</v>
      </c>
      <c r="AF245" s="39">
        <v>4.032</v>
      </c>
      <c r="AG245" s="39">
        <v>0</v>
      </c>
      <c r="AH245" s="39">
        <v>0</v>
      </c>
      <c r="AI245" s="39">
        <v>10.09</v>
      </c>
      <c r="AJ245" s="39">
        <v>0.1</v>
      </c>
      <c r="AK245" s="39">
        <v>22.273</v>
      </c>
      <c r="AL245" s="39">
        <v>6.0019999999999998</v>
      </c>
      <c r="AM245" s="39">
        <v>24.75</v>
      </c>
      <c r="AN245" s="39">
        <v>0.83399999999999996</v>
      </c>
      <c r="AO245" s="39">
        <v>6.3490000000000002</v>
      </c>
      <c r="AP245" s="39">
        <v>6.0389999999999997</v>
      </c>
      <c r="AQ245" s="39">
        <v>0</v>
      </c>
      <c r="AR245" s="39">
        <v>12.009</v>
      </c>
      <c r="AS245" s="39">
        <v>0</v>
      </c>
      <c r="AT245" s="39">
        <v>0</v>
      </c>
      <c r="AU245" s="39">
        <v>1.9119999999999999</v>
      </c>
      <c r="AV245" s="39">
        <v>1.5920000000000001</v>
      </c>
      <c r="AW245" s="39">
        <v>3.7879999999999998</v>
      </c>
      <c r="AX245" s="39">
        <v>10.531000000000001</v>
      </c>
      <c r="AY245" s="39">
        <v>0</v>
      </c>
      <c r="AZ245" s="39">
        <v>0.63600000000000001</v>
      </c>
      <c r="BA245" s="39">
        <v>3.887</v>
      </c>
      <c r="BB245" s="39">
        <v>3.7850000000000001</v>
      </c>
      <c r="BC245" s="39">
        <v>0.45100000000000001</v>
      </c>
      <c r="BD245" s="39">
        <v>4.7290000000000001</v>
      </c>
      <c r="BE245" s="39">
        <v>0.28299999999999997</v>
      </c>
      <c r="BF245" s="39">
        <v>3.5129999999999999</v>
      </c>
      <c r="BG245" s="39">
        <v>0</v>
      </c>
      <c r="BH245" s="39">
        <v>0</v>
      </c>
      <c r="BI245" s="39">
        <v>0.53400000000000003</v>
      </c>
      <c r="BJ245" s="39">
        <v>0</v>
      </c>
      <c r="BK245" s="39">
        <v>7.31</v>
      </c>
    </row>
    <row r="246" spans="1:63" x14ac:dyDescent="0.2">
      <c r="A246" s="30">
        <f t="shared" si="42"/>
        <v>2033</v>
      </c>
      <c r="D246" s="30">
        <f t="shared" si="43"/>
        <v>1</v>
      </c>
      <c r="E246" s="30">
        <f t="shared" si="34"/>
        <v>40</v>
      </c>
      <c r="F246" s="30">
        <f t="shared" si="35"/>
        <v>29</v>
      </c>
      <c r="G246" s="30">
        <f t="shared" si="36"/>
        <v>4</v>
      </c>
      <c r="H246" s="30">
        <f t="shared" si="37"/>
        <v>0</v>
      </c>
      <c r="I246" s="30">
        <f t="shared" si="38"/>
        <v>0</v>
      </c>
      <c r="J246" s="30">
        <f t="shared" si="39"/>
        <v>0</v>
      </c>
      <c r="K246" s="30">
        <f t="shared" si="40"/>
        <v>0</v>
      </c>
      <c r="L246" s="30">
        <f t="shared" si="41"/>
        <v>3</v>
      </c>
      <c r="M246" s="38">
        <v>48639</v>
      </c>
      <c r="N246" s="39">
        <v>2.4209999999999998</v>
      </c>
      <c r="O246" s="39">
        <v>0.40200000000000002</v>
      </c>
      <c r="P246" s="39">
        <v>5.7830000000000004</v>
      </c>
      <c r="Q246" s="39">
        <v>0</v>
      </c>
      <c r="R246" s="39">
        <v>3.9009999999999998</v>
      </c>
      <c r="S246" s="39">
        <v>0.68100000000000005</v>
      </c>
      <c r="T246" s="39">
        <v>1.3180000000000001</v>
      </c>
      <c r="U246" s="39">
        <v>1.3660000000000001</v>
      </c>
      <c r="V246" s="39">
        <v>1.1910000000000001</v>
      </c>
      <c r="W246" s="39">
        <v>0.22500000000000001</v>
      </c>
      <c r="X246" s="39">
        <v>0.28599999999999998</v>
      </c>
      <c r="Y246" s="39">
        <v>1.6719999999999999</v>
      </c>
      <c r="Z246" s="39">
        <v>2.0619999999999998</v>
      </c>
      <c r="AA246" s="39">
        <v>5.7539999999999996</v>
      </c>
      <c r="AB246" s="39">
        <v>0</v>
      </c>
      <c r="AC246" s="39">
        <v>28.515999999999998</v>
      </c>
      <c r="AD246" s="39">
        <v>3.2029999999999998</v>
      </c>
      <c r="AE246" s="39">
        <v>0</v>
      </c>
      <c r="AF246" s="39">
        <v>1.7090000000000001</v>
      </c>
      <c r="AG246" s="39">
        <v>0.79500000000000004</v>
      </c>
      <c r="AH246" s="39">
        <v>1.2210000000000001</v>
      </c>
      <c r="AI246" s="39">
        <v>0</v>
      </c>
      <c r="AJ246" s="39">
        <v>1.417</v>
      </c>
      <c r="AK246" s="39">
        <v>15.507</v>
      </c>
      <c r="AL246" s="39">
        <v>0</v>
      </c>
      <c r="AM246" s="39">
        <v>5.04</v>
      </c>
      <c r="AN246" s="39">
        <v>1.302</v>
      </c>
      <c r="AO246" s="39">
        <v>1.496</v>
      </c>
      <c r="AP246" s="39">
        <v>0</v>
      </c>
      <c r="AQ246" s="39">
        <v>10.544</v>
      </c>
      <c r="AR246" s="39">
        <v>0.39100000000000001</v>
      </c>
      <c r="AS246" s="39">
        <v>4.0759999999999996</v>
      </c>
      <c r="AT246" s="39">
        <v>0.54800000000000004</v>
      </c>
      <c r="AU246" s="39">
        <v>3.0950000000000002</v>
      </c>
      <c r="AV246" s="39">
        <v>1.468</v>
      </c>
      <c r="AW246" s="39">
        <v>0.86599999999999999</v>
      </c>
      <c r="AX246" s="39">
        <v>0</v>
      </c>
      <c r="AY246" s="39">
        <v>0.88600000000000001</v>
      </c>
      <c r="AZ246" s="39">
        <v>2.2879999999999998</v>
      </c>
      <c r="BA246" s="39">
        <v>0.23400000000000001</v>
      </c>
      <c r="BB246" s="39">
        <v>24.087</v>
      </c>
      <c r="BC246" s="39">
        <v>2.9279999999999999</v>
      </c>
      <c r="BD246" s="39">
        <v>0</v>
      </c>
      <c r="BE246" s="39">
        <v>9.0640000000000001</v>
      </c>
      <c r="BF246" s="39">
        <v>0</v>
      </c>
      <c r="BG246" s="39">
        <v>2.6829999999999998</v>
      </c>
      <c r="BH246" s="39">
        <v>0.54900000000000004</v>
      </c>
      <c r="BI246" s="39">
        <v>3.2530000000000001</v>
      </c>
      <c r="BJ246" s="39">
        <v>0</v>
      </c>
      <c r="BK246" s="39">
        <v>1.3009999999999999</v>
      </c>
    </row>
    <row r="247" spans="1:63" x14ac:dyDescent="0.2">
      <c r="A247" s="30">
        <f t="shared" si="42"/>
        <v>2033</v>
      </c>
      <c r="D247" s="30">
        <f t="shared" si="43"/>
        <v>0</v>
      </c>
      <c r="E247" s="30">
        <f t="shared" si="34"/>
        <v>3</v>
      </c>
      <c r="F247" s="30">
        <f t="shared" si="35"/>
        <v>2</v>
      </c>
      <c r="G247" s="30">
        <f t="shared" si="36"/>
        <v>0</v>
      </c>
      <c r="H247" s="30">
        <f t="shared" si="37"/>
        <v>0</v>
      </c>
      <c r="I247" s="30">
        <f t="shared" si="38"/>
        <v>0</v>
      </c>
      <c r="J247" s="30">
        <f t="shared" si="39"/>
        <v>0</v>
      </c>
      <c r="K247" s="30">
        <f t="shared" si="40"/>
        <v>0</v>
      </c>
      <c r="L247" s="30">
        <f t="shared" si="41"/>
        <v>4</v>
      </c>
      <c r="M247" s="38">
        <v>48670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0.126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2.448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2.0110000000000001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</row>
    <row r="248" spans="1:63" x14ac:dyDescent="0.2">
      <c r="A248" s="30">
        <f t="shared" si="42"/>
        <v>2033</v>
      </c>
      <c r="D248" s="30">
        <f t="shared" si="43"/>
        <v>0</v>
      </c>
      <c r="E248" s="30">
        <f t="shared" si="34"/>
        <v>18</v>
      </c>
      <c r="F248" s="30">
        <f t="shared" si="35"/>
        <v>5</v>
      </c>
      <c r="G248" s="30">
        <f t="shared" si="36"/>
        <v>1</v>
      </c>
      <c r="H248" s="30">
        <f t="shared" si="37"/>
        <v>0</v>
      </c>
      <c r="I248" s="30">
        <f t="shared" si="38"/>
        <v>0</v>
      </c>
      <c r="J248" s="30">
        <f t="shared" si="39"/>
        <v>0</v>
      </c>
      <c r="K248" s="30">
        <f t="shared" si="40"/>
        <v>0</v>
      </c>
      <c r="L248" s="30">
        <f t="shared" si="41"/>
        <v>5</v>
      </c>
      <c r="M248" s="38">
        <v>48700</v>
      </c>
      <c r="N248" s="39">
        <v>0</v>
      </c>
      <c r="O248" s="39">
        <v>0</v>
      </c>
      <c r="P248" s="39">
        <v>0.31</v>
      </c>
      <c r="Q248" s="39">
        <v>0</v>
      </c>
      <c r="R248" s="39">
        <v>0.4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0.01</v>
      </c>
      <c r="AB248" s="39">
        <v>0</v>
      </c>
      <c r="AC248" s="39">
        <v>0</v>
      </c>
      <c r="AD248" s="39">
        <v>0</v>
      </c>
      <c r="AE248" s="39">
        <v>0</v>
      </c>
      <c r="AF248" s="39">
        <v>0.38</v>
      </c>
      <c r="AG248" s="39">
        <v>0</v>
      </c>
      <c r="AH248" s="39">
        <v>19.960999999999999</v>
      </c>
      <c r="AI248" s="39">
        <v>0</v>
      </c>
      <c r="AJ248" s="39">
        <v>3.6999999999999998E-2</v>
      </c>
      <c r="AK248" s="39">
        <v>8.1000000000000003E-2</v>
      </c>
      <c r="AL248" s="39">
        <v>5.3999999999999999E-2</v>
      </c>
      <c r="AM248" s="39">
        <v>1.3069999999999999</v>
      </c>
      <c r="AN248" s="39">
        <v>0.82699999999999996</v>
      </c>
      <c r="AO248" s="39">
        <v>0</v>
      </c>
      <c r="AP248" s="39">
        <v>0</v>
      </c>
      <c r="AQ248" s="39">
        <v>0.68300000000000005</v>
      </c>
      <c r="AR248" s="39">
        <v>0</v>
      </c>
      <c r="AS248" s="39">
        <v>0.378</v>
      </c>
      <c r="AT248" s="39">
        <v>0.26200000000000001</v>
      </c>
      <c r="AU248" s="39">
        <v>0</v>
      </c>
      <c r="AV248" s="39">
        <v>0</v>
      </c>
      <c r="AW248" s="39">
        <v>0</v>
      </c>
      <c r="AX248" s="39">
        <v>2.5270000000000001</v>
      </c>
      <c r="AY248" s="39">
        <v>0</v>
      </c>
      <c r="AZ248" s="39">
        <v>0</v>
      </c>
      <c r="BA248" s="39">
        <v>0</v>
      </c>
      <c r="BB248" s="39">
        <v>0</v>
      </c>
      <c r="BC248" s="39">
        <v>2.407</v>
      </c>
      <c r="BD248" s="39">
        <v>0.43</v>
      </c>
      <c r="BE248" s="39">
        <v>0</v>
      </c>
      <c r="BF248" s="39">
        <v>0.02</v>
      </c>
      <c r="BG248" s="39">
        <v>0</v>
      </c>
      <c r="BH248" s="39">
        <v>0</v>
      </c>
      <c r="BI248" s="39">
        <v>0</v>
      </c>
      <c r="BJ248" s="39">
        <v>1.798</v>
      </c>
      <c r="BK248" s="39">
        <v>0</v>
      </c>
    </row>
    <row r="249" spans="1:63" x14ac:dyDescent="0.2">
      <c r="A249" s="30">
        <f t="shared" si="42"/>
        <v>2033</v>
      </c>
      <c r="D249" s="30">
        <f t="shared" si="43"/>
        <v>0</v>
      </c>
      <c r="E249" s="30">
        <f t="shared" si="34"/>
        <v>29</v>
      </c>
      <c r="F249" s="30">
        <f t="shared" si="35"/>
        <v>4</v>
      </c>
      <c r="G249" s="30">
        <f t="shared" si="36"/>
        <v>1</v>
      </c>
      <c r="H249" s="30">
        <f t="shared" si="37"/>
        <v>0</v>
      </c>
      <c r="I249" s="30">
        <f t="shared" si="38"/>
        <v>0</v>
      </c>
      <c r="J249" s="30">
        <f t="shared" si="39"/>
        <v>0</v>
      </c>
      <c r="K249" s="30">
        <f t="shared" si="40"/>
        <v>0</v>
      </c>
      <c r="L249" s="30">
        <f t="shared" si="41"/>
        <v>6</v>
      </c>
      <c r="M249" s="38">
        <v>48731</v>
      </c>
      <c r="N249" s="39">
        <v>0</v>
      </c>
      <c r="O249" s="39">
        <v>0.374</v>
      </c>
      <c r="P249" s="39">
        <v>0.68600000000000005</v>
      </c>
      <c r="Q249" s="39">
        <v>0.39700000000000002</v>
      </c>
      <c r="R249" s="39">
        <v>0</v>
      </c>
      <c r="S249" s="39">
        <v>0.72099999999999997</v>
      </c>
      <c r="T249" s="39">
        <v>0</v>
      </c>
      <c r="U249" s="39">
        <v>0.72</v>
      </c>
      <c r="V249" s="39">
        <v>0.70399999999999996</v>
      </c>
      <c r="W249" s="39">
        <v>0.35699999999999998</v>
      </c>
      <c r="X249" s="39">
        <v>1.3180000000000001</v>
      </c>
      <c r="Y249" s="39">
        <v>0</v>
      </c>
      <c r="Z249" s="39">
        <v>0</v>
      </c>
      <c r="AA249" s="39">
        <v>0</v>
      </c>
      <c r="AB249" s="39">
        <v>0</v>
      </c>
      <c r="AC249" s="39">
        <v>0.57499999999999996</v>
      </c>
      <c r="AD249" s="39">
        <v>0</v>
      </c>
      <c r="AE249" s="39">
        <v>0.61599999999999999</v>
      </c>
      <c r="AF249" s="39">
        <v>0.28899999999999998</v>
      </c>
      <c r="AG249" s="39">
        <v>0.158</v>
      </c>
      <c r="AH249" s="39">
        <v>0.04</v>
      </c>
      <c r="AI249" s="39">
        <v>0</v>
      </c>
      <c r="AJ249" s="39">
        <v>0</v>
      </c>
      <c r="AK249" s="39">
        <v>0.46700000000000003</v>
      </c>
      <c r="AL249" s="39">
        <v>0.26200000000000001</v>
      </c>
      <c r="AM249" s="39">
        <v>0.83599999999999997</v>
      </c>
      <c r="AN249" s="39">
        <v>0.59799999999999998</v>
      </c>
      <c r="AO249" s="39">
        <v>0.65</v>
      </c>
      <c r="AP249" s="39">
        <v>0</v>
      </c>
      <c r="AQ249" s="39">
        <v>0.71199999999999997</v>
      </c>
      <c r="AR249" s="39">
        <v>0</v>
      </c>
      <c r="AS249" s="39">
        <v>0.876</v>
      </c>
      <c r="AT249" s="39">
        <v>0</v>
      </c>
      <c r="AU249" s="39">
        <v>1.0760000000000001</v>
      </c>
      <c r="AV249" s="39">
        <v>0.61099999999999999</v>
      </c>
      <c r="AW249" s="39">
        <v>0.89500000000000002</v>
      </c>
      <c r="AX249" s="39">
        <v>0</v>
      </c>
      <c r="AY249" s="39">
        <v>0</v>
      </c>
      <c r="AZ249" s="39">
        <v>0.69399999999999995</v>
      </c>
      <c r="BA249" s="39">
        <v>0.55300000000000005</v>
      </c>
      <c r="BB249" s="39">
        <v>11.071999999999999</v>
      </c>
      <c r="BC249" s="39">
        <v>0</v>
      </c>
      <c r="BD249" s="39">
        <v>0.61299999999999999</v>
      </c>
      <c r="BE249" s="39">
        <v>0</v>
      </c>
      <c r="BF249" s="39">
        <v>0</v>
      </c>
      <c r="BG249" s="39">
        <v>1.276</v>
      </c>
      <c r="BH249" s="39">
        <v>0</v>
      </c>
      <c r="BI249" s="39">
        <v>0</v>
      </c>
      <c r="BJ249" s="39">
        <v>0.80800000000000005</v>
      </c>
      <c r="BK249" s="39">
        <v>0</v>
      </c>
    </row>
    <row r="250" spans="1:63" x14ac:dyDescent="0.2">
      <c r="A250" s="30">
        <f t="shared" si="42"/>
        <v>2033</v>
      </c>
      <c r="D250" s="30">
        <f t="shared" si="43"/>
        <v>28</v>
      </c>
      <c r="E250" s="30">
        <f t="shared" si="34"/>
        <v>50</v>
      </c>
      <c r="F250" s="30">
        <f t="shared" si="35"/>
        <v>50</v>
      </c>
      <c r="G250" s="30">
        <f t="shared" si="36"/>
        <v>42</v>
      </c>
      <c r="H250" s="30">
        <f t="shared" si="37"/>
        <v>12</v>
      </c>
      <c r="I250" s="30">
        <f t="shared" si="38"/>
        <v>4</v>
      </c>
      <c r="J250" s="30">
        <f t="shared" si="39"/>
        <v>0</v>
      </c>
      <c r="K250" s="30">
        <f t="shared" si="40"/>
        <v>0</v>
      </c>
      <c r="L250" s="30">
        <f t="shared" si="41"/>
        <v>7</v>
      </c>
      <c r="M250" s="38">
        <v>48761</v>
      </c>
      <c r="N250" s="39">
        <v>37.262</v>
      </c>
      <c r="O250" s="39">
        <v>21.882000000000001</v>
      </c>
      <c r="P250" s="39">
        <v>32.110999999999997</v>
      </c>
      <c r="Q250" s="39">
        <v>27.122</v>
      </c>
      <c r="R250" s="39">
        <v>40.024000000000001</v>
      </c>
      <c r="S250" s="39">
        <v>11.948</v>
      </c>
      <c r="T250" s="39">
        <v>6.9850000000000003</v>
      </c>
      <c r="U250" s="39">
        <v>125.13500000000001</v>
      </c>
      <c r="V250" s="39">
        <v>47.966999999999999</v>
      </c>
      <c r="W250" s="39">
        <v>10.228999999999999</v>
      </c>
      <c r="X250" s="39">
        <v>60.540999999999997</v>
      </c>
      <c r="Y250" s="39">
        <v>14.047000000000001</v>
      </c>
      <c r="Z250" s="39">
        <v>1.66</v>
      </c>
      <c r="AA250" s="39">
        <v>142.84399999999999</v>
      </c>
      <c r="AB250" s="39">
        <v>110.66500000000001</v>
      </c>
      <c r="AC250" s="39">
        <v>1.56</v>
      </c>
      <c r="AD250" s="39">
        <v>14.161</v>
      </c>
      <c r="AE250" s="39">
        <v>46.055999999999997</v>
      </c>
      <c r="AF250" s="39">
        <v>33.341999999999999</v>
      </c>
      <c r="AG250" s="39">
        <v>21.15</v>
      </c>
      <c r="AH250" s="39">
        <v>98.626000000000005</v>
      </c>
      <c r="AI250" s="39">
        <v>6.3419999999999996</v>
      </c>
      <c r="AJ250" s="39">
        <v>37.999000000000002</v>
      </c>
      <c r="AK250" s="39">
        <v>17.047000000000001</v>
      </c>
      <c r="AL250" s="39">
        <v>33.795999999999999</v>
      </c>
      <c r="AM250" s="39">
        <v>82.852999999999994</v>
      </c>
      <c r="AN250" s="39">
        <v>179.238</v>
      </c>
      <c r="AO250" s="39">
        <v>2.484</v>
      </c>
      <c r="AP250" s="39">
        <v>14.734</v>
      </c>
      <c r="AQ250" s="39">
        <v>63.286000000000001</v>
      </c>
      <c r="AR250" s="39">
        <v>32.868000000000002</v>
      </c>
      <c r="AS250" s="39">
        <v>22.192</v>
      </c>
      <c r="AT250" s="39">
        <v>43.75</v>
      </c>
      <c r="AU250" s="39">
        <v>14.475</v>
      </c>
      <c r="AV250" s="39">
        <v>9.8849999999999998</v>
      </c>
      <c r="AW250" s="39">
        <v>49.716000000000001</v>
      </c>
      <c r="AX250" s="39">
        <v>13.348000000000001</v>
      </c>
      <c r="AY250" s="39">
        <v>42.337000000000003</v>
      </c>
      <c r="AZ250" s="39">
        <v>37.154000000000003</v>
      </c>
      <c r="BA250" s="39">
        <v>17.792000000000002</v>
      </c>
      <c r="BB250" s="39">
        <v>49.360999999999997</v>
      </c>
      <c r="BC250" s="39">
        <v>77.856999999999999</v>
      </c>
      <c r="BD250" s="39">
        <v>9.8520000000000003</v>
      </c>
      <c r="BE250" s="39">
        <v>44.76</v>
      </c>
      <c r="BF250" s="39">
        <v>52.05</v>
      </c>
      <c r="BG250" s="39">
        <v>11.318</v>
      </c>
      <c r="BH250" s="39">
        <v>58.817999999999998</v>
      </c>
      <c r="BI250" s="39">
        <v>19.526</v>
      </c>
      <c r="BJ250" s="39">
        <v>8.8249999999999993</v>
      </c>
      <c r="BK250" s="39">
        <v>53.655999999999999</v>
      </c>
    </row>
    <row r="251" spans="1:63" x14ac:dyDescent="0.2">
      <c r="A251" s="30">
        <f t="shared" si="42"/>
        <v>2033</v>
      </c>
      <c r="D251" s="30">
        <f t="shared" si="43"/>
        <v>4</v>
      </c>
      <c r="E251" s="30">
        <f t="shared" si="34"/>
        <v>50</v>
      </c>
      <c r="F251" s="30">
        <f t="shared" si="35"/>
        <v>46</v>
      </c>
      <c r="G251" s="30">
        <f t="shared" si="36"/>
        <v>14</v>
      </c>
      <c r="H251" s="30">
        <f t="shared" si="37"/>
        <v>0</v>
      </c>
      <c r="I251" s="30">
        <f t="shared" si="38"/>
        <v>0</v>
      </c>
      <c r="J251" s="30">
        <f t="shared" si="39"/>
        <v>0</v>
      </c>
      <c r="K251" s="30">
        <f t="shared" si="40"/>
        <v>0</v>
      </c>
      <c r="L251" s="30">
        <f t="shared" si="41"/>
        <v>8</v>
      </c>
      <c r="M251" s="38">
        <v>48792</v>
      </c>
      <c r="N251" s="39">
        <v>1.6439999999999999</v>
      </c>
      <c r="O251" s="39">
        <v>23.19</v>
      </c>
      <c r="P251" s="39">
        <v>1.518</v>
      </c>
      <c r="Q251" s="39">
        <v>8.6639999999999997</v>
      </c>
      <c r="R251" s="39">
        <v>3.0750000000000002</v>
      </c>
      <c r="S251" s="39">
        <v>2.8239999999999998</v>
      </c>
      <c r="T251" s="39">
        <v>5.6150000000000002</v>
      </c>
      <c r="U251" s="39">
        <v>1.498</v>
      </c>
      <c r="V251" s="39">
        <v>33.506999999999998</v>
      </c>
      <c r="W251" s="39">
        <v>8.5269999999999992</v>
      </c>
      <c r="X251" s="39">
        <v>3.339</v>
      </c>
      <c r="Y251" s="39">
        <v>5.7679999999999998</v>
      </c>
      <c r="Z251" s="39">
        <v>20.92</v>
      </c>
      <c r="AA251" s="39">
        <v>0.84499999999999997</v>
      </c>
      <c r="AB251" s="39">
        <v>2.2850000000000001</v>
      </c>
      <c r="AC251" s="39">
        <v>16.245000000000001</v>
      </c>
      <c r="AD251" s="39">
        <v>15.051</v>
      </c>
      <c r="AE251" s="39">
        <v>2.1509999999999998</v>
      </c>
      <c r="AF251" s="39">
        <v>4.2839999999999998</v>
      </c>
      <c r="AG251" s="39">
        <v>8.4749999999999996</v>
      </c>
      <c r="AH251" s="39">
        <v>12.987</v>
      </c>
      <c r="AI251" s="39">
        <v>29.297000000000001</v>
      </c>
      <c r="AJ251" s="39">
        <v>1.613</v>
      </c>
      <c r="AK251" s="39">
        <v>10.259</v>
      </c>
      <c r="AL251" s="39">
        <v>9.44</v>
      </c>
      <c r="AM251" s="39">
        <v>2.94</v>
      </c>
      <c r="AN251" s="39">
        <v>0.99</v>
      </c>
      <c r="AO251" s="39">
        <v>9.1150000000000002</v>
      </c>
      <c r="AP251" s="39">
        <v>3.169</v>
      </c>
      <c r="AQ251" s="39">
        <v>3.5350000000000001</v>
      </c>
      <c r="AR251" s="39">
        <v>3.859</v>
      </c>
      <c r="AS251" s="39">
        <v>10.307</v>
      </c>
      <c r="AT251" s="39">
        <v>4.2549999999999999</v>
      </c>
      <c r="AU251" s="39">
        <v>37.436999999999998</v>
      </c>
      <c r="AV251" s="39">
        <v>2.67</v>
      </c>
      <c r="AW251" s="39">
        <v>3.6619999999999999</v>
      </c>
      <c r="AX251" s="39">
        <v>0.68400000000000005</v>
      </c>
      <c r="AY251" s="39">
        <v>5.7329999999999997</v>
      </c>
      <c r="AZ251" s="39">
        <v>3.8370000000000002</v>
      </c>
      <c r="BA251" s="39">
        <v>17.853999999999999</v>
      </c>
      <c r="BB251" s="39">
        <v>10.339</v>
      </c>
      <c r="BC251" s="39">
        <v>3.879</v>
      </c>
      <c r="BD251" s="39">
        <v>0.82199999999999995</v>
      </c>
      <c r="BE251" s="39">
        <v>6.0389999999999997</v>
      </c>
      <c r="BF251" s="39">
        <v>2.944</v>
      </c>
      <c r="BG251" s="39">
        <v>3.8849999999999998</v>
      </c>
      <c r="BH251" s="39">
        <v>27.404</v>
      </c>
      <c r="BI251" s="39">
        <v>6.0439999999999996</v>
      </c>
      <c r="BJ251" s="39">
        <v>1.734</v>
      </c>
      <c r="BK251" s="39">
        <v>10.993</v>
      </c>
    </row>
    <row r="252" spans="1:63" x14ac:dyDescent="0.2">
      <c r="A252" s="30">
        <f t="shared" si="42"/>
        <v>2033</v>
      </c>
      <c r="D252" s="30">
        <f t="shared" si="43"/>
        <v>4</v>
      </c>
      <c r="E252" s="30">
        <f t="shared" si="34"/>
        <v>50</v>
      </c>
      <c r="F252" s="30">
        <f t="shared" si="35"/>
        <v>44</v>
      </c>
      <c r="G252" s="30">
        <f t="shared" si="36"/>
        <v>18</v>
      </c>
      <c r="H252" s="30">
        <f t="shared" si="37"/>
        <v>0</v>
      </c>
      <c r="I252" s="30">
        <f t="shared" si="38"/>
        <v>0</v>
      </c>
      <c r="J252" s="30">
        <f t="shared" si="39"/>
        <v>0</v>
      </c>
      <c r="K252" s="30">
        <f t="shared" si="40"/>
        <v>0</v>
      </c>
      <c r="L252" s="30">
        <f t="shared" si="41"/>
        <v>9</v>
      </c>
      <c r="M252" s="38">
        <v>48823</v>
      </c>
      <c r="N252" s="39">
        <v>8.0220000000000002</v>
      </c>
      <c r="O252" s="39">
        <v>6.43</v>
      </c>
      <c r="P252" s="39">
        <v>1.6479999999999999</v>
      </c>
      <c r="Q252" s="39">
        <v>21.632000000000001</v>
      </c>
      <c r="R252" s="39">
        <v>5.4809999999999999</v>
      </c>
      <c r="S252" s="39">
        <v>10.912000000000001</v>
      </c>
      <c r="T252" s="39">
        <v>9.4190000000000005</v>
      </c>
      <c r="U252" s="39">
        <v>31.824999999999999</v>
      </c>
      <c r="V252" s="39">
        <v>8.8490000000000002</v>
      </c>
      <c r="W252" s="39">
        <v>4.2030000000000003</v>
      </c>
      <c r="X252" s="39">
        <v>11.073</v>
      </c>
      <c r="Y252" s="39">
        <v>10.276</v>
      </c>
      <c r="Z252" s="39">
        <v>9.0950000000000006</v>
      </c>
      <c r="AA252" s="39">
        <v>4.9400000000000004</v>
      </c>
      <c r="AB252" s="39">
        <v>3.9780000000000002</v>
      </c>
      <c r="AC252" s="39">
        <v>14.942</v>
      </c>
      <c r="AD252" s="39">
        <v>15.661</v>
      </c>
      <c r="AE252" s="39">
        <v>3.27</v>
      </c>
      <c r="AF252" s="39">
        <v>28.071000000000002</v>
      </c>
      <c r="AG252" s="39">
        <v>3.3380000000000001</v>
      </c>
      <c r="AH252" s="39">
        <v>6.4420000000000002</v>
      </c>
      <c r="AI252" s="39">
        <v>2.1800000000000002</v>
      </c>
      <c r="AJ252" s="39">
        <v>8.4819999999999993</v>
      </c>
      <c r="AK252" s="39">
        <v>4.2480000000000002</v>
      </c>
      <c r="AL252" s="39">
        <v>17.466000000000001</v>
      </c>
      <c r="AM252" s="39">
        <v>0.21099999999999999</v>
      </c>
      <c r="AN252" s="39">
        <v>8.3640000000000008</v>
      </c>
      <c r="AO252" s="39">
        <v>6.23</v>
      </c>
      <c r="AP252" s="39">
        <v>8.2000000000000003E-2</v>
      </c>
      <c r="AQ252" s="39">
        <v>23.094000000000001</v>
      </c>
      <c r="AR252" s="39">
        <v>17.702000000000002</v>
      </c>
      <c r="AS252" s="39">
        <v>0.46600000000000003</v>
      </c>
      <c r="AT252" s="39">
        <v>12.464</v>
      </c>
      <c r="AU252" s="39">
        <v>1.0489999999999999</v>
      </c>
      <c r="AV252" s="39">
        <v>14.834</v>
      </c>
      <c r="AW252" s="39">
        <v>0.17699999999999999</v>
      </c>
      <c r="AX252" s="39">
        <v>12.016</v>
      </c>
      <c r="AY252" s="39">
        <v>1.8109999999999999</v>
      </c>
      <c r="AZ252" s="39">
        <v>8.9619999999999997</v>
      </c>
      <c r="BA252" s="39">
        <v>0.96899999999999997</v>
      </c>
      <c r="BB252" s="39">
        <v>8.66</v>
      </c>
      <c r="BC252" s="39">
        <v>4.95</v>
      </c>
      <c r="BD252" s="39">
        <v>27.486999999999998</v>
      </c>
      <c r="BE252" s="39">
        <v>0.94099999999999995</v>
      </c>
      <c r="BF252" s="39">
        <v>6.1459999999999999</v>
      </c>
      <c r="BG252" s="39">
        <v>12.534000000000001</v>
      </c>
      <c r="BH252" s="39">
        <v>7.2629999999999999</v>
      </c>
      <c r="BI252" s="39">
        <v>35.426000000000002</v>
      </c>
      <c r="BJ252" s="39">
        <v>14.018000000000001</v>
      </c>
      <c r="BK252" s="39">
        <v>4.1230000000000002</v>
      </c>
    </row>
    <row r="253" spans="1:63" x14ac:dyDescent="0.2">
      <c r="A253" s="30">
        <f t="shared" si="42"/>
        <v>2033</v>
      </c>
      <c r="D253" s="30">
        <f t="shared" si="43"/>
        <v>3</v>
      </c>
      <c r="E253" s="30">
        <f t="shared" si="34"/>
        <v>49</v>
      </c>
      <c r="F253" s="30">
        <f t="shared" si="35"/>
        <v>40</v>
      </c>
      <c r="G253" s="30">
        <f t="shared" si="36"/>
        <v>16</v>
      </c>
      <c r="H253" s="30">
        <f t="shared" si="37"/>
        <v>1</v>
      </c>
      <c r="I253" s="30">
        <f t="shared" si="38"/>
        <v>0</v>
      </c>
      <c r="J253" s="30">
        <f t="shared" si="39"/>
        <v>0</v>
      </c>
      <c r="K253" s="30">
        <f t="shared" si="40"/>
        <v>0</v>
      </c>
      <c r="L253" s="30">
        <f t="shared" si="41"/>
        <v>10</v>
      </c>
      <c r="M253" s="38">
        <v>48853</v>
      </c>
      <c r="N253" s="39">
        <v>20.706</v>
      </c>
      <c r="O253" s="39">
        <v>0.98299999999999998</v>
      </c>
      <c r="P253" s="39">
        <v>15.471</v>
      </c>
      <c r="Q253" s="39">
        <v>0.74099999999999999</v>
      </c>
      <c r="R253" s="39">
        <v>2.9239999999999999</v>
      </c>
      <c r="S253" s="39">
        <v>7.5540000000000003</v>
      </c>
      <c r="T253" s="39">
        <v>0.92900000000000005</v>
      </c>
      <c r="U253" s="39">
        <v>58.201999999999998</v>
      </c>
      <c r="V253" s="39">
        <v>0.80700000000000005</v>
      </c>
      <c r="W253" s="39">
        <v>10.141</v>
      </c>
      <c r="X253" s="39">
        <v>25.391999999999999</v>
      </c>
      <c r="Y253" s="39">
        <v>1.5329999999999999</v>
      </c>
      <c r="Z253" s="39">
        <v>2.8370000000000002</v>
      </c>
      <c r="AA253" s="39">
        <v>11.605</v>
      </c>
      <c r="AB253" s="39">
        <v>3.919</v>
      </c>
      <c r="AC253" s="39">
        <v>2.9870000000000001</v>
      </c>
      <c r="AD253" s="39">
        <v>15.462999999999999</v>
      </c>
      <c r="AE253" s="39">
        <v>8.2170000000000005</v>
      </c>
      <c r="AF253" s="39">
        <v>2.2999999999999998</v>
      </c>
      <c r="AG253" s="39">
        <v>7.1070000000000002</v>
      </c>
      <c r="AH253" s="39">
        <v>22.558</v>
      </c>
      <c r="AI253" s="39">
        <v>0.70599999999999996</v>
      </c>
      <c r="AJ253" s="39">
        <v>2.2850000000000001</v>
      </c>
      <c r="AK253" s="39">
        <v>5.8380000000000001</v>
      </c>
      <c r="AL253" s="39">
        <v>0.38300000000000001</v>
      </c>
      <c r="AM253" s="39">
        <v>7.87</v>
      </c>
      <c r="AN253" s="39">
        <v>42.356000000000002</v>
      </c>
      <c r="AO253" s="39">
        <v>2.427</v>
      </c>
      <c r="AP253" s="39">
        <v>2.4889999999999999</v>
      </c>
      <c r="AQ253" s="39">
        <v>5.6310000000000002</v>
      </c>
      <c r="AR253" s="39">
        <v>19.719000000000001</v>
      </c>
      <c r="AS253" s="39">
        <v>3.0209999999999999</v>
      </c>
      <c r="AT253" s="39">
        <v>3.12</v>
      </c>
      <c r="AU253" s="39">
        <v>3.556</v>
      </c>
      <c r="AV253" s="39">
        <v>17.861999999999998</v>
      </c>
      <c r="AW253" s="39">
        <v>0</v>
      </c>
      <c r="AX253" s="39">
        <v>11.252000000000001</v>
      </c>
      <c r="AY253" s="39">
        <v>3.5000000000000003E-2</v>
      </c>
      <c r="AZ253" s="39">
        <v>1.004</v>
      </c>
      <c r="BA253" s="39">
        <v>10.587999999999999</v>
      </c>
      <c r="BB253" s="39">
        <v>9.91</v>
      </c>
      <c r="BC253" s="39">
        <v>2.238</v>
      </c>
      <c r="BD253" s="39">
        <v>11.547000000000001</v>
      </c>
      <c r="BE253" s="39">
        <v>0.95099999999999996</v>
      </c>
      <c r="BF253" s="39">
        <v>14.356</v>
      </c>
      <c r="BG253" s="39">
        <v>10.166</v>
      </c>
      <c r="BH253" s="39">
        <v>0.81799999999999995</v>
      </c>
      <c r="BI253" s="39">
        <v>6.7969999999999997</v>
      </c>
      <c r="BJ253" s="39">
        <v>1.581</v>
      </c>
      <c r="BK253" s="39">
        <v>8.9719999999999995</v>
      </c>
    </row>
    <row r="254" spans="1:63" x14ac:dyDescent="0.2">
      <c r="A254" s="30">
        <f t="shared" si="42"/>
        <v>2033</v>
      </c>
      <c r="D254" s="30">
        <f t="shared" si="43"/>
        <v>0</v>
      </c>
      <c r="E254" s="30">
        <f t="shared" si="34"/>
        <v>16</v>
      </c>
      <c r="F254" s="30">
        <f t="shared" si="35"/>
        <v>5</v>
      </c>
      <c r="G254" s="30">
        <f t="shared" si="36"/>
        <v>0</v>
      </c>
      <c r="H254" s="30">
        <f t="shared" si="37"/>
        <v>0</v>
      </c>
      <c r="I254" s="30">
        <f t="shared" si="38"/>
        <v>0</v>
      </c>
      <c r="J254" s="30">
        <f t="shared" si="39"/>
        <v>0</v>
      </c>
      <c r="K254" s="30">
        <f t="shared" si="40"/>
        <v>0</v>
      </c>
      <c r="L254" s="30">
        <f t="shared" si="41"/>
        <v>11</v>
      </c>
      <c r="M254" s="38">
        <v>48884</v>
      </c>
      <c r="N254" s="39">
        <v>0.377</v>
      </c>
      <c r="O254" s="39">
        <v>0</v>
      </c>
      <c r="P254" s="39">
        <v>0</v>
      </c>
      <c r="Q254" s="39">
        <v>1.2E-2</v>
      </c>
      <c r="R254" s="39">
        <v>0</v>
      </c>
      <c r="S254" s="39">
        <v>0.47</v>
      </c>
      <c r="T254" s="39">
        <v>0</v>
      </c>
      <c r="U254" s="39">
        <v>0</v>
      </c>
      <c r="V254" s="39">
        <v>0</v>
      </c>
      <c r="W254" s="39">
        <v>9.8000000000000004E-2</v>
      </c>
      <c r="X254" s="39">
        <v>0.33700000000000002</v>
      </c>
      <c r="Y254" s="39">
        <v>0</v>
      </c>
      <c r="Z254" s="39">
        <v>0</v>
      </c>
      <c r="AA254" s="39">
        <v>0</v>
      </c>
      <c r="AB254" s="39">
        <v>0</v>
      </c>
      <c r="AC254" s="39">
        <v>1.86</v>
      </c>
      <c r="AD254" s="39">
        <v>0</v>
      </c>
      <c r="AE254" s="39">
        <v>0</v>
      </c>
      <c r="AF254" s="39">
        <v>0</v>
      </c>
      <c r="AG254" s="39">
        <v>0</v>
      </c>
      <c r="AH254" s="39">
        <v>0.433</v>
      </c>
      <c r="AI254" s="39">
        <v>0</v>
      </c>
      <c r="AJ254" s="39">
        <v>0</v>
      </c>
      <c r="AK254" s="39">
        <v>6.6000000000000003E-2</v>
      </c>
      <c r="AL254" s="39">
        <v>0</v>
      </c>
      <c r="AM254" s="39">
        <v>1.972</v>
      </c>
      <c r="AN254" s="39">
        <v>0.17100000000000001</v>
      </c>
      <c r="AO254" s="39">
        <v>0</v>
      </c>
      <c r="AP254" s="39">
        <v>4.4999999999999998E-2</v>
      </c>
      <c r="AQ254" s="39">
        <v>0</v>
      </c>
      <c r="AR254" s="39">
        <v>0.248</v>
      </c>
      <c r="AS254" s="39">
        <v>0</v>
      </c>
      <c r="AT254" s="39">
        <v>0</v>
      </c>
      <c r="AU254" s="39">
        <v>0</v>
      </c>
      <c r="AV254" s="39">
        <v>9.6280000000000001</v>
      </c>
      <c r="AW254" s="39">
        <v>0</v>
      </c>
      <c r="AX254" s="39">
        <v>0</v>
      </c>
      <c r="AY254" s="39">
        <v>0.19500000000000001</v>
      </c>
      <c r="AZ254" s="39">
        <v>1.228</v>
      </c>
      <c r="BA254" s="39">
        <v>0</v>
      </c>
      <c r="BB254" s="39">
        <v>0</v>
      </c>
      <c r="BC254" s="39">
        <v>0</v>
      </c>
      <c r="BD254" s="39">
        <v>0</v>
      </c>
      <c r="BE254" s="39">
        <v>0</v>
      </c>
      <c r="BF254" s="39">
        <v>0</v>
      </c>
      <c r="BG254" s="39">
        <v>0</v>
      </c>
      <c r="BH254" s="39">
        <v>2.3079999999999998</v>
      </c>
      <c r="BI254" s="39">
        <v>0</v>
      </c>
      <c r="BJ254" s="39">
        <v>0</v>
      </c>
      <c r="BK254" s="39">
        <v>0</v>
      </c>
    </row>
    <row r="255" spans="1:63" x14ac:dyDescent="0.2">
      <c r="A255" s="30">
        <f t="shared" si="42"/>
        <v>2033</v>
      </c>
      <c r="D255" s="30">
        <f t="shared" si="43"/>
        <v>6</v>
      </c>
      <c r="E255" s="30">
        <f t="shared" si="34"/>
        <v>46</v>
      </c>
      <c r="F255" s="30">
        <f t="shared" si="35"/>
        <v>38</v>
      </c>
      <c r="G255" s="30">
        <f t="shared" si="36"/>
        <v>21</v>
      </c>
      <c r="H255" s="30">
        <f t="shared" si="37"/>
        <v>0</v>
      </c>
      <c r="I255" s="30">
        <f t="shared" si="38"/>
        <v>0</v>
      </c>
      <c r="J255" s="30">
        <f t="shared" si="39"/>
        <v>0</v>
      </c>
      <c r="K255" s="30">
        <f t="shared" si="40"/>
        <v>0</v>
      </c>
      <c r="L255" s="30">
        <f t="shared" si="41"/>
        <v>12</v>
      </c>
      <c r="M255" s="38">
        <v>48914</v>
      </c>
      <c r="N255" s="39">
        <v>6.8760000000000003</v>
      </c>
      <c r="O255" s="39">
        <v>2.597</v>
      </c>
      <c r="P255" s="39">
        <v>28.867999999999999</v>
      </c>
      <c r="Q255" s="39">
        <v>0.217</v>
      </c>
      <c r="R255" s="39">
        <v>0.94199999999999995</v>
      </c>
      <c r="S255" s="39">
        <v>25.004999999999999</v>
      </c>
      <c r="T255" s="39">
        <v>3.347</v>
      </c>
      <c r="U255" s="39">
        <v>10.534000000000001</v>
      </c>
      <c r="V255" s="39">
        <v>35.814999999999998</v>
      </c>
      <c r="W255" s="39">
        <v>0</v>
      </c>
      <c r="X255" s="39">
        <v>11.489000000000001</v>
      </c>
      <c r="Y255" s="39">
        <v>0.59699999999999998</v>
      </c>
      <c r="Z255" s="39">
        <v>2.6949999999999998</v>
      </c>
      <c r="AA255" s="39">
        <v>13.917999999999999</v>
      </c>
      <c r="AB255" s="39">
        <v>6.4379999999999997</v>
      </c>
      <c r="AC255" s="39">
        <v>23.396999999999998</v>
      </c>
      <c r="AD255" s="39">
        <v>1.0429999999999999</v>
      </c>
      <c r="AE255" s="39">
        <v>14.346</v>
      </c>
      <c r="AF255" s="39">
        <v>23.977</v>
      </c>
      <c r="AG255" s="39">
        <v>0</v>
      </c>
      <c r="AH255" s="39">
        <v>6.7530000000000001</v>
      </c>
      <c r="AI255" s="39">
        <v>9.8680000000000003</v>
      </c>
      <c r="AJ255" s="39">
        <v>28.785</v>
      </c>
      <c r="AK255" s="39">
        <v>0.91400000000000003</v>
      </c>
      <c r="AL255" s="39">
        <v>1.4159999999999999</v>
      </c>
      <c r="AM255" s="39">
        <v>16.489000000000001</v>
      </c>
      <c r="AN255" s="39">
        <v>9.8130000000000006</v>
      </c>
      <c r="AO255" s="39">
        <v>1.7270000000000001</v>
      </c>
      <c r="AP255" s="39">
        <v>17.41</v>
      </c>
      <c r="AQ255" s="39">
        <v>0.28100000000000003</v>
      </c>
      <c r="AR255" s="39">
        <v>1.4390000000000001</v>
      </c>
      <c r="AS255" s="39">
        <v>13.287000000000001</v>
      </c>
      <c r="AT255" s="39">
        <v>28.902000000000001</v>
      </c>
      <c r="AU255" s="39">
        <v>9.2999999999999999E-2</v>
      </c>
      <c r="AV255" s="39">
        <v>5.3869999999999996</v>
      </c>
      <c r="AW255" s="39">
        <v>8.3919999999999995</v>
      </c>
      <c r="AX255" s="39">
        <v>0.03</v>
      </c>
      <c r="AY255" s="39">
        <v>15.266999999999999</v>
      </c>
      <c r="AZ255" s="39">
        <v>20.795999999999999</v>
      </c>
      <c r="BA255" s="39">
        <v>1.679</v>
      </c>
      <c r="BB255" s="39">
        <v>10.321999999999999</v>
      </c>
      <c r="BC255" s="39">
        <v>2.4790000000000001</v>
      </c>
      <c r="BD255" s="39">
        <v>12.849</v>
      </c>
      <c r="BE255" s="39">
        <v>0.35299999999999998</v>
      </c>
      <c r="BF255" s="39">
        <v>13.516</v>
      </c>
      <c r="BG255" s="39">
        <v>0</v>
      </c>
      <c r="BH255" s="39">
        <v>0</v>
      </c>
      <c r="BI255" s="39">
        <v>49.8</v>
      </c>
      <c r="BJ255" s="39">
        <v>19.382999999999999</v>
      </c>
      <c r="BK255" s="39">
        <v>1.468</v>
      </c>
    </row>
    <row r="256" spans="1:63" x14ac:dyDescent="0.2">
      <c r="A256" s="30">
        <f t="shared" si="42"/>
        <v>2034</v>
      </c>
      <c r="D256" s="30">
        <f t="shared" si="43"/>
        <v>9</v>
      </c>
      <c r="E256" s="30">
        <f t="shared" si="34"/>
        <v>47</v>
      </c>
      <c r="F256" s="30">
        <f t="shared" si="35"/>
        <v>45</v>
      </c>
      <c r="G256" s="30">
        <f t="shared" si="36"/>
        <v>21</v>
      </c>
      <c r="H256" s="30">
        <f t="shared" si="37"/>
        <v>4</v>
      </c>
      <c r="I256" s="30">
        <f t="shared" si="38"/>
        <v>0</v>
      </c>
      <c r="J256" s="30">
        <f t="shared" si="39"/>
        <v>0</v>
      </c>
      <c r="K256" s="30">
        <f t="shared" si="40"/>
        <v>0</v>
      </c>
      <c r="L256" s="30">
        <f t="shared" si="41"/>
        <v>1</v>
      </c>
      <c r="M256" s="38">
        <v>48945</v>
      </c>
      <c r="N256" s="39">
        <v>1.6220000000000001</v>
      </c>
      <c r="O256" s="39">
        <v>37.329000000000001</v>
      </c>
      <c r="P256" s="39">
        <v>11.691000000000001</v>
      </c>
      <c r="Q256" s="39">
        <v>7.3650000000000002</v>
      </c>
      <c r="R256" s="39">
        <v>16.917000000000002</v>
      </c>
      <c r="S256" s="39">
        <v>2.2160000000000002</v>
      </c>
      <c r="T256" s="39">
        <v>5.3369999999999997</v>
      </c>
      <c r="U256" s="39">
        <v>11.262</v>
      </c>
      <c r="V256" s="39">
        <v>20.66</v>
      </c>
      <c r="W256" s="39">
        <v>1.353</v>
      </c>
      <c r="X256" s="39">
        <v>32.139000000000003</v>
      </c>
      <c r="Y256" s="39">
        <v>1.599</v>
      </c>
      <c r="Z256" s="39">
        <v>7.2320000000000002</v>
      </c>
      <c r="AA256" s="39">
        <v>3.12</v>
      </c>
      <c r="AB256" s="39">
        <v>0.59099999999999997</v>
      </c>
      <c r="AC256" s="39">
        <v>54.322000000000003</v>
      </c>
      <c r="AD256" s="39">
        <v>2.74</v>
      </c>
      <c r="AE256" s="39">
        <v>17.327999999999999</v>
      </c>
      <c r="AF256" s="39">
        <v>5.2279999999999998</v>
      </c>
      <c r="AG256" s="39">
        <v>10.865</v>
      </c>
      <c r="AH256" s="39">
        <v>46.826999999999998</v>
      </c>
      <c r="AI256" s="39">
        <v>3.2970000000000002</v>
      </c>
      <c r="AJ256" s="39">
        <v>8.7370000000000001</v>
      </c>
      <c r="AK256" s="39">
        <v>6.2080000000000002</v>
      </c>
      <c r="AL256" s="39">
        <v>16.029</v>
      </c>
      <c r="AM256" s="39">
        <v>2.4529999999999998</v>
      </c>
      <c r="AN256" s="39">
        <v>4.8550000000000004</v>
      </c>
      <c r="AO256" s="39">
        <v>33.948999999999998</v>
      </c>
      <c r="AP256" s="39">
        <v>14.538</v>
      </c>
      <c r="AQ256" s="39">
        <v>4.5819999999999999</v>
      </c>
      <c r="AR256" s="39">
        <v>25.843</v>
      </c>
      <c r="AS256" s="39">
        <v>0</v>
      </c>
      <c r="AT256" s="39">
        <v>0</v>
      </c>
      <c r="AU256" s="39">
        <v>55.292999999999999</v>
      </c>
      <c r="AV256" s="39">
        <v>13.339</v>
      </c>
      <c r="AW256" s="39">
        <v>7.4880000000000004</v>
      </c>
      <c r="AX256" s="39">
        <v>5.298</v>
      </c>
      <c r="AY256" s="39">
        <v>7.62</v>
      </c>
      <c r="AZ256" s="39">
        <v>76.977999999999994</v>
      </c>
      <c r="BA256" s="39">
        <v>0</v>
      </c>
      <c r="BB256" s="39">
        <v>1.155</v>
      </c>
      <c r="BC256" s="39">
        <v>15.788</v>
      </c>
      <c r="BD256" s="39">
        <v>4.3979999999999997</v>
      </c>
      <c r="BE256" s="39">
        <v>9.9809999999999999</v>
      </c>
      <c r="BF256" s="39">
        <v>16.436</v>
      </c>
      <c r="BG256" s="39">
        <v>6.9889999999999999</v>
      </c>
      <c r="BH256" s="39">
        <v>17.058</v>
      </c>
      <c r="BI256" s="39">
        <v>4.8099999999999996</v>
      </c>
      <c r="BJ256" s="39">
        <v>58.462000000000003</v>
      </c>
      <c r="BK256" s="39">
        <v>0.84</v>
      </c>
    </row>
    <row r="257" spans="1:63" x14ac:dyDescent="0.2">
      <c r="A257" s="30">
        <f t="shared" si="42"/>
        <v>2034</v>
      </c>
      <c r="D257" s="30">
        <f t="shared" si="43"/>
        <v>1</v>
      </c>
      <c r="E257" s="30">
        <f t="shared" si="34"/>
        <v>38</v>
      </c>
      <c r="F257" s="30">
        <f t="shared" si="35"/>
        <v>21</v>
      </c>
      <c r="G257" s="30">
        <f t="shared" si="36"/>
        <v>7</v>
      </c>
      <c r="H257" s="30">
        <f t="shared" si="37"/>
        <v>0</v>
      </c>
      <c r="I257" s="30">
        <f t="shared" si="38"/>
        <v>0</v>
      </c>
      <c r="J257" s="30">
        <f t="shared" si="39"/>
        <v>0</v>
      </c>
      <c r="K257" s="30">
        <f t="shared" si="40"/>
        <v>0</v>
      </c>
      <c r="L257" s="30">
        <f t="shared" si="41"/>
        <v>2</v>
      </c>
      <c r="M257" s="38">
        <v>48976</v>
      </c>
      <c r="N257" s="39">
        <v>0.441</v>
      </c>
      <c r="O257" s="39">
        <v>0.745</v>
      </c>
      <c r="P257" s="39">
        <v>0</v>
      </c>
      <c r="Q257" s="39">
        <v>0.77300000000000002</v>
      </c>
      <c r="R257" s="39">
        <v>0</v>
      </c>
      <c r="S257" s="39">
        <v>0.55400000000000005</v>
      </c>
      <c r="T257" s="39">
        <v>2.7</v>
      </c>
      <c r="U257" s="39">
        <v>0.126</v>
      </c>
      <c r="V257" s="39">
        <v>8.8670000000000009</v>
      </c>
      <c r="W257" s="39">
        <v>0</v>
      </c>
      <c r="X257" s="39">
        <v>8.6379999999999999</v>
      </c>
      <c r="Y257" s="39">
        <v>15.346</v>
      </c>
      <c r="Z257" s="39">
        <v>0.77600000000000002</v>
      </c>
      <c r="AA257" s="39">
        <v>1.68</v>
      </c>
      <c r="AB257" s="39">
        <v>5.8999999999999997E-2</v>
      </c>
      <c r="AC257" s="39">
        <v>1.8280000000000001</v>
      </c>
      <c r="AD257" s="39">
        <v>0</v>
      </c>
      <c r="AE257" s="39">
        <v>2.444</v>
      </c>
      <c r="AF257" s="39">
        <v>0.97199999999999998</v>
      </c>
      <c r="AG257" s="39">
        <v>7.1999999999999995E-2</v>
      </c>
      <c r="AH257" s="39">
        <v>0</v>
      </c>
      <c r="AI257" s="39">
        <v>0.39800000000000002</v>
      </c>
      <c r="AJ257" s="39">
        <v>0.62</v>
      </c>
      <c r="AK257" s="39">
        <v>18.324000000000002</v>
      </c>
      <c r="AL257" s="39">
        <v>0</v>
      </c>
      <c r="AM257" s="39">
        <v>21.562999999999999</v>
      </c>
      <c r="AN257" s="39">
        <v>0</v>
      </c>
      <c r="AO257" s="39">
        <v>23.994</v>
      </c>
      <c r="AP257" s="39">
        <v>0.70399999999999996</v>
      </c>
      <c r="AQ257" s="39">
        <v>1.5349999999999999</v>
      </c>
      <c r="AR257" s="39">
        <v>5.2130000000000001</v>
      </c>
      <c r="AS257" s="39">
        <v>0.747</v>
      </c>
      <c r="AT257" s="39">
        <v>6.8849999999999998</v>
      </c>
      <c r="AU257" s="39">
        <v>0</v>
      </c>
      <c r="AV257" s="39">
        <v>4.9400000000000004</v>
      </c>
      <c r="AW257" s="39">
        <v>0.41799999999999998</v>
      </c>
      <c r="AX257" s="39">
        <v>0</v>
      </c>
      <c r="AY257" s="39">
        <v>1.645</v>
      </c>
      <c r="AZ257" s="39">
        <v>1.218</v>
      </c>
      <c r="BA257" s="39">
        <v>0.64500000000000002</v>
      </c>
      <c r="BB257" s="39">
        <v>1.0720000000000001</v>
      </c>
      <c r="BC257" s="39">
        <v>0.58199999999999996</v>
      </c>
      <c r="BD257" s="39">
        <v>0</v>
      </c>
      <c r="BE257" s="39">
        <v>15.106999999999999</v>
      </c>
      <c r="BF257" s="39">
        <v>28.349</v>
      </c>
      <c r="BG257" s="39">
        <v>0</v>
      </c>
      <c r="BH257" s="39">
        <v>12.746</v>
      </c>
      <c r="BI257" s="39">
        <v>0</v>
      </c>
      <c r="BJ257" s="39">
        <v>3.69</v>
      </c>
      <c r="BK257" s="39">
        <v>5.2999999999999999E-2</v>
      </c>
    </row>
    <row r="258" spans="1:63" x14ac:dyDescent="0.2">
      <c r="A258" s="30">
        <f t="shared" si="42"/>
        <v>2034</v>
      </c>
      <c r="D258" s="30">
        <f t="shared" si="43"/>
        <v>1</v>
      </c>
      <c r="E258" s="30">
        <f t="shared" si="34"/>
        <v>45</v>
      </c>
      <c r="F258" s="30">
        <f t="shared" si="35"/>
        <v>38</v>
      </c>
      <c r="G258" s="30">
        <f t="shared" si="36"/>
        <v>6</v>
      </c>
      <c r="H258" s="30">
        <f t="shared" si="37"/>
        <v>0</v>
      </c>
      <c r="I258" s="30">
        <f t="shared" si="38"/>
        <v>0</v>
      </c>
      <c r="J258" s="30">
        <f t="shared" si="39"/>
        <v>0</v>
      </c>
      <c r="K258" s="30">
        <f t="shared" si="40"/>
        <v>0</v>
      </c>
      <c r="L258" s="30">
        <f t="shared" si="41"/>
        <v>3</v>
      </c>
      <c r="M258" s="38">
        <v>49004</v>
      </c>
      <c r="N258" s="39">
        <v>19.829000000000001</v>
      </c>
      <c r="O258" s="39">
        <v>0.67</v>
      </c>
      <c r="P258" s="39">
        <v>9.17</v>
      </c>
      <c r="Q258" s="39">
        <v>0</v>
      </c>
      <c r="R258" s="39">
        <v>6.2859999999999996</v>
      </c>
      <c r="S258" s="39">
        <v>2.613</v>
      </c>
      <c r="T258" s="39">
        <v>6.7469999999999999</v>
      </c>
      <c r="U258" s="39">
        <v>0</v>
      </c>
      <c r="V258" s="39">
        <v>8.9090000000000007</v>
      </c>
      <c r="W258" s="39">
        <v>0.84199999999999997</v>
      </c>
      <c r="X258" s="39">
        <v>4.0350000000000001</v>
      </c>
      <c r="Y258" s="39">
        <v>2.274</v>
      </c>
      <c r="Z258" s="39">
        <v>25.792000000000002</v>
      </c>
      <c r="AA258" s="39">
        <v>0.71799999999999997</v>
      </c>
      <c r="AB258" s="39">
        <v>1.238</v>
      </c>
      <c r="AC258" s="39">
        <v>2.4390000000000001</v>
      </c>
      <c r="AD258" s="39">
        <v>4.7949999999999999</v>
      </c>
      <c r="AE258" s="39">
        <v>0</v>
      </c>
      <c r="AF258" s="39">
        <v>1.21</v>
      </c>
      <c r="AG258" s="39">
        <v>8.8309999999999995</v>
      </c>
      <c r="AH258" s="39">
        <v>0.32600000000000001</v>
      </c>
      <c r="AI258" s="39">
        <v>2.9889999999999999</v>
      </c>
      <c r="AJ258" s="39">
        <v>1.502</v>
      </c>
      <c r="AK258" s="39">
        <v>17.007999999999999</v>
      </c>
      <c r="AL258" s="39">
        <v>1.151</v>
      </c>
      <c r="AM258" s="39">
        <v>2.9510000000000001</v>
      </c>
      <c r="AN258" s="39">
        <v>0.96</v>
      </c>
      <c r="AO258" s="39">
        <v>14.234999999999999</v>
      </c>
      <c r="AP258" s="39">
        <v>0</v>
      </c>
      <c r="AQ258" s="39">
        <v>10.721</v>
      </c>
      <c r="AR258" s="39">
        <v>4.0949999999999998</v>
      </c>
      <c r="AS258" s="39">
        <v>0.91900000000000004</v>
      </c>
      <c r="AT258" s="39">
        <v>1.2949999999999999</v>
      </c>
      <c r="AU258" s="39">
        <v>3.2080000000000002</v>
      </c>
      <c r="AV258" s="39">
        <v>2.1579999999999999</v>
      </c>
      <c r="AW258" s="39">
        <v>4.617</v>
      </c>
      <c r="AX258" s="39">
        <v>1.7589999999999999</v>
      </c>
      <c r="AY258" s="39">
        <v>3.02</v>
      </c>
      <c r="AZ258" s="39">
        <v>1.2110000000000001</v>
      </c>
      <c r="BA258" s="39">
        <v>5.2779999999999996</v>
      </c>
      <c r="BB258" s="39">
        <v>14.96</v>
      </c>
      <c r="BC258" s="39">
        <v>5.4080000000000004</v>
      </c>
      <c r="BD258" s="39">
        <v>4.8780000000000001</v>
      </c>
      <c r="BE258" s="39">
        <v>0</v>
      </c>
      <c r="BF258" s="39">
        <v>0.67800000000000005</v>
      </c>
      <c r="BG258" s="39">
        <v>2.4359999999999999</v>
      </c>
      <c r="BH258" s="39">
        <v>3.3740000000000001</v>
      </c>
      <c r="BI258" s="39">
        <v>3.9129999999999998</v>
      </c>
      <c r="BJ258" s="39">
        <v>3.202</v>
      </c>
      <c r="BK258" s="39">
        <v>1.266</v>
      </c>
    </row>
    <row r="259" spans="1:63" x14ac:dyDescent="0.2">
      <c r="A259" s="30">
        <f t="shared" si="42"/>
        <v>2034</v>
      </c>
      <c r="D259" s="30">
        <f t="shared" si="43"/>
        <v>0</v>
      </c>
      <c r="E259" s="30">
        <f t="shared" si="34"/>
        <v>7</v>
      </c>
      <c r="F259" s="30">
        <f t="shared" si="35"/>
        <v>3</v>
      </c>
      <c r="G259" s="30">
        <f t="shared" si="36"/>
        <v>0</v>
      </c>
      <c r="H259" s="30">
        <f t="shared" si="37"/>
        <v>0</v>
      </c>
      <c r="I259" s="30">
        <f t="shared" si="38"/>
        <v>0</v>
      </c>
      <c r="J259" s="30">
        <f t="shared" si="39"/>
        <v>0</v>
      </c>
      <c r="K259" s="30">
        <f t="shared" si="40"/>
        <v>0</v>
      </c>
      <c r="L259" s="30">
        <f t="shared" si="41"/>
        <v>4</v>
      </c>
      <c r="M259" s="38">
        <v>49035</v>
      </c>
      <c r="N259" s="39">
        <v>0.97799999999999998</v>
      </c>
      <c r="O259" s="39">
        <v>0</v>
      </c>
      <c r="P259" s="39">
        <v>0</v>
      </c>
      <c r="Q259" s="39">
        <v>0</v>
      </c>
      <c r="R259" s="39">
        <v>0.23100000000000001</v>
      </c>
      <c r="S259" s="39">
        <v>0</v>
      </c>
      <c r="T259" s="39">
        <v>0</v>
      </c>
      <c r="U259" s="39">
        <v>0</v>
      </c>
      <c r="V259" s="39">
        <v>1.9039999999999999</v>
      </c>
      <c r="W259" s="39">
        <v>0</v>
      </c>
      <c r="X259" s="39">
        <v>9.9000000000000005E-2</v>
      </c>
      <c r="Y259" s="39">
        <v>0</v>
      </c>
      <c r="Z259" s="39">
        <v>0.70399999999999996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  <c r="AN259" s="39">
        <v>0</v>
      </c>
      <c r="AO259" s="39">
        <v>0</v>
      </c>
      <c r="AP259" s="39">
        <v>3.0379999999999998</v>
      </c>
      <c r="AQ259" s="39">
        <v>0</v>
      </c>
      <c r="AR259" s="39">
        <v>0</v>
      </c>
      <c r="AS259" s="39">
        <v>0</v>
      </c>
      <c r="AT259" s="39">
        <v>0</v>
      </c>
      <c r="AU259" s="39">
        <v>0</v>
      </c>
      <c r="AV259" s="39">
        <v>0</v>
      </c>
      <c r="AW259" s="39">
        <v>0</v>
      </c>
      <c r="AX259" s="39">
        <v>0</v>
      </c>
      <c r="AY259" s="39">
        <v>0</v>
      </c>
      <c r="AZ259" s="39">
        <v>1.268</v>
      </c>
      <c r="BA259" s="39">
        <v>0</v>
      </c>
      <c r="BB259" s="39">
        <v>0</v>
      </c>
      <c r="BC259" s="39">
        <v>0</v>
      </c>
      <c r="BD259" s="39">
        <v>0</v>
      </c>
      <c r="BE259" s="39">
        <v>0</v>
      </c>
      <c r="BF259" s="39">
        <v>0</v>
      </c>
      <c r="BG259" s="39">
        <v>0</v>
      </c>
      <c r="BH259" s="39">
        <v>0</v>
      </c>
      <c r="BI259" s="39">
        <v>0</v>
      </c>
      <c r="BJ259" s="39">
        <v>0</v>
      </c>
      <c r="BK259" s="39">
        <v>0</v>
      </c>
    </row>
    <row r="260" spans="1:63" x14ac:dyDescent="0.2">
      <c r="A260" s="30">
        <f t="shared" si="42"/>
        <v>2034</v>
      </c>
      <c r="D260" s="30">
        <f t="shared" si="43"/>
        <v>0</v>
      </c>
      <c r="E260" s="30">
        <f t="shared" si="34"/>
        <v>8</v>
      </c>
      <c r="F260" s="30">
        <f t="shared" si="35"/>
        <v>5</v>
      </c>
      <c r="G260" s="30">
        <f t="shared" si="36"/>
        <v>0</v>
      </c>
      <c r="H260" s="30">
        <f t="shared" si="37"/>
        <v>0</v>
      </c>
      <c r="I260" s="30">
        <f t="shared" si="38"/>
        <v>0</v>
      </c>
      <c r="J260" s="30">
        <f t="shared" si="39"/>
        <v>0</v>
      </c>
      <c r="K260" s="30">
        <f t="shared" si="40"/>
        <v>0</v>
      </c>
      <c r="L260" s="30">
        <f t="shared" si="41"/>
        <v>5</v>
      </c>
      <c r="M260" s="38">
        <v>49065</v>
      </c>
      <c r="N260" s="39">
        <v>0</v>
      </c>
      <c r="O260" s="39">
        <v>0</v>
      </c>
      <c r="P260" s="39">
        <v>0</v>
      </c>
      <c r="Q260" s="39">
        <v>3.7010000000000001</v>
      </c>
      <c r="R260" s="39">
        <v>0</v>
      </c>
      <c r="S260" s="39">
        <v>0</v>
      </c>
      <c r="T260" s="39">
        <v>0.254</v>
      </c>
      <c r="U260" s="39">
        <v>0</v>
      </c>
      <c r="V260" s="39">
        <v>0</v>
      </c>
      <c r="W260" s="39">
        <v>0.14899999999999999</v>
      </c>
      <c r="X260" s="39">
        <v>0</v>
      </c>
      <c r="Y260" s="39">
        <v>0</v>
      </c>
      <c r="Z260" s="39">
        <v>1.3029999999999999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3.9820000000000002</v>
      </c>
      <c r="AI260" s="39">
        <v>0</v>
      </c>
      <c r="AJ260" s="39">
        <v>0</v>
      </c>
      <c r="AK260" s="39">
        <v>0.10299999999999999</v>
      </c>
      <c r="AL260" s="39">
        <v>0</v>
      </c>
      <c r="AM260" s="39">
        <v>0</v>
      </c>
      <c r="AN260" s="39">
        <v>0</v>
      </c>
      <c r="AO260" s="39">
        <v>0</v>
      </c>
      <c r="AP260" s="39">
        <v>3.0539999999999998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1.109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</row>
    <row r="261" spans="1:63" x14ac:dyDescent="0.2">
      <c r="A261" s="30">
        <f t="shared" si="42"/>
        <v>2034</v>
      </c>
      <c r="D261" s="30">
        <f t="shared" si="43"/>
        <v>1</v>
      </c>
      <c r="E261" s="30">
        <f t="shared" si="34"/>
        <v>22</v>
      </c>
      <c r="F261" s="30">
        <f t="shared" si="35"/>
        <v>7</v>
      </c>
      <c r="G261" s="30">
        <f t="shared" si="36"/>
        <v>1</v>
      </c>
      <c r="H261" s="30">
        <f t="shared" si="37"/>
        <v>0</v>
      </c>
      <c r="I261" s="30">
        <f t="shared" si="38"/>
        <v>0</v>
      </c>
      <c r="J261" s="30">
        <f t="shared" si="39"/>
        <v>0</v>
      </c>
      <c r="K261" s="30">
        <f t="shared" si="40"/>
        <v>0</v>
      </c>
      <c r="L261" s="30">
        <f t="shared" si="41"/>
        <v>6</v>
      </c>
      <c r="M261" s="38">
        <v>49096</v>
      </c>
      <c r="N261" s="39">
        <v>0</v>
      </c>
      <c r="O261" s="39">
        <v>25.353000000000002</v>
      </c>
      <c r="P261" s="39">
        <v>0</v>
      </c>
      <c r="Q261" s="39">
        <v>3.2970000000000002</v>
      </c>
      <c r="R261" s="39">
        <v>0</v>
      </c>
      <c r="S261" s="39">
        <v>0</v>
      </c>
      <c r="T261" s="39">
        <v>0</v>
      </c>
      <c r="U261" s="39">
        <v>0</v>
      </c>
      <c r="V261" s="39">
        <v>1.224</v>
      </c>
      <c r="W261" s="39">
        <v>0</v>
      </c>
      <c r="X261" s="39">
        <v>2.0680000000000001</v>
      </c>
      <c r="Y261" s="39">
        <v>0</v>
      </c>
      <c r="Z261" s="39">
        <v>0.497</v>
      </c>
      <c r="AA261" s="39">
        <v>0.80200000000000005</v>
      </c>
      <c r="AB261" s="39">
        <v>0.501</v>
      </c>
      <c r="AC261" s="39">
        <v>0</v>
      </c>
      <c r="AD261" s="39">
        <v>0</v>
      </c>
      <c r="AE261" s="39">
        <v>0</v>
      </c>
      <c r="AF261" s="39">
        <v>0</v>
      </c>
      <c r="AG261" s="39">
        <v>0.34200000000000003</v>
      </c>
      <c r="AH261" s="39">
        <v>0.33100000000000002</v>
      </c>
      <c r="AI261" s="39">
        <v>0</v>
      </c>
      <c r="AJ261" s="39">
        <v>0.67200000000000004</v>
      </c>
      <c r="AK261" s="39">
        <v>0</v>
      </c>
      <c r="AL261" s="39">
        <v>0</v>
      </c>
      <c r="AM261" s="39">
        <v>4.2030000000000003</v>
      </c>
      <c r="AN261" s="39">
        <v>0.57399999999999995</v>
      </c>
      <c r="AO261" s="39">
        <v>0.29699999999999999</v>
      </c>
      <c r="AP261" s="39">
        <v>0.40300000000000002</v>
      </c>
      <c r="AQ261" s="39">
        <v>0</v>
      </c>
      <c r="AR261" s="39">
        <v>0</v>
      </c>
      <c r="AS261" s="39">
        <v>0</v>
      </c>
      <c r="AT261" s="39">
        <v>0</v>
      </c>
      <c r="AU261" s="39">
        <v>6.1660000000000004</v>
      </c>
      <c r="AV261" s="39">
        <v>0.17599999999999999</v>
      </c>
      <c r="AW261" s="39">
        <v>0.47299999999999998</v>
      </c>
      <c r="AX261" s="39">
        <v>3.4000000000000002E-2</v>
      </c>
      <c r="AY261" s="39">
        <v>0.39800000000000002</v>
      </c>
      <c r="AZ261" s="39">
        <v>0</v>
      </c>
      <c r="BA261" s="39">
        <v>0</v>
      </c>
      <c r="BB261" s="39">
        <v>0</v>
      </c>
      <c r="BC261" s="39">
        <v>0</v>
      </c>
      <c r="BD261" s="39">
        <v>0.23899999999999999</v>
      </c>
      <c r="BE261" s="39">
        <v>0</v>
      </c>
      <c r="BF261" s="39">
        <v>1.1180000000000001</v>
      </c>
      <c r="BG261" s="39">
        <v>0</v>
      </c>
      <c r="BH261" s="39">
        <v>0</v>
      </c>
      <c r="BI261" s="39">
        <v>0.78400000000000003</v>
      </c>
      <c r="BJ261" s="39">
        <v>0</v>
      </c>
      <c r="BK261" s="39">
        <v>0</v>
      </c>
    </row>
    <row r="262" spans="1:63" x14ac:dyDescent="0.2">
      <c r="A262" s="30">
        <f t="shared" si="42"/>
        <v>2034</v>
      </c>
      <c r="D262" s="30">
        <f t="shared" si="43"/>
        <v>33</v>
      </c>
      <c r="E262" s="30">
        <f t="shared" si="34"/>
        <v>50</v>
      </c>
      <c r="F262" s="30">
        <f t="shared" si="35"/>
        <v>49</v>
      </c>
      <c r="G262" s="30">
        <f t="shared" si="36"/>
        <v>44</v>
      </c>
      <c r="H262" s="30">
        <f t="shared" si="37"/>
        <v>9</v>
      </c>
      <c r="I262" s="30">
        <f t="shared" si="38"/>
        <v>3</v>
      </c>
      <c r="J262" s="30">
        <f t="shared" si="39"/>
        <v>0</v>
      </c>
      <c r="K262" s="30">
        <f t="shared" si="40"/>
        <v>0</v>
      </c>
      <c r="L262" s="30">
        <f t="shared" si="41"/>
        <v>7</v>
      </c>
      <c r="M262" s="38">
        <v>49126</v>
      </c>
      <c r="N262" s="39">
        <v>93.730999999999995</v>
      </c>
      <c r="O262" s="39">
        <v>0.7</v>
      </c>
      <c r="P262" s="39">
        <v>67.328999999999994</v>
      </c>
      <c r="Q262" s="39">
        <v>14.82</v>
      </c>
      <c r="R262" s="39">
        <v>26.253</v>
      </c>
      <c r="S262" s="39">
        <v>28.52</v>
      </c>
      <c r="T262" s="39">
        <v>9.5329999999999995</v>
      </c>
      <c r="U262" s="39">
        <v>48.744999999999997</v>
      </c>
      <c r="V262" s="39">
        <v>36.25</v>
      </c>
      <c r="W262" s="39">
        <v>27.626000000000001</v>
      </c>
      <c r="X262" s="39">
        <v>32.988</v>
      </c>
      <c r="Y262" s="39">
        <v>19.968</v>
      </c>
      <c r="Z262" s="39">
        <v>26.265000000000001</v>
      </c>
      <c r="AA262" s="39">
        <v>29.053000000000001</v>
      </c>
      <c r="AB262" s="39">
        <v>25.337</v>
      </c>
      <c r="AC262" s="39">
        <v>31.16</v>
      </c>
      <c r="AD262" s="39">
        <v>37.237000000000002</v>
      </c>
      <c r="AE262" s="39">
        <v>19.919</v>
      </c>
      <c r="AF262" s="39">
        <v>34.616</v>
      </c>
      <c r="AG262" s="39">
        <v>24.004999999999999</v>
      </c>
      <c r="AH262" s="39">
        <v>30.315000000000001</v>
      </c>
      <c r="AI262" s="39">
        <v>168.517</v>
      </c>
      <c r="AJ262" s="39">
        <v>11.839</v>
      </c>
      <c r="AK262" s="39">
        <v>50.765999999999998</v>
      </c>
      <c r="AL262" s="39">
        <v>25.606000000000002</v>
      </c>
      <c r="AM262" s="39">
        <v>34.604999999999997</v>
      </c>
      <c r="AN262" s="39">
        <v>17.427</v>
      </c>
      <c r="AO262" s="39">
        <v>47.423000000000002</v>
      </c>
      <c r="AP262" s="39">
        <v>5.8440000000000003</v>
      </c>
      <c r="AQ262" s="39">
        <v>116.922</v>
      </c>
      <c r="AR262" s="39">
        <v>17.588999999999999</v>
      </c>
      <c r="AS262" s="39">
        <v>39.012999999999998</v>
      </c>
      <c r="AT262" s="39">
        <v>51.353000000000002</v>
      </c>
      <c r="AU262" s="39">
        <v>8.9049999999999994</v>
      </c>
      <c r="AV262" s="39">
        <v>18.052</v>
      </c>
      <c r="AW262" s="39">
        <v>35.808999999999997</v>
      </c>
      <c r="AX262" s="39">
        <v>25.728000000000002</v>
      </c>
      <c r="AY262" s="39">
        <v>27.689</v>
      </c>
      <c r="AZ262" s="39">
        <v>2.8490000000000002</v>
      </c>
      <c r="BA262" s="39">
        <v>67.69</v>
      </c>
      <c r="BB262" s="39">
        <v>2.758</v>
      </c>
      <c r="BC262" s="39">
        <v>284.77100000000002</v>
      </c>
      <c r="BD262" s="39">
        <v>14.654999999999999</v>
      </c>
      <c r="BE262" s="39">
        <v>53.9</v>
      </c>
      <c r="BF262" s="39">
        <v>19.765999999999998</v>
      </c>
      <c r="BG262" s="39">
        <v>34.790999999999997</v>
      </c>
      <c r="BH262" s="39">
        <v>25.501999999999999</v>
      </c>
      <c r="BI262" s="39">
        <v>29.338000000000001</v>
      </c>
      <c r="BJ262" s="39">
        <v>18.498999999999999</v>
      </c>
      <c r="BK262" s="39">
        <v>39.256999999999998</v>
      </c>
    </row>
    <row r="263" spans="1:63" x14ac:dyDescent="0.2">
      <c r="A263" s="30">
        <f t="shared" si="42"/>
        <v>2034</v>
      </c>
      <c r="D263" s="30">
        <f t="shared" si="43"/>
        <v>2</v>
      </c>
      <c r="E263" s="30">
        <f t="shared" si="34"/>
        <v>50</v>
      </c>
      <c r="F263" s="30">
        <f t="shared" si="35"/>
        <v>49</v>
      </c>
      <c r="G263" s="30">
        <f t="shared" si="36"/>
        <v>16</v>
      </c>
      <c r="H263" s="30">
        <f t="shared" si="37"/>
        <v>0</v>
      </c>
      <c r="I263" s="30">
        <f t="shared" si="38"/>
        <v>0</v>
      </c>
      <c r="J263" s="30">
        <f t="shared" si="39"/>
        <v>0</v>
      </c>
      <c r="K263" s="30">
        <f t="shared" si="40"/>
        <v>0</v>
      </c>
      <c r="L263" s="30">
        <f t="shared" si="41"/>
        <v>8</v>
      </c>
      <c r="M263" s="38">
        <v>49157</v>
      </c>
      <c r="N263" s="39">
        <v>6.3209999999999997</v>
      </c>
      <c r="O263" s="39">
        <v>3.1339999999999999</v>
      </c>
      <c r="P263" s="39">
        <v>6.609</v>
      </c>
      <c r="Q263" s="39">
        <v>3.0590000000000002</v>
      </c>
      <c r="R263" s="39">
        <v>3.9039999999999999</v>
      </c>
      <c r="S263" s="39">
        <v>3.726</v>
      </c>
      <c r="T263" s="39">
        <v>10.32</v>
      </c>
      <c r="U263" s="39">
        <v>4.0190000000000001</v>
      </c>
      <c r="V263" s="39">
        <v>2.17</v>
      </c>
      <c r="W263" s="39">
        <v>3.121</v>
      </c>
      <c r="X263" s="39">
        <v>4.6020000000000003</v>
      </c>
      <c r="Y263" s="39">
        <v>12.04</v>
      </c>
      <c r="Z263" s="39">
        <v>11.734999999999999</v>
      </c>
      <c r="AA263" s="39">
        <v>2.198</v>
      </c>
      <c r="AB263" s="39">
        <v>8.6539999999999999</v>
      </c>
      <c r="AC263" s="39">
        <v>4.3780000000000001</v>
      </c>
      <c r="AD263" s="39">
        <v>4.9320000000000004</v>
      </c>
      <c r="AE263" s="39">
        <v>0.50600000000000001</v>
      </c>
      <c r="AF263" s="39">
        <v>2.1509999999999998</v>
      </c>
      <c r="AG263" s="39">
        <v>21.123999999999999</v>
      </c>
      <c r="AH263" s="39">
        <v>22.812999999999999</v>
      </c>
      <c r="AI263" s="39">
        <v>4.4980000000000002</v>
      </c>
      <c r="AJ263" s="39">
        <v>7.734</v>
      </c>
      <c r="AK263" s="39">
        <v>1.3140000000000001</v>
      </c>
      <c r="AL263" s="39">
        <v>4.7</v>
      </c>
      <c r="AM263" s="39">
        <v>2.73</v>
      </c>
      <c r="AN263" s="39">
        <v>13.331</v>
      </c>
      <c r="AO263" s="39">
        <v>13.523</v>
      </c>
      <c r="AP263" s="39">
        <v>3.94</v>
      </c>
      <c r="AQ263" s="39">
        <v>4.0369999999999999</v>
      </c>
      <c r="AR263" s="39">
        <v>7.94</v>
      </c>
      <c r="AS263" s="39">
        <v>1.012</v>
      </c>
      <c r="AT263" s="39">
        <v>3.528</v>
      </c>
      <c r="AU263" s="39">
        <v>46.01</v>
      </c>
      <c r="AV263" s="39">
        <v>1.56</v>
      </c>
      <c r="AW263" s="39">
        <v>31.22</v>
      </c>
      <c r="AX263" s="39">
        <v>5.0110000000000001</v>
      </c>
      <c r="AY263" s="39">
        <v>4.0949999999999998</v>
      </c>
      <c r="AZ263" s="39">
        <v>17.324999999999999</v>
      </c>
      <c r="BA263" s="39">
        <v>19.611000000000001</v>
      </c>
      <c r="BB263" s="39">
        <v>4.1950000000000003</v>
      </c>
      <c r="BC263" s="39">
        <v>11.002000000000001</v>
      </c>
      <c r="BD263" s="39">
        <v>3.089</v>
      </c>
      <c r="BE263" s="39">
        <v>18.966000000000001</v>
      </c>
      <c r="BF263" s="39">
        <v>16.068000000000001</v>
      </c>
      <c r="BG263" s="39">
        <v>19.163</v>
      </c>
      <c r="BH263" s="39">
        <v>20.934999999999999</v>
      </c>
      <c r="BI263" s="39">
        <v>4.8650000000000002</v>
      </c>
      <c r="BJ263" s="39">
        <v>5.226</v>
      </c>
      <c r="BK263" s="39">
        <v>4.1980000000000004</v>
      </c>
    </row>
    <row r="264" spans="1:63" x14ac:dyDescent="0.2">
      <c r="A264" s="30">
        <f t="shared" si="42"/>
        <v>2034</v>
      </c>
      <c r="D264" s="30">
        <f t="shared" si="43"/>
        <v>2</v>
      </c>
      <c r="E264" s="30">
        <f t="shared" si="34"/>
        <v>50</v>
      </c>
      <c r="F264" s="30">
        <f t="shared" si="35"/>
        <v>46</v>
      </c>
      <c r="G264" s="30">
        <f t="shared" si="36"/>
        <v>21</v>
      </c>
      <c r="H264" s="30">
        <f t="shared" si="37"/>
        <v>1</v>
      </c>
      <c r="I264" s="30">
        <f t="shared" si="38"/>
        <v>0</v>
      </c>
      <c r="J264" s="30">
        <f t="shared" si="39"/>
        <v>0</v>
      </c>
      <c r="K264" s="30">
        <f t="shared" si="40"/>
        <v>0</v>
      </c>
      <c r="L264" s="30">
        <f t="shared" si="41"/>
        <v>9</v>
      </c>
      <c r="M264" s="38">
        <v>49188</v>
      </c>
      <c r="N264" s="39">
        <v>14.721</v>
      </c>
      <c r="O264" s="39">
        <v>0.39500000000000002</v>
      </c>
      <c r="P264" s="39">
        <v>4.4640000000000004</v>
      </c>
      <c r="Q264" s="39">
        <v>14.744</v>
      </c>
      <c r="R264" s="39">
        <v>15.042</v>
      </c>
      <c r="S264" s="39">
        <v>5.3390000000000004</v>
      </c>
      <c r="T264" s="39">
        <v>3.157</v>
      </c>
      <c r="U264" s="39">
        <v>32.152000000000001</v>
      </c>
      <c r="V264" s="39">
        <v>13.04</v>
      </c>
      <c r="W264" s="39">
        <v>4.92</v>
      </c>
      <c r="X264" s="39">
        <v>12.561</v>
      </c>
      <c r="Y264" s="39">
        <v>1.4259999999999999</v>
      </c>
      <c r="Z264" s="39">
        <v>12.398</v>
      </c>
      <c r="AA264" s="39">
        <v>0.57899999999999996</v>
      </c>
      <c r="AB264" s="39">
        <v>16.719000000000001</v>
      </c>
      <c r="AC264" s="39">
        <v>1.488</v>
      </c>
      <c r="AD264" s="39">
        <v>24.972000000000001</v>
      </c>
      <c r="AE264" s="39">
        <v>2.2959999999999998</v>
      </c>
      <c r="AF264" s="39">
        <v>8.6760000000000002</v>
      </c>
      <c r="AG264" s="39">
        <v>2.6320000000000001</v>
      </c>
      <c r="AH264" s="39">
        <v>13.07</v>
      </c>
      <c r="AI264" s="39">
        <v>1.4450000000000001</v>
      </c>
      <c r="AJ264" s="39">
        <v>1.17</v>
      </c>
      <c r="AK264" s="39">
        <v>15.427</v>
      </c>
      <c r="AL264" s="39">
        <v>14.01</v>
      </c>
      <c r="AM264" s="39">
        <v>3.95</v>
      </c>
      <c r="AN264" s="39">
        <v>3.85</v>
      </c>
      <c r="AO264" s="39">
        <v>16.373999999999999</v>
      </c>
      <c r="AP264" s="39">
        <v>18.367000000000001</v>
      </c>
      <c r="AQ264" s="39">
        <v>2.2749999999999999</v>
      </c>
      <c r="AR264" s="39">
        <v>0.182</v>
      </c>
      <c r="AS264" s="39">
        <v>12.914999999999999</v>
      </c>
      <c r="AT264" s="39">
        <v>1.5069999999999999</v>
      </c>
      <c r="AU264" s="39">
        <v>7.1680000000000001</v>
      </c>
      <c r="AV264" s="39">
        <v>2.645</v>
      </c>
      <c r="AW264" s="39">
        <v>13.255000000000001</v>
      </c>
      <c r="AX264" s="39">
        <v>14.071</v>
      </c>
      <c r="AY264" s="39">
        <v>5.5819999999999999</v>
      </c>
      <c r="AZ264" s="39">
        <v>17.260999999999999</v>
      </c>
      <c r="BA264" s="39">
        <v>3.5670000000000002</v>
      </c>
      <c r="BB264" s="39">
        <v>6.6319999999999997</v>
      </c>
      <c r="BC264" s="39">
        <v>7.9240000000000004</v>
      </c>
      <c r="BD264" s="39">
        <v>3.0129999999999999</v>
      </c>
      <c r="BE264" s="39">
        <v>11.269</v>
      </c>
      <c r="BF264" s="39">
        <v>3.238</v>
      </c>
      <c r="BG264" s="39">
        <v>3.14</v>
      </c>
      <c r="BH264" s="39">
        <v>0.221</v>
      </c>
      <c r="BI264" s="39">
        <v>60.082000000000001</v>
      </c>
      <c r="BJ264" s="39">
        <v>19.581</v>
      </c>
      <c r="BK264" s="39">
        <v>2.4300000000000002</v>
      </c>
    </row>
    <row r="265" spans="1:63" x14ac:dyDescent="0.2">
      <c r="A265" s="30">
        <f t="shared" si="42"/>
        <v>2034</v>
      </c>
      <c r="D265" s="30">
        <f t="shared" si="43"/>
        <v>2</v>
      </c>
      <c r="E265" s="30">
        <f t="shared" si="34"/>
        <v>48</v>
      </c>
      <c r="F265" s="30">
        <f t="shared" si="35"/>
        <v>42</v>
      </c>
      <c r="G265" s="30">
        <f t="shared" si="36"/>
        <v>17</v>
      </c>
      <c r="H265" s="30">
        <f t="shared" si="37"/>
        <v>0</v>
      </c>
      <c r="I265" s="30">
        <f t="shared" si="38"/>
        <v>0</v>
      </c>
      <c r="J265" s="30">
        <f t="shared" si="39"/>
        <v>0</v>
      </c>
      <c r="K265" s="30">
        <f t="shared" si="40"/>
        <v>0</v>
      </c>
      <c r="L265" s="30">
        <f t="shared" si="41"/>
        <v>10</v>
      </c>
      <c r="M265" s="38">
        <v>49218</v>
      </c>
      <c r="N265" s="39">
        <v>17.669</v>
      </c>
      <c r="O265" s="39">
        <v>0</v>
      </c>
      <c r="P265" s="39">
        <v>4.6449999999999996</v>
      </c>
      <c r="Q265" s="39">
        <v>4.0389999999999997</v>
      </c>
      <c r="R265" s="39">
        <v>2.5619999999999998</v>
      </c>
      <c r="S265" s="39">
        <v>10.364000000000001</v>
      </c>
      <c r="T265" s="39">
        <v>22.204999999999998</v>
      </c>
      <c r="U265" s="39">
        <v>8.7379999999999995</v>
      </c>
      <c r="V265" s="39">
        <v>5.4960000000000004</v>
      </c>
      <c r="W265" s="39">
        <v>3.4910000000000001</v>
      </c>
      <c r="X265" s="39">
        <v>16.768999999999998</v>
      </c>
      <c r="Y265" s="39">
        <v>1.006</v>
      </c>
      <c r="Z265" s="39">
        <v>0.35</v>
      </c>
      <c r="AA265" s="39">
        <v>18.978999999999999</v>
      </c>
      <c r="AB265" s="39">
        <v>5.3949999999999996</v>
      </c>
      <c r="AC265" s="39">
        <v>7.1879999999999997</v>
      </c>
      <c r="AD265" s="39">
        <v>26.234000000000002</v>
      </c>
      <c r="AE265" s="39">
        <v>7.4260000000000002</v>
      </c>
      <c r="AF265" s="39">
        <v>0.92900000000000005</v>
      </c>
      <c r="AG265" s="39">
        <v>8.359</v>
      </c>
      <c r="AH265" s="39">
        <v>0.751</v>
      </c>
      <c r="AI265" s="39">
        <v>9.3420000000000005</v>
      </c>
      <c r="AJ265" s="39">
        <v>10.932</v>
      </c>
      <c r="AK265" s="39">
        <v>2.0739999999999998</v>
      </c>
      <c r="AL265" s="39">
        <v>16.076000000000001</v>
      </c>
      <c r="AM265" s="39">
        <v>0.52600000000000002</v>
      </c>
      <c r="AN265" s="39">
        <v>23.271999999999998</v>
      </c>
      <c r="AO265" s="39">
        <v>7.2119999999999997</v>
      </c>
      <c r="AP265" s="39">
        <v>4.391</v>
      </c>
      <c r="AQ265" s="39">
        <v>2.407</v>
      </c>
      <c r="AR265" s="39">
        <v>1.55</v>
      </c>
      <c r="AS265" s="39">
        <v>9.52</v>
      </c>
      <c r="AT265" s="39">
        <v>23.891999999999999</v>
      </c>
      <c r="AU265" s="39">
        <v>0</v>
      </c>
      <c r="AV265" s="39">
        <v>1.228</v>
      </c>
      <c r="AW265" s="39">
        <v>17.763000000000002</v>
      </c>
      <c r="AX265" s="39">
        <v>10.702999999999999</v>
      </c>
      <c r="AY265" s="39">
        <v>2.2989999999999999</v>
      </c>
      <c r="AZ265" s="39">
        <v>0.88900000000000001</v>
      </c>
      <c r="BA265" s="39">
        <v>17.652999999999999</v>
      </c>
      <c r="BB265" s="39">
        <v>1.1679999999999999</v>
      </c>
      <c r="BC265" s="39">
        <v>11.151999999999999</v>
      </c>
      <c r="BD265" s="39">
        <v>10.3</v>
      </c>
      <c r="BE265" s="39">
        <v>1.9930000000000001</v>
      </c>
      <c r="BF265" s="39">
        <v>31.369</v>
      </c>
      <c r="BG265" s="39">
        <v>1.8660000000000001</v>
      </c>
      <c r="BH265" s="39">
        <v>0.29599999999999999</v>
      </c>
      <c r="BI265" s="39">
        <v>24.390999999999998</v>
      </c>
      <c r="BJ265" s="39">
        <v>2.4569999999999999</v>
      </c>
      <c r="BK265" s="39">
        <v>6.39</v>
      </c>
    </row>
    <row r="266" spans="1:63" x14ac:dyDescent="0.2">
      <c r="A266" s="30">
        <f t="shared" si="42"/>
        <v>2034</v>
      </c>
      <c r="D266" s="30">
        <f t="shared" si="43"/>
        <v>1</v>
      </c>
      <c r="E266" s="30">
        <f t="shared" si="34"/>
        <v>17</v>
      </c>
      <c r="F266" s="30">
        <f t="shared" si="35"/>
        <v>5</v>
      </c>
      <c r="G266" s="30">
        <f t="shared" si="36"/>
        <v>1</v>
      </c>
      <c r="H266" s="30">
        <f t="shared" si="37"/>
        <v>0</v>
      </c>
      <c r="I266" s="30">
        <f t="shared" si="38"/>
        <v>0</v>
      </c>
      <c r="J266" s="30">
        <f t="shared" si="39"/>
        <v>0</v>
      </c>
      <c r="K266" s="30">
        <f t="shared" si="40"/>
        <v>0</v>
      </c>
      <c r="L266" s="30">
        <f t="shared" si="41"/>
        <v>11</v>
      </c>
      <c r="M266" s="38">
        <v>49249</v>
      </c>
      <c r="N266" s="39">
        <v>0</v>
      </c>
      <c r="O266" s="39">
        <v>0</v>
      </c>
      <c r="P266" s="39">
        <v>0</v>
      </c>
      <c r="Q266" s="39">
        <v>0.626</v>
      </c>
      <c r="R266" s="39">
        <v>0.104</v>
      </c>
      <c r="S266" s="39">
        <v>0</v>
      </c>
      <c r="T266" s="39">
        <v>0</v>
      </c>
      <c r="U266" s="39">
        <v>0.309</v>
      </c>
      <c r="V266" s="39">
        <v>3.6960000000000002</v>
      </c>
      <c r="W266" s="39">
        <v>0</v>
      </c>
      <c r="X266" s="39">
        <v>0</v>
      </c>
      <c r="Y266" s="39">
        <v>0</v>
      </c>
      <c r="Z266" s="39">
        <v>0</v>
      </c>
      <c r="AA266" s="39">
        <v>4.3479999999999999</v>
      </c>
      <c r="AB266" s="39">
        <v>0.34300000000000003</v>
      </c>
      <c r="AC266" s="39">
        <v>0</v>
      </c>
      <c r="AD266" s="39">
        <v>0</v>
      </c>
      <c r="AE266" s="39">
        <v>0</v>
      </c>
      <c r="AF266" s="39">
        <v>0.79400000000000004</v>
      </c>
      <c r="AG266" s="39">
        <v>0</v>
      </c>
      <c r="AH266" s="39">
        <v>0</v>
      </c>
      <c r="AI266" s="39">
        <v>0.55600000000000005</v>
      </c>
      <c r="AJ266" s="39">
        <v>0.80500000000000005</v>
      </c>
      <c r="AK266" s="39">
        <v>0</v>
      </c>
      <c r="AL266" s="39">
        <v>0</v>
      </c>
      <c r="AM266" s="39">
        <v>0</v>
      </c>
      <c r="AN266" s="39">
        <v>7.1999999999999995E-2</v>
      </c>
      <c r="AO266" s="39">
        <v>0</v>
      </c>
      <c r="AP266" s="39">
        <v>0</v>
      </c>
      <c r="AQ266" s="39">
        <v>0</v>
      </c>
      <c r="AR266" s="39">
        <v>0.248</v>
      </c>
      <c r="AS266" s="39">
        <v>0</v>
      </c>
      <c r="AT266" s="39">
        <v>0</v>
      </c>
      <c r="AU266" s="39">
        <v>0</v>
      </c>
      <c r="AV266" s="39">
        <v>0</v>
      </c>
      <c r="AW266" s="39">
        <v>0</v>
      </c>
      <c r="AX266" s="39">
        <v>0</v>
      </c>
      <c r="AY266" s="39">
        <v>0.20799999999999999</v>
      </c>
      <c r="AZ266" s="39">
        <v>0</v>
      </c>
      <c r="BA266" s="39">
        <v>1.9279999999999999</v>
      </c>
      <c r="BB266" s="39">
        <v>9.1999999999999998E-2</v>
      </c>
      <c r="BC266" s="39">
        <v>0</v>
      </c>
      <c r="BD266" s="39">
        <v>0.73099999999999998</v>
      </c>
      <c r="BE266" s="39">
        <v>0</v>
      </c>
      <c r="BF266" s="39">
        <v>0</v>
      </c>
      <c r="BG266" s="39">
        <v>0</v>
      </c>
      <c r="BH266" s="39">
        <v>31.434999999999999</v>
      </c>
      <c r="BI266" s="39">
        <v>0</v>
      </c>
      <c r="BJ266" s="39">
        <v>2.879</v>
      </c>
      <c r="BK266" s="39">
        <v>0</v>
      </c>
    </row>
    <row r="267" spans="1:63" x14ac:dyDescent="0.2">
      <c r="A267" s="30">
        <f t="shared" si="42"/>
        <v>2034</v>
      </c>
      <c r="D267" s="30">
        <f t="shared" si="43"/>
        <v>5</v>
      </c>
      <c r="E267" s="30">
        <f t="shared" si="34"/>
        <v>50</v>
      </c>
      <c r="F267" s="30">
        <f t="shared" si="35"/>
        <v>43</v>
      </c>
      <c r="G267" s="30">
        <f t="shared" si="36"/>
        <v>19</v>
      </c>
      <c r="H267" s="30">
        <f t="shared" si="37"/>
        <v>1</v>
      </c>
      <c r="I267" s="30">
        <f t="shared" si="38"/>
        <v>0</v>
      </c>
      <c r="J267" s="30">
        <f t="shared" si="39"/>
        <v>0</v>
      </c>
      <c r="K267" s="30">
        <f t="shared" si="40"/>
        <v>0</v>
      </c>
      <c r="L267" s="30">
        <f t="shared" si="41"/>
        <v>12</v>
      </c>
      <c r="M267" s="38">
        <v>49279</v>
      </c>
      <c r="N267" s="39">
        <v>10.662000000000001</v>
      </c>
      <c r="O267" s="39">
        <v>3.12</v>
      </c>
      <c r="P267" s="39">
        <v>12.193</v>
      </c>
      <c r="Q267" s="39">
        <v>2.5209999999999999</v>
      </c>
      <c r="R267" s="39">
        <v>1.7629999999999999</v>
      </c>
      <c r="S267" s="39">
        <v>7.5789999999999997</v>
      </c>
      <c r="T267" s="39">
        <v>22.553999999999998</v>
      </c>
      <c r="U267" s="39">
        <v>1.9670000000000001</v>
      </c>
      <c r="V267" s="39">
        <v>37.314999999999998</v>
      </c>
      <c r="W267" s="39">
        <v>0.7</v>
      </c>
      <c r="X267" s="39">
        <v>23.483000000000001</v>
      </c>
      <c r="Y267" s="39">
        <v>0.70299999999999996</v>
      </c>
      <c r="Z267" s="39">
        <v>11.092000000000001</v>
      </c>
      <c r="AA267" s="39">
        <v>4.3620000000000001</v>
      </c>
      <c r="AB267" s="39">
        <v>0.16800000000000001</v>
      </c>
      <c r="AC267" s="39">
        <v>45.564</v>
      </c>
      <c r="AD267" s="39">
        <v>6.1070000000000002</v>
      </c>
      <c r="AE267" s="39">
        <v>3.7869999999999999</v>
      </c>
      <c r="AF267" s="39">
        <v>0.19</v>
      </c>
      <c r="AG267" s="39">
        <v>22.02</v>
      </c>
      <c r="AH267" s="39">
        <v>10.468999999999999</v>
      </c>
      <c r="AI267" s="39">
        <v>4.343</v>
      </c>
      <c r="AJ267" s="39">
        <v>28.219000000000001</v>
      </c>
      <c r="AK267" s="39">
        <v>0.156</v>
      </c>
      <c r="AL267" s="39">
        <v>28.978000000000002</v>
      </c>
      <c r="AM267" s="39">
        <v>4.0449999999999999</v>
      </c>
      <c r="AN267" s="39">
        <v>3.5979999999999999</v>
      </c>
      <c r="AO267" s="39">
        <v>9.7550000000000008</v>
      </c>
      <c r="AP267" s="39">
        <v>3.883</v>
      </c>
      <c r="AQ267" s="39">
        <v>9.8000000000000007</v>
      </c>
      <c r="AR267" s="39">
        <v>54.94</v>
      </c>
      <c r="AS267" s="39">
        <v>0.88600000000000001</v>
      </c>
      <c r="AT267" s="39">
        <v>1.0569999999999999</v>
      </c>
      <c r="AU267" s="39">
        <v>18.164999999999999</v>
      </c>
      <c r="AV267" s="39">
        <v>2.4940000000000002</v>
      </c>
      <c r="AW267" s="39">
        <v>15.582000000000001</v>
      </c>
      <c r="AX267" s="39">
        <v>15.968999999999999</v>
      </c>
      <c r="AY267" s="39">
        <v>0.58499999999999996</v>
      </c>
      <c r="AZ267" s="39">
        <v>4.4610000000000003</v>
      </c>
      <c r="BA267" s="39">
        <v>5.76</v>
      </c>
      <c r="BB267" s="39">
        <v>14.997999999999999</v>
      </c>
      <c r="BC267" s="39">
        <v>3.8879999999999999</v>
      </c>
      <c r="BD267" s="39">
        <v>8.0549999999999997</v>
      </c>
      <c r="BE267" s="39">
        <v>4.835</v>
      </c>
      <c r="BF267" s="39">
        <v>3.3159999999999998</v>
      </c>
      <c r="BG267" s="39">
        <v>10.486000000000001</v>
      </c>
      <c r="BH267" s="39">
        <v>11.316000000000001</v>
      </c>
      <c r="BI267" s="39">
        <v>3.4910000000000001</v>
      </c>
      <c r="BJ267" s="39">
        <v>3.3420000000000001</v>
      </c>
      <c r="BK267" s="39">
        <v>16.344000000000001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7"/>
  <sheetViews>
    <sheetView workbookViewId="0"/>
  </sheetViews>
  <sheetFormatPr defaultRowHeight="12.75" x14ac:dyDescent="0.2"/>
  <cols>
    <col min="1" max="13" width="9.140625" style="30"/>
    <col min="14" max="14" width="9.140625" style="31"/>
    <col min="15" max="16" width="9" style="30" customWidth="1"/>
    <col min="17" max="16384" width="9.140625" style="30"/>
  </cols>
  <sheetData>
    <row r="1" spans="1:27" x14ac:dyDescent="0.2">
      <c r="A1" s="30" t="s">
        <v>58</v>
      </c>
      <c r="B1" s="30" t="s">
        <v>53</v>
      </c>
      <c r="C1" s="30" t="s">
        <v>54</v>
      </c>
      <c r="D1" s="30" t="s">
        <v>55</v>
      </c>
      <c r="O1" s="32"/>
      <c r="P1" s="33"/>
    </row>
    <row r="2" spans="1:27" x14ac:dyDescent="0.2">
      <c r="A2" s="30">
        <f>'Tbl L.29-30 Summary'!B7</f>
        <v>2015</v>
      </c>
      <c r="B2" s="34">
        <f>SUMIF($A$28:$A$267,A2,D$28:D$267)/12/50</f>
        <v>1.6666666666666666E-3</v>
      </c>
      <c r="C2" s="34">
        <f>SUM(D28/50)</f>
        <v>0</v>
      </c>
      <c r="D2" s="34">
        <f>SUM(D34/50)</f>
        <v>0</v>
      </c>
      <c r="E2" s="34"/>
      <c r="F2" s="34"/>
      <c r="G2" s="34"/>
      <c r="H2" s="34"/>
      <c r="I2" s="34"/>
      <c r="J2" s="34"/>
      <c r="K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0">
        <f>A2+1</f>
        <v>2016</v>
      </c>
      <c r="B3" s="34">
        <f t="shared" ref="B3:B21" si="0">SUMIF($A$28:$A$267,A3,D$28:D$267)/12/50</f>
        <v>2.3333333333333334E-2</v>
      </c>
      <c r="C3" s="34">
        <f>SUM(D40/50)</f>
        <v>0</v>
      </c>
      <c r="D3" s="34">
        <f>SUM(D46/50)</f>
        <v>0.24</v>
      </c>
      <c r="E3" s="34"/>
      <c r="F3" s="34"/>
      <c r="G3" s="34"/>
      <c r="H3" s="34"/>
      <c r="I3" s="34"/>
      <c r="J3" s="34"/>
      <c r="K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0">
        <f t="shared" ref="A4:A21" si="1">A3+1</f>
        <v>2017</v>
      </c>
      <c r="B4" s="34">
        <f t="shared" si="0"/>
        <v>2.6666666666666665E-2</v>
      </c>
      <c r="C4" s="34">
        <f>SUM(D52/50)</f>
        <v>0</v>
      </c>
      <c r="D4" s="34">
        <f>SUM(D58/50)</f>
        <v>0.28000000000000003</v>
      </c>
      <c r="E4" s="34"/>
      <c r="F4" s="34"/>
      <c r="G4" s="34"/>
      <c r="H4" s="34"/>
      <c r="I4" s="34"/>
      <c r="J4" s="34"/>
      <c r="K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0">
        <f t="shared" si="1"/>
        <v>2018</v>
      </c>
      <c r="B5" s="34">
        <f t="shared" si="0"/>
        <v>8.3333333333333332E-3</v>
      </c>
      <c r="C5" s="34">
        <f>SUM(D64/50)</f>
        <v>0</v>
      </c>
      <c r="D5" s="34">
        <f>SUM(D70/50)</f>
        <v>0.02</v>
      </c>
      <c r="E5" s="34"/>
      <c r="F5" s="34"/>
      <c r="G5" s="34"/>
      <c r="H5" s="34"/>
      <c r="I5" s="34"/>
      <c r="J5" s="34"/>
      <c r="K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0">
        <f t="shared" si="1"/>
        <v>2019</v>
      </c>
      <c r="B6" s="34">
        <f t="shared" si="0"/>
        <v>3.3333333333333331E-3</v>
      </c>
      <c r="C6" s="34">
        <f>SUM(D76/50)</f>
        <v>0</v>
      </c>
      <c r="D6" s="34">
        <f>SUM(D82/50)</f>
        <v>0</v>
      </c>
      <c r="E6" s="34"/>
      <c r="F6" s="34"/>
      <c r="G6" s="34"/>
      <c r="H6" s="34"/>
      <c r="I6" s="34"/>
      <c r="J6" s="34"/>
      <c r="K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0">
        <f t="shared" si="1"/>
        <v>2020</v>
      </c>
      <c r="B7" s="34">
        <f t="shared" si="0"/>
        <v>3.5000000000000003E-2</v>
      </c>
      <c r="C7" s="34">
        <f>SUM(D88/50)</f>
        <v>0.02</v>
      </c>
      <c r="D7" s="34">
        <f>SUM(D94/50)</f>
        <v>0.36</v>
      </c>
      <c r="E7" s="34"/>
      <c r="F7" s="34"/>
      <c r="G7" s="34"/>
      <c r="H7" s="34"/>
      <c r="I7" s="34"/>
      <c r="J7" s="34"/>
      <c r="K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0">
        <f t="shared" si="1"/>
        <v>2021</v>
      </c>
      <c r="B8" s="34">
        <f t="shared" si="0"/>
        <v>2.1666666666666664E-2</v>
      </c>
      <c r="C8" s="34">
        <f>SUM(D50/50)</f>
        <v>0</v>
      </c>
      <c r="D8" s="34">
        <f>SUM(D106/50)</f>
        <v>0.18</v>
      </c>
      <c r="E8" s="34"/>
      <c r="F8" s="34"/>
      <c r="G8" s="34"/>
      <c r="H8" s="34"/>
      <c r="I8" s="34"/>
      <c r="J8" s="34"/>
      <c r="K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x14ac:dyDescent="0.2">
      <c r="A9" s="30">
        <f t="shared" si="1"/>
        <v>2022</v>
      </c>
      <c r="B9" s="34">
        <f t="shared" si="0"/>
        <v>0.04</v>
      </c>
      <c r="C9" s="34">
        <f>SUM(D112/50)</f>
        <v>0</v>
      </c>
      <c r="D9" s="34">
        <f>SUM(D118/50)</f>
        <v>0.36</v>
      </c>
      <c r="E9" s="34"/>
      <c r="F9" s="34"/>
      <c r="G9" s="34"/>
      <c r="H9" s="34"/>
      <c r="I9" s="34"/>
      <c r="J9" s="34"/>
      <c r="K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">
      <c r="A10" s="30">
        <f t="shared" si="1"/>
        <v>2023</v>
      </c>
      <c r="B10" s="34">
        <f t="shared" si="0"/>
        <v>4.8333333333333332E-2</v>
      </c>
      <c r="C10" s="34">
        <f>SUM(D124/50)</f>
        <v>0.02</v>
      </c>
      <c r="D10" s="34">
        <f>SUM(D130/50)</f>
        <v>0.4</v>
      </c>
      <c r="E10" s="34"/>
      <c r="F10" s="34"/>
      <c r="G10" s="34"/>
      <c r="H10" s="34"/>
      <c r="I10" s="34"/>
      <c r="J10" s="34"/>
      <c r="K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30">
        <f t="shared" si="1"/>
        <v>2024</v>
      </c>
      <c r="B11" s="34">
        <f t="shared" si="0"/>
        <v>0.01</v>
      </c>
      <c r="C11" s="34">
        <f>SUM(D136/50)</f>
        <v>0</v>
      </c>
      <c r="D11" s="34">
        <f>SUM(D142/50)</f>
        <v>0.04</v>
      </c>
      <c r="E11" s="34"/>
      <c r="F11" s="34"/>
      <c r="G11" s="34"/>
      <c r="H11" s="34"/>
      <c r="I11" s="34"/>
      <c r="J11" s="34"/>
      <c r="K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">
      <c r="A12" s="30">
        <f t="shared" si="1"/>
        <v>2025</v>
      </c>
      <c r="B12" s="34">
        <f t="shared" si="0"/>
        <v>4.6666666666666669E-2</v>
      </c>
      <c r="C12" s="34">
        <f>SUM(D148/50)</f>
        <v>0.02</v>
      </c>
      <c r="D12" s="34">
        <f>SUM(D154/50)</f>
        <v>0.34</v>
      </c>
      <c r="E12" s="34"/>
      <c r="F12" s="34"/>
      <c r="G12" s="34"/>
      <c r="H12" s="34"/>
      <c r="I12" s="34"/>
      <c r="J12" s="34"/>
      <c r="K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">
      <c r="A13" s="30">
        <f t="shared" si="1"/>
        <v>2026</v>
      </c>
      <c r="B13" s="34">
        <f t="shared" si="0"/>
        <v>4.6666666666666669E-2</v>
      </c>
      <c r="C13" s="34">
        <f>SUM(D160/50)</f>
        <v>0.04</v>
      </c>
      <c r="D13" s="34">
        <f>SUM(D166/50)</f>
        <v>0.44</v>
      </c>
      <c r="E13" s="34"/>
      <c r="F13" s="34"/>
      <c r="G13" s="34"/>
      <c r="H13" s="34"/>
      <c r="I13" s="34"/>
      <c r="J13" s="34"/>
      <c r="K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">
      <c r="A14" s="30">
        <f t="shared" si="1"/>
        <v>2027</v>
      </c>
      <c r="B14" s="34">
        <f t="shared" si="0"/>
        <v>6.1666666666666668E-2</v>
      </c>
      <c r="C14" s="34">
        <f>SUM(D172/50)</f>
        <v>0.06</v>
      </c>
      <c r="D14" s="34">
        <f>SUM(D178/50)</f>
        <v>0.48</v>
      </c>
      <c r="E14" s="34"/>
      <c r="F14" s="34"/>
      <c r="G14" s="34"/>
      <c r="H14" s="34"/>
      <c r="I14" s="34"/>
      <c r="J14" s="34"/>
      <c r="K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">
      <c r="A15" s="30">
        <f t="shared" si="1"/>
        <v>2028</v>
      </c>
      <c r="B15" s="34">
        <f t="shared" si="0"/>
        <v>8.6666666666666656E-2</v>
      </c>
      <c r="C15" s="34">
        <f>SUM(D184/50)</f>
        <v>0.1</v>
      </c>
      <c r="D15" s="34">
        <f>SUM(D190/50)</f>
        <v>0.5</v>
      </c>
      <c r="E15" s="34"/>
      <c r="F15" s="34"/>
      <c r="G15" s="34"/>
      <c r="H15" s="34"/>
      <c r="I15" s="34"/>
      <c r="J15" s="34"/>
      <c r="K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">
      <c r="A16" s="30">
        <f t="shared" si="1"/>
        <v>2029</v>
      </c>
      <c r="B16" s="34">
        <f t="shared" si="0"/>
        <v>3.8333333333333337E-2</v>
      </c>
      <c r="C16" s="34">
        <f>SUM(D196/50)</f>
        <v>0.02</v>
      </c>
      <c r="D16" s="34">
        <f>SUM(D202/50)</f>
        <v>0.12</v>
      </c>
      <c r="E16" s="34"/>
      <c r="F16" s="34"/>
      <c r="G16" s="34"/>
      <c r="H16" s="34"/>
      <c r="I16" s="34"/>
      <c r="J16" s="34"/>
      <c r="K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63" x14ac:dyDescent="0.2">
      <c r="A17" s="30">
        <f t="shared" si="1"/>
        <v>2030</v>
      </c>
      <c r="B17" s="34">
        <f t="shared" si="0"/>
        <v>2.1666666666666664E-2</v>
      </c>
      <c r="C17" s="34">
        <f>SUM(D208/50)</f>
        <v>0.02</v>
      </c>
      <c r="D17" s="34">
        <f>SUM(D214/50)</f>
        <v>0.08</v>
      </c>
      <c r="E17" s="34"/>
      <c r="F17" s="34"/>
      <c r="G17" s="34"/>
      <c r="H17" s="34"/>
      <c r="I17" s="34"/>
      <c r="J17" s="34"/>
      <c r="K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63" x14ac:dyDescent="0.2">
      <c r="A18" s="30">
        <f t="shared" si="1"/>
        <v>2031</v>
      </c>
      <c r="B18" s="34">
        <f t="shared" si="0"/>
        <v>8.3333333333333343E-2</v>
      </c>
      <c r="C18" s="34">
        <f>SUM(D220/50)</f>
        <v>0.08</v>
      </c>
      <c r="D18" s="34">
        <f>SUM(D226/50)</f>
        <v>0.54</v>
      </c>
      <c r="E18" s="34"/>
      <c r="F18" s="34"/>
      <c r="G18" s="34"/>
      <c r="H18" s="34"/>
      <c r="I18" s="34"/>
      <c r="J18" s="34"/>
      <c r="K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63" x14ac:dyDescent="0.2">
      <c r="A19" s="30">
        <f t="shared" si="1"/>
        <v>2032</v>
      </c>
      <c r="B19" s="34">
        <f t="shared" si="0"/>
        <v>0.08</v>
      </c>
      <c r="C19" s="34">
        <f>SUM(D232/50)</f>
        <v>0.1</v>
      </c>
      <c r="D19" s="34">
        <f>SUM(D238/50)</f>
        <v>0.56000000000000005</v>
      </c>
      <c r="E19" s="34"/>
      <c r="F19" s="34"/>
      <c r="G19" s="34"/>
      <c r="H19" s="34"/>
      <c r="I19" s="34"/>
      <c r="J19" s="34"/>
      <c r="K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63" x14ac:dyDescent="0.2">
      <c r="A20" s="30">
        <f t="shared" si="1"/>
        <v>2033</v>
      </c>
      <c r="B20" s="34">
        <f t="shared" si="0"/>
        <v>9.8333333333333342E-2</v>
      </c>
      <c r="C20" s="34">
        <f>SUM(D244/50)</f>
        <v>0.24</v>
      </c>
      <c r="D20" s="34">
        <f>SUM(D250/50)</f>
        <v>0.56000000000000005</v>
      </c>
      <c r="E20" s="34"/>
      <c r="F20" s="34"/>
      <c r="G20" s="34"/>
      <c r="H20" s="34"/>
      <c r="I20" s="34"/>
      <c r="J20" s="34"/>
      <c r="K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63" x14ac:dyDescent="0.2">
      <c r="A21" s="30">
        <f t="shared" si="1"/>
        <v>2034</v>
      </c>
      <c r="B21" s="34">
        <f t="shared" si="0"/>
        <v>0.09</v>
      </c>
      <c r="C21" s="34">
        <f>SUM(D256/50)</f>
        <v>0.16</v>
      </c>
      <c r="D21" s="34">
        <f>SUM(D262/50)</f>
        <v>0.64</v>
      </c>
      <c r="E21" s="34"/>
      <c r="F21" s="34"/>
      <c r="G21" s="34"/>
      <c r="H21" s="34"/>
      <c r="I21" s="34"/>
      <c r="J21" s="34"/>
      <c r="K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63" x14ac:dyDescent="0.2">
      <c r="A22" s="32" t="s">
        <v>78</v>
      </c>
      <c r="B22" s="34">
        <f>SUM(D28:D147)/10/12/50</f>
        <v>2.183333333333333E-2</v>
      </c>
      <c r="C22" s="34">
        <f>SUMIF(L28:L147,"=1",D28:D147)/50/10</f>
        <v>6.0000000000000001E-3</v>
      </c>
      <c r="D22" s="34">
        <f>SUMIF($L28:$L147,"=7",D28:D147)/50/10</f>
        <v>0.188</v>
      </c>
      <c r="E22" s="34">
        <f>SUMIF($L28:$L147,"=7",E28:E147)/50/10</f>
        <v>1</v>
      </c>
      <c r="F22" s="34">
        <f t="shared" ref="F22:K22" si="2">SUMIF($L28:$L147,"=7",F28:F147)/50/10</f>
        <v>0.99600000000000011</v>
      </c>
      <c r="G22" s="34">
        <f t="shared" si="2"/>
        <v>0.51200000000000001</v>
      </c>
      <c r="H22" s="34">
        <f t="shared" si="2"/>
        <v>8.0000000000000002E-3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63" x14ac:dyDescent="0.2">
      <c r="A23" s="30" t="s">
        <v>56</v>
      </c>
      <c r="B23" s="34">
        <f>SUM(D28:D267)/20/12/50</f>
        <v>4.3583333333333335E-2</v>
      </c>
      <c r="C23" s="34">
        <f>SUMIF(L28:L267,"=1",D28:D267)/50/20</f>
        <v>4.4999999999999998E-2</v>
      </c>
      <c r="D23" s="34">
        <f>SUMIF($L28:$L267,"=7",D28:D267)/50/20</f>
        <v>0.307</v>
      </c>
      <c r="E23" s="34">
        <f>SUMIF($L28:$L267,"=7",E28:E267)/50/20</f>
        <v>1</v>
      </c>
      <c r="F23" s="34">
        <f t="shared" ref="F23:K23" si="3">SUMIF($L28:$L267,"=7",F28:F267)/50/20</f>
        <v>0.99399999999999999</v>
      </c>
      <c r="G23" s="34">
        <f t="shared" si="3"/>
        <v>0.64400000000000002</v>
      </c>
      <c r="H23" s="34">
        <f t="shared" si="3"/>
        <v>5.3000000000000005E-2</v>
      </c>
      <c r="I23" s="34">
        <f t="shared" si="3"/>
        <v>7.000000000000001E-3</v>
      </c>
      <c r="J23" s="34">
        <f t="shared" si="3"/>
        <v>0</v>
      </c>
      <c r="K23" s="34">
        <f t="shared" si="3"/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6" spans="1:63" x14ac:dyDescent="0.2">
      <c r="D26" s="30" t="s">
        <v>58</v>
      </c>
      <c r="E26" s="30" t="s">
        <v>59</v>
      </c>
      <c r="F26" s="30" t="s">
        <v>60</v>
      </c>
      <c r="G26" s="30" t="s">
        <v>61</v>
      </c>
      <c r="H26" s="30" t="s">
        <v>62</v>
      </c>
      <c r="I26" s="30" t="s">
        <v>63</v>
      </c>
      <c r="J26" s="30" t="s">
        <v>64</v>
      </c>
      <c r="K26" s="30" t="s">
        <v>65</v>
      </c>
    </row>
    <row r="27" spans="1:63" ht="25.5" x14ac:dyDescent="0.2">
      <c r="D27" s="30" t="s">
        <v>52</v>
      </c>
      <c r="E27" s="30" t="s">
        <v>52</v>
      </c>
      <c r="F27" s="30" t="s">
        <v>52</v>
      </c>
      <c r="G27" s="30" t="s">
        <v>52</v>
      </c>
      <c r="H27" s="30" t="s">
        <v>52</v>
      </c>
      <c r="I27" s="30" t="s">
        <v>52</v>
      </c>
      <c r="J27" s="30" t="s">
        <v>52</v>
      </c>
      <c r="K27" s="30" t="s">
        <v>52</v>
      </c>
      <c r="L27" s="30" t="s">
        <v>51</v>
      </c>
      <c r="M27" s="35" t="s">
        <v>0</v>
      </c>
      <c r="N27" s="36" t="s">
        <v>1</v>
      </c>
      <c r="O27" s="37" t="s">
        <v>2</v>
      </c>
      <c r="P27" s="37" t="s">
        <v>3</v>
      </c>
      <c r="Q27" s="37" t="s">
        <v>4</v>
      </c>
      <c r="R27" s="37" t="s">
        <v>5</v>
      </c>
      <c r="S27" s="37" t="s">
        <v>6</v>
      </c>
      <c r="T27" s="37" t="s">
        <v>7</v>
      </c>
      <c r="U27" s="37" t="s">
        <v>8</v>
      </c>
      <c r="V27" s="37" t="s">
        <v>9</v>
      </c>
      <c r="W27" s="37" t="s">
        <v>10</v>
      </c>
      <c r="X27" s="37" t="s">
        <v>11</v>
      </c>
      <c r="Y27" s="37" t="s">
        <v>12</v>
      </c>
      <c r="Z27" s="37" t="s">
        <v>13</v>
      </c>
      <c r="AA27" s="37" t="s">
        <v>14</v>
      </c>
      <c r="AB27" s="37" t="s">
        <v>15</v>
      </c>
      <c r="AC27" s="37" t="s">
        <v>16</v>
      </c>
      <c r="AD27" s="37" t="s">
        <v>17</v>
      </c>
      <c r="AE27" s="37" t="s">
        <v>18</v>
      </c>
      <c r="AF27" s="37" t="s">
        <v>19</v>
      </c>
      <c r="AG27" s="37" t="s">
        <v>20</v>
      </c>
      <c r="AH27" s="37" t="s">
        <v>21</v>
      </c>
      <c r="AI27" s="37" t="s">
        <v>22</v>
      </c>
      <c r="AJ27" s="37" t="s">
        <v>23</v>
      </c>
      <c r="AK27" s="37" t="s">
        <v>24</v>
      </c>
      <c r="AL27" s="37" t="s">
        <v>25</v>
      </c>
      <c r="AM27" s="37" t="s">
        <v>26</v>
      </c>
      <c r="AN27" s="37" t="s">
        <v>27</v>
      </c>
      <c r="AO27" s="37" t="s">
        <v>28</v>
      </c>
      <c r="AP27" s="37" t="s">
        <v>29</v>
      </c>
      <c r="AQ27" s="37" t="s">
        <v>30</v>
      </c>
      <c r="AR27" s="37" t="s">
        <v>31</v>
      </c>
      <c r="AS27" s="37" t="s">
        <v>32</v>
      </c>
      <c r="AT27" s="37" t="s">
        <v>33</v>
      </c>
      <c r="AU27" s="37" t="s">
        <v>34</v>
      </c>
      <c r="AV27" s="37" t="s">
        <v>35</v>
      </c>
      <c r="AW27" s="37" t="s">
        <v>36</v>
      </c>
      <c r="AX27" s="37" t="s">
        <v>37</v>
      </c>
      <c r="AY27" s="37" t="s">
        <v>38</v>
      </c>
      <c r="AZ27" s="37" t="s">
        <v>39</v>
      </c>
      <c r="BA27" s="37" t="s">
        <v>40</v>
      </c>
      <c r="BB27" s="37" t="s">
        <v>41</v>
      </c>
      <c r="BC27" s="37" t="s">
        <v>42</v>
      </c>
      <c r="BD27" s="37" t="s">
        <v>43</v>
      </c>
      <c r="BE27" s="37" t="s">
        <v>44</v>
      </c>
      <c r="BF27" s="37" t="s">
        <v>45</v>
      </c>
      <c r="BG27" s="37" t="s">
        <v>46</v>
      </c>
      <c r="BH27" s="37" t="s">
        <v>47</v>
      </c>
      <c r="BI27" s="37" t="s">
        <v>48</v>
      </c>
      <c r="BJ27" s="37" t="s">
        <v>49</v>
      </c>
      <c r="BK27" s="37" t="s">
        <v>50</v>
      </c>
    </row>
    <row r="28" spans="1:63" x14ac:dyDescent="0.2">
      <c r="A28" s="30">
        <f>YEAR(M28)</f>
        <v>2015</v>
      </c>
      <c r="D28" s="30">
        <f>COUNTIF($N28:$BK28,"&gt;25")</f>
        <v>0</v>
      </c>
      <c r="E28" s="30">
        <f t="shared" ref="E28:E91" si="4">COUNTIF($N28:$BK28,"&gt;0")</f>
        <v>1</v>
      </c>
      <c r="F28" s="30">
        <f t="shared" ref="F28:F91" si="5">COUNTIF($N28:$BK28,"&gt;1")</f>
        <v>1</v>
      </c>
      <c r="G28" s="30">
        <f t="shared" ref="G28:G91" si="6">COUNTIF($N28:$BK28,"&gt;10")</f>
        <v>0</v>
      </c>
      <c r="H28" s="30">
        <f t="shared" ref="H28:H91" si="7">COUNTIF($N28:$BK28,"&gt;50")</f>
        <v>0</v>
      </c>
      <c r="I28" s="30">
        <f t="shared" ref="I28:I91" si="8">COUNTIF($N28:$BK28,"&gt;100")</f>
        <v>0</v>
      </c>
      <c r="J28" s="30">
        <f t="shared" ref="J28:J91" si="9">COUNTIF($N28:$BK28,"&gt;500")</f>
        <v>0</v>
      </c>
      <c r="K28" s="30">
        <f t="shared" ref="K28:K91" si="10">COUNTIF($N28:$BK28,"&gt;1000")</f>
        <v>0</v>
      </c>
      <c r="L28" s="30">
        <f t="shared" ref="L28:L91" si="11">MONTH(M28)</f>
        <v>1</v>
      </c>
      <c r="M28" s="38">
        <v>42005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1.2330000000000001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</row>
    <row r="29" spans="1:63" x14ac:dyDescent="0.2">
      <c r="A29" s="30">
        <f t="shared" ref="A29:A92" si="12">YEAR(M29)</f>
        <v>2015</v>
      </c>
      <c r="D29" s="30">
        <f t="shared" ref="D29:D92" si="13">COUNTIF(N29:BK29,"&gt;25")</f>
        <v>0</v>
      </c>
      <c r="E29" s="30">
        <f t="shared" si="4"/>
        <v>0</v>
      </c>
      <c r="F29" s="30">
        <f t="shared" si="5"/>
        <v>0</v>
      </c>
      <c r="G29" s="30">
        <f t="shared" si="6"/>
        <v>0</v>
      </c>
      <c r="H29" s="30">
        <f t="shared" si="7"/>
        <v>0</v>
      </c>
      <c r="I29" s="30">
        <f t="shared" si="8"/>
        <v>0</v>
      </c>
      <c r="J29" s="30">
        <f t="shared" si="9"/>
        <v>0</v>
      </c>
      <c r="K29" s="30">
        <f t="shared" si="10"/>
        <v>0</v>
      </c>
      <c r="L29" s="30">
        <f t="shared" si="11"/>
        <v>2</v>
      </c>
      <c r="M29" s="38">
        <v>42036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</row>
    <row r="30" spans="1:63" x14ac:dyDescent="0.2">
      <c r="A30" s="30">
        <f t="shared" si="12"/>
        <v>2015</v>
      </c>
      <c r="D30" s="30">
        <f t="shared" si="13"/>
        <v>0</v>
      </c>
      <c r="E30" s="30">
        <f t="shared" si="4"/>
        <v>1</v>
      </c>
      <c r="F30" s="30">
        <f t="shared" si="5"/>
        <v>1</v>
      </c>
      <c r="G30" s="30">
        <f t="shared" si="6"/>
        <v>0</v>
      </c>
      <c r="H30" s="30">
        <f t="shared" si="7"/>
        <v>0</v>
      </c>
      <c r="I30" s="30">
        <f t="shared" si="8"/>
        <v>0</v>
      </c>
      <c r="J30" s="30">
        <f t="shared" si="9"/>
        <v>0</v>
      </c>
      <c r="K30" s="30">
        <f t="shared" si="10"/>
        <v>0</v>
      </c>
      <c r="L30" s="30">
        <f t="shared" si="11"/>
        <v>3</v>
      </c>
      <c r="M30" s="38">
        <v>42064</v>
      </c>
      <c r="N30" s="39">
        <v>0</v>
      </c>
      <c r="O30" s="39">
        <v>0</v>
      </c>
      <c r="P30" s="39">
        <v>1.466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</row>
    <row r="31" spans="1:63" x14ac:dyDescent="0.2">
      <c r="A31" s="30">
        <f t="shared" si="12"/>
        <v>2015</v>
      </c>
      <c r="D31" s="30">
        <f t="shared" si="13"/>
        <v>0</v>
      </c>
      <c r="E31" s="30">
        <f t="shared" si="4"/>
        <v>0</v>
      </c>
      <c r="F31" s="30">
        <f t="shared" si="5"/>
        <v>0</v>
      </c>
      <c r="G31" s="30">
        <f t="shared" si="6"/>
        <v>0</v>
      </c>
      <c r="H31" s="30">
        <f t="shared" si="7"/>
        <v>0</v>
      </c>
      <c r="I31" s="30">
        <f t="shared" si="8"/>
        <v>0</v>
      </c>
      <c r="J31" s="30">
        <f t="shared" si="9"/>
        <v>0</v>
      </c>
      <c r="K31" s="30">
        <f t="shared" si="10"/>
        <v>0</v>
      </c>
      <c r="L31" s="30">
        <f t="shared" si="11"/>
        <v>4</v>
      </c>
      <c r="M31" s="38">
        <v>42095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</row>
    <row r="32" spans="1:63" x14ac:dyDescent="0.2">
      <c r="A32" s="30">
        <f t="shared" si="12"/>
        <v>2015</v>
      </c>
      <c r="D32" s="30">
        <f t="shared" si="13"/>
        <v>0</v>
      </c>
      <c r="E32" s="30">
        <f t="shared" si="4"/>
        <v>0</v>
      </c>
      <c r="F32" s="30">
        <f t="shared" si="5"/>
        <v>0</v>
      </c>
      <c r="G32" s="30">
        <f t="shared" si="6"/>
        <v>0</v>
      </c>
      <c r="H32" s="30">
        <f t="shared" si="7"/>
        <v>0</v>
      </c>
      <c r="I32" s="30">
        <f t="shared" si="8"/>
        <v>0</v>
      </c>
      <c r="J32" s="30">
        <f t="shared" si="9"/>
        <v>0</v>
      </c>
      <c r="K32" s="30">
        <f t="shared" si="10"/>
        <v>0</v>
      </c>
      <c r="L32" s="30">
        <f t="shared" si="11"/>
        <v>5</v>
      </c>
      <c r="M32" s="38">
        <v>42125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</row>
    <row r="33" spans="1:63" x14ac:dyDescent="0.2">
      <c r="A33" s="30">
        <f t="shared" si="12"/>
        <v>2015</v>
      </c>
      <c r="D33" s="30">
        <f t="shared" si="13"/>
        <v>0</v>
      </c>
      <c r="E33" s="30">
        <f t="shared" si="4"/>
        <v>16</v>
      </c>
      <c r="F33" s="30">
        <f t="shared" si="5"/>
        <v>9</v>
      </c>
      <c r="G33" s="30">
        <f t="shared" si="6"/>
        <v>0</v>
      </c>
      <c r="H33" s="30">
        <f t="shared" si="7"/>
        <v>0</v>
      </c>
      <c r="I33" s="30">
        <f t="shared" si="8"/>
        <v>0</v>
      </c>
      <c r="J33" s="30">
        <f t="shared" si="9"/>
        <v>0</v>
      </c>
      <c r="K33" s="30">
        <f t="shared" si="10"/>
        <v>0</v>
      </c>
      <c r="L33" s="30">
        <f t="shared" si="11"/>
        <v>6</v>
      </c>
      <c r="M33" s="38">
        <v>42156</v>
      </c>
      <c r="N33" s="39">
        <v>0</v>
      </c>
      <c r="O33" s="39">
        <v>1.222</v>
      </c>
      <c r="P33" s="39">
        <v>0</v>
      </c>
      <c r="Q33" s="39">
        <v>0</v>
      </c>
      <c r="R33" s="39">
        <v>0</v>
      </c>
      <c r="S33" s="39">
        <v>1.88</v>
      </c>
      <c r="T33" s="39">
        <v>1.1879999999999999</v>
      </c>
      <c r="U33" s="39">
        <v>0</v>
      </c>
      <c r="V33" s="39">
        <v>1.5860000000000001</v>
      </c>
      <c r="W33" s="39">
        <v>0</v>
      </c>
      <c r="X33" s="39">
        <v>0</v>
      </c>
      <c r="Y33" s="39">
        <v>1.0029999999999999</v>
      </c>
      <c r="Z33" s="39">
        <v>0</v>
      </c>
      <c r="AA33" s="39">
        <v>0</v>
      </c>
      <c r="AB33" s="39">
        <v>1.4610000000000001</v>
      </c>
      <c r="AC33" s="39">
        <v>0</v>
      </c>
      <c r="AD33" s="39">
        <v>0.24399999999999999</v>
      </c>
      <c r="AE33" s="39">
        <v>0</v>
      </c>
      <c r="AF33" s="39">
        <v>0.44800000000000001</v>
      </c>
      <c r="AG33" s="39">
        <v>0</v>
      </c>
      <c r="AH33" s="39">
        <v>0</v>
      </c>
      <c r="AI33" s="39">
        <v>2.8319999999999999</v>
      </c>
      <c r="AJ33" s="39">
        <v>0</v>
      </c>
      <c r="AK33" s="39">
        <v>0</v>
      </c>
      <c r="AL33" s="39">
        <v>0</v>
      </c>
      <c r="AM33" s="39">
        <v>4.0880000000000001</v>
      </c>
      <c r="AN33" s="39">
        <v>0</v>
      </c>
      <c r="AO33" s="39">
        <v>6.8000000000000005E-2</v>
      </c>
      <c r="AP33" s="39">
        <v>0.95899999999999996</v>
      </c>
      <c r="AQ33" s="39">
        <v>0</v>
      </c>
      <c r="AR33" s="39">
        <v>0.85599999999999998</v>
      </c>
      <c r="AS33" s="39">
        <v>0</v>
      </c>
      <c r="AT33" s="39">
        <v>3.2000000000000001E-2</v>
      </c>
      <c r="AU33" s="39">
        <v>1.208</v>
      </c>
      <c r="AV33" s="39">
        <v>0</v>
      </c>
      <c r="AW33" s="39">
        <v>0</v>
      </c>
      <c r="AX33" s="39">
        <v>0</v>
      </c>
      <c r="AY33" s="39">
        <v>0</v>
      </c>
      <c r="AZ33" s="39">
        <v>0.29099999999999998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</row>
    <row r="34" spans="1:63" x14ac:dyDescent="0.2">
      <c r="A34" s="30">
        <f t="shared" si="12"/>
        <v>2015</v>
      </c>
      <c r="D34" s="30">
        <f t="shared" si="13"/>
        <v>0</v>
      </c>
      <c r="E34" s="30">
        <f t="shared" si="4"/>
        <v>50</v>
      </c>
      <c r="F34" s="30">
        <f t="shared" si="5"/>
        <v>50</v>
      </c>
      <c r="G34" s="30">
        <f t="shared" si="6"/>
        <v>6</v>
      </c>
      <c r="H34" s="30">
        <f t="shared" si="7"/>
        <v>0</v>
      </c>
      <c r="I34" s="30">
        <f t="shared" si="8"/>
        <v>0</v>
      </c>
      <c r="J34" s="30">
        <f t="shared" si="9"/>
        <v>0</v>
      </c>
      <c r="K34" s="30">
        <f t="shared" si="10"/>
        <v>0</v>
      </c>
      <c r="L34" s="30">
        <f t="shared" si="11"/>
        <v>7</v>
      </c>
      <c r="M34" s="38">
        <v>42186</v>
      </c>
      <c r="N34" s="39">
        <v>4.55</v>
      </c>
      <c r="O34" s="39">
        <v>5.274</v>
      </c>
      <c r="P34" s="39">
        <v>2.9649999999999999</v>
      </c>
      <c r="Q34" s="39">
        <v>6.8819999999999997</v>
      </c>
      <c r="R34" s="39">
        <v>7.3680000000000003</v>
      </c>
      <c r="S34" s="39">
        <v>5.4809999999999999</v>
      </c>
      <c r="T34" s="39">
        <v>6.3879999999999999</v>
      </c>
      <c r="U34" s="39">
        <v>4.835</v>
      </c>
      <c r="V34" s="39">
        <v>4.2839999999999998</v>
      </c>
      <c r="W34" s="39">
        <v>9.0649999999999995</v>
      </c>
      <c r="X34" s="39">
        <v>4.7910000000000004</v>
      </c>
      <c r="Y34" s="39">
        <v>8.08</v>
      </c>
      <c r="Z34" s="39">
        <v>3.66</v>
      </c>
      <c r="AA34" s="39">
        <v>9.6419999999999995</v>
      </c>
      <c r="AB34" s="39">
        <v>5.3979999999999997</v>
      </c>
      <c r="AC34" s="39">
        <v>6.1580000000000004</v>
      </c>
      <c r="AD34" s="39">
        <v>7.3019999999999996</v>
      </c>
      <c r="AE34" s="39">
        <v>3.8260000000000001</v>
      </c>
      <c r="AF34" s="39">
        <v>4.8639999999999999</v>
      </c>
      <c r="AG34" s="39">
        <v>12.099</v>
      </c>
      <c r="AH34" s="39">
        <v>9.6470000000000002</v>
      </c>
      <c r="AI34" s="39">
        <v>4.5460000000000003</v>
      </c>
      <c r="AJ34" s="39">
        <v>3.29</v>
      </c>
      <c r="AK34" s="39">
        <v>12.170999999999999</v>
      </c>
      <c r="AL34" s="39">
        <v>10.353</v>
      </c>
      <c r="AM34" s="39">
        <v>4.0750000000000002</v>
      </c>
      <c r="AN34" s="39">
        <v>11.481</v>
      </c>
      <c r="AO34" s="39">
        <v>4.8490000000000002</v>
      </c>
      <c r="AP34" s="39">
        <v>5.6749999999999998</v>
      </c>
      <c r="AQ34" s="39">
        <v>4.6879999999999997</v>
      </c>
      <c r="AR34" s="39">
        <v>7.2050000000000001</v>
      </c>
      <c r="AS34" s="39">
        <v>7.38</v>
      </c>
      <c r="AT34" s="39">
        <v>6.92</v>
      </c>
      <c r="AU34" s="39">
        <v>4.9960000000000004</v>
      </c>
      <c r="AV34" s="39">
        <v>2.82</v>
      </c>
      <c r="AW34" s="39">
        <v>7.9089999999999998</v>
      </c>
      <c r="AX34" s="39">
        <v>6.19</v>
      </c>
      <c r="AY34" s="39">
        <v>4.4409999999999998</v>
      </c>
      <c r="AZ34" s="39">
        <v>14.771000000000001</v>
      </c>
      <c r="BA34" s="39">
        <v>3.3530000000000002</v>
      </c>
      <c r="BB34" s="39">
        <v>3.843</v>
      </c>
      <c r="BC34" s="39">
        <v>6.0359999999999996</v>
      </c>
      <c r="BD34" s="39">
        <v>6.9580000000000002</v>
      </c>
      <c r="BE34" s="39">
        <v>7.7160000000000002</v>
      </c>
      <c r="BF34" s="39">
        <v>3.04</v>
      </c>
      <c r="BG34" s="39">
        <v>9.6460000000000008</v>
      </c>
      <c r="BH34" s="39">
        <v>8.5079999999999991</v>
      </c>
      <c r="BI34" s="39">
        <v>3.8650000000000002</v>
      </c>
      <c r="BJ34" s="39">
        <v>11.311</v>
      </c>
      <c r="BK34" s="39">
        <v>6.2910000000000004</v>
      </c>
    </row>
    <row r="35" spans="1:63" x14ac:dyDescent="0.2">
      <c r="A35" s="30">
        <f t="shared" si="12"/>
        <v>2015</v>
      </c>
      <c r="D35" s="30">
        <f t="shared" si="13"/>
        <v>0</v>
      </c>
      <c r="E35" s="30">
        <f t="shared" si="4"/>
        <v>49</v>
      </c>
      <c r="F35" s="30">
        <f t="shared" si="5"/>
        <v>44</v>
      </c>
      <c r="G35" s="30">
        <f t="shared" si="6"/>
        <v>3</v>
      </c>
      <c r="H35" s="30">
        <f t="shared" si="7"/>
        <v>0</v>
      </c>
      <c r="I35" s="30">
        <f t="shared" si="8"/>
        <v>0</v>
      </c>
      <c r="J35" s="30">
        <f t="shared" si="9"/>
        <v>0</v>
      </c>
      <c r="K35" s="30">
        <f t="shared" si="10"/>
        <v>0</v>
      </c>
      <c r="L35" s="30">
        <f t="shared" si="11"/>
        <v>8</v>
      </c>
      <c r="M35" s="38">
        <v>42217</v>
      </c>
      <c r="N35" s="39">
        <v>1.833</v>
      </c>
      <c r="O35" s="39">
        <v>9.141</v>
      </c>
      <c r="P35" s="39">
        <v>4.0949999999999998</v>
      </c>
      <c r="Q35" s="39">
        <v>1.7949999999999999</v>
      </c>
      <c r="R35" s="39">
        <v>0.96299999999999997</v>
      </c>
      <c r="S35" s="39">
        <v>8.9169999999999998</v>
      </c>
      <c r="T35" s="39">
        <v>1.248</v>
      </c>
      <c r="U35" s="39">
        <v>7.9000000000000001E-2</v>
      </c>
      <c r="V35" s="39">
        <v>3.0009999999999999</v>
      </c>
      <c r="W35" s="39">
        <v>5.4</v>
      </c>
      <c r="X35" s="39">
        <v>1.403</v>
      </c>
      <c r="Y35" s="39">
        <v>4.1180000000000003</v>
      </c>
      <c r="Z35" s="39">
        <v>1.883</v>
      </c>
      <c r="AA35" s="39">
        <v>2.1669999999999998</v>
      </c>
      <c r="AB35" s="39">
        <v>1.4750000000000001</v>
      </c>
      <c r="AC35" s="39">
        <v>2.6859999999999999</v>
      </c>
      <c r="AD35" s="39">
        <v>1.5329999999999999</v>
      </c>
      <c r="AE35" s="39">
        <v>5.508</v>
      </c>
      <c r="AF35" s="39">
        <v>2.0870000000000002</v>
      </c>
      <c r="AG35" s="39">
        <v>2.169</v>
      </c>
      <c r="AH35" s="39">
        <v>17.893999999999998</v>
      </c>
      <c r="AI35" s="39">
        <v>0.96499999999999997</v>
      </c>
      <c r="AJ35" s="39">
        <v>0</v>
      </c>
      <c r="AK35" s="39">
        <v>2.1589999999999998</v>
      </c>
      <c r="AL35" s="39">
        <v>4.0869999999999997</v>
      </c>
      <c r="AM35" s="39">
        <v>1.9950000000000001</v>
      </c>
      <c r="AN35" s="39">
        <v>6.21</v>
      </c>
      <c r="AO35" s="39">
        <v>1.5189999999999999</v>
      </c>
      <c r="AP35" s="39">
        <v>4.8849999999999998</v>
      </c>
      <c r="AQ35" s="39">
        <v>2.7519999999999998</v>
      </c>
      <c r="AR35" s="39">
        <v>2.6110000000000002</v>
      </c>
      <c r="AS35" s="39">
        <v>2.121</v>
      </c>
      <c r="AT35" s="39">
        <v>0.60699999999999998</v>
      </c>
      <c r="AU35" s="39">
        <v>21.152000000000001</v>
      </c>
      <c r="AV35" s="39">
        <v>1.1200000000000001</v>
      </c>
      <c r="AW35" s="39">
        <v>2.722</v>
      </c>
      <c r="AX35" s="39">
        <v>0.58299999999999996</v>
      </c>
      <c r="AY35" s="39">
        <v>2.7210000000000001</v>
      </c>
      <c r="AZ35" s="39">
        <v>4.5289999999999999</v>
      </c>
      <c r="BA35" s="39">
        <v>4.1790000000000003</v>
      </c>
      <c r="BB35" s="39">
        <v>2.1680000000000001</v>
      </c>
      <c r="BC35" s="39">
        <v>4.9029999999999996</v>
      </c>
      <c r="BD35" s="39">
        <v>1.7969999999999999</v>
      </c>
      <c r="BE35" s="39">
        <v>1.6719999999999999</v>
      </c>
      <c r="BF35" s="39">
        <v>2.8809999999999998</v>
      </c>
      <c r="BG35" s="39">
        <v>3.391</v>
      </c>
      <c r="BH35" s="39">
        <v>22.882000000000001</v>
      </c>
      <c r="BI35" s="39">
        <v>1.5389999999999999</v>
      </c>
      <c r="BJ35" s="39">
        <v>3.4820000000000002</v>
      </c>
      <c r="BK35" s="39">
        <v>2.802</v>
      </c>
    </row>
    <row r="36" spans="1:63" x14ac:dyDescent="0.2">
      <c r="A36" s="30">
        <f t="shared" si="12"/>
        <v>2015</v>
      </c>
      <c r="D36" s="30">
        <f t="shared" si="13"/>
        <v>1</v>
      </c>
      <c r="E36" s="30">
        <f t="shared" si="4"/>
        <v>44</v>
      </c>
      <c r="F36" s="30">
        <f t="shared" si="5"/>
        <v>41</v>
      </c>
      <c r="G36" s="30">
        <f t="shared" si="6"/>
        <v>1</v>
      </c>
      <c r="H36" s="30">
        <f t="shared" si="7"/>
        <v>0</v>
      </c>
      <c r="I36" s="30">
        <f t="shared" si="8"/>
        <v>0</v>
      </c>
      <c r="J36" s="30">
        <f t="shared" si="9"/>
        <v>0</v>
      </c>
      <c r="K36" s="30">
        <f t="shared" si="10"/>
        <v>0</v>
      </c>
      <c r="L36" s="30">
        <f t="shared" si="11"/>
        <v>9</v>
      </c>
      <c r="M36" s="38">
        <v>42248</v>
      </c>
      <c r="N36" s="39">
        <v>3.1139999999999999</v>
      </c>
      <c r="O36" s="39">
        <v>3.633</v>
      </c>
      <c r="P36" s="39">
        <v>4.1420000000000003</v>
      </c>
      <c r="Q36" s="39">
        <v>2.2400000000000002</v>
      </c>
      <c r="R36" s="39">
        <v>3.8140000000000001</v>
      </c>
      <c r="S36" s="39">
        <v>2.16</v>
      </c>
      <c r="T36" s="39">
        <v>1.8580000000000001</v>
      </c>
      <c r="U36" s="39">
        <v>7.6070000000000002</v>
      </c>
      <c r="V36" s="39">
        <v>3.2730000000000001</v>
      </c>
      <c r="W36" s="39">
        <v>2.5649999999999999</v>
      </c>
      <c r="X36" s="39">
        <v>0.59899999999999998</v>
      </c>
      <c r="Y36" s="39">
        <v>6.5869999999999997</v>
      </c>
      <c r="Z36" s="39">
        <v>3.3780000000000001</v>
      </c>
      <c r="AA36" s="39">
        <v>1.37</v>
      </c>
      <c r="AB36" s="39">
        <v>0</v>
      </c>
      <c r="AC36" s="39">
        <v>2.8980000000000001</v>
      </c>
      <c r="AD36" s="39">
        <v>4.9290000000000003</v>
      </c>
      <c r="AE36" s="39">
        <v>1.01</v>
      </c>
      <c r="AF36" s="39">
        <v>0.44600000000000001</v>
      </c>
      <c r="AG36" s="39">
        <v>2.0110000000000001</v>
      </c>
      <c r="AH36" s="39">
        <v>0</v>
      </c>
      <c r="AI36" s="39">
        <v>2.1840000000000002</v>
      </c>
      <c r="AJ36" s="39">
        <v>0</v>
      </c>
      <c r="AK36" s="39">
        <v>3.0110000000000001</v>
      </c>
      <c r="AL36" s="39">
        <v>5.827</v>
      </c>
      <c r="AM36" s="39">
        <v>1.3360000000000001</v>
      </c>
      <c r="AN36" s="39">
        <v>2.3839999999999999</v>
      </c>
      <c r="AO36" s="39">
        <v>2.7130000000000001</v>
      </c>
      <c r="AP36" s="39">
        <v>3.524</v>
      </c>
      <c r="AQ36" s="39">
        <v>3.6989999999999998</v>
      </c>
      <c r="AR36" s="39">
        <v>0</v>
      </c>
      <c r="AS36" s="39">
        <v>2.1160000000000001</v>
      </c>
      <c r="AT36" s="39">
        <v>0.46500000000000002</v>
      </c>
      <c r="AU36" s="39">
        <v>1.0489999999999999</v>
      </c>
      <c r="AV36" s="39">
        <v>1.24</v>
      </c>
      <c r="AW36" s="39">
        <v>0</v>
      </c>
      <c r="AX36" s="39">
        <v>1.2490000000000001</v>
      </c>
      <c r="AY36" s="39">
        <v>3.0979999999999999</v>
      </c>
      <c r="AZ36" s="39">
        <v>2.819</v>
      </c>
      <c r="BA36" s="39">
        <v>0</v>
      </c>
      <c r="BB36" s="39">
        <v>4.0209999999999999</v>
      </c>
      <c r="BC36" s="39">
        <v>2.4910000000000001</v>
      </c>
      <c r="BD36" s="39">
        <v>2.0339999999999998</v>
      </c>
      <c r="BE36" s="39">
        <v>4.6669999999999998</v>
      </c>
      <c r="BF36" s="39">
        <v>3.4089999999999998</v>
      </c>
      <c r="BG36" s="39">
        <v>3.3210000000000002</v>
      </c>
      <c r="BH36" s="39">
        <v>2.42</v>
      </c>
      <c r="BI36" s="39">
        <v>25.495999999999999</v>
      </c>
      <c r="BJ36" s="39">
        <v>1.774</v>
      </c>
      <c r="BK36" s="39">
        <v>2.4209999999999998</v>
      </c>
    </row>
    <row r="37" spans="1:63" x14ac:dyDescent="0.2">
      <c r="A37" s="30">
        <f t="shared" si="12"/>
        <v>2015</v>
      </c>
      <c r="D37" s="30">
        <f t="shared" si="13"/>
        <v>0</v>
      </c>
      <c r="E37" s="30">
        <f t="shared" si="4"/>
        <v>25</v>
      </c>
      <c r="F37" s="30">
        <f t="shared" si="5"/>
        <v>9</v>
      </c>
      <c r="G37" s="30">
        <f t="shared" si="6"/>
        <v>1</v>
      </c>
      <c r="H37" s="30">
        <f t="shared" si="7"/>
        <v>0</v>
      </c>
      <c r="I37" s="30">
        <f t="shared" si="8"/>
        <v>0</v>
      </c>
      <c r="J37" s="30">
        <f t="shared" si="9"/>
        <v>0</v>
      </c>
      <c r="K37" s="30">
        <f t="shared" si="10"/>
        <v>0</v>
      </c>
      <c r="L37" s="30">
        <f t="shared" si="11"/>
        <v>10</v>
      </c>
      <c r="M37" s="38">
        <v>42278</v>
      </c>
      <c r="N37" s="39">
        <v>1.0529999999999999</v>
      </c>
      <c r="O37" s="39">
        <v>0.753</v>
      </c>
      <c r="P37" s="39">
        <v>0</v>
      </c>
      <c r="Q37" s="39">
        <v>0</v>
      </c>
      <c r="R37" s="39">
        <v>0.63400000000000001</v>
      </c>
      <c r="S37" s="39">
        <v>0</v>
      </c>
      <c r="T37" s="39">
        <v>0</v>
      </c>
      <c r="U37" s="39">
        <v>11.263999999999999</v>
      </c>
      <c r="V37" s="39">
        <v>0</v>
      </c>
      <c r="W37" s="39">
        <v>0</v>
      </c>
      <c r="X37" s="39">
        <v>0</v>
      </c>
      <c r="Y37" s="39">
        <v>0.28299999999999997</v>
      </c>
      <c r="Z37" s="39">
        <v>0.60099999999999998</v>
      </c>
      <c r="AA37" s="39">
        <v>0</v>
      </c>
      <c r="AB37" s="39">
        <v>0</v>
      </c>
      <c r="AC37" s="39">
        <v>0.94499999999999995</v>
      </c>
      <c r="AD37" s="39">
        <v>4.4009999999999998</v>
      </c>
      <c r="AE37" s="39">
        <v>0</v>
      </c>
      <c r="AF37" s="39">
        <v>0.92200000000000004</v>
      </c>
      <c r="AG37" s="39">
        <v>0</v>
      </c>
      <c r="AH37" s="39">
        <v>0.88600000000000001</v>
      </c>
      <c r="AI37" s="39">
        <v>0.16300000000000001</v>
      </c>
      <c r="AJ37" s="39">
        <v>1.512</v>
      </c>
      <c r="AK37" s="39">
        <v>0.47499999999999998</v>
      </c>
      <c r="AL37" s="39">
        <v>1.157</v>
      </c>
      <c r="AM37" s="39">
        <v>0.90300000000000002</v>
      </c>
      <c r="AN37" s="39">
        <v>3.4550000000000001</v>
      </c>
      <c r="AO37" s="39">
        <v>0</v>
      </c>
      <c r="AP37" s="39">
        <v>0</v>
      </c>
      <c r="AQ37" s="39">
        <v>1.2929999999999999</v>
      </c>
      <c r="AR37" s="39">
        <v>1.147</v>
      </c>
      <c r="AS37" s="39">
        <v>0</v>
      </c>
      <c r="AT37" s="39">
        <v>0.625</v>
      </c>
      <c r="AU37" s="39">
        <v>0.69699999999999995</v>
      </c>
      <c r="AV37" s="39">
        <v>0.35399999999999998</v>
      </c>
      <c r="AW37" s="39">
        <v>0</v>
      </c>
      <c r="AX37" s="39">
        <v>0</v>
      </c>
      <c r="AY37" s="39">
        <v>0</v>
      </c>
      <c r="AZ37" s="39">
        <v>0.71199999999999997</v>
      </c>
      <c r="BA37" s="39">
        <v>0</v>
      </c>
      <c r="BB37" s="39">
        <v>0</v>
      </c>
      <c r="BC37" s="39">
        <v>0</v>
      </c>
      <c r="BD37" s="39">
        <v>0</v>
      </c>
      <c r="BE37" s="39">
        <v>0.36599999999999999</v>
      </c>
      <c r="BF37" s="39">
        <v>9.1389999999999993</v>
      </c>
      <c r="BG37" s="39">
        <v>0.94199999999999995</v>
      </c>
      <c r="BH37" s="39">
        <v>0</v>
      </c>
      <c r="BI37" s="39">
        <v>0</v>
      </c>
      <c r="BJ37" s="39">
        <v>0</v>
      </c>
      <c r="BK37" s="39">
        <v>0</v>
      </c>
    </row>
    <row r="38" spans="1:63" x14ac:dyDescent="0.2">
      <c r="A38" s="30">
        <f t="shared" si="12"/>
        <v>2015</v>
      </c>
      <c r="D38" s="30">
        <f t="shared" si="13"/>
        <v>0</v>
      </c>
      <c r="E38" s="30">
        <f t="shared" si="4"/>
        <v>0</v>
      </c>
      <c r="F38" s="30">
        <f t="shared" si="5"/>
        <v>0</v>
      </c>
      <c r="G38" s="30">
        <f t="shared" si="6"/>
        <v>0</v>
      </c>
      <c r="H38" s="30">
        <f t="shared" si="7"/>
        <v>0</v>
      </c>
      <c r="I38" s="30">
        <f t="shared" si="8"/>
        <v>0</v>
      </c>
      <c r="J38" s="30">
        <f t="shared" si="9"/>
        <v>0</v>
      </c>
      <c r="K38" s="30">
        <f t="shared" si="10"/>
        <v>0</v>
      </c>
      <c r="L38" s="30">
        <f t="shared" si="11"/>
        <v>11</v>
      </c>
      <c r="M38" s="38">
        <v>42309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</row>
    <row r="39" spans="1:63" x14ac:dyDescent="0.2">
      <c r="A39" s="30">
        <f t="shared" si="12"/>
        <v>2015</v>
      </c>
      <c r="D39" s="30">
        <f t="shared" si="13"/>
        <v>0</v>
      </c>
      <c r="E39" s="30">
        <f t="shared" si="4"/>
        <v>3</v>
      </c>
      <c r="F39" s="30">
        <f t="shared" si="5"/>
        <v>0</v>
      </c>
      <c r="G39" s="30">
        <f t="shared" si="6"/>
        <v>0</v>
      </c>
      <c r="H39" s="30">
        <f t="shared" si="7"/>
        <v>0</v>
      </c>
      <c r="I39" s="30">
        <f t="shared" si="8"/>
        <v>0</v>
      </c>
      <c r="J39" s="30">
        <f t="shared" si="9"/>
        <v>0</v>
      </c>
      <c r="K39" s="30">
        <f t="shared" si="10"/>
        <v>0</v>
      </c>
      <c r="L39" s="30">
        <f t="shared" si="11"/>
        <v>12</v>
      </c>
      <c r="M39" s="38">
        <v>42339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0.23899999999999999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0.13</v>
      </c>
      <c r="AL39" s="39">
        <v>0</v>
      </c>
      <c r="AM39" s="39">
        <v>0</v>
      </c>
      <c r="AN39" s="39">
        <v>0</v>
      </c>
      <c r="AO39" s="39">
        <v>0.61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</row>
    <row r="40" spans="1:63" x14ac:dyDescent="0.2">
      <c r="A40" s="30">
        <f t="shared" si="12"/>
        <v>2016</v>
      </c>
      <c r="D40" s="30">
        <f t="shared" si="13"/>
        <v>0</v>
      </c>
      <c r="E40" s="30">
        <f t="shared" si="4"/>
        <v>2</v>
      </c>
      <c r="F40" s="30">
        <f t="shared" si="5"/>
        <v>2</v>
      </c>
      <c r="G40" s="30">
        <f t="shared" si="6"/>
        <v>0</v>
      </c>
      <c r="H40" s="30">
        <f t="shared" si="7"/>
        <v>0</v>
      </c>
      <c r="I40" s="30">
        <f t="shared" si="8"/>
        <v>0</v>
      </c>
      <c r="J40" s="30">
        <f t="shared" si="9"/>
        <v>0</v>
      </c>
      <c r="K40" s="30">
        <f t="shared" si="10"/>
        <v>0</v>
      </c>
      <c r="L40" s="30">
        <f t="shared" si="11"/>
        <v>1</v>
      </c>
      <c r="M40" s="38">
        <v>42370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5.133</v>
      </c>
      <c r="AG40" s="39">
        <v>0</v>
      </c>
      <c r="AH40" s="39">
        <v>2.2690000000000001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</row>
    <row r="41" spans="1:63" x14ac:dyDescent="0.2">
      <c r="A41" s="30">
        <f t="shared" si="12"/>
        <v>2016</v>
      </c>
      <c r="D41" s="30">
        <f t="shared" si="13"/>
        <v>0</v>
      </c>
      <c r="E41" s="30">
        <f t="shared" si="4"/>
        <v>0</v>
      </c>
      <c r="F41" s="30">
        <f t="shared" si="5"/>
        <v>0</v>
      </c>
      <c r="G41" s="30">
        <f t="shared" si="6"/>
        <v>0</v>
      </c>
      <c r="H41" s="30">
        <f t="shared" si="7"/>
        <v>0</v>
      </c>
      <c r="I41" s="30">
        <f t="shared" si="8"/>
        <v>0</v>
      </c>
      <c r="J41" s="30">
        <f t="shared" si="9"/>
        <v>0</v>
      </c>
      <c r="K41" s="30">
        <f t="shared" si="10"/>
        <v>0</v>
      </c>
      <c r="L41" s="30">
        <f t="shared" si="11"/>
        <v>2</v>
      </c>
      <c r="M41" s="38">
        <v>42401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</row>
    <row r="42" spans="1:63" x14ac:dyDescent="0.2">
      <c r="A42" s="30">
        <f t="shared" si="12"/>
        <v>2016</v>
      </c>
      <c r="D42" s="30">
        <f t="shared" si="13"/>
        <v>0</v>
      </c>
      <c r="E42" s="30">
        <f t="shared" si="4"/>
        <v>0</v>
      </c>
      <c r="F42" s="30">
        <f t="shared" si="5"/>
        <v>0</v>
      </c>
      <c r="G42" s="30">
        <f t="shared" si="6"/>
        <v>0</v>
      </c>
      <c r="H42" s="30">
        <f t="shared" si="7"/>
        <v>0</v>
      </c>
      <c r="I42" s="30">
        <f t="shared" si="8"/>
        <v>0</v>
      </c>
      <c r="J42" s="30">
        <f t="shared" si="9"/>
        <v>0</v>
      </c>
      <c r="K42" s="30">
        <f t="shared" si="10"/>
        <v>0</v>
      </c>
      <c r="L42" s="30">
        <f t="shared" si="11"/>
        <v>3</v>
      </c>
      <c r="M42" s="38">
        <v>42430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</row>
    <row r="43" spans="1:63" x14ac:dyDescent="0.2">
      <c r="A43" s="30">
        <f t="shared" si="12"/>
        <v>2016</v>
      </c>
      <c r="D43" s="30">
        <f t="shared" si="13"/>
        <v>0</v>
      </c>
      <c r="E43" s="30">
        <f t="shared" si="4"/>
        <v>0</v>
      </c>
      <c r="F43" s="30">
        <f t="shared" si="5"/>
        <v>0</v>
      </c>
      <c r="G43" s="30">
        <f t="shared" si="6"/>
        <v>0</v>
      </c>
      <c r="H43" s="30">
        <f t="shared" si="7"/>
        <v>0</v>
      </c>
      <c r="I43" s="30">
        <f t="shared" si="8"/>
        <v>0</v>
      </c>
      <c r="J43" s="30">
        <f t="shared" si="9"/>
        <v>0</v>
      </c>
      <c r="K43" s="30">
        <f t="shared" si="10"/>
        <v>0</v>
      </c>
      <c r="L43" s="30">
        <f t="shared" si="11"/>
        <v>4</v>
      </c>
      <c r="M43" s="38">
        <v>42461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</row>
    <row r="44" spans="1:63" x14ac:dyDescent="0.2">
      <c r="A44" s="30">
        <f t="shared" si="12"/>
        <v>2016</v>
      </c>
      <c r="D44" s="30">
        <f t="shared" si="13"/>
        <v>0</v>
      </c>
      <c r="E44" s="30">
        <f t="shared" si="4"/>
        <v>3</v>
      </c>
      <c r="F44" s="30">
        <f t="shared" si="5"/>
        <v>1</v>
      </c>
      <c r="G44" s="30">
        <f t="shared" si="6"/>
        <v>0</v>
      </c>
      <c r="H44" s="30">
        <f t="shared" si="7"/>
        <v>0</v>
      </c>
      <c r="I44" s="30">
        <f t="shared" si="8"/>
        <v>0</v>
      </c>
      <c r="J44" s="30">
        <f t="shared" si="9"/>
        <v>0</v>
      </c>
      <c r="K44" s="30">
        <f t="shared" si="10"/>
        <v>0</v>
      </c>
      <c r="L44" s="30">
        <f t="shared" si="11"/>
        <v>5</v>
      </c>
      <c r="M44" s="38">
        <v>42491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1.403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0.99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0.23400000000000001</v>
      </c>
    </row>
    <row r="45" spans="1:63" x14ac:dyDescent="0.2">
      <c r="A45" s="30">
        <f t="shared" si="12"/>
        <v>2016</v>
      </c>
      <c r="D45" s="30">
        <f t="shared" si="13"/>
        <v>0</v>
      </c>
      <c r="E45" s="30">
        <f t="shared" si="4"/>
        <v>30</v>
      </c>
      <c r="F45" s="30">
        <f t="shared" si="5"/>
        <v>9</v>
      </c>
      <c r="G45" s="30">
        <f t="shared" si="6"/>
        <v>0</v>
      </c>
      <c r="H45" s="30">
        <f t="shared" si="7"/>
        <v>0</v>
      </c>
      <c r="I45" s="30">
        <f t="shared" si="8"/>
        <v>0</v>
      </c>
      <c r="J45" s="30">
        <f t="shared" si="9"/>
        <v>0</v>
      </c>
      <c r="K45" s="30">
        <f t="shared" si="10"/>
        <v>0</v>
      </c>
      <c r="L45" s="30">
        <f t="shared" si="11"/>
        <v>6</v>
      </c>
      <c r="M45" s="38">
        <v>42522</v>
      </c>
      <c r="N45" s="39">
        <v>0</v>
      </c>
      <c r="O45" s="39">
        <v>1.8149999999999999</v>
      </c>
      <c r="P45" s="39">
        <v>0</v>
      </c>
      <c r="Q45" s="39">
        <v>0.5</v>
      </c>
      <c r="R45" s="39">
        <v>0.10100000000000001</v>
      </c>
      <c r="S45" s="39">
        <v>0</v>
      </c>
      <c r="T45" s="39">
        <v>0.10100000000000001</v>
      </c>
      <c r="U45" s="39">
        <v>0.751</v>
      </c>
      <c r="V45" s="39">
        <v>0</v>
      </c>
      <c r="W45" s="39">
        <v>0</v>
      </c>
      <c r="X45" s="39">
        <v>6.343</v>
      </c>
      <c r="Y45" s="39">
        <v>0.248</v>
      </c>
      <c r="Z45" s="39">
        <v>0</v>
      </c>
      <c r="AA45" s="39">
        <v>2.1909999999999998</v>
      </c>
      <c r="AB45" s="39">
        <v>0.79</v>
      </c>
      <c r="AC45" s="39">
        <v>0</v>
      </c>
      <c r="AD45" s="39">
        <v>3.0000000000000001E-3</v>
      </c>
      <c r="AE45" s="39">
        <v>0</v>
      </c>
      <c r="AF45" s="39">
        <v>0.58699999999999997</v>
      </c>
      <c r="AG45" s="39">
        <v>0.39600000000000002</v>
      </c>
      <c r="AH45" s="39">
        <v>0.56899999999999995</v>
      </c>
      <c r="AI45" s="39">
        <v>0</v>
      </c>
      <c r="AJ45" s="39">
        <v>0</v>
      </c>
      <c r="AK45" s="39">
        <v>0.72699999999999998</v>
      </c>
      <c r="AL45" s="39">
        <v>2.1999999999999999E-2</v>
      </c>
      <c r="AM45" s="39">
        <v>1.806</v>
      </c>
      <c r="AN45" s="39">
        <v>0</v>
      </c>
      <c r="AO45" s="39">
        <v>2.3650000000000002</v>
      </c>
      <c r="AP45" s="39">
        <v>0.60799999999999998</v>
      </c>
      <c r="AQ45" s="39">
        <v>0.70599999999999996</v>
      </c>
      <c r="AR45" s="39">
        <v>1.1180000000000001</v>
      </c>
      <c r="AS45" s="39">
        <v>0</v>
      </c>
      <c r="AT45" s="39">
        <v>1.1970000000000001</v>
      </c>
      <c r="AU45" s="39">
        <v>0.52300000000000002</v>
      </c>
      <c r="AV45" s="39">
        <v>1.996</v>
      </c>
      <c r="AW45" s="39">
        <v>0</v>
      </c>
      <c r="AX45" s="39">
        <v>0.875</v>
      </c>
      <c r="AY45" s="39">
        <v>0</v>
      </c>
      <c r="AZ45" s="39">
        <v>0</v>
      </c>
      <c r="BA45" s="39">
        <v>0</v>
      </c>
      <c r="BB45" s="39">
        <v>0</v>
      </c>
      <c r="BC45" s="39">
        <v>0.91800000000000004</v>
      </c>
      <c r="BD45" s="39">
        <v>2.5999999999999999E-2</v>
      </c>
      <c r="BE45" s="39">
        <v>0</v>
      </c>
      <c r="BF45" s="39">
        <v>0</v>
      </c>
      <c r="BG45" s="39">
        <v>1.117</v>
      </c>
      <c r="BH45" s="39">
        <v>0</v>
      </c>
      <c r="BI45" s="39">
        <v>0.27400000000000002</v>
      </c>
      <c r="BJ45" s="39">
        <v>0.90100000000000002</v>
      </c>
      <c r="BK45" s="39">
        <v>0.99</v>
      </c>
    </row>
    <row r="46" spans="1:63" x14ac:dyDescent="0.2">
      <c r="A46" s="30">
        <f t="shared" si="12"/>
        <v>2016</v>
      </c>
      <c r="D46" s="30">
        <f t="shared" si="13"/>
        <v>12</v>
      </c>
      <c r="E46" s="30">
        <f t="shared" si="4"/>
        <v>50</v>
      </c>
      <c r="F46" s="30">
        <f t="shared" si="5"/>
        <v>50</v>
      </c>
      <c r="G46" s="30">
        <f t="shared" si="6"/>
        <v>35</v>
      </c>
      <c r="H46" s="30">
        <f t="shared" si="7"/>
        <v>0</v>
      </c>
      <c r="I46" s="30">
        <f t="shared" si="8"/>
        <v>0</v>
      </c>
      <c r="J46" s="30">
        <f t="shared" si="9"/>
        <v>0</v>
      </c>
      <c r="K46" s="30">
        <f t="shared" si="10"/>
        <v>0</v>
      </c>
      <c r="L46" s="30">
        <f t="shared" si="11"/>
        <v>7</v>
      </c>
      <c r="M46" s="38">
        <v>42552</v>
      </c>
      <c r="N46" s="39">
        <v>19.847000000000001</v>
      </c>
      <c r="O46" s="39">
        <v>11.69</v>
      </c>
      <c r="P46" s="39">
        <v>9.66</v>
      </c>
      <c r="Q46" s="39">
        <v>29.677</v>
      </c>
      <c r="R46" s="39">
        <v>9.6560000000000006</v>
      </c>
      <c r="S46" s="39">
        <v>29.452999999999999</v>
      </c>
      <c r="T46" s="39">
        <v>17.483000000000001</v>
      </c>
      <c r="U46" s="39">
        <v>13.289</v>
      </c>
      <c r="V46" s="39">
        <v>27.699000000000002</v>
      </c>
      <c r="W46" s="39">
        <v>8.9039999999999999</v>
      </c>
      <c r="X46" s="39">
        <v>29.933</v>
      </c>
      <c r="Y46" s="39">
        <v>5.6120000000000001</v>
      </c>
      <c r="Z46" s="39">
        <v>9.8339999999999996</v>
      </c>
      <c r="AA46" s="39">
        <v>31.265999999999998</v>
      </c>
      <c r="AB46" s="39">
        <v>16.622</v>
      </c>
      <c r="AC46" s="39">
        <v>11.627000000000001</v>
      </c>
      <c r="AD46" s="39">
        <v>9.0280000000000005</v>
      </c>
      <c r="AE46" s="39">
        <v>23.530999999999999</v>
      </c>
      <c r="AF46" s="39">
        <v>21.782</v>
      </c>
      <c r="AG46" s="39">
        <v>10.555</v>
      </c>
      <c r="AH46" s="39">
        <v>15.103</v>
      </c>
      <c r="AI46" s="39">
        <v>15.977</v>
      </c>
      <c r="AJ46" s="39">
        <v>41.481999999999999</v>
      </c>
      <c r="AK46" s="39">
        <v>5.88</v>
      </c>
      <c r="AL46" s="39">
        <v>20.169</v>
      </c>
      <c r="AM46" s="39">
        <v>15.058</v>
      </c>
      <c r="AN46" s="39">
        <v>30.387</v>
      </c>
      <c r="AO46" s="39">
        <v>3.1960000000000002</v>
      </c>
      <c r="AP46" s="39">
        <v>30.155000000000001</v>
      </c>
      <c r="AQ46" s="39">
        <v>6.31</v>
      </c>
      <c r="AR46" s="39">
        <v>24.835000000000001</v>
      </c>
      <c r="AS46" s="39">
        <v>5.9989999999999997</v>
      </c>
      <c r="AT46" s="39">
        <v>16.811</v>
      </c>
      <c r="AU46" s="39">
        <v>16.375</v>
      </c>
      <c r="AV46" s="39">
        <v>10.208</v>
      </c>
      <c r="AW46" s="39">
        <v>24.286000000000001</v>
      </c>
      <c r="AX46" s="39">
        <v>28.937999999999999</v>
      </c>
      <c r="AY46" s="39">
        <v>7.7290000000000001</v>
      </c>
      <c r="AZ46" s="39">
        <v>13.026</v>
      </c>
      <c r="BA46" s="39">
        <v>17.128</v>
      </c>
      <c r="BB46" s="39">
        <v>37.811999999999998</v>
      </c>
      <c r="BC46" s="39">
        <v>5.4710000000000001</v>
      </c>
      <c r="BD46" s="39">
        <v>16.088000000000001</v>
      </c>
      <c r="BE46" s="39">
        <v>16.395</v>
      </c>
      <c r="BF46" s="39">
        <v>7.9459999999999997</v>
      </c>
      <c r="BG46" s="39">
        <v>31.449000000000002</v>
      </c>
      <c r="BH46" s="39">
        <v>9.609</v>
      </c>
      <c r="BI46" s="39">
        <v>20.603000000000002</v>
      </c>
      <c r="BJ46" s="39">
        <v>35.68</v>
      </c>
      <c r="BK46" s="39">
        <v>5.5060000000000002</v>
      </c>
    </row>
    <row r="47" spans="1:63" x14ac:dyDescent="0.2">
      <c r="A47" s="30">
        <f t="shared" si="12"/>
        <v>2016</v>
      </c>
      <c r="D47" s="30">
        <f t="shared" si="13"/>
        <v>0</v>
      </c>
      <c r="E47" s="30">
        <f t="shared" si="4"/>
        <v>49</v>
      </c>
      <c r="F47" s="30">
        <f t="shared" si="5"/>
        <v>46</v>
      </c>
      <c r="G47" s="30">
        <f t="shared" si="6"/>
        <v>4</v>
      </c>
      <c r="H47" s="30">
        <f t="shared" si="7"/>
        <v>0</v>
      </c>
      <c r="I47" s="30">
        <f t="shared" si="8"/>
        <v>0</v>
      </c>
      <c r="J47" s="30">
        <f t="shared" si="9"/>
        <v>0</v>
      </c>
      <c r="K47" s="30">
        <f t="shared" si="10"/>
        <v>0</v>
      </c>
      <c r="L47" s="30">
        <f t="shared" si="11"/>
        <v>8</v>
      </c>
      <c r="M47" s="38">
        <v>42583</v>
      </c>
      <c r="N47" s="39">
        <v>5.6109999999999998</v>
      </c>
      <c r="O47" s="39">
        <v>2.69</v>
      </c>
      <c r="P47" s="39">
        <v>2.056</v>
      </c>
      <c r="Q47" s="39">
        <v>4.9669999999999996</v>
      </c>
      <c r="R47" s="39">
        <v>10.768000000000001</v>
      </c>
      <c r="S47" s="39">
        <v>1.321</v>
      </c>
      <c r="T47" s="39">
        <v>4.6920000000000002</v>
      </c>
      <c r="U47" s="39">
        <v>4.6239999999999997</v>
      </c>
      <c r="V47" s="39">
        <v>8.9670000000000005</v>
      </c>
      <c r="W47" s="39">
        <v>1.8080000000000001</v>
      </c>
      <c r="X47" s="39">
        <v>0</v>
      </c>
      <c r="Y47" s="39">
        <v>12.406000000000001</v>
      </c>
      <c r="Z47" s="39">
        <v>2.0880000000000001</v>
      </c>
      <c r="AA47" s="39">
        <v>0.83099999999999996</v>
      </c>
      <c r="AB47" s="39">
        <v>0.55500000000000005</v>
      </c>
      <c r="AC47" s="39">
        <v>2.7679999999999998</v>
      </c>
      <c r="AD47" s="39">
        <v>3.851</v>
      </c>
      <c r="AE47" s="39">
        <v>1.105</v>
      </c>
      <c r="AF47" s="39">
        <v>4.9260000000000002</v>
      </c>
      <c r="AG47" s="39">
        <v>2.1019999999999999</v>
      </c>
      <c r="AH47" s="39">
        <v>8.8819999999999997</v>
      </c>
      <c r="AI47" s="39">
        <v>6.2809999999999997</v>
      </c>
      <c r="AJ47" s="39">
        <v>4.3449999999999998</v>
      </c>
      <c r="AK47" s="39">
        <v>3.673</v>
      </c>
      <c r="AL47" s="39">
        <v>4.5</v>
      </c>
      <c r="AM47" s="39">
        <v>2.1549999999999998</v>
      </c>
      <c r="AN47" s="39">
        <v>1.264</v>
      </c>
      <c r="AO47" s="39">
        <v>1.131</v>
      </c>
      <c r="AP47" s="39">
        <v>7.3579999999999997</v>
      </c>
      <c r="AQ47" s="39">
        <v>0.25700000000000001</v>
      </c>
      <c r="AR47" s="39">
        <v>2.4300000000000002</v>
      </c>
      <c r="AS47" s="39">
        <v>2.944</v>
      </c>
      <c r="AT47" s="39">
        <v>4.633</v>
      </c>
      <c r="AU47" s="39">
        <v>19.23</v>
      </c>
      <c r="AV47" s="39">
        <v>4.1559999999999997</v>
      </c>
      <c r="AW47" s="39">
        <v>2.6480000000000001</v>
      </c>
      <c r="AX47" s="39">
        <v>1.254</v>
      </c>
      <c r="AY47" s="39">
        <v>4.6890000000000001</v>
      </c>
      <c r="AZ47" s="39">
        <v>6.117</v>
      </c>
      <c r="BA47" s="39">
        <v>1.8120000000000001</v>
      </c>
      <c r="BB47" s="39">
        <v>9.9760000000000009</v>
      </c>
      <c r="BC47" s="39">
        <v>2.5299999999999998</v>
      </c>
      <c r="BD47" s="39">
        <v>1.9019999999999999</v>
      </c>
      <c r="BE47" s="39">
        <v>2.8159999999999998</v>
      </c>
      <c r="BF47" s="39">
        <v>2.8660000000000001</v>
      </c>
      <c r="BG47" s="39">
        <v>2.6509999999999998</v>
      </c>
      <c r="BH47" s="39">
        <v>11.593999999999999</v>
      </c>
      <c r="BI47" s="39">
        <v>4.3170000000000002</v>
      </c>
      <c r="BJ47" s="39">
        <v>2.6070000000000002</v>
      </c>
      <c r="BK47" s="39">
        <v>5.8090000000000002</v>
      </c>
    </row>
    <row r="48" spans="1:63" x14ac:dyDescent="0.2">
      <c r="A48" s="30">
        <f t="shared" si="12"/>
        <v>2016</v>
      </c>
      <c r="D48" s="30">
        <f t="shared" si="13"/>
        <v>1</v>
      </c>
      <c r="E48" s="30">
        <f t="shared" si="4"/>
        <v>46</v>
      </c>
      <c r="F48" s="30">
        <f t="shared" si="5"/>
        <v>44</v>
      </c>
      <c r="G48" s="30">
        <f t="shared" si="6"/>
        <v>8</v>
      </c>
      <c r="H48" s="30">
        <f t="shared" si="7"/>
        <v>0</v>
      </c>
      <c r="I48" s="30">
        <f t="shared" si="8"/>
        <v>0</v>
      </c>
      <c r="J48" s="30">
        <f t="shared" si="9"/>
        <v>0</v>
      </c>
      <c r="K48" s="30">
        <f t="shared" si="10"/>
        <v>0</v>
      </c>
      <c r="L48" s="30">
        <f t="shared" si="11"/>
        <v>9</v>
      </c>
      <c r="M48" s="38">
        <v>42614</v>
      </c>
      <c r="N48" s="39">
        <v>1.843</v>
      </c>
      <c r="O48" s="39">
        <v>5.0570000000000004</v>
      </c>
      <c r="P48" s="39">
        <v>4.5599999999999996</v>
      </c>
      <c r="Q48" s="39">
        <v>3.2080000000000002</v>
      </c>
      <c r="R48" s="39">
        <v>1.7729999999999999</v>
      </c>
      <c r="S48" s="39">
        <v>5.2549999999999999</v>
      </c>
      <c r="T48" s="39">
        <v>4.88</v>
      </c>
      <c r="U48" s="39">
        <v>19.417000000000002</v>
      </c>
      <c r="V48" s="39">
        <v>9.7000000000000003E-2</v>
      </c>
      <c r="W48" s="39">
        <v>5.8220000000000001</v>
      </c>
      <c r="X48" s="39">
        <v>4.2439999999999998</v>
      </c>
      <c r="Y48" s="39">
        <v>3.202</v>
      </c>
      <c r="Z48" s="39">
        <v>0.28399999999999997</v>
      </c>
      <c r="AA48" s="39">
        <v>2.6469999999999998</v>
      </c>
      <c r="AB48" s="39">
        <v>0</v>
      </c>
      <c r="AC48" s="39">
        <v>14.648</v>
      </c>
      <c r="AD48" s="39">
        <v>6.024</v>
      </c>
      <c r="AE48" s="39">
        <v>3.7429999999999999</v>
      </c>
      <c r="AF48" s="39">
        <v>5.0670000000000002</v>
      </c>
      <c r="AG48" s="39">
        <v>4.58</v>
      </c>
      <c r="AH48" s="39">
        <v>13.428000000000001</v>
      </c>
      <c r="AI48" s="39">
        <v>2.548</v>
      </c>
      <c r="AJ48" s="39">
        <v>0</v>
      </c>
      <c r="AK48" s="39">
        <v>13.566000000000001</v>
      </c>
      <c r="AL48" s="39">
        <v>5.444</v>
      </c>
      <c r="AM48" s="39">
        <v>5.5149999999999997</v>
      </c>
      <c r="AN48" s="39">
        <v>11.551</v>
      </c>
      <c r="AO48" s="39">
        <v>0</v>
      </c>
      <c r="AP48" s="39">
        <v>0</v>
      </c>
      <c r="AQ48" s="39">
        <v>13.867000000000001</v>
      </c>
      <c r="AR48" s="39">
        <v>9.8089999999999993</v>
      </c>
      <c r="AS48" s="39">
        <v>4.008</v>
      </c>
      <c r="AT48" s="39">
        <v>3.294</v>
      </c>
      <c r="AU48" s="39">
        <v>6.7130000000000001</v>
      </c>
      <c r="AV48" s="39">
        <v>3.5819999999999999</v>
      </c>
      <c r="AW48" s="39">
        <v>2.88</v>
      </c>
      <c r="AX48" s="39">
        <v>2.2879999999999998</v>
      </c>
      <c r="AY48" s="39">
        <v>6.56</v>
      </c>
      <c r="AZ48" s="39">
        <v>2.3420000000000001</v>
      </c>
      <c r="BA48" s="39">
        <v>4.3849999999999998</v>
      </c>
      <c r="BB48" s="39">
        <v>7.2249999999999996</v>
      </c>
      <c r="BC48" s="39">
        <v>4.6849999999999996</v>
      </c>
      <c r="BD48" s="39">
        <v>2.9430000000000001</v>
      </c>
      <c r="BE48" s="39">
        <v>3.7719999999999998</v>
      </c>
      <c r="BF48" s="39">
        <v>2.0659999999999998</v>
      </c>
      <c r="BG48" s="39">
        <v>1.1830000000000001</v>
      </c>
      <c r="BH48" s="39">
        <v>4.22</v>
      </c>
      <c r="BI48" s="39">
        <v>29.384</v>
      </c>
      <c r="BJ48" s="39">
        <v>11.836</v>
      </c>
      <c r="BK48" s="39">
        <v>4.1470000000000002</v>
      </c>
    </row>
    <row r="49" spans="1:63" x14ac:dyDescent="0.2">
      <c r="A49" s="30">
        <f t="shared" si="12"/>
        <v>2016</v>
      </c>
      <c r="D49" s="30">
        <f t="shared" si="13"/>
        <v>0</v>
      </c>
      <c r="E49" s="30">
        <f t="shared" si="4"/>
        <v>32</v>
      </c>
      <c r="F49" s="30">
        <f t="shared" si="5"/>
        <v>19</v>
      </c>
      <c r="G49" s="30">
        <f t="shared" si="6"/>
        <v>4</v>
      </c>
      <c r="H49" s="30">
        <f t="shared" si="7"/>
        <v>0</v>
      </c>
      <c r="I49" s="30">
        <f t="shared" si="8"/>
        <v>0</v>
      </c>
      <c r="J49" s="30">
        <f t="shared" si="9"/>
        <v>0</v>
      </c>
      <c r="K49" s="30">
        <f t="shared" si="10"/>
        <v>0</v>
      </c>
      <c r="L49" s="30">
        <f t="shared" si="11"/>
        <v>10</v>
      </c>
      <c r="M49" s="38">
        <v>42644</v>
      </c>
      <c r="N49" s="39">
        <v>3.1030000000000002</v>
      </c>
      <c r="O49" s="39">
        <v>0</v>
      </c>
      <c r="P49" s="39">
        <v>2.2330000000000001</v>
      </c>
      <c r="Q49" s="39">
        <v>0</v>
      </c>
      <c r="R49" s="39">
        <v>1.1599999999999999</v>
      </c>
      <c r="S49" s="39">
        <v>0.33700000000000002</v>
      </c>
      <c r="T49" s="39">
        <v>1.4910000000000001</v>
      </c>
      <c r="U49" s="39">
        <v>15.609</v>
      </c>
      <c r="V49" s="39">
        <v>0</v>
      </c>
      <c r="W49" s="39">
        <v>1.53</v>
      </c>
      <c r="X49" s="39">
        <v>0</v>
      </c>
      <c r="Y49" s="39">
        <v>0</v>
      </c>
      <c r="Z49" s="39">
        <v>2.74</v>
      </c>
      <c r="AA49" s="39">
        <v>0</v>
      </c>
      <c r="AB49" s="39">
        <v>0</v>
      </c>
      <c r="AC49" s="39">
        <v>4.0129999999999999</v>
      </c>
      <c r="AD49" s="39">
        <v>14.521000000000001</v>
      </c>
      <c r="AE49" s="39">
        <v>1.248</v>
      </c>
      <c r="AF49" s="39">
        <v>6.08</v>
      </c>
      <c r="AG49" s="39">
        <v>0.80700000000000005</v>
      </c>
      <c r="AH49" s="39">
        <v>2.8170000000000002</v>
      </c>
      <c r="AI49" s="39">
        <v>0</v>
      </c>
      <c r="AJ49" s="39">
        <v>1.369</v>
      </c>
      <c r="AK49" s="39">
        <v>0.90400000000000003</v>
      </c>
      <c r="AL49" s="39">
        <v>0.98899999999999999</v>
      </c>
      <c r="AM49" s="39">
        <v>0.67100000000000004</v>
      </c>
      <c r="AN49" s="39">
        <v>12.022</v>
      </c>
      <c r="AO49" s="39">
        <v>0</v>
      </c>
      <c r="AP49" s="39">
        <v>0</v>
      </c>
      <c r="AQ49" s="39">
        <v>0.95399999999999996</v>
      </c>
      <c r="AR49" s="39">
        <v>1.3140000000000001</v>
      </c>
      <c r="AS49" s="39">
        <v>0</v>
      </c>
      <c r="AT49" s="39">
        <v>7.4770000000000003</v>
      </c>
      <c r="AU49" s="39">
        <v>0.75900000000000001</v>
      </c>
      <c r="AV49" s="39">
        <v>0</v>
      </c>
      <c r="AW49" s="39">
        <v>0.98199999999999998</v>
      </c>
      <c r="AX49" s="39">
        <v>0</v>
      </c>
      <c r="AY49" s="39">
        <v>1.1259999999999999</v>
      </c>
      <c r="AZ49" s="39">
        <v>0.38200000000000001</v>
      </c>
      <c r="BA49" s="39">
        <v>0</v>
      </c>
      <c r="BB49" s="39">
        <v>0</v>
      </c>
      <c r="BC49" s="39">
        <v>0.74399999999999999</v>
      </c>
      <c r="BD49" s="39">
        <v>0</v>
      </c>
      <c r="BE49" s="39">
        <v>8.8710000000000004</v>
      </c>
      <c r="BF49" s="39">
        <v>10.032999999999999</v>
      </c>
      <c r="BG49" s="39">
        <v>0.85799999999999998</v>
      </c>
      <c r="BH49" s="39">
        <v>6.4000000000000001E-2</v>
      </c>
      <c r="BI49" s="39">
        <v>0</v>
      </c>
      <c r="BJ49" s="39">
        <v>0</v>
      </c>
      <c r="BK49" s="39">
        <v>0.84</v>
      </c>
    </row>
    <row r="50" spans="1:63" x14ac:dyDescent="0.2">
      <c r="A50" s="30">
        <f t="shared" si="12"/>
        <v>2016</v>
      </c>
      <c r="D50" s="30">
        <f t="shared" si="13"/>
        <v>0</v>
      </c>
      <c r="E50" s="30">
        <f t="shared" si="4"/>
        <v>0</v>
      </c>
      <c r="F50" s="30">
        <f t="shared" si="5"/>
        <v>0</v>
      </c>
      <c r="G50" s="30">
        <f t="shared" si="6"/>
        <v>0</v>
      </c>
      <c r="H50" s="30">
        <f t="shared" si="7"/>
        <v>0</v>
      </c>
      <c r="I50" s="30">
        <f t="shared" si="8"/>
        <v>0</v>
      </c>
      <c r="J50" s="30">
        <f t="shared" si="9"/>
        <v>0</v>
      </c>
      <c r="K50" s="30">
        <f t="shared" si="10"/>
        <v>0</v>
      </c>
      <c r="L50" s="30">
        <f t="shared" si="11"/>
        <v>11</v>
      </c>
      <c r="M50" s="38">
        <v>42675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</row>
    <row r="51" spans="1:63" x14ac:dyDescent="0.2">
      <c r="A51" s="30">
        <f t="shared" si="12"/>
        <v>2016</v>
      </c>
      <c r="D51" s="30">
        <f t="shared" si="13"/>
        <v>1</v>
      </c>
      <c r="E51" s="30">
        <f t="shared" si="4"/>
        <v>33</v>
      </c>
      <c r="F51" s="30">
        <f t="shared" si="5"/>
        <v>25</v>
      </c>
      <c r="G51" s="30">
        <f t="shared" si="6"/>
        <v>6</v>
      </c>
      <c r="H51" s="30">
        <f t="shared" si="7"/>
        <v>0</v>
      </c>
      <c r="I51" s="30">
        <f t="shared" si="8"/>
        <v>0</v>
      </c>
      <c r="J51" s="30">
        <f t="shared" si="9"/>
        <v>0</v>
      </c>
      <c r="K51" s="30">
        <f t="shared" si="10"/>
        <v>0</v>
      </c>
      <c r="L51" s="30">
        <f t="shared" si="11"/>
        <v>12</v>
      </c>
      <c r="M51" s="38">
        <v>42705</v>
      </c>
      <c r="N51" s="39">
        <v>4.0069999999999997</v>
      </c>
      <c r="O51" s="39">
        <v>0.26200000000000001</v>
      </c>
      <c r="P51" s="39">
        <v>0</v>
      </c>
      <c r="Q51" s="39">
        <v>8.2620000000000005</v>
      </c>
      <c r="R51" s="39">
        <v>0</v>
      </c>
      <c r="S51" s="39">
        <v>0</v>
      </c>
      <c r="T51" s="39">
        <v>25.486000000000001</v>
      </c>
      <c r="U51" s="39">
        <v>0</v>
      </c>
      <c r="V51" s="39">
        <v>14.257999999999999</v>
      </c>
      <c r="W51" s="39">
        <v>0</v>
      </c>
      <c r="X51" s="39">
        <v>3.9319999999999999</v>
      </c>
      <c r="Y51" s="39">
        <v>1.107</v>
      </c>
      <c r="Z51" s="39">
        <v>1.133</v>
      </c>
      <c r="AA51" s="39">
        <v>1.8740000000000001</v>
      </c>
      <c r="AB51" s="39">
        <v>1.399</v>
      </c>
      <c r="AC51" s="39">
        <v>0</v>
      </c>
      <c r="AD51" s="39">
        <v>5.5E-2</v>
      </c>
      <c r="AE51" s="39">
        <v>2.5510000000000002</v>
      </c>
      <c r="AF51" s="39">
        <v>2.2679999999999998</v>
      </c>
      <c r="AG51" s="39">
        <v>0.74</v>
      </c>
      <c r="AH51" s="39">
        <v>0.183</v>
      </c>
      <c r="AI51" s="39">
        <v>1.7589999999999999</v>
      </c>
      <c r="AJ51" s="39">
        <v>0</v>
      </c>
      <c r="AK51" s="39">
        <v>6.7140000000000004</v>
      </c>
      <c r="AL51" s="39">
        <v>0.67300000000000004</v>
      </c>
      <c r="AM51" s="39">
        <v>0</v>
      </c>
      <c r="AN51" s="39">
        <v>15.326000000000001</v>
      </c>
      <c r="AO51" s="39">
        <v>0</v>
      </c>
      <c r="AP51" s="39">
        <v>1.6779999999999999</v>
      </c>
      <c r="AQ51" s="39">
        <v>1.0309999999999999</v>
      </c>
      <c r="AR51" s="39">
        <v>0</v>
      </c>
      <c r="AS51" s="39">
        <v>12.156000000000001</v>
      </c>
      <c r="AT51" s="39">
        <v>0</v>
      </c>
      <c r="AU51" s="39">
        <v>9.5950000000000006</v>
      </c>
      <c r="AV51" s="39">
        <v>2.198</v>
      </c>
      <c r="AW51" s="39">
        <v>0</v>
      </c>
      <c r="AX51" s="39">
        <v>1.256</v>
      </c>
      <c r="AY51" s="39">
        <v>0.61899999999999999</v>
      </c>
      <c r="AZ51" s="39">
        <v>5.0250000000000004</v>
      </c>
      <c r="BA51" s="39">
        <v>0</v>
      </c>
      <c r="BB51" s="39">
        <v>0.64200000000000002</v>
      </c>
      <c r="BC51" s="39">
        <v>0</v>
      </c>
      <c r="BD51" s="39">
        <v>12.42</v>
      </c>
      <c r="BE51" s="39">
        <v>0</v>
      </c>
      <c r="BF51" s="39">
        <v>5.6689999999999996</v>
      </c>
      <c r="BG51" s="39">
        <v>0</v>
      </c>
      <c r="BH51" s="39">
        <v>3.5999999999999997E-2</v>
      </c>
      <c r="BI51" s="39">
        <v>2.661</v>
      </c>
      <c r="BJ51" s="39">
        <v>0</v>
      </c>
      <c r="BK51" s="39">
        <v>10.462999999999999</v>
      </c>
    </row>
    <row r="52" spans="1:63" x14ac:dyDescent="0.2">
      <c r="A52" s="30">
        <f t="shared" si="12"/>
        <v>2017</v>
      </c>
      <c r="D52" s="30">
        <f t="shared" si="13"/>
        <v>0</v>
      </c>
      <c r="E52" s="30">
        <f t="shared" si="4"/>
        <v>27</v>
      </c>
      <c r="F52" s="30">
        <f t="shared" si="5"/>
        <v>16</v>
      </c>
      <c r="G52" s="30">
        <f t="shared" si="6"/>
        <v>2</v>
      </c>
      <c r="H52" s="30">
        <f t="shared" si="7"/>
        <v>0</v>
      </c>
      <c r="I52" s="30">
        <f t="shared" si="8"/>
        <v>0</v>
      </c>
      <c r="J52" s="30">
        <f t="shared" si="9"/>
        <v>0</v>
      </c>
      <c r="K52" s="30">
        <f t="shared" si="10"/>
        <v>0</v>
      </c>
      <c r="L52" s="30">
        <f t="shared" si="11"/>
        <v>1</v>
      </c>
      <c r="M52" s="38">
        <v>42736</v>
      </c>
      <c r="N52" s="39">
        <v>0</v>
      </c>
      <c r="O52" s="39">
        <v>5.0129999999999999</v>
      </c>
      <c r="P52" s="39">
        <v>9.2999999999999999E-2</v>
      </c>
      <c r="Q52" s="39">
        <v>0</v>
      </c>
      <c r="R52" s="39">
        <v>0.81399999999999995</v>
      </c>
      <c r="S52" s="39">
        <v>2.2349999999999999</v>
      </c>
      <c r="T52" s="39">
        <v>0</v>
      </c>
      <c r="U52" s="39">
        <v>3.1930000000000001</v>
      </c>
      <c r="V52" s="39">
        <v>0</v>
      </c>
      <c r="W52" s="39">
        <v>5.9749999999999996</v>
      </c>
      <c r="X52" s="39">
        <v>0</v>
      </c>
      <c r="Y52" s="39">
        <v>0</v>
      </c>
      <c r="Z52" s="39">
        <v>5.56</v>
      </c>
      <c r="AA52" s="39">
        <v>0</v>
      </c>
      <c r="AB52" s="39">
        <v>0</v>
      </c>
      <c r="AC52" s="39">
        <v>14.637</v>
      </c>
      <c r="AD52" s="39">
        <v>1.879</v>
      </c>
      <c r="AE52" s="39">
        <v>0</v>
      </c>
      <c r="AF52" s="39">
        <v>0.54100000000000004</v>
      </c>
      <c r="AG52" s="39">
        <v>0</v>
      </c>
      <c r="AH52" s="39">
        <v>0.05</v>
      </c>
      <c r="AI52" s="39">
        <v>0</v>
      </c>
      <c r="AJ52" s="39">
        <v>0</v>
      </c>
      <c r="AK52" s="39">
        <v>0.84199999999999997</v>
      </c>
      <c r="AL52" s="39">
        <v>0</v>
      </c>
      <c r="AM52" s="39">
        <v>6.867</v>
      </c>
      <c r="AN52" s="39">
        <v>0</v>
      </c>
      <c r="AO52" s="39">
        <v>21.039000000000001</v>
      </c>
      <c r="AP52" s="39">
        <v>0</v>
      </c>
      <c r="AQ52" s="39">
        <v>2.7280000000000002</v>
      </c>
      <c r="AR52" s="39">
        <v>3.1859999999999999</v>
      </c>
      <c r="AS52" s="39">
        <v>0</v>
      </c>
      <c r="AT52" s="39">
        <v>0</v>
      </c>
      <c r="AU52" s="39">
        <v>9.2040000000000006</v>
      </c>
      <c r="AV52" s="39">
        <v>0</v>
      </c>
      <c r="AW52" s="39">
        <v>0.35399999999999998</v>
      </c>
      <c r="AX52" s="39">
        <v>0</v>
      </c>
      <c r="AY52" s="39">
        <v>2.4820000000000002</v>
      </c>
      <c r="AZ52" s="39">
        <v>0</v>
      </c>
      <c r="BA52" s="39">
        <v>0.46800000000000003</v>
      </c>
      <c r="BB52" s="39">
        <v>0.26900000000000002</v>
      </c>
      <c r="BC52" s="39">
        <v>1.732</v>
      </c>
      <c r="BD52" s="39">
        <v>0</v>
      </c>
      <c r="BE52" s="39">
        <v>2.3450000000000002</v>
      </c>
      <c r="BF52" s="39">
        <v>9.4E-2</v>
      </c>
      <c r="BG52" s="39">
        <v>0.622</v>
      </c>
      <c r="BH52" s="39">
        <v>0.59899999999999998</v>
      </c>
      <c r="BI52" s="39">
        <v>0</v>
      </c>
      <c r="BJ52" s="39">
        <v>1.86</v>
      </c>
      <c r="BK52" s="39">
        <v>0</v>
      </c>
    </row>
    <row r="53" spans="1:63" x14ac:dyDescent="0.2">
      <c r="A53" s="30">
        <f t="shared" si="12"/>
        <v>2017</v>
      </c>
      <c r="D53" s="30">
        <f t="shared" si="13"/>
        <v>0</v>
      </c>
      <c r="E53" s="30">
        <f t="shared" si="4"/>
        <v>5</v>
      </c>
      <c r="F53" s="30">
        <f t="shared" si="5"/>
        <v>3</v>
      </c>
      <c r="G53" s="30">
        <f t="shared" si="6"/>
        <v>0</v>
      </c>
      <c r="H53" s="30">
        <f t="shared" si="7"/>
        <v>0</v>
      </c>
      <c r="I53" s="30">
        <f t="shared" si="8"/>
        <v>0</v>
      </c>
      <c r="J53" s="30">
        <f t="shared" si="9"/>
        <v>0</v>
      </c>
      <c r="K53" s="30">
        <f t="shared" si="10"/>
        <v>0</v>
      </c>
      <c r="L53" s="30">
        <f t="shared" si="11"/>
        <v>2</v>
      </c>
      <c r="M53" s="38">
        <v>42767</v>
      </c>
      <c r="N53" s="39">
        <v>0.125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5.5709999999999997</v>
      </c>
      <c r="U53" s="39">
        <v>0</v>
      </c>
      <c r="V53" s="39">
        <v>0</v>
      </c>
      <c r="W53" s="39">
        <v>2.5499999999999998</v>
      </c>
      <c r="X53" s="39">
        <v>0</v>
      </c>
      <c r="Y53" s="39">
        <v>0</v>
      </c>
      <c r="Z53" s="39">
        <v>0</v>
      </c>
      <c r="AA53" s="39">
        <v>0</v>
      </c>
      <c r="AB53" s="39">
        <v>0.77500000000000002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1.875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</row>
    <row r="54" spans="1:63" x14ac:dyDescent="0.2">
      <c r="A54" s="30">
        <f t="shared" si="12"/>
        <v>2017</v>
      </c>
      <c r="D54" s="30">
        <f t="shared" si="13"/>
        <v>0</v>
      </c>
      <c r="E54" s="30">
        <f t="shared" si="4"/>
        <v>1</v>
      </c>
      <c r="F54" s="30">
        <f t="shared" si="5"/>
        <v>0</v>
      </c>
      <c r="G54" s="30">
        <f t="shared" si="6"/>
        <v>0</v>
      </c>
      <c r="H54" s="30">
        <f t="shared" si="7"/>
        <v>0</v>
      </c>
      <c r="I54" s="30">
        <f t="shared" si="8"/>
        <v>0</v>
      </c>
      <c r="J54" s="30">
        <f t="shared" si="9"/>
        <v>0</v>
      </c>
      <c r="K54" s="30">
        <f t="shared" si="10"/>
        <v>0</v>
      </c>
      <c r="L54" s="30">
        <f t="shared" si="11"/>
        <v>3</v>
      </c>
      <c r="M54" s="38">
        <v>42795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0.193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</row>
    <row r="55" spans="1:63" x14ac:dyDescent="0.2">
      <c r="A55" s="30">
        <f t="shared" si="12"/>
        <v>2017</v>
      </c>
      <c r="D55" s="30">
        <f t="shared" si="13"/>
        <v>0</v>
      </c>
      <c r="E55" s="30">
        <f t="shared" si="4"/>
        <v>0</v>
      </c>
      <c r="F55" s="30">
        <f t="shared" si="5"/>
        <v>0</v>
      </c>
      <c r="G55" s="30">
        <f t="shared" si="6"/>
        <v>0</v>
      </c>
      <c r="H55" s="30">
        <f t="shared" si="7"/>
        <v>0</v>
      </c>
      <c r="I55" s="30">
        <f t="shared" si="8"/>
        <v>0</v>
      </c>
      <c r="J55" s="30">
        <f t="shared" si="9"/>
        <v>0</v>
      </c>
      <c r="K55" s="30">
        <f t="shared" si="10"/>
        <v>0</v>
      </c>
      <c r="L55" s="30">
        <f t="shared" si="11"/>
        <v>4</v>
      </c>
      <c r="M55" s="38">
        <v>42826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</row>
    <row r="56" spans="1:63" x14ac:dyDescent="0.2">
      <c r="A56" s="30">
        <f t="shared" si="12"/>
        <v>2017</v>
      </c>
      <c r="D56" s="30">
        <f t="shared" si="13"/>
        <v>0</v>
      </c>
      <c r="E56" s="30">
        <f t="shared" si="4"/>
        <v>5</v>
      </c>
      <c r="F56" s="30">
        <f t="shared" si="5"/>
        <v>2</v>
      </c>
      <c r="G56" s="30">
        <f t="shared" si="6"/>
        <v>0</v>
      </c>
      <c r="H56" s="30">
        <f t="shared" si="7"/>
        <v>0</v>
      </c>
      <c r="I56" s="30">
        <f t="shared" si="8"/>
        <v>0</v>
      </c>
      <c r="J56" s="30">
        <f t="shared" si="9"/>
        <v>0</v>
      </c>
      <c r="K56" s="30">
        <f t="shared" si="10"/>
        <v>0</v>
      </c>
      <c r="L56" s="30">
        <f t="shared" si="11"/>
        <v>5</v>
      </c>
      <c r="M56" s="38">
        <v>42856</v>
      </c>
      <c r="N56" s="39">
        <v>0</v>
      </c>
      <c r="O56" s="39">
        <v>0.54900000000000004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0.20599999999999999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0.20599999999999999</v>
      </c>
      <c r="AG56" s="39">
        <v>0</v>
      </c>
      <c r="AH56" s="39">
        <v>1.208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1.6020000000000001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</row>
    <row r="57" spans="1:63" x14ac:dyDescent="0.2">
      <c r="A57" s="30">
        <f t="shared" si="12"/>
        <v>2017</v>
      </c>
      <c r="D57" s="30">
        <f t="shared" si="13"/>
        <v>0</v>
      </c>
      <c r="E57" s="30">
        <f t="shared" si="4"/>
        <v>26</v>
      </c>
      <c r="F57" s="30">
        <f t="shared" si="5"/>
        <v>7</v>
      </c>
      <c r="G57" s="30">
        <f t="shared" si="6"/>
        <v>0</v>
      </c>
      <c r="H57" s="30">
        <f t="shared" si="7"/>
        <v>0</v>
      </c>
      <c r="I57" s="30">
        <f t="shared" si="8"/>
        <v>0</v>
      </c>
      <c r="J57" s="30">
        <f t="shared" si="9"/>
        <v>0</v>
      </c>
      <c r="K57" s="30">
        <f t="shared" si="10"/>
        <v>0</v>
      </c>
      <c r="L57" s="30">
        <f t="shared" si="11"/>
        <v>6</v>
      </c>
      <c r="M57" s="38">
        <v>42887</v>
      </c>
      <c r="N57" s="39">
        <v>0</v>
      </c>
      <c r="O57" s="39">
        <v>1.3160000000000001</v>
      </c>
      <c r="P57" s="39">
        <v>0.16700000000000001</v>
      </c>
      <c r="Q57" s="39">
        <v>0</v>
      </c>
      <c r="R57" s="39">
        <v>0</v>
      </c>
      <c r="S57" s="39">
        <v>0</v>
      </c>
      <c r="T57" s="39">
        <v>2.7E-2</v>
      </c>
      <c r="U57" s="39">
        <v>0</v>
      </c>
      <c r="V57" s="39">
        <v>0</v>
      </c>
      <c r="W57" s="39">
        <v>0.58299999999999996</v>
      </c>
      <c r="X57" s="39">
        <v>0</v>
      </c>
      <c r="Y57" s="39">
        <v>4.95</v>
      </c>
      <c r="Z57" s="39">
        <v>1.2E-2</v>
      </c>
      <c r="AA57" s="39">
        <v>0.255</v>
      </c>
      <c r="AB57" s="39">
        <v>0.30599999999999999</v>
      </c>
      <c r="AC57" s="39">
        <v>0</v>
      </c>
      <c r="AD57" s="39">
        <v>0.318</v>
      </c>
      <c r="AE57" s="39">
        <v>0.25700000000000001</v>
      </c>
      <c r="AF57" s="39">
        <v>0.70299999999999996</v>
      </c>
      <c r="AG57" s="39">
        <v>4.9000000000000002E-2</v>
      </c>
      <c r="AH57" s="39">
        <v>0</v>
      </c>
      <c r="AI57" s="39">
        <v>0</v>
      </c>
      <c r="AJ57" s="39">
        <v>0</v>
      </c>
      <c r="AK57" s="39">
        <v>0.28999999999999998</v>
      </c>
      <c r="AL57" s="39">
        <v>1.742</v>
      </c>
      <c r="AM57" s="39">
        <v>0.67900000000000005</v>
      </c>
      <c r="AN57" s="39">
        <v>0</v>
      </c>
      <c r="AO57" s="39">
        <v>0</v>
      </c>
      <c r="AP57" s="39">
        <v>0</v>
      </c>
      <c r="AQ57" s="39">
        <v>1.1459999999999999</v>
      </c>
      <c r="AR57" s="39">
        <v>0</v>
      </c>
      <c r="AS57" s="39">
        <v>0</v>
      </c>
      <c r="AT57" s="39">
        <v>0.23799999999999999</v>
      </c>
      <c r="AU57" s="39">
        <v>3.411</v>
      </c>
      <c r="AV57" s="39">
        <v>1.012</v>
      </c>
      <c r="AW57" s="39">
        <v>0</v>
      </c>
      <c r="AX57" s="39">
        <v>0</v>
      </c>
      <c r="AY57" s="39">
        <v>4.0199999999999996</v>
      </c>
      <c r="AZ57" s="39">
        <v>0</v>
      </c>
      <c r="BA57" s="39">
        <v>0</v>
      </c>
      <c r="BB57" s="39">
        <v>0</v>
      </c>
      <c r="BC57" s="39">
        <v>0.14899999999999999</v>
      </c>
      <c r="BD57" s="39">
        <v>0</v>
      </c>
      <c r="BE57" s="39">
        <v>0.215</v>
      </c>
      <c r="BF57" s="39">
        <v>0.192</v>
      </c>
      <c r="BG57" s="39">
        <v>0</v>
      </c>
      <c r="BH57" s="39">
        <v>0</v>
      </c>
      <c r="BI57" s="39">
        <v>0.72499999999999998</v>
      </c>
      <c r="BJ57" s="39">
        <v>8.1000000000000003E-2</v>
      </c>
      <c r="BK57" s="39">
        <v>0.23599999999999999</v>
      </c>
    </row>
    <row r="58" spans="1:63" x14ac:dyDescent="0.2">
      <c r="A58" s="30">
        <f t="shared" si="12"/>
        <v>2017</v>
      </c>
      <c r="D58" s="30">
        <f t="shared" si="13"/>
        <v>14</v>
      </c>
      <c r="E58" s="30">
        <f t="shared" si="4"/>
        <v>50</v>
      </c>
      <c r="F58" s="30">
        <f t="shared" si="5"/>
        <v>50</v>
      </c>
      <c r="G58" s="30">
        <f t="shared" si="6"/>
        <v>33</v>
      </c>
      <c r="H58" s="30">
        <f t="shared" si="7"/>
        <v>0</v>
      </c>
      <c r="I58" s="30">
        <f t="shared" si="8"/>
        <v>0</v>
      </c>
      <c r="J58" s="30">
        <f t="shared" si="9"/>
        <v>0</v>
      </c>
      <c r="K58" s="30">
        <f t="shared" si="10"/>
        <v>0</v>
      </c>
      <c r="L58" s="30">
        <f t="shared" si="11"/>
        <v>7</v>
      </c>
      <c r="M58" s="38">
        <v>42917</v>
      </c>
      <c r="N58" s="39">
        <v>28.530999999999999</v>
      </c>
      <c r="O58" s="39">
        <v>5.5869999999999997</v>
      </c>
      <c r="P58" s="39">
        <v>25.58</v>
      </c>
      <c r="Q58" s="39">
        <v>9.3059999999999992</v>
      </c>
      <c r="R58" s="39">
        <v>9.7769999999999992</v>
      </c>
      <c r="S58" s="39">
        <v>17.283000000000001</v>
      </c>
      <c r="T58" s="39">
        <v>37.244999999999997</v>
      </c>
      <c r="U58" s="39">
        <v>6.1660000000000004</v>
      </c>
      <c r="V58" s="39">
        <v>5.3849999999999998</v>
      </c>
      <c r="W58" s="39">
        <v>30.021000000000001</v>
      </c>
      <c r="X58" s="39">
        <v>29.198</v>
      </c>
      <c r="Y58" s="39">
        <v>5.9809999999999999</v>
      </c>
      <c r="Z58" s="39">
        <v>26.585999999999999</v>
      </c>
      <c r="AA58" s="39">
        <v>8.6579999999999995</v>
      </c>
      <c r="AB58" s="39">
        <v>4.3940000000000001</v>
      </c>
      <c r="AC58" s="39">
        <v>32.463999999999999</v>
      </c>
      <c r="AD58" s="39">
        <v>8.8439999999999994</v>
      </c>
      <c r="AE58" s="39">
        <v>21.039000000000001</v>
      </c>
      <c r="AF58" s="39">
        <v>15.122999999999999</v>
      </c>
      <c r="AG58" s="39">
        <v>18.411999999999999</v>
      </c>
      <c r="AH58" s="39">
        <v>33.747999999999998</v>
      </c>
      <c r="AI58" s="39">
        <v>6.7619999999999996</v>
      </c>
      <c r="AJ58" s="39">
        <v>10.867000000000001</v>
      </c>
      <c r="AK58" s="39">
        <v>18.440999999999999</v>
      </c>
      <c r="AL58" s="39">
        <v>23.143000000000001</v>
      </c>
      <c r="AM58" s="39">
        <v>6.3849999999999998</v>
      </c>
      <c r="AN58" s="39">
        <v>19.149000000000001</v>
      </c>
      <c r="AO58" s="39">
        <v>13.185</v>
      </c>
      <c r="AP58" s="39">
        <v>23.37</v>
      </c>
      <c r="AQ58" s="39">
        <v>10.064</v>
      </c>
      <c r="AR58" s="39">
        <v>15.231999999999999</v>
      </c>
      <c r="AS58" s="39">
        <v>13.545</v>
      </c>
      <c r="AT58" s="39">
        <v>8.875</v>
      </c>
      <c r="AU58" s="39">
        <v>28.033000000000001</v>
      </c>
      <c r="AV58" s="39">
        <v>15.78</v>
      </c>
      <c r="AW58" s="39">
        <v>12.897</v>
      </c>
      <c r="AX58" s="39">
        <v>9.3420000000000005</v>
      </c>
      <c r="AY58" s="39">
        <v>26.73</v>
      </c>
      <c r="AZ58" s="39">
        <v>15.234</v>
      </c>
      <c r="BA58" s="39">
        <v>15.504</v>
      </c>
      <c r="BB58" s="39">
        <v>10.212</v>
      </c>
      <c r="BC58" s="39">
        <v>16.356999999999999</v>
      </c>
      <c r="BD58" s="39">
        <v>7.1050000000000004</v>
      </c>
      <c r="BE58" s="39">
        <v>26.539000000000001</v>
      </c>
      <c r="BF58" s="39">
        <v>29.994</v>
      </c>
      <c r="BG58" s="39">
        <v>9.3719999999999999</v>
      </c>
      <c r="BH58" s="39">
        <v>27.591000000000001</v>
      </c>
      <c r="BI58" s="39">
        <v>5.3170000000000002</v>
      </c>
      <c r="BJ58" s="39">
        <v>3.9460000000000002</v>
      </c>
      <c r="BK58" s="39">
        <v>40.271000000000001</v>
      </c>
    </row>
    <row r="59" spans="1:63" x14ac:dyDescent="0.2">
      <c r="A59" s="30">
        <f t="shared" si="12"/>
        <v>2017</v>
      </c>
      <c r="D59" s="30">
        <f t="shared" si="13"/>
        <v>0</v>
      </c>
      <c r="E59" s="30">
        <f t="shared" si="4"/>
        <v>49</v>
      </c>
      <c r="F59" s="30">
        <f t="shared" si="5"/>
        <v>46</v>
      </c>
      <c r="G59" s="30">
        <f t="shared" si="6"/>
        <v>2</v>
      </c>
      <c r="H59" s="30">
        <f t="shared" si="7"/>
        <v>0</v>
      </c>
      <c r="I59" s="30">
        <f t="shared" si="8"/>
        <v>0</v>
      </c>
      <c r="J59" s="30">
        <f t="shared" si="9"/>
        <v>0</v>
      </c>
      <c r="K59" s="30">
        <f t="shared" si="10"/>
        <v>0</v>
      </c>
      <c r="L59" s="30">
        <f t="shared" si="11"/>
        <v>8</v>
      </c>
      <c r="M59" s="38">
        <v>42948</v>
      </c>
      <c r="N59" s="39">
        <v>2.488</v>
      </c>
      <c r="O59" s="39">
        <v>3.81</v>
      </c>
      <c r="P59" s="39">
        <v>2.9470000000000001</v>
      </c>
      <c r="Q59" s="39">
        <v>3.4660000000000002</v>
      </c>
      <c r="R59" s="39">
        <v>2.9590000000000001</v>
      </c>
      <c r="S59" s="39">
        <v>3.1360000000000001</v>
      </c>
      <c r="T59" s="39">
        <v>3.8210000000000002</v>
      </c>
      <c r="U59" s="39">
        <v>1.81</v>
      </c>
      <c r="V59" s="39">
        <v>7.5709999999999997</v>
      </c>
      <c r="W59" s="39">
        <v>0.129</v>
      </c>
      <c r="X59" s="39">
        <v>4.0389999999999997</v>
      </c>
      <c r="Y59" s="39">
        <v>2.6019999999999999</v>
      </c>
      <c r="Z59" s="39">
        <v>3.7040000000000002</v>
      </c>
      <c r="AA59" s="39">
        <v>0.83799999999999997</v>
      </c>
      <c r="AB59" s="39">
        <v>1.8959999999999999</v>
      </c>
      <c r="AC59" s="39">
        <v>1.4339999999999999</v>
      </c>
      <c r="AD59" s="39">
        <v>3.1589999999999998</v>
      </c>
      <c r="AE59" s="39">
        <v>8.0000000000000002E-3</v>
      </c>
      <c r="AF59" s="39">
        <v>6.31</v>
      </c>
      <c r="AG59" s="39">
        <v>1.212</v>
      </c>
      <c r="AH59" s="39">
        <v>24.321999999999999</v>
      </c>
      <c r="AI59" s="39">
        <v>1.8160000000000001</v>
      </c>
      <c r="AJ59" s="39">
        <v>3.0760000000000001</v>
      </c>
      <c r="AK59" s="39">
        <v>2.9449999999999998</v>
      </c>
      <c r="AL59" s="39">
        <v>2.2959999999999998</v>
      </c>
      <c r="AM59" s="39">
        <v>2.855</v>
      </c>
      <c r="AN59" s="39">
        <v>1.2649999999999999</v>
      </c>
      <c r="AO59" s="39">
        <v>5.7770000000000001</v>
      </c>
      <c r="AP59" s="39">
        <v>1.24</v>
      </c>
      <c r="AQ59" s="39">
        <v>9.2690000000000001</v>
      </c>
      <c r="AR59" s="39">
        <v>4.141</v>
      </c>
      <c r="AS59" s="39">
        <v>1.6779999999999999</v>
      </c>
      <c r="AT59" s="39">
        <v>7.13</v>
      </c>
      <c r="AU59" s="39">
        <v>5.1429999999999998</v>
      </c>
      <c r="AV59" s="39">
        <v>5.8159999999999998</v>
      </c>
      <c r="AW59" s="39">
        <v>2.2040000000000002</v>
      </c>
      <c r="AX59" s="39">
        <v>1.06</v>
      </c>
      <c r="AY59" s="39">
        <v>7.9980000000000002</v>
      </c>
      <c r="AZ59" s="39">
        <v>3.9580000000000002</v>
      </c>
      <c r="BA59" s="39">
        <v>3.681</v>
      </c>
      <c r="BB59" s="39">
        <v>3.4980000000000002</v>
      </c>
      <c r="BC59" s="39">
        <v>2.1779999999999999</v>
      </c>
      <c r="BD59" s="39">
        <v>2.2410000000000001</v>
      </c>
      <c r="BE59" s="39">
        <v>3.9620000000000002</v>
      </c>
      <c r="BF59" s="39">
        <v>0</v>
      </c>
      <c r="BG59" s="39">
        <v>5.0810000000000004</v>
      </c>
      <c r="BH59" s="39">
        <v>21.51</v>
      </c>
      <c r="BI59" s="39">
        <v>2.016</v>
      </c>
      <c r="BJ59" s="39">
        <v>2.202</v>
      </c>
      <c r="BK59" s="39">
        <v>4.093</v>
      </c>
    </row>
    <row r="60" spans="1:63" x14ac:dyDescent="0.2">
      <c r="A60" s="30">
        <f t="shared" si="12"/>
        <v>2017</v>
      </c>
      <c r="D60" s="30">
        <f t="shared" si="13"/>
        <v>1</v>
      </c>
      <c r="E60" s="30">
        <f t="shared" si="4"/>
        <v>48</v>
      </c>
      <c r="F60" s="30">
        <f t="shared" si="5"/>
        <v>42</v>
      </c>
      <c r="G60" s="30">
        <f t="shared" si="6"/>
        <v>6</v>
      </c>
      <c r="H60" s="30">
        <f t="shared" si="7"/>
        <v>0</v>
      </c>
      <c r="I60" s="30">
        <f t="shared" si="8"/>
        <v>0</v>
      </c>
      <c r="J60" s="30">
        <f t="shared" si="9"/>
        <v>0</v>
      </c>
      <c r="K60" s="30">
        <f t="shared" si="10"/>
        <v>0</v>
      </c>
      <c r="L60" s="30">
        <f t="shared" si="11"/>
        <v>9</v>
      </c>
      <c r="M60" s="38">
        <v>42979</v>
      </c>
      <c r="N60" s="39">
        <v>5.7640000000000002</v>
      </c>
      <c r="O60" s="39">
        <v>0.26600000000000001</v>
      </c>
      <c r="P60" s="39">
        <v>1.625</v>
      </c>
      <c r="Q60" s="39">
        <v>3.63</v>
      </c>
      <c r="R60" s="39">
        <v>0.122</v>
      </c>
      <c r="S60" s="39">
        <v>6.4</v>
      </c>
      <c r="T60" s="39">
        <v>0.55600000000000005</v>
      </c>
      <c r="U60" s="39">
        <v>16.012</v>
      </c>
      <c r="V60" s="39">
        <v>6.8890000000000002</v>
      </c>
      <c r="W60" s="39">
        <v>1.3939999999999999</v>
      </c>
      <c r="X60" s="39">
        <v>6.2270000000000003</v>
      </c>
      <c r="Y60" s="39">
        <v>3.0219999999999998</v>
      </c>
      <c r="Z60" s="39">
        <v>2.1219999999999999</v>
      </c>
      <c r="AA60" s="39">
        <v>8.6590000000000007</v>
      </c>
      <c r="AB60" s="39">
        <v>1.075</v>
      </c>
      <c r="AC60" s="39">
        <v>3.8719999999999999</v>
      </c>
      <c r="AD60" s="39">
        <v>3.5870000000000002</v>
      </c>
      <c r="AE60" s="39">
        <v>15.949</v>
      </c>
      <c r="AF60" s="39">
        <v>4.3049999999999997</v>
      </c>
      <c r="AG60" s="39">
        <v>3.9049999999999998</v>
      </c>
      <c r="AH60" s="39">
        <v>2.8479999999999999</v>
      </c>
      <c r="AI60" s="39">
        <v>8.5969999999999995</v>
      </c>
      <c r="AJ60" s="39">
        <v>4.4329999999999998</v>
      </c>
      <c r="AK60" s="39">
        <v>3.754</v>
      </c>
      <c r="AL60" s="39">
        <v>6.2679999999999998</v>
      </c>
      <c r="AM60" s="39">
        <v>0.21</v>
      </c>
      <c r="AN60" s="39">
        <v>0</v>
      </c>
      <c r="AO60" s="39">
        <v>8.3480000000000008</v>
      </c>
      <c r="AP60" s="39">
        <v>6.4290000000000003</v>
      </c>
      <c r="AQ60" s="39">
        <v>4.0880000000000001</v>
      </c>
      <c r="AR60" s="39">
        <v>0.997</v>
      </c>
      <c r="AS60" s="39">
        <v>3.1629999999999998</v>
      </c>
      <c r="AT60" s="39">
        <v>2.4369999999999998</v>
      </c>
      <c r="AU60" s="39">
        <v>17.356000000000002</v>
      </c>
      <c r="AV60" s="39">
        <v>3.0739999999999998</v>
      </c>
      <c r="AW60" s="39">
        <v>2.4060000000000001</v>
      </c>
      <c r="AX60" s="39">
        <v>3.8239999999999998</v>
      </c>
      <c r="AY60" s="39">
        <v>13.823</v>
      </c>
      <c r="AZ60" s="39">
        <v>2.8740000000000001</v>
      </c>
      <c r="BA60" s="39">
        <v>9.3190000000000008</v>
      </c>
      <c r="BB60" s="39">
        <v>0</v>
      </c>
      <c r="BC60" s="39">
        <v>6.0069999999999997</v>
      </c>
      <c r="BD60" s="39">
        <v>3.738</v>
      </c>
      <c r="BE60" s="39">
        <v>8.4239999999999995</v>
      </c>
      <c r="BF60" s="39">
        <v>1.5820000000000001</v>
      </c>
      <c r="BG60" s="39">
        <v>8.9600000000000009</v>
      </c>
      <c r="BH60" s="39">
        <v>1.718</v>
      </c>
      <c r="BI60" s="39">
        <v>34.585999999999999</v>
      </c>
      <c r="BJ60" s="39">
        <v>13.518000000000001</v>
      </c>
      <c r="BK60" s="39">
        <v>0.73599999999999999</v>
      </c>
    </row>
    <row r="61" spans="1:63" x14ac:dyDescent="0.2">
      <c r="A61" s="30">
        <f t="shared" si="12"/>
        <v>2017</v>
      </c>
      <c r="D61" s="30">
        <f t="shared" si="13"/>
        <v>0</v>
      </c>
      <c r="E61" s="30">
        <f t="shared" si="4"/>
        <v>35</v>
      </c>
      <c r="F61" s="30">
        <f t="shared" si="5"/>
        <v>13</v>
      </c>
      <c r="G61" s="30">
        <f t="shared" si="6"/>
        <v>2</v>
      </c>
      <c r="H61" s="30">
        <f t="shared" si="7"/>
        <v>0</v>
      </c>
      <c r="I61" s="30">
        <f t="shared" si="8"/>
        <v>0</v>
      </c>
      <c r="J61" s="30">
        <f t="shared" si="9"/>
        <v>0</v>
      </c>
      <c r="K61" s="30">
        <f t="shared" si="10"/>
        <v>0</v>
      </c>
      <c r="L61" s="30">
        <f t="shared" si="11"/>
        <v>10</v>
      </c>
      <c r="M61" s="38">
        <v>43009</v>
      </c>
      <c r="N61" s="39">
        <v>2.6040000000000001</v>
      </c>
      <c r="O61" s="39">
        <v>0</v>
      </c>
      <c r="P61" s="39">
        <v>0.61199999999999999</v>
      </c>
      <c r="Q61" s="39">
        <v>6.0999999999999999E-2</v>
      </c>
      <c r="R61" s="39">
        <v>8.5999999999999993E-2</v>
      </c>
      <c r="S61" s="39">
        <v>9.0570000000000004</v>
      </c>
      <c r="T61" s="39">
        <v>0</v>
      </c>
      <c r="U61" s="39">
        <v>11.106999999999999</v>
      </c>
      <c r="V61" s="39">
        <v>0</v>
      </c>
      <c r="W61" s="39">
        <v>9.7289999999999992</v>
      </c>
      <c r="X61" s="39">
        <v>0.81699999999999995</v>
      </c>
      <c r="Y61" s="39">
        <v>8.1000000000000003E-2</v>
      </c>
      <c r="Z61" s="39">
        <v>0</v>
      </c>
      <c r="AA61" s="39">
        <v>0</v>
      </c>
      <c r="AB61" s="39">
        <v>0</v>
      </c>
      <c r="AC61" s="39">
        <v>0.72899999999999998</v>
      </c>
      <c r="AD61" s="39">
        <v>16.061</v>
      </c>
      <c r="AE61" s="39">
        <v>0</v>
      </c>
      <c r="AF61" s="39">
        <v>5.2690000000000001</v>
      </c>
      <c r="AG61" s="39">
        <v>0</v>
      </c>
      <c r="AH61" s="39">
        <v>0.30099999999999999</v>
      </c>
      <c r="AI61" s="39">
        <v>0.13600000000000001</v>
      </c>
      <c r="AJ61" s="39">
        <v>0</v>
      </c>
      <c r="AK61" s="39">
        <v>4.0330000000000004</v>
      </c>
      <c r="AL61" s="39">
        <v>0</v>
      </c>
      <c r="AM61" s="39">
        <v>0.76300000000000001</v>
      </c>
      <c r="AN61" s="39">
        <v>9.2810000000000006</v>
      </c>
      <c r="AO61" s="39">
        <v>0</v>
      </c>
      <c r="AP61" s="39">
        <v>0</v>
      </c>
      <c r="AQ61" s="39">
        <v>0.53</v>
      </c>
      <c r="AR61" s="39">
        <v>0</v>
      </c>
      <c r="AS61" s="39">
        <v>1.353</v>
      </c>
      <c r="AT61" s="39">
        <v>0.36299999999999999</v>
      </c>
      <c r="AU61" s="39">
        <v>0.20300000000000001</v>
      </c>
      <c r="AV61" s="39">
        <v>1.6830000000000001</v>
      </c>
      <c r="AW61" s="39">
        <v>0</v>
      </c>
      <c r="AX61" s="39">
        <v>0</v>
      </c>
      <c r="AY61" s="39">
        <v>0.59499999999999997</v>
      </c>
      <c r="AZ61" s="39">
        <v>0.64300000000000002</v>
      </c>
      <c r="BA61" s="39">
        <v>0.11700000000000001</v>
      </c>
      <c r="BB61" s="39">
        <v>0.41</v>
      </c>
      <c r="BC61" s="39">
        <v>2.7E-2</v>
      </c>
      <c r="BD61" s="39">
        <v>0.44500000000000001</v>
      </c>
      <c r="BE61" s="39">
        <v>2.665</v>
      </c>
      <c r="BF61" s="39">
        <v>5.3719999999999999</v>
      </c>
      <c r="BG61" s="39">
        <v>0.41099999999999998</v>
      </c>
      <c r="BH61" s="39">
        <v>2.27</v>
      </c>
      <c r="BI61" s="39">
        <v>0.46700000000000003</v>
      </c>
      <c r="BJ61" s="39">
        <v>1.4E-2</v>
      </c>
      <c r="BK61" s="39">
        <v>0.88500000000000001</v>
      </c>
    </row>
    <row r="62" spans="1:63" x14ac:dyDescent="0.2">
      <c r="A62" s="30">
        <f t="shared" si="12"/>
        <v>2017</v>
      </c>
      <c r="D62" s="30">
        <f t="shared" si="13"/>
        <v>0</v>
      </c>
      <c r="E62" s="30">
        <f t="shared" si="4"/>
        <v>1</v>
      </c>
      <c r="F62" s="30">
        <f t="shared" si="5"/>
        <v>1</v>
      </c>
      <c r="G62" s="30">
        <f t="shared" si="6"/>
        <v>0</v>
      </c>
      <c r="H62" s="30">
        <f t="shared" si="7"/>
        <v>0</v>
      </c>
      <c r="I62" s="30">
        <f t="shared" si="8"/>
        <v>0</v>
      </c>
      <c r="J62" s="30">
        <f t="shared" si="9"/>
        <v>0</v>
      </c>
      <c r="K62" s="30">
        <f t="shared" si="10"/>
        <v>0</v>
      </c>
      <c r="L62" s="30">
        <f t="shared" si="11"/>
        <v>11</v>
      </c>
      <c r="M62" s="38">
        <v>43040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1.0309999999999999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</row>
    <row r="63" spans="1:63" x14ac:dyDescent="0.2">
      <c r="A63" s="30">
        <f t="shared" si="12"/>
        <v>2017</v>
      </c>
      <c r="D63" s="30">
        <f t="shared" si="13"/>
        <v>1</v>
      </c>
      <c r="E63" s="30">
        <f t="shared" si="4"/>
        <v>38</v>
      </c>
      <c r="F63" s="30">
        <f t="shared" si="5"/>
        <v>31</v>
      </c>
      <c r="G63" s="30">
        <f t="shared" si="6"/>
        <v>3</v>
      </c>
      <c r="H63" s="30">
        <f t="shared" si="7"/>
        <v>0</v>
      </c>
      <c r="I63" s="30">
        <f t="shared" si="8"/>
        <v>0</v>
      </c>
      <c r="J63" s="30">
        <f t="shared" si="9"/>
        <v>0</v>
      </c>
      <c r="K63" s="30">
        <f t="shared" si="10"/>
        <v>0</v>
      </c>
      <c r="L63" s="30">
        <f t="shared" si="11"/>
        <v>12</v>
      </c>
      <c r="M63" s="38">
        <v>43070</v>
      </c>
      <c r="N63" s="39">
        <v>0.126</v>
      </c>
      <c r="O63" s="39">
        <v>1.554</v>
      </c>
      <c r="P63" s="39">
        <v>2.1150000000000002</v>
      </c>
      <c r="Q63" s="39">
        <v>0.125</v>
      </c>
      <c r="R63" s="39">
        <v>0.06</v>
      </c>
      <c r="S63" s="39">
        <v>1.8149999999999999</v>
      </c>
      <c r="T63" s="39">
        <v>1.468</v>
      </c>
      <c r="U63" s="39">
        <v>4.54</v>
      </c>
      <c r="V63" s="39">
        <v>2.2050000000000001</v>
      </c>
      <c r="W63" s="39">
        <v>1.196</v>
      </c>
      <c r="X63" s="39">
        <v>0</v>
      </c>
      <c r="Y63" s="39">
        <v>10.518000000000001</v>
      </c>
      <c r="Z63" s="39">
        <v>0.18</v>
      </c>
      <c r="AA63" s="39">
        <v>2.093</v>
      </c>
      <c r="AB63" s="39">
        <v>0</v>
      </c>
      <c r="AC63" s="39">
        <v>5.2709999999999999</v>
      </c>
      <c r="AD63" s="39">
        <v>0</v>
      </c>
      <c r="AE63" s="39">
        <v>13.138999999999999</v>
      </c>
      <c r="AF63" s="39">
        <v>0</v>
      </c>
      <c r="AG63" s="39">
        <v>31.350999999999999</v>
      </c>
      <c r="AH63" s="39">
        <v>2.327</v>
      </c>
      <c r="AI63" s="39">
        <v>0</v>
      </c>
      <c r="AJ63" s="39">
        <v>0</v>
      </c>
      <c r="AK63" s="39">
        <v>1.0609999999999999</v>
      </c>
      <c r="AL63" s="39">
        <v>4.1349999999999998</v>
      </c>
      <c r="AM63" s="39">
        <v>0</v>
      </c>
      <c r="AN63" s="39">
        <v>1.788</v>
      </c>
      <c r="AO63" s="39">
        <v>1.4950000000000001</v>
      </c>
      <c r="AP63" s="39">
        <v>1.204</v>
      </c>
      <c r="AQ63" s="39">
        <v>1.25</v>
      </c>
      <c r="AR63" s="39">
        <v>0.21199999999999999</v>
      </c>
      <c r="AS63" s="39">
        <v>1.3080000000000001</v>
      </c>
      <c r="AT63" s="39">
        <v>0</v>
      </c>
      <c r="AU63" s="39">
        <v>3.5750000000000002</v>
      </c>
      <c r="AV63" s="39">
        <v>4.2850000000000001</v>
      </c>
      <c r="AW63" s="39">
        <v>1.1559999999999999</v>
      </c>
      <c r="AX63" s="39">
        <v>0</v>
      </c>
      <c r="AY63" s="39">
        <v>1.3839999999999999</v>
      </c>
      <c r="AZ63" s="39">
        <v>1.617</v>
      </c>
      <c r="BA63" s="39">
        <v>1.347</v>
      </c>
      <c r="BB63" s="39">
        <v>0.624</v>
      </c>
      <c r="BC63" s="39">
        <v>2.2010000000000001</v>
      </c>
      <c r="BD63" s="39">
        <v>0</v>
      </c>
      <c r="BE63" s="39">
        <v>1.9810000000000001</v>
      </c>
      <c r="BF63" s="39">
        <v>5.3959999999999999</v>
      </c>
      <c r="BG63" s="39">
        <v>0</v>
      </c>
      <c r="BH63" s="39">
        <v>8.2000000000000003E-2</v>
      </c>
      <c r="BI63" s="39">
        <v>2.6739999999999999</v>
      </c>
      <c r="BJ63" s="39">
        <v>5.0839999999999996</v>
      </c>
      <c r="BK63" s="39">
        <v>0</v>
      </c>
    </row>
    <row r="64" spans="1:63" x14ac:dyDescent="0.2">
      <c r="A64" s="30">
        <f t="shared" si="12"/>
        <v>2018</v>
      </c>
      <c r="D64" s="30">
        <f t="shared" si="13"/>
        <v>0</v>
      </c>
      <c r="E64" s="30">
        <f t="shared" si="4"/>
        <v>13</v>
      </c>
      <c r="F64" s="30">
        <f t="shared" si="5"/>
        <v>4</v>
      </c>
      <c r="G64" s="30">
        <f t="shared" si="6"/>
        <v>0</v>
      </c>
      <c r="H64" s="30">
        <f t="shared" si="7"/>
        <v>0</v>
      </c>
      <c r="I64" s="30">
        <f t="shared" si="8"/>
        <v>0</v>
      </c>
      <c r="J64" s="30">
        <f t="shared" si="9"/>
        <v>0</v>
      </c>
      <c r="K64" s="30">
        <f t="shared" si="10"/>
        <v>0</v>
      </c>
      <c r="L64" s="30">
        <f t="shared" si="11"/>
        <v>1</v>
      </c>
      <c r="M64" s="38">
        <v>43101</v>
      </c>
      <c r="N64" s="39">
        <v>0</v>
      </c>
      <c r="O64" s="39">
        <v>0</v>
      </c>
      <c r="P64" s="39">
        <v>0</v>
      </c>
      <c r="Q64" s="39">
        <v>0.755</v>
      </c>
      <c r="R64" s="39">
        <v>0</v>
      </c>
      <c r="S64" s="39">
        <v>1.861</v>
      </c>
      <c r="T64" s="39">
        <v>0</v>
      </c>
      <c r="U64" s="39">
        <v>0.49299999999999999</v>
      </c>
      <c r="V64" s="39">
        <v>0</v>
      </c>
      <c r="W64" s="39">
        <v>0</v>
      </c>
      <c r="X64" s="39">
        <v>0</v>
      </c>
      <c r="Y64" s="39">
        <v>1.927</v>
      </c>
      <c r="Z64" s="39">
        <v>0</v>
      </c>
      <c r="AA64" s="39">
        <v>0</v>
      </c>
      <c r="AB64" s="39">
        <v>3.6819999999999999</v>
      </c>
      <c r="AC64" s="39">
        <v>0</v>
      </c>
      <c r="AD64" s="39">
        <v>0.48699999999999999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0.309</v>
      </c>
      <c r="AK64" s="39">
        <v>0</v>
      </c>
      <c r="AL64" s="39">
        <v>0</v>
      </c>
      <c r="AM64" s="39">
        <v>0</v>
      </c>
      <c r="AN64" s="39">
        <v>0</v>
      </c>
      <c r="AO64" s="39">
        <v>0.26700000000000002</v>
      </c>
      <c r="AP64" s="39">
        <v>0.35599999999999998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0.27600000000000002</v>
      </c>
      <c r="BB64" s="39">
        <v>0.71399999999999997</v>
      </c>
      <c r="BC64" s="39">
        <v>0</v>
      </c>
      <c r="BD64" s="39">
        <v>0.57899999999999996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2.121</v>
      </c>
    </row>
    <row r="65" spans="1:63" x14ac:dyDescent="0.2">
      <c r="A65" s="30">
        <f t="shared" si="12"/>
        <v>2018</v>
      </c>
      <c r="D65" s="30">
        <f t="shared" si="13"/>
        <v>0</v>
      </c>
      <c r="E65" s="30">
        <f t="shared" si="4"/>
        <v>14</v>
      </c>
      <c r="F65" s="30">
        <f t="shared" si="5"/>
        <v>3</v>
      </c>
      <c r="G65" s="30">
        <f t="shared" si="6"/>
        <v>0</v>
      </c>
      <c r="H65" s="30">
        <f t="shared" si="7"/>
        <v>0</v>
      </c>
      <c r="I65" s="30">
        <f t="shared" si="8"/>
        <v>0</v>
      </c>
      <c r="J65" s="30">
        <f t="shared" si="9"/>
        <v>0</v>
      </c>
      <c r="K65" s="30">
        <f t="shared" si="10"/>
        <v>0</v>
      </c>
      <c r="L65" s="30">
        <f t="shared" si="11"/>
        <v>2</v>
      </c>
      <c r="M65" s="38">
        <v>43132</v>
      </c>
      <c r="N65" s="39">
        <v>0</v>
      </c>
      <c r="O65" s="39">
        <v>0</v>
      </c>
      <c r="P65" s="39">
        <v>0</v>
      </c>
      <c r="Q65" s="39">
        <v>0</v>
      </c>
      <c r="R65" s="39">
        <v>1.1819999999999999</v>
      </c>
      <c r="S65" s="39">
        <v>0</v>
      </c>
      <c r="T65" s="39">
        <v>0</v>
      </c>
      <c r="U65" s="39">
        <v>0</v>
      </c>
      <c r="V65" s="39">
        <v>0.20200000000000001</v>
      </c>
      <c r="W65" s="39">
        <v>0</v>
      </c>
      <c r="X65" s="39">
        <v>0.60799999999999998</v>
      </c>
      <c r="Y65" s="39">
        <v>0</v>
      </c>
      <c r="Z65" s="39">
        <v>1.1399999999999999</v>
      </c>
      <c r="AA65" s="39">
        <v>0</v>
      </c>
      <c r="AB65" s="39">
        <v>0</v>
      </c>
      <c r="AC65" s="39">
        <v>0</v>
      </c>
      <c r="AD65" s="39">
        <v>0</v>
      </c>
      <c r="AE65" s="39">
        <v>9.5000000000000001E-2</v>
      </c>
      <c r="AF65" s="39">
        <v>0</v>
      </c>
      <c r="AG65" s="39">
        <v>0</v>
      </c>
      <c r="AH65" s="39">
        <v>7.1999999999999995E-2</v>
      </c>
      <c r="AI65" s="39">
        <v>0</v>
      </c>
      <c r="AJ65" s="39">
        <v>0.224</v>
      </c>
      <c r="AK65" s="39">
        <v>0</v>
      </c>
      <c r="AL65" s="39">
        <v>0</v>
      </c>
      <c r="AM65" s="39">
        <v>0.16700000000000001</v>
      </c>
      <c r="AN65" s="39">
        <v>0</v>
      </c>
      <c r="AO65" s="39">
        <v>0.19</v>
      </c>
      <c r="AP65" s="39">
        <v>2.375</v>
      </c>
      <c r="AQ65" s="39">
        <v>0</v>
      </c>
      <c r="AR65" s="39">
        <v>0</v>
      </c>
      <c r="AS65" s="39">
        <v>2.5000000000000001E-2</v>
      </c>
      <c r="AT65" s="39">
        <v>0.186</v>
      </c>
      <c r="AU65" s="39">
        <v>0</v>
      </c>
      <c r="AV65" s="39">
        <v>0</v>
      </c>
      <c r="AW65" s="39">
        <v>0</v>
      </c>
      <c r="AX65" s="39">
        <v>0.76200000000000001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0.124</v>
      </c>
      <c r="BH65" s="39">
        <v>0</v>
      </c>
      <c r="BI65" s="39">
        <v>0</v>
      </c>
      <c r="BJ65" s="39">
        <v>0</v>
      </c>
      <c r="BK65" s="39">
        <v>0</v>
      </c>
    </row>
    <row r="66" spans="1:63" x14ac:dyDescent="0.2">
      <c r="A66" s="30">
        <f t="shared" si="12"/>
        <v>2018</v>
      </c>
      <c r="D66" s="30">
        <f t="shared" si="13"/>
        <v>0</v>
      </c>
      <c r="E66" s="30">
        <f t="shared" si="4"/>
        <v>4</v>
      </c>
      <c r="F66" s="30">
        <f t="shared" si="5"/>
        <v>3</v>
      </c>
      <c r="G66" s="30">
        <f t="shared" si="6"/>
        <v>0</v>
      </c>
      <c r="H66" s="30">
        <f t="shared" si="7"/>
        <v>0</v>
      </c>
      <c r="I66" s="30">
        <f t="shared" si="8"/>
        <v>0</v>
      </c>
      <c r="J66" s="30">
        <f t="shared" si="9"/>
        <v>0</v>
      </c>
      <c r="K66" s="30">
        <f t="shared" si="10"/>
        <v>0</v>
      </c>
      <c r="L66" s="30">
        <f t="shared" si="11"/>
        <v>3</v>
      </c>
      <c r="M66" s="38">
        <v>43160</v>
      </c>
      <c r="N66" s="39">
        <v>0</v>
      </c>
      <c r="O66" s="39">
        <v>1.107</v>
      </c>
      <c r="P66" s="39">
        <v>0</v>
      </c>
      <c r="Q66" s="39">
        <v>1.004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1.1519999999999999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0</v>
      </c>
      <c r="BE66" s="39">
        <v>0</v>
      </c>
      <c r="BF66" s="39">
        <v>0.41799999999999998</v>
      </c>
      <c r="BG66" s="39">
        <v>0</v>
      </c>
      <c r="BH66" s="39">
        <v>0</v>
      </c>
      <c r="BI66" s="39">
        <v>0</v>
      </c>
      <c r="BJ66" s="39">
        <v>0</v>
      </c>
      <c r="BK66" s="39">
        <v>0</v>
      </c>
    </row>
    <row r="67" spans="1:63" x14ac:dyDescent="0.2">
      <c r="A67" s="30">
        <f t="shared" si="12"/>
        <v>2018</v>
      </c>
      <c r="D67" s="30">
        <f t="shared" si="13"/>
        <v>0</v>
      </c>
      <c r="E67" s="30">
        <f t="shared" si="4"/>
        <v>0</v>
      </c>
      <c r="F67" s="30">
        <f t="shared" si="5"/>
        <v>0</v>
      </c>
      <c r="G67" s="30">
        <f t="shared" si="6"/>
        <v>0</v>
      </c>
      <c r="H67" s="30">
        <f t="shared" si="7"/>
        <v>0</v>
      </c>
      <c r="I67" s="30">
        <f t="shared" si="8"/>
        <v>0</v>
      </c>
      <c r="J67" s="30">
        <f t="shared" si="9"/>
        <v>0</v>
      </c>
      <c r="K67" s="30">
        <f t="shared" si="10"/>
        <v>0</v>
      </c>
      <c r="L67" s="30">
        <f t="shared" si="11"/>
        <v>4</v>
      </c>
      <c r="M67" s="38">
        <v>43191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</row>
    <row r="68" spans="1:63" x14ac:dyDescent="0.2">
      <c r="A68" s="30">
        <f t="shared" si="12"/>
        <v>2018</v>
      </c>
      <c r="D68" s="30">
        <f t="shared" si="13"/>
        <v>0</v>
      </c>
      <c r="E68" s="30">
        <f t="shared" si="4"/>
        <v>22</v>
      </c>
      <c r="F68" s="30">
        <f t="shared" si="5"/>
        <v>14</v>
      </c>
      <c r="G68" s="30">
        <f t="shared" si="6"/>
        <v>0</v>
      </c>
      <c r="H68" s="30">
        <f t="shared" si="7"/>
        <v>0</v>
      </c>
      <c r="I68" s="30">
        <f t="shared" si="8"/>
        <v>0</v>
      </c>
      <c r="J68" s="30">
        <f t="shared" si="9"/>
        <v>0</v>
      </c>
      <c r="K68" s="30">
        <f t="shared" si="10"/>
        <v>0</v>
      </c>
      <c r="L68" s="30">
        <f t="shared" si="11"/>
        <v>5</v>
      </c>
      <c r="M68" s="38">
        <v>43221</v>
      </c>
      <c r="N68" s="39">
        <v>0</v>
      </c>
      <c r="O68" s="39">
        <v>1.1419999999999999</v>
      </c>
      <c r="P68" s="39">
        <v>0</v>
      </c>
      <c r="Q68" s="39">
        <v>0.69699999999999995</v>
      </c>
      <c r="R68" s="39">
        <v>0</v>
      </c>
      <c r="S68" s="39">
        <v>0.21299999999999999</v>
      </c>
      <c r="T68" s="39">
        <v>3.7469999999999999</v>
      </c>
      <c r="U68" s="39">
        <v>0</v>
      </c>
      <c r="V68" s="39">
        <v>0</v>
      </c>
      <c r="W68" s="39">
        <v>1.79</v>
      </c>
      <c r="X68" s="39">
        <v>0</v>
      </c>
      <c r="Y68" s="39">
        <v>1.19</v>
      </c>
      <c r="Z68" s="39">
        <v>0</v>
      </c>
      <c r="AA68" s="39">
        <v>1.8080000000000001</v>
      </c>
      <c r="AB68" s="39">
        <v>0</v>
      </c>
      <c r="AC68" s="39">
        <v>0</v>
      </c>
      <c r="AD68" s="39">
        <v>0</v>
      </c>
      <c r="AE68" s="39">
        <v>0</v>
      </c>
      <c r="AF68" s="39">
        <v>0.30099999999999999</v>
      </c>
      <c r="AG68" s="39">
        <v>0</v>
      </c>
      <c r="AH68" s="39">
        <v>0</v>
      </c>
      <c r="AI68" s="39">
        <v>1.1950000000000001</v>
      </c>
      <c r="AJ68" s="39">
        <v>1.9350000000000001</v>
      </c>
      <c r="AK68" s="39">
        <v>0</v>
      </c>
      <c r="AL68" s="39">
        <v>1.702</v>
      </c>
      <c r="AM68" s="39">
        <v>0</v>
      </c>
      <c r="AN68" s="39">
        <v>0.88300000000000001</v>
      </c>
      <c r="AO68" s="39">
        <v>0</v>
      </c>
      <c r="AP68" s="39">
        <v>0</v>
      </c>
      <c r="AQ68" s="39">
        <v>0</v>
      </c>
      <c r="AR68" s="39">
        <v>0</v>
      </c>
      <c r="AS68" s="39">
        <v>0.89900000000000002</v>
      </c>
      <c r="AT68" s="39">
        <v>1.298</v>
      </c>
      <c r="AU68" s="39">
        <v>0</v>
      </c>
      <c r="AV68" s="39">
        <v>0</v>
      </c>
      <c r="AW68" s="39">
        <v>1.242</v>
      </c>
      <c r="AX68" s="39">
        <v>1.6839999999999999</v>
      </c>
      <c r="AY68" s="39">
        <v>0</v>
      </c>
      <c r="AZ68" s="39">
        <v>0.5</v>
      </c>
      <c r="BA68" s="39">
        <v>0</v>
      </c>
      <c r="BB68" s="39">
        <v>0.66100000000000003</v>
      </c>
      <c r="BC68" s="39">
        <v>0</v>
      </c>
      <c r="BD68" s="39">
        <v>0</v>
      </c>
      <c r="BE68" s="39">
        <v>2.016</v>
      </c>
      <c r="BF68" s="39">
        <v>1.617</v>
      </c>
      <c r="BG68" s="39">
        <v>0</v>
      </c>
      <c r="BH68" s="39">
        <v>0.25800000000000001</v>
      </c>
      <c r="BI68" s="39">
        <v>0</v>
      </c>
      <c r="BJ68" s="39">
        <v>0</v>
      </c>
      <c r="BK68" s="39">
        <v>1.45</v>
      </c>
    </row>
    <row r="69" spans="1:63" x14ac:dyDescent="0.2">
      <c r="A69" s="30">
        <f t="shared" si="12"/>
        <v>2018</v>
      </c>
      <c r="D69" s="30">
        <f t="shared" si="13"/>
        <v>0</v>
      </c>
      <c r="E69" s="30">
        <f t="shared" si="4"/>
        <v>36</v>
      </c>
      <c r="F69" s="30">
        <f t="shared" si="5"/>
        <v>20</v>
      </c>
      <c r="G69" s="30">
        <f t="shared" si="6"/>
        <v>0</v>
      </c>
      <c r="H69" s="30">
        <f t="shared" si="7"/>
        <v>0</v>
      </c>
      <c r="I69" s="30">
        <f t="shared" si="8"/>
        <v>0</v>
      </c>
      <c r="J69" s="30">
        <f t="shared" si="9"/>
        <v>0</v>
      </c>
      <c r="K69" s="30">
        <f t="shared" si="10"/>
        <v>0</v>
      </c>
      <c r="L69" s="30">
        <f t="shared" si="11"/>
        <v>6</v>
      </c>
      <c r="M69" s="38">
        <v>43252</v>
      </c>
      <c r="N69" s="39">
        <v>0</v>
      </c>
      <c r="O69" s="39">
        <v>6.5259999999999998</v>
      </c>
      <c r="P69" s="39">
        <v>4.4539999999999997</v>
      </c>
      <c r="Q69" s="39">
        <v>0</v>
      </c>
      <c r="R69" s="39">
        <v>0</v>
      </c>
      <c r="S69" s="39">
        <v>0.30599999999999999</v>
      </c>
      <c r="T69" s="39">
        <v>0.59299999999999997</v>
      </c>
      <c r="U69" s="39">
        <v>1.0669999999999999</v>
      </c>
      <c r="V69" s="39">
        <v>0.23300000000000001</v>
      </c>
      <c r="W69" s="39">
        <v>0.76100000000000001</v>
      </c>
      <c r="X69" s="39">
        <v>9.07</v>
      </c>
      <c r="Y69" s="39">
        <v>0.14399999999999999</v>
      </c>
      <c r="Z69" s="39">
        <v>1.917</v>
      </c>
      <c r="AA69" s="39">
        <v>0</v>
      </c>
      <c r="AB69" s="39">
        <v>0</v>
      </c>
      <c r="AC69" s="39">
        <v>1.7829999999999999</v>
      </c>
      <c r="AD69" s="39">
        <v>0.70899999999999996</v>
      </c>
      <c r="AE69" s="39">
        <v>0</v>
      </c>
      <c r="AF69" s="39">
        <v>4.4660000000000002</v>
      </c>
      <c r="AG69" s="39">
        <v>0</v>
      </c>
      <c r="AH69" s="39">
        <v>1.3260000000000001</v>
      </c>
      <c r="AI69" s="39">
        <v>0</v>
      </c>
      <c r="AJ69" s="39">
        <v>0.42</v>
      </c>
      <c r="AK69" s="39">
        <v>1.355</v>
      </c>
      <c r="AL69" s="39">
        <v>0.748</v>
      </c>
      <c r="AM69" s="39">
        <v>6.1879999999999997</v>
      </c>
      <c r="AN69" s="39">
        <v>3.024</v>
      </c>
      <c r="AO69" s="39">
        <v>0</v>
      </c>
      <c r="AP69" s="39">
        <v>0</v>
      </c>
      <c r="AQ69" s="39">
        <v>1.5449999999999999</v>
      </c>
      <c r="AR69" s="39">
        <v>1.39</v>
      </c>
      <c r="AS69" s="39">
        <v>0</v>
      </c>
      <c r="AT69" s="39">
        <v>0.16500000000000001</v>
      </c>
      <c r="AU69" s="39">
        <v>2.1019999999999999</v>
      </c>
      <c r="AV69" s="39">
        <v>0.79700000000000004</v>
      </c>
      <c r="AW69" s="39">
        <v>1.0620000000000001</v>
      </c>
      <c r="AX69" s="39">
        <v>0.81100000000000005</v>
      </c>
      <c r="AY69" s="39">
        <v>0.17499999999999999</v>
      </c>
      <c r="AZ69" s="39">
        <v>1.994</v>
      </c>
      <c r="BA69" s="39">
        <v>0</v>
      </c>
      <c r="BB69" s="39">
        <v>1.857</v>
      </c>
      <c r="BC69" s="39">
        <v>0</v>
      </c>
      <c r="BD69" s="39">
        <v>0</v>
      </c>
      <c r="BE69" s="39">
        <v>1.2689999999999999</v>
      </c>
      <c r="BF69" s="39">
        <v>0.76900000000000002</v>
      </c>
      <c r="BG69" s="39">
        <v>0.122</v>
      </c>
      <c r="BH69" s="39">
        <v>1.4330000000000001</v>
      </c>
      <c r="BI69" s="39">
        <v>0.51700000000000002</v>
      </c>
      <c r="BJ69" s="39">
        <v>0.35899999999999999</v>
      </c>
      <c r="BK69" s="39">
        <v>1.7410000000000001</v>
      </c>
    </row>
    <row r="70" spans="1:63" x14ac:dyDescent="0.2">
      <c r="A70" s="30">
        <f t="shared" si="12"/>
        <v>2018</v>
      </c>
      <c r="D70" s="30">
        <f t="shared" si="13"/>
        <v>1</v>
      </c>
      <c r="E70" s="30">
        <f t="shared" si="4"/>
        <v>50</v>
      </c>
      <c r="F70" s="30">
        <f t="shared" si="5"/>
        <v>50</v>
      </c>
      <c r="G70" s="30">
        <f t="shared" si="6"/>
        <v>12</v>
      </c>
      <c r="H70" s="30">
        <f t="shared" si="7"/>
        <v>0</v>
      </c>
      <c r="I70" s="30">
        <f t="shared" si="8"/>
        <v>0</v>
      </c>
      <c r="J70" s="30">
        <f t="shared" si="9"/>
        <v>0</v>
      </c>
      <c r="K70" s="30">
        <f t="shared" si="10"/>
        <v>0</v>
      </c>
      <c r="L70" s="30">
        <f t="shared" si="11"/>
        <v>7</v>
      </c>
      <c r="M70" s="38">
        <v>43282</v>
      </c>
      <c r="N70" s="39">
        <v>4.9169999999999998</v>
      </c>
      <c r="O70" s="39">
        <v>5.37</v>
      </c>
      <c r="P70" s="39">
        <v>12.391</v>
      </c>
      <c r="Q70" s="39">
        <v>3.157</v>
      </c>
      <c r="R70" s="39">
        <v>25.914999999999999</v>
      </c>
      <c r="S70" s="39">
        <v>1.972</v>
      </c>
      <c r="T70" s="39">
        <v>15.378</v>
      </c>
      <c r="U70" s="39">
        <v>2.0550000000000002</v>
      </c>
      <c r="V70" s="39">
        <v>19.655000000000001</v>
      </c>
      <c r="W70" s="39">
        <v>3.5310000000000001</v>
      </c>
      <c r="X70" s="39">
        <v>10.891999999999999</v>
      </c>
      <c r="Y70" s="39">
        <v>4.1790000000000003</v>
      </c>
      <c r="Z70" s="39">
        <v>9.8740000000000006</v>
      </c>
      <c r="AA70" s="39">
        <v>1.762</v>
      </c>
      <c r="AB70" s="39">
        <v>2.0499999999999998</v>
      </c>
      <c r="AC70" s="39">
        <v>14.31</v>
      </c>
      <c r="AD70" s="39">
        <v>2.6469999999999998</v>
      </c>
      <c r="AE70" s="39">
        <v>6.2610000000000001</v>
      </c>
      <c r="AF70" s="39">
        <v>5.2</v>
      </c>
      <c r="AG70" s="39">
        <v>19.82</v>
      </c>
      <c r="AH70" s="39">
        <v>5.0839999999999996</v>
      </c>
      <c r="AI70" s="39">
        <v>7.3550000000000004</v>
      </c>
      <c r="AJ70" s="39">
        <v>13.207000000000001</v>
      </c>
      <c r="AK70" s="39">
        <v>3.089</v>
      </c>
      <c r="AL70" s="39">
        <v>19.838000000000001</v>
      </c>
      <c r="AM70" s="39">
        <v>2.456</v>
      </c>
      <c r="AN70" s="39">
        <v>3.0270000000000001</v>
      </c>
      <c r="AO70" s="39">
        <v>10.237</v>
      </c>
      <c r="AP70" s="39">
        <v>6.76</v>
      </c>
      <c r="AQ70" s="39">
        <v>2.952</v>
      </c>
      <c r="AR70" s="39">
        <v>3.669</v>
      </c>
      <c r="AS70" s="39">
        <v>3.0590000000000002</v>
      </c>
      <c r="AT70" s="39">
        <v>3.4540000000000002</v>
      </c>
      <c r="AU70" s="39">
        <v>16.798999999999999</v>
      </c>
      <c r="AV70" s="39">
        <v>4.2270000000000003</v>
      </c>
      <c r="AW70" s="39">
        <v>7.64</v>
      </c>
      <c r="AX70" s="39">
        <v>4.1429999999999998</v>
      </c>
      <c r="AY70" s="39">
        <v>7.62</v>
      </c>
      <c r="AZ70" s="39">
        <v>4.18</v>
      </c>
      <c r="BA70" s="39">
        <v>14.994</v>
      </c>
      <c r="BB70" s="39">
        <v>5.6580000000000004</v>
      </c>
      <c r="BC70" s="39">
        <v>3.9830000000000001</v>
      </c>
      <c r="BD70" s="39">
        <v>8.5399999999999991</v>
      </c>
      <c r="BE70" s="39">
        <v>1.599</v>
      </c>
      <c r="BF70" s="39">
        <v>5.6280000000000001</v>
      </c>
      <c r="BG70" s="39">
        <v>4.6630000000000003</v>
      </c>
      <c r="BH70" s="39">
        <v>3.09</v>
      </c>
      <c r="BI70" s="39">
        <v>5.5739999999999998</v>
      </c>
      <c r="BJ70" s="39">
        <v>6.556</v>
      </c>
      <c r="BK70" s="39">
        <v>3.5419999999999998</v>
      </c>
    </row>
    <row r="71" spans="1:63" x14ac:dyDescent="0.2">
      <c r="A71" s="30">
        <f t="shared" si="12"/>
        <v>2018</v>
      </c>
      <c r="D71" s="30">
        <f t="shared" si="13"/>
        <v>3</v>
      </c>
      <c r="E71" s="30">
        <f t="shared" si="4"/>
        <v>49</v>
      </c>
      <c r="F71" s="30">
        <f t="shared" si="5"/>
        <v>49</v>
      </c>
      <c r="G71" s="30">
        <f t="shared" si="6"/>
        <v>7</v>
      </c>
      <c r="H71" s="30">
        <f t="shared" si="7"/>
        <v>0</v>
      </c>
      <c r="I71" s="30">
        <f t="shared" si="8"/>
        <v>0</v>
      </c>
      <c r="J71" s="30">
        <f t="shared" si="9"/>
        <v>0</v>
      </c>
      <c r="K71" s="30">
        <f t="shared" si="10"/>
        <v>0</v>
      </c>
      <c r="L71" s="30">
        <f t="shared" si="11"/>
        <v>8</v>
      </c>
      <c r="M71" s="38">
        <v>43313</v>
      </c>
      <c r="N71" s="39">
        <v>2.94</v>
      </c>
      <c r="O71" s="39">
        <v>6.6360000000000001</v>
      </c>
      <c r="P71" s="39">
        <v>1.3859999999999999</v>
      </c>
      <c r="Q71" s="39">
        <v>10.611000000000001</v>
      </c>
      <c r="R71" s="39">
        <v>6.9690000000000003</v>
      </c>
      <c r="S71" s="39">
        <v>0</v>
      </c>
      <c r="T71" s="39">
        <v>2.61</v>
      </c>
      <c r="U71" s="39">
        <v>2.4300000000000002</v>
      </c>
      <c r="V71" s="39">
        <v>1.222</v>
      </c>
      <c r="W71" s="39">
        <v>8.375</v>
      </c>
      <c r="X71" s="39">
        <v>16.091000000000001</v>
      </c>
      <c r="Y71" s="39">
        <v>2.2000000000000002</v>
      </c>
      <c r="Z71" s="39">
        <v>4.1619999999999999</v>
      </c>
      <c r="AA71" s="39">
        <v>3.996</v>
      </c>
      <c r="AB71" s="39">
        <v>3.218</v>
      </c>
      <c r="AC71" s="39">
        <v>2.1840000000000002</v>
      </c>
      <c r="AD71" s="39">
        <v>6.0469999999999997</v>
      </c>
      <c r="AE71" s="39">
        <v>3.8820000000000001</v>
      </c>
      <c r="AF71" s="39">
        <v>3.3620000000000001</v>
      </c>
      <c r="AG71" s="39">
        <v>1.7210000000000001</v>
      </c>
      <c r="AH71" s="39">
        <v>33.119999999999997</v>
      </c>
      <c r="AI71" s="39">
        <v>1.125</v>
      </c>
      <c r="AJ71" s="39">
        <v>2.238</v>
      </c>
      <c r="AK71" s="39">
        <v>5.4980000000000002</v>
      </c>
      <c r="AL71" s="39">
        <v>2.6240000000000001</v>
      </c>
      <c r="AM71" s="39">
        <v>3.2839999999999998</v>
      </c>
      <c r="AN71" s="39">
        <v>3.0630000000000002</v>
      </c>
      <c r="AO71" s="39">
        <v>7.625</v>
      </c>
      <c r="AP71" s="39">
        <v>12.497</v>
      </c>
      <c r="AQ71" s="39">
        <v>3.6739999999999999</v>
      </c>
      <c r="AR71" s="39">
        <v>1.7509999999999999</v>
      </c>
      <c r="AS71" s="39">
        <v>5.625</v>
      </c>
      <c r="AT71" s="39">
        <v>1.889</v>
      </c>
      <c r="AU71" s="39">
        <v>29.207999999999998</v>
      </c>
      <c r="AV71" s="39">
        <v>4.7480000000000002</v>
      </c>
      <c r="AW71" s="39">
        <v>1.9530000000000001</v>
      </c>
      <c r="AX71" s="39">
        <v>5.2539999999999996</v>
      </c>
      <c r="AY71" s="39">
        <v>2.5299999999999998</v>
      </c>
      <c r="AZ71" s="39">
        <v>4.016</v>
      </c>
      <c r="BA71" s="39">
        <v>4.5170000000000003</v>
      </c>
      <c r="BB71" s="39">
        <v>4.84</v>
      </c>
      <c r="BC71" s="39">
        <v>3.26</v>
      </c>
      <c r="BD71" s="39">
        <v>2.9540000000000002</v>
      </c>
      <c r="BE71" s="39">
        <v>10.797000000000001</v>
      </c>
      <c r="BF71" s="39">
        <v>3.3119999999999998</v>
      </c>
      <c r="BG71" s="39">
        <v>5.3440000000000003</v>
      </c>
      <c r="BH71" s="39">
        <v>25.834</v>
      </c>
      <c r="BI71" s="39">
        <v>4.4740000000000002</v>
      </c>
      <c r="BJ71" s="39">
        <v>4.01</v>
      </c>
      <c r="BK71" s="39">
        <v>5.93</v>
      </c>
    </row>
    <row r="72" spans="1:63" x14ac:dyDescent="0.2">
      <c r="A72" s="30">
        <f t="shared" si="12"/>
        <v>2018</v>
      </c>
      <c r="D72" s="30">
        <f t="shared" si="13"/>
        <v>1</v>
      </c>
      <c r="E72" s="30">
        <f t="shared" si="4"/>
        <v>45</v>
      </c>
      <c r="F72" s="30">
        <f t="shared" si="5"/>
        <v>35</v>
      </c>
      <c r="G72" s="30">
        <f t="shared" si="6"/>
        <v>11</v>
      </c>
      <c r="H72" s="30">
        <f t="shared" si="7"/>
        <v>0</v>
      </c>
      <c r="I72" s="30">
        <f t="shared" si="8"/>
        <v>0</v>
      </c>
      <c r="J72" s="30">
        <f t="shared" si="9"/>
        <v>0</v>
      </c>
      <c r="K72" s="30">
        <f t="shared" si="10"/>
        <v>0</v>
      </c>
      <c r="L72" s="30">
        <f t="shared" si="11"/>
        <v>9</v>
      </c>
      <c r="M72" s="38">
        <v>43344</v>
      </c>
      <c r="N72" s="39">
        <v>6.46</v>
      </c>
      <c r="O72" s="39">
        <v>0.86099999999999999</v>
      </c>
      <c r="P72" s="39">
        <v>0.05</v>
      </c>
      <c r="Q72" s="39">
        <v>16.622</v>
      </c>
      <c r="R72" s="39">
        <v>6.5449999999999999</v>
      </c>
      <c r="S72" s="39">
        <v>0.35699999999999998</v>
      </c>
      <c r="T72" s="39">
        <v>2.512</v>
      </c>
      <c r="U72" s="39">
        <v>30.225000000000001</v>
      </c>
      <c r="V72" s="39">
        <v>1.5349999999999999</v>
      </c>
      <c r="W72" s="39">
        <v>3.2679999999999998</v>
      </c>
      <c r="X72" s="39">
        <v>0</v>
      </c>
      <c r="Y72" s="39">
        <v>13.927</v>
      </c>
      <c r="Z72" s="39">
        <v>8.2040000000000006</v>
      </c>
      <c r="AA72" s="39">
        <v>2.2709999999999999</v>
      </c>
      <c r="AB72" s="39">
        <v>13.281000000000001</v>
      </c>
      <c r="AC72" s="39">
        <v>0</v>
      </c>
      <c r="AD72" s="39">
        <v>8.3339999999999996</v>
      </c>
      <c r="AE72" s="39">
        <v>0.252</v>
      </c>
      <c r="AF72" s="39">
        <v>0.747</v>
      </c>
      <c r="AG72" s="39">
        <v>12.955</v>
      </c>
      <c r="AH72" s="39">
        <v>4.0339999999999998</v>
      </c>
      <c r="AI72" s="39">
        <v>2.2280000000000002</v>
      </c>
      <c r="AJ72" s="39">
        <v>0</v>
      </c>
      <c r="AK72" s="39">
        <v>10.221</v>
      </c>
      <c r="AL72" s="39">
        <v>2.38</v>
      </c>
      <c r="AM72" s="39">
        <v>3.7930000000000001</v>
      </c>
      <c r="AN72" s="39">
        <v>6.492</v>
      </c>
      <c r="AO72" s="39">
        <v>5.5E-2</v>
      </c>
      <c r="AP72" s="39">
        <v>0.23799999999999999</v>
      </c>
      <c r="AQ72" s="39">
        <v>3.847</v>
      </c>
      <c r="AR72" s="39">
        <v>1.6719999999999999</v>
      </c>
      <c r="AS72" s="39">
        <v>14.769</v>
      </c>
      <c r="AT72" s="39">
        <v>2.0870000000000002</v>
      </c>
      <c r="AU72" s="39">
        <v>5.1289999999999996</v>
      </c>
      <c r="AV72" s="39">
        <v>3.827</v>
      </c>
      <c r="AW72" s="39">
        <v>1.4339999999999999</v>
      </c>
      <c r="AX72" s="39">
        <v>0.98799999999999999</v>
      </c>
      <c r="AY72" s="39">
        <v>9.8670000000000009</v>
      </c>
      <c r="AZ72" s="39">
        <v>8.8130000000000006</v>
      </c>
      <c r="BA72" s="39">
        <v>0</v>
      </c>
      <c r="BB72" s="39">
        <v>11.282</v>
      </c>
      <c r="BC72" s="39">
        <v>2.4540000000000002</v>
      </c>
      <c r="BD72" s="39">
        <v>0.33400000000000002</v>
      </c>
      <c r="BE72" s="39">
        <v>6.3819999999999997</v>
      </c>
      <c r="BF72" s="39">
        <v>16.8</v>
      </c>
      <c r="BG72" s="39">
        <v>0</v>
      </c>
      <c r="BH72" s="39">
        <v>5.4379999999999997</v>
      </c>
      <c r="BI72" s="39">
        <v>10.105</v>
      </c>
      <c r="BJ72" s="39">
        <v>13.85</v>
      </c>
      <c r="BK72" s="39">
        <v>0.182</v>
      </c>
    </row>
    <row r="73" spans="1:63" x14ac:dyDescent="0.2">
      <c r="A73" s="30">
        <f t="shared" si="12"/>
        <v>2018</v>
      </c>
      <c r="D73" s="30">
        <f t="shared" si="13"/>
        <v>0</v>
      </c>
      <c r="E73" s="30">
        <f t="shared" si="4"/>
        <v>25</v>
      </c>
      <c r="F73" s="30">
        <f t="shared" si="5"/>
        <v>12</v>
      </c>
      <c r="G73" s="30">
        <f t="shared" si="6"/>
        <v>1</v>
      </c>
      <c r="H73" s="30">
        <f t="shared" si="7"/>
        <v>0</v>
      </c>
      <c r="I73" s="30">
        <f t="shared" si="8"/>
        <v>0</v>
      </c>
      <c r="J73" s="30">
        <f t="shared" si="9"/>
        <v>0</v>
      </c>
      <c r="K73" s="30">
        <f t="shared" si="10"/>
        <v>0</v>
      </c>
      <c r="L73" s="30">
        <f t="shared" si="11"/>
        <v>10</v>
      </c>
      <c r="M73" s="38">
        <v>43374</v>
      </c>
      <c r="N73" s="39">
        <v>0.188</v>
      </c>
      <c r="O73" s="39">
        <v>0</v>
      </c>
      <c r="P73" s="39">
        <v>1.1879999999999999</v>
      </c>
      <c r="Q73" s="39">
        <v>0</v>
      </c>
      <c r="R73" s="39">
        <v>0</v>
      </c>
      <c r="S73" s="39">
        <v>0.65400000000000003</v>
      </c>
      <c r="T73" s="39">
        <v>0</v>
      </c>
      <c r="U73" s="39">
        <v>6.0250000000000004</v>
      </c>
      <c r="V73" s="39">
        <v>0.154</v>
      </c>
      <c r="W73" s="39">
        <v>0</v>
      </c>
      <c r="X73" s="39">
        <v>2.621</v>
      </c>
      <c r="Y73" s="39">
        <v>0</v>
      </c>
      <c r="Z73" s="39">
        <v>0</v>
      </c>
      <c r="AA73" s="39">
        <v>0.51400000000000001</v>
      </c>
      <c r="AB73" s="39">
        <v>0</v>
      </c>
      <c r="AC73" s="39">
        <v>0.30499999999999999</v>
      </c>
      <c r="AD73" s="39">
        <v>10.06</v>
      </c>
      <c r="AE73" s="39">
        <v>0</v>
      </c>
      <c r="AF73" s="39">
        <v>0</v>
      </c>
      <c r="AG73" s="39">
        <v>1.3180000000000001</v>
      </c>
      <c r="AH73" s="39">
        <v>0</v>
      </c>
      <c r="AI73" s="39">
        <v>0</v>
      </c>
      <c r="AJ73" s="39">
        <v>8.3000000000000004E-2</v>
      </c>
      <c r="AK73" s="39">
        <v>1.5960000000000001</v>
      </c>
      <c r="AL73" s="39">
        <v>0</v>
      </c>
      <c r="AM73" s="39">
        <v>1.8320000000000001</v>
      </c>
      <c r="AN73" s="39">
        <v>8.516</v>
      </c>
      <c r="AO73" s="39">
        <v>0</v>
      </c>
      <c r="AP73" s="39">
        <v>0</v>
      </c>
      <c r="AQ73" s="39">
        <v>0</v>
      </c>
      <c r="AR73" s="39">
        <v>0.83599999999999997</v>
      </c>
      <c r="AS73" s="39">
        <v>0</v>
      </c>
      <c r="AT73" s="39">
        <v>0</v>
      </c>
      <c r="AU73" s="39">
        <v>1.357</v>
      </c>
      <c r="AV73" s="39">
        <v>0</v>
      </c>
      <c r="AW73" s="39">
        <v>0.746</v>
      </c>
      <c r="AX73" s="39">
        <v>0</v>
      </c>
      <c r="AY73" s="39">
        <v>1.776</v>
      </c>
      <c r="AZ73" s="39">
        <v>0</v>
      </c>
      <c r="BA73" s="39">
        <v>0.46600000000000003</v>
      </c>
      <c r="BB73" s="39">
        <v>0.187</v>
      </c>
      <c r="BC73" s="39">
        <v>0</v>
      </c>
      <c r="BD73" s="39">
        <v>3.7999999999999999E-2</v>
      </c>
      <c r="BE73" s="39">
        <v>0</v>
      </c>
      <c r="BF73" s="39">
        <v>6.3319999999999999</v>
      </c>
      <c r="BG73" s="39">
        <v>0</v>
      </c>
      <c r="BH73" s="39">
        <v>0</v>
      </c>
      <c r="BI73" s="39">
        <v>0.34200000000000003</v>
      </c>
      <c r="BJ73" s="39">
        <v>0.19900000000000001</v>
      </c>
      <c r="BK73" s="39">
        <v>1.012</v>
      </c>
    </row>
    <row r="74" spans="1:63" x14ac:dyDescent="0.2">
      <c r="A74" s="30">
        <f t="shared" si="12"/>
        <v>2018</v>
      </c>
      <c r="D74" s="30">
        <f t="shared" si="13"/>
        <v>0</v>
      </c>
      <c r="E74" s="30">
        <f t="shared" si="4"/>
        <v>11</v>
      </c>
      <c r="F74" s="30">
        <f t="shared" si="5"/>
        <v>0</v>
      </c>
      <c r="G74" s="30">
        <f t="shared" si="6"/>
        <v>0</v>
      </c>
      <c r="H74" s="30">
        <f t="shared" si="7"/>
        <v>0</v>
      </c>
      <c r="I74" s="30">
        <f t="shared" si="8"/>
        <v>0</v>
      </c>
      <c r="J74" s="30">
        <f t="shared" si="9"/>
        <v>0</v>
      </c>
      <c r="K74" s="30">
        <f t="shared" si="10"/>
        <v>0</v>
      </c>
      <c r="L74" s="30">
        <f t="shared" si="11"/>
        <v>11</v>
      </c>
      <c r="M74" s="38">
        <v>43405</v>
      </c>
      <c r="N74" s="39">
        <v>0</v>
      </c>
      <c r="O74" s="39">
        <v>0.40500000000000003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9.5000000000000001E-2</v>
      </c>
      <c r="AE74" s="39">
        <v>0</v>
      </c>
      <c r="AF74" s="39">
        <v>0</v>
      </c>
      <c r="AG74" s="39">
        <v>0</v>
      </c>
      <c r="AH74" s="39">
        <v>0</v>
      </c>
      <c r="AI74" s="39">
        <v>0.95799999999999996</v>
      </c>
      <c r="AJ74" s="39">
        <v>0</v>
      </c>
      <c r="AK74" s="39">
        <v>0</v>
      </c>
      <c r="AL74" s="39">
        <v>0</v>
      </c>
      <c r="AM74" s="39">
        <v>0.19500000000000001</v>
      </c>
      <c r="AN74" s="39">
        <v>0</v>
      </c>
      <c r="AO74" s="39">
        <v>0</v>
      </c>
      <c r="AP74" s="39">
        <v>0.56699999999999995</v>
      </c>
      <c r="AQ74" s="39">
        <v>0</v>
      </c>
      <c r="AR74" s="39">
        <v>0</v>
      </c>
      <c r="AS74" s="39">
        <v>0.25800000000000001</v>
      </c>
      <c r="AT74" s="39">
        <v>0</v>
      </c>
      <c r="AU74" s="39">
        <v>0.104</v>
      </c>
      <c r="AV74" s="39">
        <v>0</v>
      </c>
      <c r="AW74" s="39">
        <v>0</v>
      </c>
      <c r="AX74" s="39">
        <v>0.56299999999999994</v>
      </c>
      <c r="AY74" s="39">
        <v>0</v>
      </c>
      <c r="AZ74" s="39">
        <v>0</v>
      </c>
      <c r="BA74" s="39">
        <v>0</v>
      </c>
      <c r="BB74" s="39">
        <v>0</v>
      </c>
      <c r="BC74" s="39">
        <v>0</v>
      </c>
      <c r="BD74" s="39">
        <v>0</v>
      </c>
      <c r="BE74" s="39">
        <v>0.14499999999999999</v>
      </c>
      <c r="BF74" s="39">
        <v>0</v>
      </c>
      <c r="BG74" s="39">
        <v>0.2</v>
      </c>
      <c r="BH74" s="39">
        <v>0</v>
      </c>
      <c r="BI74" s="39">
        <v>0</v>
      </c>
      <c r="BJ74" s="39">
        <v>0</v>
      </c>
      <c r="BK74" s="39">
        <v>4.5999999999999999E-2</v>
      </c>
    </row>
    <row r="75" spans="1:63" x14ac:dyDescent="0.2">
      <c r="A75" s="30">
        <f t="shared" si="12"/>
        <v>2018</v>
      </c>
      <c r="D75" s="30">
        <f t="shared" si="13"/>
        <v>0</v>
      </c>
      <c r="E75" s="30">
        <f t="shared" si="4"/>
        <v>25</v>
      </c>
      <c r="F75" s="30">
        <f t="shared" si="5"/>
        <v>17</v>
      </c>
      <c r="G75" s="30">
        <f t="shared" si="6"/>
        <v>1</v>
      </c>
      <c r="H75" s="30">
        <f t="shared" si="7"/>
        <v>0</v>
      </c>
      <c r="I75" s="30">
        <f t="shared" si="8"/>
        <v>0</v>
      </c>
      <c r="J75" s="30">
        <f t="shared" si="9"/>
        <v>0</v>
      </c>
      <c r="K75" s="30">
        <f t="shared" si="10"/>
        <v>0</v>
      </c>
      <c r="L75" s="30">
        <f t="shared" si="11"/>
        <v>12</v>
      </c>
      <c r="M75" s="38">
        <v>43435</v>
      </c>
      <c r="N75" s="39">
        <v>0</v>
      </c>
      <c r="O75" s="39">
        <v>0</v>
      </c>
      <c r="P75" s="39">
        <v>0</v>
      </c>
      <c r="Q75" s="39">
        <v>2.3980000000000001</v>
      </c>
      <c r="R75" s="39">
        <v>1.5680000000000001</v>
      </c>
      <c r="S75" s="39">
        <v>0</v>
      </c>
      <c r="T75" s="39">
        <v>0</v>
      </c>
      <c r="U75" s="39">
        <v>0.92900000000000005</v>
      </c>
      <c r="V75" s="39">
        <v>0.496</v>
      </c>
      <c r="W75" s="39">
        <v>0</v>
      </c>
      <c r="X75" s="39">
        <v>4.5129999999999999</v>
      </c>
      <c r="Y75" s="39">
        <v>0</v>
      </c>
      <c r="Z75" s="39">
        <v>2.8210000000000002</v>
      </c>
      <c r="AA75" s="39">
        <v>0</v>
      </c>
      <c r="AB75" s="39">
        <v>0</v>
      </c>
      <c r="AC75" s="39">
        <v>2.1379999999999999</v>
      </c>
      <c r="AD75" s="39">
        <v>0</v>
      </c>
      <c r="AE75" s="39">
        <v>3.887</v>
      </c>
      <c r="AF75" s="39">
        <v>0</v>
      </c>
      <c r="AG75" s="39">
        <v>0</v>
      </c>
      <c r="AH75" s="39">
        <v>6.0650000000000004</v>
      </c>
      <c r="AI75" s="39">
        <v>0</v>
      </c>
      <c r="AJ75" s="39">
        <v>1.4690000000000001</v>
      </c>
      <c r="AK75" s="39">
        <v>0.32400000000000001</v>
      </c>
      <c r="AL75" s="39">
        <v>3.08</v>
      </c>
      <c r="AM75" s="39">
        <v>0</v>
      </c>
      <c r="AN75" s="39">
        <v>2.464</v>
      </c>
      <c r="AO75" s="39">
        <v>0.77900000000000003</v>
      </c>
      <c r="AP75" s="39">
        <v>0.48499999999999999</v>
      </c>
      <c r="AQ75" s="39">
        <v>1.6539999999999999</v>
      </c>
      <c r="AR75" s="39">
        <v>0</v>
      </c>
      <c r="AS75" s="39">
        <v>2.0110000000000001</v>
      </c>
      <c r="AT75" s="39">
        <v>0</v>
      </c>
      <c r="AU75" s="39">
        <v>3.202</v>
      </c>
      <c r="AV75" s="39">
        <v>0.48799999999999999</v>
      </c>
      <c r="AW75" s="39">
        <v>0</v>
      </c>
      <c r="AX75" s="39">
        <v>0</v>
      </c>
      <c r="AY75" s="39">
        <v>3.21</v>
      </c>
      <c r="AZ75" s="39">
        <v>0</v>
      </c>
      <c r="BA75" s="39">
        <v>15.497999999999999</v>
      </c>
      <c r="BB75" s="39">
        <v>0.71199999999999997</v>
      </c>
      <c r="BC75" s="39">
        <v>0</v>
      </c>
      <c r="BD75" s="39">
        <v>0</v>
      </c>
      <c r="BE75" s="39">
        <v>0</v>
      </c>
      <c r="BF75" s="39">
        <v>0</v>
      </c>
      <c r="BG75" s="39">
        <v>0</v>
      </c>
      <c r="BH75" s="39">
        <v>1.732</v>
      </c>
      <c r="BI75" s="39">
        <v>4.8000000000000001E-2</v>
      </c>
      <c r="BJ75" s="39">
        <v>2.7410000000000001</v>
      </c>
      <c r="BK75" s="39">
        <v>0</v>
      </c>
    </row>
    <row r="76" spans="1:63" x14ac:dyDescent="0.2">
      <c r="A76" s="30">
        <f t="shared" si="12"/>
        <v>2019</v>
      </c>
      <c r="D76" s="30">
        <f t="shared" si="13"/>
        <v>0</v>
      </c>
      <c r="E76" s="30">
        <f t="shared" si="4"/>
        <v>20</v>
      </c>
      <c r="F76" s="30">
        <f t="shared" si="5"/>
        <v>13</v>
      </c>
      <c r="G76" s="30">
        <f t="shared" si="6"/>
        <v>0</v>
      </c>
      <c r="H76" s="30">
        <f t="shared" si="7"/>
        <v>0</v>
      </c>
      <c r="I76" s="30">
        <f t="shared" si="8"/>
        <v>0</v>
      </c>
      <c r="J76" s="30">
        <f t="shared" si="9"/>
        <v>0</v>
      </c>
      <c r="K76" s="30">
        <f t="shared" si="10"/>
        <v>0</v>
      </c>
      <c r="L76" s="30">
        <f t="shared" si="11"/>
        <v>1</v>
      </c>
      <c r="M76" s="38">
        <v>43466</v>
      </c>
      <c r="N76" s="39">
        <v>6.3E-2</v>
      </c>
      <c r="O76" s="39">
        <v>1.7370000000000001</v>
      </c>
      <c r="P76" s="39">
        <v>0</v>
      </c>
      <c r="Q76" s="39">
        <v>0.151</v>
      </c>
      <c r="R76" s="39">
        <v>5.8999999999999997E-2</v>
      </c>
      <c r="S76" s="39">
        <v>0</v>
      </c>
      <c r="T76" s="39">
        <v>1.357</v>
      </c>
      <c r="U76" s="39">
        <v>0</v>
      </c>
      <c r="V76" s="39">
        <v>1.38</v>
      </c>
      <c r="W76" s="39">
        <v>0</v>
      </c>
      <c r="X76" s="39">
        <v>0</v>
      </c>
      <c r="Y76" s="39">
        <v>0</v>
      </c>
      <c r="Z76" s="39">
        <v>1.865</v>
      </c>
      <c r="AA76" s="39">
        <v>0</v>
      </c>
      <c r="AB76" s="39">
        <v>0</v>
      </c>
      <c r="AC76" s="39">
        <v>0.872</v>
      </c>
      <c r="AD76" s="39">
        <v>7.6929999999999996</v>
      </c>
      <c r="AE76" s="39">
        <v>0</v>
      </c>
      <c r="AF76" s="39">
        <v>0.96899999999999997</v>
      </c>
      <c r="AG76" s="39">
        <v>0</v>
      </c>
      <c r="AH76" s="39">
        <v>0</v>
      </c>
      <c r="AI76" s="39">
        <v>0</v>
      </c>
      <c r="AJ76" s="39">
        <v>1.238</v>
      </c>
      <c r="AK76" s="39">
        <v>0</v>
      </c>
      <c r="AL76" s="39">
        <v>0</v>
      </c>
      <c r="AM76" s="39">
        <v>0</v>
      </c>
      <c r="AN76" s="39">
        <v>0</v>
      </c>
      <c r="AO76" s="39">
        <v>1.3480000000000001</v>
      </c>
      <c r="AP76" s="39">
        <v>0</v>
      </c>
      <c r="AQ76" s="39">
        <v>0</v>
      </c>
      <c r="AR76" s="39">
        <v>1.57</v>
      </c>
      <c r="AS76" s="39">
        <v>0</v>
      </c>
      <c r="AT76" s="39">
        <v>0</v>
      </c>
      <c r="AU76" s="39">
        <v>1.0940000000000001</v>
      </c>
      <c r="AV76" s="39">
        <v>0</v>
      </c>
      <c r="AW76" s="39">
        <v>0.56899999999999995</v>
      </c>
      <c r="AX76" s="39">
        <v>0</v>
      </c>
      <c r="AY76" s="39">
        <v>1.0820000000000001</v>
      </c>
      <c r="AZ76" s="39">
        <v>0</v>
      </c>
      <c r="BA76" s="39">
        <v>0</v>
      </c>
      <c r="BB76" s="39">
        <v>9.5190000000000001</v>
      </c>
      <c r="BC76" s="39">
        <v>0</v>
      </c>
      <c r="BD76" s="39">
        <v>0</v>
      </c>
      <c r="BE76" s="39">
        <v>0</v>
      </c>
      <c r="BF76" s="39">
        <v>1.641</v>
      </c>
      <c r="BG76" s="39">
        <v>0</v>
      </c>
      <c r="BH76" s="39">
        <v>0</v>
      </c>
      <c r="BI76" s="39">
        <v>0.53100000000000003</v>
      </c>
      <c r="BJ76" s="39">
        <v>0</v>
      </c>
      <c r="BK76" s="39">
        <v>7.5</v>
      </c>
    </row>
    <row r="77" spans="1:63" x14ac:dyDescent="0.2">
      <c r="A77" s="30">
        <f t="shared" si="12"/>
        <v>2019</v>
      </c>
      <c r="D77" s="30">
        <f t="shared" si="13"/>
        <v>0</v>
      </c>
      <c r="E77" s="30">
        <f t="shared" si="4"/>
        <v>20</v>
      </c>
      <c r="F77" s="30">
        <f t="shared" si="5"/>
        <v>6</v>
      </c>
      <c r="G77" s="30">
        <f t="shared" si="6"/>
        <v>0</v>
      </c>
      <c r="H77" s="30">
        <f t="shared" si="7"/>
        <v>0</v>
      </c>
      <c r="I77" s="30">
        <f t="shared" si="8"/>
        <v>0</v>
      </c>
      <c r="J77" s="30">
        <f t="shared" si="9"/>
        <v>0</v>
      </c>
      <c r="K77" s="30">
        <f t="shared" si="10"/>
        <v>0</v>
      </c>
      <c r="L77" s="30">
        <f t="shared" si="11"/>
        <v>2</v>
      </c>
      <c r="M77" s="38">
        <v>43497</v>
      </c>
      <c r="N77" s="39">
        <v>0</v>
      </c>
      <c r="O77" s="39">
        <v>0.45400000000000001</v>
      </c>
      <c r="P77" s="39">
        <v>0</v>
      </c>
      <c r="Q77" s="39">
        <v>0</v>
      </c>
      <c r="R77" s="39">
        <v>0</v>
      </c>
      <c r="S77" s="39">
        <v>0</v>
      </c>
      <c r="T77" s="39">
        <v>0.151</v>
      </c>
      <c r="U77" s="39">
        <v>0</v>
      </c>
      <c r="V77" s="39">
        <v>0.32700000000000001</v>
      </c>
      <c r="W77" s="39">
        <v>0</v>
      </c>
      <c r="X77" s="39">
        <v>0</v>
      </c>
      <c r="Y77" s="39">
        <v>0.52600000000000002</v>
      </c>
      <c r="Z77" s="39">
        <v>0</v>
      </c>
      <c r="AA77" s="39">
        <v>4.9580000000000002</v>
      </c>
      <c r="AB77" s="39">
        <v>0</v>
      </c>
      <c r="AC77" s="39">
        <v>0</v>
      </c>
      <c r="AD77" s="39">
        <v>8.7999999999999995E-2</v>
      </c>
      <c r="AE77" s="39">
        <v>0</v>
      </c>
      <c r="AF77" s="39">
        <v>4.5999999999999999E-2</v>
      </c>
      <c r="AG77" s="39">
        <v>0.65500000000000003</v>
      </c>
      <c r="AH77" s="39">
        <v>0</v>
      </c>
      <c r="AI77" s="39">
        <v>3.597</v>
      </c>
      <c r="AJ77" s="39">
        <v>0.89500000000000002</v>
      </c>
      <c r="AK77" s="39">
        <v>0</v>
      </c>
      <c r="AL77" s="39">
        <v>5.1999999999999998E-2</v>
      </c>
      <c r="AM77" s="39">
        <v>0</v>
      </c>
      <c r="AN77" s="39">
        <v>0</v>
      </c>
      <c r="AO77" s="39">
        <v>0.60399999999999998</v>
      </c>
      <c r="AP77" s="39">
        <v>1.0489999999999999</v>
      </c>
      <c r="AQ77" s="39">
        <v>0</v>
      </c>
      <c r="AR77" s="39">
        <v>2.38</v>
      </c>
      <c r="AS77" s="39">
        <v>0</v>
      </c>
      <c r="AT77" s="39">
        <v>0</v>
      </c>
      <c r="AU77" s="39">
        <v>0</v>
      </c>
      <c r="AV77" s="39">
        <v>1.06</v>
      </c>
      <c r="AW77" s="39">
        <v>0</v>
      </c>
      <c r="AX77" s="39">
        <v>0.92200000000000004</v>
      </c>
      <c r="AY77" s="39">
        <v>0</v>
      </c>
      <c r="AZ77" s="39">
        <v>0</v>
      </c>
      <c r="BA77" s="39">
        <v>0.37</v>
      </c>
      <c r="BB77" s="39">
        <v>0</v>
      </c>
      <c r="BC77" s="39">
        <v>0.57599999999999996</v>
      </c>
      <c r="BD77" s="39">
        <v>0</v>
      </c>
      <c r="BE77" s="39">
        <v>2.1429999999999998</v>
      </c>
      <c r="BF77" s="39">
        <v>0</v>
      </c>
      <c r="BG77" s="39">
        <v>0</v>
      </c>
      <c r="BH77" s="39">
        <v>0</v>
      </c>
      <c r="BI77" s="39">
        <v>0</v>
      </c>
      <c r="BJ77" s="39">
        <v>0.17100000000000001</v>
      </c>
      <c r="BK77" s="39">
        <v>0</v>
      </c>
    </row>
    <row r="78" spans="1:63" x14ac:dyDescent="0.2">
      <c r="A78" s="30">
        <f t="shared" si="12"/>
        <v>2019</v>
      </c>
      <c r="D78" s="30">
        <f t="shared" si="13"/>
        <v>0</v>
      </c>
      <c r="E78" s="30">
        <f t="shared" si="4"/>
        <v>10</v>
      </c>
      <c r="F78" s="30">
        <f t="shared" si="5"/>
        <v>4</v>
      </c>
      <c r="G78" s="30">
        <f t="shared" si="6"/>
        <v>0</v>
      </c>
      <c r="H78" s="30">
        <f t="shared" si="7"/>
        <v>0</v>
      </c>
      <c r="I78" s="30">
        <f t="shared" si="8"/>
        <v>0</v>
      </c>
      <c r="J78" s="30">
        <f t="shared" si="9"/>
        <v>0</v>
      </c>
      <c r="K78" s="30">
        <f t="shared" si="10"/>
        <v>0</v>
      </c>
      <c r="L78" s="30">
        <f t="shared" si="11"/>
        <v>3</v>
      </c>
      <c r="M78" s="38">
        <v>43525</v>
      </c>
      <c r="N78" s="39">
        <v>0</v>
      </c>
      <c r="O78" s="39">
        <v>0</v>
      </c>
      <c r="P78" s="39">
        <v>0</v>
      </c>
      <c r="Q78" s="39">
        <v>0.6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7.8E-2</v>
      </c>
      <c r="X78" s="39">
        <v>0</v>
      </c>
      <c r="Y78" s="39">
        <v>0</v>
      </c>
      <c r="Z78" s="39">
        <v>0</v>
      </c>
      <c r="AA78" s="39">
        <v>0.309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1.163</v>
      </c>
      <c r="AI78" s="39">
        <v>0</v>
      </c>
      <c r="AJ78" s="39">
        <v>0</v>
      </c>
      <c r="AK78" s="39">
        <v>0</v>
      </c>
      <c r="AL78" s="39">
        <v>0</v>
      </c>
      <c r="AM78" s="39">
        <v>4.1319999999999997</v>
      </c>
      <c r="AN78" s="39">
        <v>0</v>
      </c>
      <c r="AO78" s="39">
        <v>0</v>
      </c>
      <c r="AP78" s="39">
        <v>0</v>
      </c>
      <c r="AQ78" s="39">
        <v>0.77700000000000002</v>
      </c>
      <c r="AR78" s="39">
        <v>0</v>
      </c>
      <c r="AS78" s="39">
        <v>0.13800000000000001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1.0680000000000001</v>
      </c>
      <c r="BB78" s="39">
        <v>0</v>
      </c>
      <c r="BC78" s="39">
        <v>0.45500000000000002</v>
      </c>
      <c r="BD78" s="39">
        <v>0</v>
      </c>
      <c r="BE78" s="39">
        <v>0</v>
      </c>
      <c r="BF78" s="39">
        <v>0</v>
      </c>
      <c r="BG78" s="39">
        <v>0</v>
      </c>
      <c r="BH78" s="39">
        <v>0</v>
      </c>
      <c r="BI78" s="39">
        <v>1.302</v>
      </c>
      <c r="BJ78" s="39">
        <v>0</v>
      </c>
      <c r="BK78" s="39">
        <v>0</v>
      </c>
    </row>
    <row r="79" spans="1:63" x14ac:dyDescent="0.2">
      <c r="A79" s="30">
        <f t="shared" si="12"/>
        <v>2019</v>
      </c>
      <c r="D79" s="30">
        <f t="shared" si="13"/>
        <v>0</v>
      </c>
      <c r="E79" s="30">
        <f t="shared" si="4"/>
        <v>0</v>
      </c>
      <c r="F79" s="30">
        <f t="shared" si="5"/>
        <v>0</v>
      </c>
      <c r="G79" s="30">
        <f t="shared" si="6"/>
        <v>0</v>
      </c>
      <c r="H79" s="30">
        <f t="shared" si="7"/>
        <v>0</v>
      </c>
      <c r="I79" s="30">
        <f t="shared" si="8"/>
        <v>0</v>
      </c>
      <c r="J79" s="30">
        <f t="shared" si="9"/>
        <v>0</v>
      </c>
      <c r="K79" s="30">
        <f t="shared" si="10"/>
        <v>0</v>
      </c>
      <c r="L79" s="30">
        <f t="shared" si="11"/>
        <v>4</v>
      </c>
      <c r="M79" s="38">
        <v>43556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0</v>
      </c>
      <c r="AT79" s="39"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</v>
      </c>
      <c r="BK79" s="39">
        <v>0</v>
      </c>
    </row>
    <row r="80" spans="1:63" x14ac:dyDescent="0.2">
      <c r="A80" s="30">
        <f t="shared" si="12"/>
        <v>2019</v>
      </c>
      <c r="D80" s="30">
        <f t="shared" si="13"/>
        <v>0</v>
      </c>
      <c r="E80" s="30">
        <f t="shared" si="4"/>
        <v>8</v>
      </c>
      <c r="F80" s="30">
        <f t="shared" si="5"/>
        <v>3</v>
      </c>
      <c r="G80" s="30">
        <f t="shared" si="6"/>
        <v>0</v>
      </c>
      <c r="H80" s="30">
        <f t="shared" si="7"/>
        <v>0</v>
      </c>
      <c r="I80" s="30">
        <f t="shared" si="8"/>
        <v>0</v>
      </c>
      <c r="J80" s="30">
        <f t="shared" si="9"/>
        <v>0</v>
      </c>
      <c r="K80" s="30">
        <f t="shared" si="10"/>
        <v>0</v>
      </c>
      <c r="L80" s="30">
        <f t="shared" si="11"/>
        <v>5</v>
      </c>
      <c r="M80" s="38">
        <v>43586</v>
      </c>
      <c r="N80" s="39">
        <v>1.0309999999999999</v>
      </c>
      <c r="O80" s="39">
        <v>0</v>
      </c>
      <c r="P80" s="39">
        <v>0</v>
      </c>
      <c r="Q80" s="39">
        <v>0</v>
      </c>
      <c r="R80" s="39">
        <v>0</v>
      </c>
      <c r="S80" s="39">
        <v>0.48399999999999999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1.246</v>
      </c>
      <c r="AB80" s="39">
        <v>0</v>
      </c>
      <c r="AC80" s="39">
        <v>0.97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0.82599999999999996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1.137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0.42099999999999999</v>
      </c>
      <c r="BH80" s="39">
        <v>0</v>
      </c>
      <c r="BI80" s="39">
        <v>6.0000000000000001E-3</v>
      </c>
      <c r="BJ80" s="39">
        <v>0</v>
      </c>
      <c r="BK80" s="39">
        <v>0</v>
      </c>
    </row>
    <row r="81" spans="1:63" x14ac:dyDescent="0.2">
      <c r="A81" s="30">
        <f t="shared" si="12"/>
        <v>2019</v>
      </c>
      <c r="D81" s="30">
        <f t="shared" si="13"/>
        <v>0</v>
      </c>
      <c r="E81" s="30">
        <f t="shared" si="4"/>
        <v>40</v>
      </c>
      <c r="F81" s="30">
        <f t="shared" si="5"/>
        <v>21</v>
      </c>
      <c r="G81" s="30">
        <f t="shared" si="6"/>
        <v>1</v>
      </c>
      <c r="H81" s="30">
        <f t="shared" si="7"/>
        <v>0</v>
      </c>
      <c r="I81" s="30">
        <f t="shared" si="8"/>
        <v>0</v>
      </c>
      <c r="J81" s="30">
        <f t="shared" si="9"/>
        <v>0</v>
      </c>
      <c r="K81" s="30">
        <f t="shared" si="10"/>
        <v>0</v>
      </c>
      <c r="L81" s="30">
        <f t="shared" si="11"/>
        <v>6</v>
      </c>
      <c r="M81" s="38">
        <v>43617</v>
      </c>
      <c r="N81" s="39">
        <v>0.70799999999999996</v>
      </c>
      <c r="O81" s="39">
        <v>3.2040000000000002</v>
      </c>
      <c r="P81" s="39">
        <v>1.206</v>
      </c>
      <c r="Q81" s="39">
        <v>0</v>
      </c>
      <c r="R81" s="39">
        <v>0.124</v>
      </c>
      <c r="S81" s="39">
        <v>1.1020000000000001</v>
      </c>
      <c r="T81" s="39">
        <v>0.24199999999999999</v>
      </c>
      <c r="U81" s="39">
        <v>0</v>
      </c>
      <c r="V81" s="39">
        <v>1.222</v>
      </c>
      <c r="W81" s="39">
        <v>0</v>
      </c>
      <c r="X81" s="39">
        <v>3.76</v>
      </c>
      <c r="Y81" s="39">
        <v>1.4690000000000001</v>
      </c>
      <c r="Z81" s="39">
        <v>1.097</v>
      </c>
      <c r="AA81" s="39">
        <v>0.47299999999999998</v>
      </c>
      <c r="AB81" s="39">
        <v>0.72199999999999998</v>
      </c>
      <c r="AC81" s="39">
        <v>0.14000000000000001</v>
      </c>
      <c r="AD81" s="39">
        <v>5.1999999999999998E-2</v>
      </c>
      <c r="AE81" s="39">
        <v>1.3420000000000001</v>
      </c>
      <c r="AF81" s="39">
        <v>0.88400000000000001</v>
      </c>
      <c r="AG81" s="39">
        <v>0.29399999999999998</v>
      </c>
      <c r="AH81" s="39">
        <v>0</v>
      </c>
      <c r="AI81" s="39">
        <v>0.52100000000000002</v>
      </c>
      <c r="AJ81" s="39">
        <v>0.67400000000000004</v>
      </c>
      <c r="AK81" s="39">
        <v>0.28599999999999998</v>
      </c>
      <c r="AL81" s="39">
        <v>0.35599999999999998</v>
      </c>
      <c r="AM81" s="39">
        <v>11.742000000000001</v>
      </c>
      <c r="AN81" s="39">
        <v>5.367</v>
      </c>
      <c r="AO81" s="39">
        <v>0</v>
      </c>
      <c r="AP81" s="39">
        <v>0</v>
      </c>
      <c r="AQ81" s="39">
        <v>1.5</v>
      </c>
      <c r="AR81" s="39">
        <v>0.621</v>
      </c>
      <c r="AS81" s="39">
        <v>3.5209999999999999</v>
      </c>
      <c r="AT81" s="39">
        <v>2.6019999999999999</v>
      </c>
      <c r="AU81" s="39">
        <v>2.5840000000000001</v>
      </c>
      <c r="AV81" s="39">
        <v>0.17100000000000001</v>
      </c>
      <c r="AW81" s="39">
        <v>1.657</v>
      </c>
      <c r="AX81" s="39">
        <v>0.14699999999999999</v>
      </c>
      <c r="AY81" s="39">
        <v>0.35599999999999998</v>
      </c>
      <c r="AZ81" s="39">
        <v>0.48199999999999998</v>
      </c>
      <c r="BA81" s="39">
        <v>1.6990000000000001</v>
      </c>
      <c r="BB81" s="39">
        <v>1.746</v>
      </c>
      <c r="BC81" s="39">
        <v>0</v>
      </c>
      <c r="BD81" s="39">
        <v>4.5999999999999999E-2</v>
      </c>
      <c r="BE81" s="39">
        <v>2.27</v>
      </c>
      <c r="BF81" s="39">
        <v>2.2730000000000001</v>
      </c>
      <c r="BG81" s="39">
        <v>0</v>
      </c>
      <c r="BH81" s="39">
        <v>3.1</v>
      </c>
      <c r="BI81" s="39">
        <v>0</v>
      </c>
      <c r="BJ81" s="39">
        <v>1.8129999999999999</v>
      </c>
      <c r="BK81" s="39">
        <v>0</v>
      </c>
    </row>
    <row r="82" spans="1:63" x14ac:dyDescent="0.2">
      <c r="A82" s="30">
        <f t="shared" si="12"/>
        <v>2019</v>
      </c>
      <c r="D82" s="30">
        <f t="shared" si="13"/>
        <v>0</v>
      </c>
      <c r="E82" s="30">
        <f t="shared" si="4"/>
        <v>50</v>
      </c>
      <c r="F82" s="30">
        <f t="shared" si="5"/>
        <v>50</v>
      </c>
      <c r="G82" s="30">
        <f t="shared" si="6"/>
        <v>6</v>
      </c>
      <c r="H82" s="30">
        <f t="shared" si="7"/>
        <v>0</v>
      </c>
      <c r="I82" s="30">
        <f t="shared" si="8"/>
        <v>0</v>
      </c>
      <c r="J82" s="30">
        <f t="shared" si="9"/>
        <v>0</v>
      </c>
      <c r="K82" s="30">
        <f t="shared" si="10"/>
        <v>0</v>
      </c>
      <c r="L82" s="30">
        <f t="shared" si="11"/>
        <v>7</v>
      </c>
      <c r="M82" s="38">
        <v>43647</v>
      </c>
      <c r="N82" s="39">
        <v>7.4829999999999997</v>
      </c>
      <c r="O82" s="39">
        <v>1.3740000000000001</v>
      </c>
      <c r="P82" s="39">
        <v>9.7360000000000007</v>
      </c>
      <c r="Q82" s="39">
        <v>3.004</v>
      </c>
      <c r="R82" s="39">
        <v>3.1869999999999998</v>
      </c>
      <c r="S82" s="39">
        <v>9.5860000000000003</v>
      </c>
      <c r="T82" s="39">
        <v>4.2880000000000003</v>
      </c>
      <c r="U82" s="39">
        <v>19.152000000000001</v>
      </c>
      <c r="V82" s="39">
        <v>2.5590000000000002</v>
      </c>
      <c r="W82" s="39">
        <v>6.68</v>
      </c>
      <c r="X82" s="39">
        <v>5.9889999999999999</v>
      </c>
      <c r="Y82" s="39">
        <v>4.2210000000000001</v>
      </c>
      <c r="Z82" s="39">
        <v>2.6909999999999998</v>
      </c>
      <c r="AA82" s="39">
        <v>9.9410000000000007</v>
      </c>
      <c r="AB82" s="39">
        <v>1.681</v>
      </c>
      <c r="AC82" s="39">
        <v>14.821999999999999</v>
      </c>
      <c r="AD82" s="39">
        <v>7.117</v>
      </c>
      <c r="AE82" s="39">
        <v>11.489000000000001</v>
      </c>
      <c r="AF82" s="39">
        <v>4.5609999999999999</v>
      </c>
      <c r="AG82" s="39">
        <v>4.8129999999999997</v>
      </c>
      <c r="AH82" s="39">
        <v>3.766</v>
      </c>
      <c r="AI82" s="39">
        <v>6.9539999999999997</v>
      </c>
      <c r="AJ82" s="39">
        <v>5.508</v>
      </c>
      <c r="AK82" s="39">
        <v>5.0389999999999997</v>
      </c>
      <c r="AL82" s="39">
        <v>3.6720000000000002</v>
      </c>
      <c r="AM82" s="39">
        <v>8.4280000000000008</v>
      </c>
      <c r="AN82" s="39">
        <v>6.516</v>
      </c>
      <c r="AO82" s="39">
        <v>5.673</v>
      </c>
      <c r="AP82" s="39">
        <v>1.155</v>
      </c>
      <c r="AQ82" s="39">
        <v>9.3759999999999994</v>
      </c>
      <c r="AR82" s="39">
        <v>16.254999999999999</v>
      </c>
      <c r="AS82" s="39">
        <v>2.423</v>
      </c>
      <c r="AT82" s="39">
        <v>2.8170000000000002</v>
      </c>
      <c r="AU82" s="39">
        <v>5.2690000000000001</v>
      </c>
      <c r="AV82" s="39">
        <v>5.17</v>
      </c>
      <c r="AW82" s="39">
        <v>4.7370000000000001</v>
      </c>
      <c r="AX82" s="39">
        <v>4.9240000000000004</v>
      </c>
      <c r="AY82" s="39">
        <v>2.8330000000000002</v>
      </c>
      <c r="AZ82" s="39">
        <v>13.097</v>
      </c>
      <c r="BA82" s="39">
        <v>1.3420000000000001</v>
      </c>
      <c r="BB82" s="39">
        <v>4.8899999999999997</v>
      </c>
      <c r="BC82" s="39">
        <v>8.2460000000000004</v>
      </c>
      <c r="BD82" s="39">
        <v>7.2809999999999997</v>
      </c>
      <c r="BE82" s="39">
        <v>2.266</v>
      </c>
      <c r="BF82" s="39">
        <v>5.4530000000000003</v>
      </c>
      <c r="BG82" s="39">
        <v>4.32</v>
      </c>
      <c r="BH82" s="39">
        <v>10.164999999999999</v>
      </c>
      <c r="BI82" s="39">
        <v>3.7759999999999998</v>
      </c>
      <c r="BJ82" s="39">
        <v>4.6390000000000002</v>
      </c>
      <c r="BK82" s="39">
        <v>4.4029999999999996</v>
      </c>
    </row>
    <row r="83" spans="1:63" x14ac:dyDescent="0.2">
      <c r="A83" s="30">
        <f t="shared" si="12"/>
        <v>2019</v>
      </c>
      <c r="D83" s="30">
        <f t="shared" si="13"/>
        <v>1</v>
      </c>
      <c r="E83" s="30">
        <f t="shared" si="4"/>
        <v>50</v>
      </c>
      <c r="F83" s="30">
        <f t="shared" si="5"/>
        <v>50</v>
      </c>
      <c r="G83" s="30">
        <f t="shared" si="6"/>
        <v>8</v>
      </c>
      <c r="H83" s="30">
        <f t="shared" si="7"/>
        <v>0</v>
      </c>
      <c r="I83" s="30">
        <f t="shared" si="8"/>
        <v>0</v>
      </c>
      <c r="J83" s="30">
        <f t="shared" si="9"/>
        <v>0</v>
      </c>
      <c r="K83" s="30">
        <f t="shared" si="10"/>
        <v>0</v>
      </c>
      <c r="L83" s="30">
        <f t="shared" si="11"/>
        <v>8</v>
      </c>
      <c r="M83" s="38">
        <v>43678</v>
      </c>
      <c r="N83" s="39">
        <v>3.5129999999999999</v>
      </c>
      <c r="O83" s="39">
        <v>4.3330000000000002</v>
      </c>
      <c r="P83" s="39">
        <v>2.0939999999999999</v>
      </c>
      <c r="Q83" s="39">
        <v>4.7549999999999999</v>
      </c>
      <c r="R83" s="39">
        <v>4.5190000000000001</v>
      </c>
      <c r="S83" s="39">
        <v>4.617</v>
      </c>
      <c r="T83" s="39">
        <v>6.242</v>
      </c>
      <c r="U83" s="39">
        <v>3.3</v>
      </c>
      <c r="V83" s="39">
        <v>6.5659999999999998</v>
      </c>
      <c r="W83" s="39">
        <v>2.77</v>
      </c>
      <c r="X83" s="39">
        <v>10.576000000000001</v>
      </c>
      <c r="Y83" s="39">
        <v>4.9390000000000001</v>
      </c>
      <c r="Z83" s="39">
        <v>5.7610000000000001</v>
      </c>
      <c r="AA83" s="39">
        <v>1.9490000000000001</v>
      </c>
      <c r="AB83" s="39">
        <v>7.8259999999999996</v>
      </c>
      <c r="AC83" s="39">
        <v>3.4860000000000002</v>
      </c>
      <c r="AD83" s="39">
        <v>6.9550000000000001</v>
      </c>
      <c r="AE83" s="39">
        <v>3.327</v>
      </c>
      <c r="AF83" s="39">
        <v>3.5590000000000002</v>
      </c>
      <c r="AG83" s="39">
        <v>4.9649999999999999</v>
      </c>
      <c r="AH83" s="39">
        <v>10.414</v>
      </c>
      <c r="AI83" s="39">
        <v>9.2810000000000006</v>
      </c>
      <c r="AJ83" s="39">
        <v>2.63</v>
      </c>
      <c r="AK83" s="39">
        <v>9.0419999999999998</v>
      </c>
      <c r="AL83" s="39">
        <v>8.1470000000000002</v>
      </c>
      <c r="AM83" s="39">
        <v>2.6030000000000002</v>
      </c>
      <c r="AN83" s="39">
        <v>9.9320000000000004</v>
      </c>
      <c r="AO83" s="39">
        <v>2.1160000000000001</v>
      </c>
      <c r="AP83" s="39">
        <v>11.079000000000001</v>
      </c>
      <c r="AQ83" s="39">
        <v>3.46</v>
      </c>
      <c r="AR83" s="39">
        <v>9.77</v>
      </c>
      <c r="AS83" s="39">
        <v>2.13</v>
      </c>
      <c r="AT83" s="39">
        <v>2.5209999999999999</v>
      </c>
      <c r="AU83" s="39">
        <v>36.692999999999998</v>
      </c>
      <c r="AV83" s="39">
        <v>1.6879999999999999</v>
      </c>
      <c r="AW83" s="39">
        <v>9.1189999999999998</v>
      </c>
      <c r="AX83" s="39">
        <v>1.498</v>
      </c>
      <c r="AY83" s="39">
        <v>9.6050000000000004</v>
      </c>
      <c r="AZ83" s="39">
        <v>4.01</v>
      </c>
      <c r="BA83" s="39">
        <v>5.0869999999999997</v>
      </c>
      <c r="BB83" s="39">
        <v>3.9580000000000002</v>
      </c>
      <c r="BC83" s="39">
        <v>5.4649999999999999</v>
      </c>
      <c r="BD83" s="39">
        <v>10.768000000000001</v>
      </c>
      <c r="BE83" s="39">
        <v>3.956</v>
      </c>
      <c r="BF83" s="39">
        <v>12.441000000000001</v>
      </c>
      <c r="BG83" s="39">
        <v>3.7370000000000001</v>
      </c>
      <c r="BH83" s="39">
        <v>11.553000000000001</v>
      </c>
      <c r="BI83" s="39">
        <v>10.266999999999999</v>
      </c>
      <c r="BJ83" s="39">
        <v>6.8449999999999998</v>
      </c>
      <c r="BK83" s="39">
        <v>3.0750000000000002</v>
      </c>
    </row>
    <row r="84" spans="1:63" x14ac:dyDescent="0.2">
      <c r="A84" s="30">
        <f t="shared" si="12"/>
        <v>2019</v>
      </c>
      <c r="D84" s="30">
        <f t="shared" si="13"/>
        <v>1</v>
      </c>
      <c r="E84" s="30">
        <f t="shared" si="4"/>
        <v>49</v>
      </c>
      <c r="F84" s="30">
        <f t="shared" si="5"/>
        <v>42</v>
      </c>
      <c r="G84" s="30">
        <f t="shared" si="6"/>
        <v>7</v>
      </c>
      <c r="H84" s="30">
        <f t="shared" si="7"/>
        <v>0</v>
      </c>
      <c r="I84" s="30">
        <f t="shared" si="8"/>
        <v>0</v>
      </c>
      <c r="J84" s="30">
        <f t="shared" si="9"/>
        <v>0</v>
      </c>
      <c r="K84" s="30">
        <f t="shared" si="10"/>
        <v>0</v>
      </c>
      <c r="L84" s="30">
        <f t="shared" si="11"/>
        <v>9</v>
      </c>
      <c r="M84" s="38">
        <v>43709</v>
      </c>
      <c r="N84" s="39">
        <v>7.1669999999999998</v>
      </c>
      <c r="O84" s="39">
        <v>0.89200000000000002</v>
      </c>
      <c r="P84" s="39">
        <v>5.3810000000000002</v>
      </c>
      <c r="Q84" s="39">
        <v>1.6180000000000001</v>
      </c>
      <c r="R84" s="39">
        <v>10.041</v>
      </c>
      <c r="S84" s="39">
        <v>4.1000000000000002E-2</v>
      </c>
      <c r="T84" s="39">
        <v>8.8999999999999996E-2</v>
      </c>
      <c r="U84" s="39">
        <v>23.263000000000002</v>
      </c>
      <c r="V84" s="39">
        <v>3.706</v>
      </c>
      <c r="W84" s="39">
        <v>4.1829999999999998</v>
      </c>
      <c r="X84" s="39">
        <v>4.42</v>
      </c>
      <c r="Y84" s="39">
        <v>8.8719999999999999</v>
      </c>
      <c r="Z84" s="39">
        <v>2.984</v>
      </c>
      <c r="AA84" s="39">
        <v>5.47</v>
      </c>
      <c r="AB84" s="39">
        <v>10.736000000000001</v>
      </c>
      <c r="AC84" s="39">
        <v>2.5169999999999999</v>
      </c>
      <c r="AD84" s="39">
        <v>6.6109999999999998</v>
      </c>
      <c r="AE84" s="39">
        <v>3.2250000000000001</v>
      </c>
      <c r="AF84" s="39">
        <v>8.3010000000000002</v>
      </c>
      <c r="AG84" s="39">
        <v>3.569</v>
      </c>
      <c r="AH84" s="39">
        <v>1.6859999999999999</v>
      </c>
      <c r="AI84" s="39">
        <v>5.6219999999999999</v>
      </c>
      <c r="AJ84" s="39">
        <v>3.0000000000000001E-3</v>
      </c>
      <c r="AK84" s="39">
        <v>11.843</v>
      </c>
      <c r="AL84" s="39">
        <v>4.25</v>
      </c>
      <c r="AM84" s="39">
        <v>1.8480000000000001</v>
      </c>
      <c r="AN84" s="39">
        <v>2.1339999999999999</v>
      </c>
      <c r="AO84" s="39">
        <v>6.165</v>
      </c>
      <c r="AP84" s="39">
        <v>0.24299999999999999</v>
      </c>
      <c r="AQ84" s="39">
        <v>11.944000000000001</v>
      </c>
      <c r="AR84" s="39">
        <v>2.2309999999999999</v>
      </c>
      <c r="AS84" s="39">
        <v>5.9089999999999998</v>
      </c>
      <c r="AT84" s="39">
        <v>17.632000000000001</v>
      </c>
      <c r="AU84" s="39">
        <v>0</v>
      </c>
      <c r="AV84" s="39">
        <v>2.12</v>
      </c>
      <c r="AW84" s="39">
        <v>6.5650000000000004</v>
      </c>
      <c r="AX84" s="39">
        <v>4.2359999999999998</v>
      </c>
      <c r="AY84" s="39">
        <v>3.49</v>
      </c>
      <c r="AZ84" s="39">
        <v>0.56399999999999995</v>
      </c>
      <c r="BA84" s="39">
        <v>8.73</v>
      </c>
      <c r="BB84" s="39">
        <v>2.222</v>
      </c>
      <c r="BC84" s="39">
        <v>4.6390000000000002</v>
      </c>
      <c r="BD84" s="39">
        <v>4.3330000000000002</v>
      </c>
      <c r="BE84" s="39">
        <v>3.6760000000000002</v>
      </c>
      <c r="BF84" s="39">
        <v>4.585</v>
      </c>
      <c r="BG84" s="39">
        <v>2.9820000000000002</v>
      </c>
      <c r="BH84" s="39">
        <v>0.8</v>
      </c>
      <c r="BI84" s="39">
        <v>30.234999999999999</v>
      </c>
      <c r="BJ84" s="39">
        <v>2.7280000000000002</v>
      </c>
      <c r="BK84" s="39">
        <v>9.4480000000000004</v>
      </c>
    </row>
    <row r="85" spans="1:63" x14ac:dyDescent="0.2">
      <c r="A85" s="30">
        <f t="shared" si="12"/>
        <v>2019</v>
      </c>
      <c r="D85" s="30">
        <f t="shared" si="13"/>
        <v>0</v>
      </c>
      <c r="E85" s="30">
        <f t="shared" si="4"/>
        <v>29</v>
      </c>
      <c r="F85" s="30">
        <f t="shared" si="5"/>
        <v>14</v>
      </c>
      <c r="G85" s="30">
        <f t="shared" si="6"/>
        <v>2</v>
      </c>
      <c r="H85" s="30">
        <f t="shared" si="7"/>
        <v>0</v>
      </c>
      <c r="I85" s="30">
        <f t="shared" si="8"/>
        <v>0</v>
      </c>
      <c r="J85" s="30">
        <f t="shared" si="9"/>
        <v>0</v>
      </c>
      <c r="K85" s="30">
        <f t="shared" si="10"/>
        <v>0</v>
      </c>
      <c r="L85" s="30">
        <f t="shared" si="11"/>
        <v>10</v>
      </c>
      <c r="M85" s="38">
        <v>43739</v>
      </c>
      <c r="N85" s="39">
        <v>1.226</v>
      </c>
      <c r="O85" s="39">
        <v>0</v>
      </c>
      <c r="P85" s="39">
        <v>0.16300000000000001</v>
      </c>
      <c r="Q85" s="39">
        <v>0</v>
      </c>
      <c r="R85" s="39">
        <v>1.5720000000000001</v>
      </c>
      <c r="S85" s="39">
        <v>0</v>
      </c>
      <c r="T85" s="39">
        <v>0</v>
      </c>
      <c r="U85" s="39">
        <v>14.151999999999999</v>
      </c>
      <c r="V85" s="39">
        <v>0</v>
      </c>
      <c r="W85" s="39">
        <v>1.1990000000000001</v>
      </c>
      <c r="X85" s="39">
        <v>0.376</v>
      </c>
      <c r="Y85" s="39">
        <v>0.997</v>
      </c>
      <c r="Z85" s="39">
        <v>0</v>
      </c>
      <c r="AA85" s="39">
        <v>0.95299999999999996</v>
      </c>
      <c r="AB85" s="39">
        <v>0</v>
      </c>
      <c r="AC85" s="39">
        <v>0.61499999999999999</v>
      </c>
      <c r="AD85" s="39">
        <v>3.4980000000000002</v>
      </c>
      <c r="AE85" s="39">
        <v>0.19700000000000001</v>
      </c>
      <c r="AF85" s="39">
        <v>0</v>
      </c>
      <c r="AG85" s="39">
        <v>0.93500000000000005</v>
      </c>
      <c r="AH85" s="39">
        <v>0</v>
      </c>
      <c r="AI85" s="39">
        <v>0.72099999999999997</v>
      </c>
      <c r="AJ85" s="39">
        <v>0.21199999999999999</v>
      </c>
      <c r="AK85" s="39">
        <v>0</v>
      </c>
      <c r="AL85" s="39">
        <v>0.64</v>
      </c>
      <c r="AM85" s="39">
        <v>0</v>
      </c>
      <c r="AN85" s="39">
        <v>3.3839999999999999</v>
      </c>
      <c r="AO85" s="39">
        <v>1.819</v>
      </c>
      <c r="AP85" s="39">
        <v>0</v>
      </c>
      <c r="AQ85" s="39">
        <v>1.4610000000000001</v>
      </c>
      <c r="AR85" s="39">
        <v>0</v>
      </c>
      <c r="AS85" s="39">
        <v>0</v>
      </c>
      <c r="AT85" s="39">
        <v>0</v>
      </c>
      <c r="AU85" s="39">
        <v>1.3640000000000001</v>
      </c>
      <c r="AV85" s="39">
        <v>2.0710000000000002</v>
      </c>
      <c r="AW85" s="39">
        <v>0</v>
      </c>
      <c r="AX85" s="39">
        <v>1.61</v>
      </c>
      <c r="AY85" s="39">
        <v>0</v>
      </c>
      <c r="AZ85" s="39">
        <v>0.47599999999999998</v>
      </c>
      <c r="BA85" s="39">
        <v>0</v>
      </c>
      <c r="BB85" s="39">
        <v>0.505</v>
      </c>
      <c r="BC85" s="39">
        <v>0.10199999999999999</v>
      </c>
      <c r="BD85" s="39">
        <v>0</v>
      </c>
      <c r="BE85" s="39">
        <v>0.49199999999999999</v>
      </c>
      <c r="BF85" s="39">
        <v>11.862</v>
      </c>
      <c r="BG85" s="39">
        <v>1.948</v>
      </c>
      <c r="BH85" s="39">
        <v>0.40400000000000003</v>
      </c>
      <c r="BI85" s="39">
        <v>0</v>
      </c>
      <c r="BJ85" s="39">
        <v>1.026</v>
      </c>
      <c r="BK85" s="39">
        <v>0</v>
      </c>
    </row>
    <row r="86" spans="1:63" x14ac:dyDescent="0.2">
      <c r="A86" s="30">
        <f t="shared" si="12"/>
        <v>2019</v>
      </c>
      <c r="D86" s="30">
        <f t="shared" si="13"/>
        <v>0</v>
      </c>
      <c r="E86" s="30">
        <f t="shared" si="4"/>
        <v>8</v>
      </c>
      <c r="F86" s="30">
        <f t="shared" si="5"/>
        <v>0</v>
      </c>
      <c r="G86" s="30">
        <f t="shared" si="6"/>
        <v>0</v>
      </c>
      <c r="H86" s="30">
        <f t="shared" si="7"/>
        <v>0</v>
      </c>
      <c r="I86" s="30">
        <f t="shared" si="8"/>
        <v>0</v>
      </c>
      <c r="J86" s="30">
        <f t="shared" si="9"/>
        <v>0</v>
      </c>
      <c r="K86" s="30">
        <f t="shared" si="10"/>
        <v>0</v>
      </c>
      <c r="L86" s="30">
        <f t="shared" si="11"/>
        <v>11</v>
      </c>
      <c r="M86" s="38">
        <v>43770</v>
      </c>
      <c r="N86" s="39">
        <v>0</v>
      </c>
      <c r="O86" s="39">
        <v>0.122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0.182</v>
      </c>
      <c r="AF86" s="39">
        <v>0.92300000000000004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0</v>
      </c>
      <c r="AN86" s="39">
        <v>0</v>
      </c>
      <c r="AO86" s="39">
        <v>0</v>
      </c>
      <c r="AP86" s="39">
        <v>0</v>
      </c>
      <c r="AQ86" s="39">
        <v>0</v>
      </c>
      <c r="AR86" s="39">
        <v>0</v>
      </c>
      <c r="AS86" s="39">
        <v>0.63500000000000001</v>
      </c>
      <c r="AT86" s="39">
        <v>0</v>
      </c>
      <c r="AU86" s="39">
        <v>0</v>
      </c>
      <c r="AV86" s="39">
        <v>0.59899999999999998</v>
      </c>
      <c r="AW86" s="39">
        <v>0</v>
      </c>
      <c r="AX86" s="39">
        <v>0</v>
      </c>
      <c r="AY86" s="39">
        <v>0.23300000000000001</v>
      </c>
      <c r="AZ86" s="39">
        <v>0</v>
      </c>
      <c r="BA86" s="39">
        <v>0</v>
      </c>
      <c r="BB86" s="39">
        <v>0</v>
      </c>
      <c r="BC86" s="39">
        <v>0</v>
      </c>
      <c r="BD86" s="39">
        <v>0.36</v>
      </c>
      <c r="BE86" s="39">
        <v>0</v>
      </c>
      <c r="BF86" s="39">
        <v>0</v>
      </c>
      <c r="BG86" s="39">
        <v>7.0999999999999994E-2</v>
      </c>
      <c r="BH86" s="39">
        <v>0</v>
      </c>
      <c r="BI86" s="39">
        <v>0</v>
      </c>
      <c r="BJ86" s="39">
        <v>0</v>
      </c>
      <c r="BK86" s="39">
        <v>0</v>
      </c>
    </row>
    <row r="87" spans="1:63" x14ac:dyDescent="0.2">
      <c r="A87" s="30">
        <f t="shared" si="12"/>
        <v>2019</v>
      </c>
      <c r="D87" s="30">
        <f t="shared" si="13"/>
        <v>0</v>
      </c>
      <c r="E87" s="30">
        <f t="shared" si="4"/>
        <v>17</v>
      </c>
      <c r="F87" s="30">
        <f t="shared" si="5"/>
        <v>6</v>
      </c>
      <c r="G87" s="30">
        <f t="shared" si="6"/>
        <v>0</v>
      </c>
      <c r="H87" s="30">
        <f t="shared" si="7"/>
        <v>0</v>
      </c>
      <c r="I87" s="30">
        <f t="shared" si="8"/>
        <v>0</v>
      </c>
      <c r="J87" s="30">
        <f t="shared" si="9"/>
        <v>0</v>
      </c>
      <c r="K87" s="30">
        <f t="shared" si="10"/>
        <v>0</v>
      </c>
      <c r="L87" s="30">
        <f t="shared" si="11"/>
        <v>12</v>
      </c>
      <c r="M87" s="38">
        <v>43800</v>
      </c>
      <c r="N87" s="39">
        <v>0.39600000000000002</v>
      </c>
      <c r="O87" s="39">
        <v>0</v>
      </c>
      <c r="P87" s="39">
        <v>0</v>
      </c>
      <c r="Q87" s="39">
        <v>0</v>
      </c>
      <c r="R87" s="39">
        <v>0</v>
      </c>
      <c r="S87" s="39">
        <v>0.11600000000000001</v>
      </c>
      <c r="T87" s="39">
        <v>0</v>
      </c>
      <c r="U87" s="39">
        <v>2.5999999999999999E-2</v>
      </c>
      <c r="V87" s="39">
        <v>0.65900000000000003</v>
      </c>
      <c r="W87" s="39">
        <v>0</v>
      </c>
      <c r="X87" s="39">
        <v>0</v>
      </c>
      <c r="Y87" s="39">
        <v>0.26400000000000001</v>
      </c>
      <c r="Z87" s="39">
        <v>0</v>
      </c>
      <c r="AA87" s="39">
        <v>0.28399999999999997</v>
      </c>
      <c r="AB87" s="39">
        <v>0</v>
      </c>
      <c r="AC87" s="39">
        <v>1.6990000000000001</v>
      </c>
      <c r="AD87" s="39">
        <v>0</v>
      </c>
      <c r="AE87" s="39">
        <v>0</v>
      </c>
      <c r="AF87" s="39">
        <v>0</v>
      </c>
      <c r="AG87" s="39">
        <v>5.0000000000000001E-3</v>
      </c>
      <c r="AH87" s="39">
        <v>0</v>
      </c>
      <c r="AI87" s="39">
        <v>0</v>
      </c>
      <c r="AJ87" s="39">
        <v>6.4950000000000001</v>
      </c>
      <c r="AK87" s="39">
        <v>0</v>
      </c>
      <c r="AL87" s="39">
        <v>1.0609999999999999</v>
      </c>
      <c r="AM87" s="39">
        <v>0</v>
      </c>
      <c r="AN87" s="39">
        <v>0</v>
      </c>
      <c r="AO87" s="39">
        <v>0</v>
      </c>
      <c r="AP87" s="39">
        <v>0</v>
      </c>
      <c r="AQ87" s="39">
        <v>0</v>
      </c>
      <c r="AR87" s="39">
        <v>0</v>
      </c>
      <c r="AS87" s="39">
        <v>0</v>
      </c>
      <c r="AT87" s="39">
        <v>0.02</v>
      </c>
      <c r="AU87" s="39">
        <v>0</v>
      </c>
      <c r="AV87" s="39">
        <v>0</v>
      </c>
      <c r="AW87" s="39">
        <v>0</v>
      </c>
      <c r="AX87" s="39">
        <v>0</v>
      </c>
      <c r="AY87" s="39">
        <v>0.98</v>
      </c>
      <c r="AZ87" s="39">
        <v>0.27700000000000002</v>
      </c>
      <c r="BA87" s="39">
        <v>0</v>
      </c>
      <c r="BB87" s="39">
        <v>2.1230000000000002</v>
      </c>
      <c r="BC87" s="39">
        <v>0</v>
      </c>
      <c r="BD87" s="39">
        <v>5.3079999999999998</v>
      </c>
      <c r="BE87" s="39">
        <v>0</v>
      </c>
      <c r="BF87" s="39">
        <v>1.0589999999999999</v>
      </c>
      <c r="BG87" s="39">
        <v>0</v>
      </c>
      <c r="BH87" s="39">
        <v>4.0000000000000001E-3</v>
      </c>
      <c r="BI87" s="39">
        <v>0</v>
      </c>
      <c r="BJ87" s="39">
        <v>0</v>
      </c>
      <c r="BK87" s="39">
        <v>0</v>
      </c>
    </row>
    <row r="88" spans="1:63" x14ac:dyDescent="0.2">
      <c r="A88" s="30">
        <f t="shared" si="12"/>
        <v>2020</v>
      </c>
      <c r="D88" s="30">
        <f t="shared" si="13"/>
        <v>1</v>
      </c>
      <c r="E88" s="30">
        <f t="shared" si="4"/>
        <v>31</v>
      </c>
      <c r="F88" s="30">
        <f t="shared" si="5"/>
        <v>23</v>
      </c>
      <c r="G88" s="30">
        <f t="shared" si="6"/>
        <v>3</v>
      </c>
      <c r="H88" s="30">
        <f t="shared" si="7"/>
        <v>0</v>
      </c>
      <c r="I88" s="30">
        <f t="shared" si="8"/>
        <v>0</v>
      </c>
      <c r="J88" s="30">
        <f t="shared" si="9"/>
        <v>0</v>
      </c>
      <c r="K88" s="30">
        <f t="shared" si="10"/>
        <v>0</v>
      </c>
      <c r="L88" s="30">
        <f t="shared" si="11"/>
        <v>1</v>
      </c>
      <c r="M88" s="38">
        <v>43831</v>
      </c>
      <c r="N88" s="39">
        <v>4.0039999999999996</v>
      </c>
      <c r="O88" s="39">
        <v>0</v>
      </c>
      <c r="P88" s="39">
        <v>1.3560000000000001</v>
      </c>
      <c r="Q88" s="39">
        <v>1.29</v>
      </c>
      <c r="R88" s="39">
        <v>0</v>
      </c>
      <c r="S88" s="39">
        <v>5.8659999999999997</v>
      </c>
      <c r="T88" s="39">
        <v>7.1260000000000003</v>
      </c>
      <c r="U88" s="39">
        <v>0</v>
      </c>
      <c r="V88" s="39">
        <v>0.75900000000000001</v>
      </c>
      <c r="W88" s="39">
        <v>0</v>
      </c>
      <c r="X88" s="39">
        <v>0</v>
      </c>
      <c r="Y88" s="39">
        <v>0.57799999999999996</v>
      </c>
      <c r="Z88" s="39">
        <v>0.65900000000000003</v>
      </c>
      <c r="AA88" s="39">
        <v>2.0209999999999999</v>
      </c>
      <c r="AB88" s="39">
        <v>0.16400000000000001</v>
      </c>
      <c r="AC88" s="39">
        <v>7.23</v>
      </c>
      <c r="AD88" s="39">
        <v>0</v>
      </c>
      <c r="AE88" s="39">
        <v>7.2220000000000004</v>
      </c>
      <c r="AF88" s="39">
        <v>2.6760000000000002</v>
      </c>
      <c r="AG88" s="39">
        <v>0</v>
      </c>
      <c r="AH88" s="39">
        <v>0.254</v>
      </c>
      <c r="AI88" s="39">
        <v>21.521999999999998</v>
      </c>
      <c r="AJ88" s="39">
        <v>12.021000000000001</v>
      </c>
      <c r="AK88" s="39">
        <v>0</v>
      </c>
      <c r="AL88" s="39">
        <v>0</v>
      </c>
      <c r="AM88" s="39">
        <v>8.1470000000000002</v>
      </c>
      <c r="AN88" s="39">
        <v>0</v>
      </c>
      <c r="AO88" s="39">
        <v>41.106000000000002</v>
      </c>
      <c r="AP88" s="39">
        <v>1.768</v>
      </c>
      <c r="AQ88" s="39">
        <v>0</v>
      </c>
      <c r="AR88" s="39">
        <v>1.847</v>
      </c>
      <c r="AS88" s="39">
        <v>0.96799999999999997</v>
      </c>
      <c r="AT88" s="39">
        <v>3.355</v>
      </c>
      <c r="AU88" s="39">
        <v>0</v>
      </c>
      <c r="AV88" s="39">
        <v>4.548</v>
      </c>
      <c r="AW88" s="39">
        <v>0</v>
      </c>
      <c r="AX88" s="39">
        <v>6.5960000000000001</v>
      </c>
      <c r="AY88" s="39">
        <v>0</v>
      </c>
      <c r="AZ88" s="39">
        <v>0</v>
      </c>
      <c r="BA88" s="39">
        <v>7.1150000000000002</v>
      </c>
      <c r="BB88" s="39">
        <v>3.8740000000000001</v>
      </c>
      <c r="BC88" s="39">
        <v>0</v>
      </c>
      <c r="BD88" s="39">
        <v>1.4650000000000001</v>
      </c>
      <c r="BE88" s="39">
        <v>0</v>
      </c>
      <c r="BF88" s="39">
        <v>0</v>
      </c>
      <c r="BG88" s="39">
        <v>4.548</v>
      </c>
      <c r="BH88" s="39">
        <v>8.6999999999999994E-2</v>
      </c>
      <c r="BI88" s="39">
        <v>4.78</v>
      </c>
      <c r="BJ88" s="39">
        <v>0.23599999999999999</v>
      </c>
      <c r="BK88" s="39">
        <v>0</v>
      </c>
    </row>
    <row r="89" spans="1:63" x14ac:dyDescent="0.2">
      <c r="A89" s="30">
        <f t="shared" si="12"/>
        <v>2020</v>
      </c>
      <c r="D89" s="30">
        <f t="shared" si="13"/>
        <v>0</v>
      </c>
      <c r="E89" s="30">
        <f t="shared" si="4"/>
        <v>19</v>
      </c>
      <c r="F89" s="30">
        <f t="shared" si="5"/>
        <v>9</v>
      </c>
      <c r="G89" s="30">
        <f t="shared" si="6"/>
        <v>1</v>
      </c>
      <c r="H89" s="30">
        <f t="shared" si="7"/>
        <v>0</v>
      </c>
      <c r="I89" s="30">
        <f t="shared" si="8"/>
        <v>0</v>
      </c>
      <c r="J89" s="30">
        <f t="shared" si="9"/>
        <v>0</v>
      </c>
      <c r="K89" s="30">
        <f t="shared" si="10"/>
        <v>0</v>
      </c>
      <c r="L89" s="30">
        <f t="shared" si="11"/>
        <v>2</v>
      </c>
      <c r="M89" s="38">
        <v>43862</v>
      </c>
      <c r="N89" s="39">
        <v>0.19400000000000001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1.2949999999999999</v>
      </c>
      <c r="U89" s="39">
        <v>0</v>
      </c>
      <c r="V89" s="39">
        <v>2.6240000000000001</v>
      </c>
      <c r="W89" s="39">
        <v>0</v>
      </c>
      <c r="X89" s="39">
        <v>0.26200000000000001</v>
      </c>
      <c r="Y89" s="39">
        <v>0</v>
      </c>
      <c r="Z89" s="39">
        <v>0</v>
      </c>
      <c r="AA89" s="39">
        <v>5.5E-2</v>
      </c>
      <c r="AB89" s="39">
        <v>0.151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0.11899999999999999</v>
      </c>
      <c r="AJ89" s="39">
        <v>0</v>
      </c>
      <c r="AK89" s="39">
        <v>3.5720000000000001</v>
      </c>
      <c r="AL89" s="39">
        <v>0</v>
      </c>
      <c r="AM89" s="39">
        <v>0</v>
      </c>
      <c r="AN89" s="39">
        <v>0</v>
      </c>
      <c r="AO89" s="39">
        <v>2.113</v>
      </c>
      <c r="AP89" s="39">
        <v>2.7450000000000001</v>
      </c>
      <c r="AQ89" s="39">
        <v>0</v>
      </c>
      <c r="AR89" s="39">
        <v>0</v>
      </c>
      <c r="AS89" s="39">
        <v>0</v>
      </c>
      <c r="AT89" s="39">
        <v>0</v>
      </c>
      <c r="AU89" s="39">
        <v>1.411</v>
      </c>
      <c r="AV89" s="39">
        <v>5.1319999999999997</v>
      </c>
      <c r="AW89" s="39">
        <v>0</v>
      </c>
      <c r="AX89" s="39">
        <v>0</v>
      </c>
      <c r="AY89" s="39">
        <v>3.4180000000000001</v>
      </c>
      <c r="AZ89" s="39">
        <v>0</v>
      </c>
      <c r="BA89" s="39">
        <v>0</v>
      </c>
      <c r="BB89" s="39">
        <v>0</v>
      </c>
      <c r="BC89" s="39">
        <v>0.3</v>
      </c>
      <c r="BD89" s="39">
        <v>0</v>
      </c>
      <c r="BE89" s="39">
        <v>0.48199999999999998</v>
      </c>
      <c r="BF89" s="39">
        <v>0</v>
      </c>
      <c r="BG89" s="39">
        <v>10.288</v>
      </c>
      <c r="BH89" s="39">
        <v>0.52600000000000002</v>
      </c>
      <c r="BI89" s="39">
        <v>0.30199999999999999</v>
      </c>
      <c r="BJ89" s="39">
        <v>0</v>
      </c>
      <c r="BK89" s="39">
        <v>0.26100000000000001</v>
      </c>
    </row>
    <row r="90" spans="1:63" x14ac:dyDescent="0.2">
      <c r="A90" s="30">
        <f t="shared" si="12"/>
        <v>2020</v>
      </c>
      <c r="D90" s="30">
        <f t="shared" si="13"/>
        <v>0</v>
      </c>
      <c r="E90" s="30">
        <f t="shared" si="4"/>
        <v>6</v>
      </c>
      <c r="F90" s="30">
        <f t="shared" si="5"/>
        <v>1</v>
      </c>
      <c r="G90" s="30">
        <f t="shared" si="6"/>
        <v>0</v>
      </c>
      <c r="H90" s="30">
        <f t="shared" si="7"/>
        <v>0</v>
      </c>
      <c r="I90" s="30">
        <f t="shared" si="8"/>
        <v>0</v>
      </c>
      <c r="J90" s="30">
        <f t="shared" si="9"/>
        <v>0</v>
      </c>
      <c r="K90" s="30">
        <f t="shared" si="10"/>
        <v>0</v>
      </c>
      <c r="L90" s="30">
        <f t="shared" si="11"/>
        <v>3</v>
      </c>
      <c r="M90" s="38">
        <v>43891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0.99199999999999999</v>
      </c>
      <c r="V90" s="39">
        <v>0</v>
      </c>
      <c r="W90" s="39">
        <v>0</v>
      </c>
      <c r="X90" s="39">
        <v>0</v>
      </c>
      <c r="Y90" s="39">
        <v>0</v>
      </c>
      <c r="Z90" s="39">
        <v>1.02</v>
      </c>
      <c r="AA90" s="39">
        <v>0.312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0.70699999999999996</v>
      </c>
      <c r="BC90" s="39">
        <v>0</v>
      </c>
      <c r="BD90" s="39">
        <v>0.38200000000000001</v>
      </c>
      <c r="BE90" s="39">
        <v>0</v>
      </c>
      <c r="BF90" s="39">
        <v>0</v>
      </c>
      <c r="BG90" s="39">
        <v>0.28699999999999998</v>
      </c>
      <c r="BH90" s="39">
        <v>0</v>
      </c>
      <c r="BI90" s="39">
        <v>0</v>
      </c>
      <c r="BJ90" s="39">
        <v>0</v>
      </c>
      <c r="BK90" s="39">
        <v>0</v>
      </c>
    </row>
    <row r="91" spans="1:63" x14ac:dyDescent="0.2">
      <c r="A91" s="30">
        <f t="shared" si="12"/>
        <v>2020</v>
      </c>
      <c r="D91" s="30">
        <f t="shared" si="13"/>
        <v>0</v>
      </c>
      <c r="E91" s="30">
        <f t="shared" si="4"/>
        <v>3</v>
      </c>
      <c r="F91" s="30">
        <f t="shared" si="5"/>
        <v>2</v>
      </c>
      <c r="G91" s="30">
        <f t="shared" si="6"/>
        <v>0</v>
      </c>
      <c r="H91" s="30">
        <f t="shared" si="7"/>
        <v>0</v>
      </c>
      <c r="I91" s="30">
        <f t="shared" si="8"/>
        <v>0</v>
      </c>
      <c r="J91" s="30">
        <f t="shared" si="9"/>
        <v>0</v>
      </c>
      <c r="K91" s="30">
        <f t="shared" si="10"/>
        <v>0</v>
      </c>
      <c r="L91" s="30">
        <f t="shared" si="11"/>
        <v>4</v>
      </c>
      <c r="M91" s="38">
        <v>43922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0.26600000000000001</v>
      </c>
      <c r="AR91" s="39">
        <v>0</v>
      </c>
      <c r="AS91" s="39">
        <v>3.7839999999999998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  <c r="BB91" s="39">
        <v>3.8380000000000001</v>
      </c>
      <c r="BC91" s="39">
        <v>0</v>
      </c>
      <c r="BD91" s="39">
        <v>0</v>
      </c>
      <c r="BE91" s="39">
        <v>0</v>
      </c>
      <c r="BF91" s="39">
        <v>0</v>
      </c>
      <c r="BG91" s="39">
        <v>0</v>
      </c>
      <c r="BH91" s="39">
        <v>0</v>
      </c>
      <c r="BI91" s="39">
        <v>0</v>
      </c>
      <c r="BJ91" s="39">
        <v>0</v>
      </c>
      <c r="BK91" s="39">
        <v>0</v>
      </c>
    </row>
    <row r="92" spans="1:63" x14ac:dyDescent="0.2">
      <c r="A92" s="30">
        <f t="shared" si="12"/>
        <v>2020</v>
      </c>
      <c r="D92" s="30">
        <f t="shared" si="13"/>
        <v>0</v>
      </c>
      <c r="E92" s="30">
        <f t="shared" ref="E92:E155" si="14">COUNTIF($N92:$BK92,"&gt;0")</f>
        <v>8</v>
      </c>
      <c r="F92" s="30">
        <f t="shared" ref="F92:F155" si="15">COUNTIF($N92:$BK92,"&gt;1")</f>
        <v>1</v>
      </c>
      <c r="G92" s="30">
        <f t="shared" ref="G92:G155" si="16">COUNTIF($N92:$BK92,"&gt;10")</f>
        <v>0</v>
      </c>
      <c r="H92" s="30">
        <f t="shared" ref="H92:H155" si="17">COUNTIF($N92:$BK92,"&gt;50")</f>
        <v>0</v>
      </c>
      <c r="I92" s="30">
        <f t="shared" ref="I92:I155" si="18">COUNTIF($N92:$BK92,"&gt;100")</f>
        <v>0</v>
      </c>
      <c r="J92" s="30">
        <f t="shared" ref="J92:J155" si="19">COUNTIF($N92:$BK92,"&gt;500")</f>
        <v>0</v>
      </c>
      <c r="K92" s="30">
        <f t="shared" ref="K92:K155" si="20">COUNTIF($N92:$BK92,"&gt;1000")</f>
        <v>0</v>
      </c>
      <c r="L92" s="30">
        <f t="shared" ref="L92:L155" si="21">MONTH(M92)</f>
        <v>5</v>
      </c>
      <c r="M92" s="38">
        <v>43952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0.30499999999999999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0.254</v>
      </c>
      <c r="AD92" s="39">
        <v>0</v>
      </c>
      <c r="AE92" s="39">
        <v>0</v>
      </c>
      <c r="AF92" s="39">
        <v>0</v>
      </c>
      <c r="AG92" s="39">
        <v>0</v>
      </c>
      <c r="AH92" s="39">
        <v>0.71899999999999997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0.58499999999999996</v>
      </c>
      <c r="AT92" s="39">
        <v>0.89600000000000002</v>
      </c>
      <c r="AU92" s="39">
        <v>0</v>
      </c>
      <c r="AV92" s="39">
        <v>0</v>
      </c>
      <c r="AW92" s="39">
        <v>0</v>
      </c>
      <c r="AX92" s="39">
        <v>0</v>
      </c>
      <c r="AY92" s="39">
        <v>0.106</v>
      </c>
      <c r="AZ92" s="39">
        <v>0</v>
      </c>
      <c r="BA92" s="39">
        <v>0</v>
      </c>
      <c r="BB92" s="39">
        <v>0</v>
      </c>
      <c r="BC92" s="39">
        <v>1.5660000000000001</v>
      </c>
      <c r="BD92" s="39">
        <v>0</v>
      </c>
      <c r="BE92" s="39">
        <v>0</v>
      </c>
      <c r="BF92" s="39">
        <v>0</v>
      </c>
      <c r="BG92" s="39">
        <v>0</v>
      </c>
      <c r="BH92" s="39">
        <v>5.1999999999999998E-2</v>
      </c>
      <c r="BI92" s="39">
        <v>0</v>
      </c>
      <c r="BJ92" s="39">
        <v>0</v>
      </c>
      <c r="BK92" s="39">
        <v>0</v>
      </c>
    </row>
    <row r="93" spans="1:63" x14ac:dyDescent="0.2">
      <c r="A93" s="30">
        <f t="shared" ref="A93:A156" si="22">YEAR(M93)</f>
        <v>2020</v>
      </c>
      <c r="D93" s="30">
        <f t="shared" ref="D93:D156" si="23">COUNTIF(N93:BK93,"&gt;25")</f>
        <v>0</v>
      </c>
      <c r="E93" s="30">
        <f t="shared" si="14"/>
        <v>28</v>
      </c>
      <c r="F93" s="30">
        <f t="shared" si="15"/>
        <v>5</v>
      </c>
      <c r="G93" s="30">
        <f t="shared" si="16"/>
        <v>0</v>
      </c>
      <c r="H93" s="30">
        <f t="shared" si="17"/>
        <v>0</v>
      </c>
      <c r="I93" s="30">
        <f t="shared" si="18"/>
        <v>0</v>
      </c>
      <c r="J93" s="30">
        <f t="shared" si="19"/>
        <v>0</v>
      </c>
      <c r="K93" s="30">
        <f t="shared" si="20"/>
        <v>0</v>
      </c>
      <c r="L93" s="30">
        <f t="shared" si="21"/>
        <v>6</v>
      </c>
      <c r="M93" s="38">
        <v>43983</v>
      </c>
      <c r="N93" s="39">
        <v>0</v>
      </c>
      <c r="O93" s="39">
        <v>0.39</v>
      </c>
      <c r="P93" s="39">
        <v>0.72199999999999998</v>
      </c>
      <c r="Q93" s="39">
        <v>0</v>
      </c>
      <c r="R93" s="39">
        <v>0</v>
      </c>
      <c r="S93" s="39">
        <v>0</v>
      </c>
      <c r="T93" s="39">
        <v>1.2809999999999999</v>
      </c>
      <c r="U93" s="39">
        <v>0</v>
      </c>
      <c r="V93" s="39">
        <v>0.66</v>
      </c>
      <c r="W93" s="39">
        <v>0</v>
      </c>
      <c r="X93" s="39">
        <v>0.621</v>
      </c>
      <c r="Y93" s="39">
        <v>0</v>
      </c>
      <c r="Z93" s="39">
        <v>0</v>
      </c>
      <c r="AA93" s="39">
        <v>5.1999999999999998E-2</v>
      </c>
      <c r="AB93" s="39">
        <v>0.52400000000000002</v>
      </c>
      <c r="AC93" s="39">
        <v>0.35899999999999999</v>
      </c>
      <c r="AD93" s="39">
        <v>0</v>
      </c>
      <c r="AE93" s="39">
        <v>0.49399999999999999</v>
      </c>
      <c r="AF93" s="39">
        <v>0.30199999999999999</v>
      </c>
      <c r="AG93" s="39">
        <v>0</v>
      </c>
      <c r="AH93" s="39">
        <v>6.4000000000000001E-2</v>
      </c>
      <c r="AI93" s="39">
        <v>0.182</v>
      </c>
      <c r="AJ93" s="39">
        <v>0</v>
      </c>
      <c r="AK93" s="39">
        <v>1.3340000000000001</v>
      </c>
      <c r="AL93" s="39">
        <v>0.15</v>
      </c>
      <c r="AM93" s="39">
        <v>1.1120000000000001</v>
      </c>
      <c r="AN93" s="39">
        <v>0.48399999999999999</v>
      </c>
      <c r="AO93" s="39">
        <v>0.151</v>
      </c>
      <c r="AP93" s="39">
        <v>0.182</v>
      </c>
      <c r="AQ93" s="39">
        <v>0</v>
      </c>
      <c r="AR93" s="39">
        <v>0</v>
      </c>
      <c r="AS93" s="39">
        <v>9.4E-2</v>
      </c>
      <c r="AT93" s="39">
        <v>0.314</v>
      </c>
      <c r="AU93" s="39">
        <v>1.2270000000000001</v>
      </c>
      <c r="AV93" s="39">
        <v>1.036</v>
      </c>
      <c r="AW93" s="39">
        <v>0</v>
      </c>
      <c r="AX93" s="39">
        <v>0</v>
      </c>
      <c r="AY93" s="39">
        <v>8.2000000000000003E-2</v>
      </c>
      <c r="AZ93" s="39">
        <v>0</v>
      </c>
      <c r="BA93" s="39">
        <v>0.376</v>
      </c>
      <c r="BB93" s="39">
        <v>2.9000000000000001E-2</v>
      </c>
      <c r="BC93" s="39">
        <v>0</v>
      </c>
      <c r="BD93" s="39">
        <v>0</v>
      </c>
      <c r="BE93" s="39">
        <v>0.73399999999999999</v>
      </c>
      <c r="BF93" s="39">
        <v>0</v>
      </c>
      <c r="BG93" s="39">
        <v>5.5E-2</v>
      </c>
      <c r="BH93" s="39">
        <v>4.2999999999999997E-2</v>
      </c>
      <c r="BI93" s="39">
        <v>0</v>
      </c>
      <c r="BJ93" s="39">
        <v>0</v>
      </c>
      <c r="BK93" s="39">
        <v>0</v>
      </c>
    </row>
    <row r="94" spans="1:63" x14ac:dyDescent="0.2">
      <c r="A94" s="30">
        <f t="shared" si="22"/>
        <v>2020</v>
      </c>
      <c r="D94" s="30">
        <f t="shared" si="23"/>
        <v>18</v>
      </c>
      <c r="E94" s="30">
        <f t="shared" si="14"/>
        <v>50</v>
      </c>
      <c r="F94" s="30">
        <f t="shared" si="15"/>
        <v>50</v>
      </c>
      <c r="G94" s="30">
        <f t="shared" si="16"/>
        <v>34</v>
      </c>
      <c r="H94" s="30">
        <f t="shared" si="17"/>
        <v>2</v>
      </c>
      <c r="I94" s="30">
        <f t="shared" si="18"/>
        <v>0</v>
      </c>
      <c r="J94" s="30">
        <f t="shared" si="19"/>
        <v>0</v>
      </c>
      <c r="K94" s="30">
        <f t="shared" si="20"/>
        <v>0</v>
      </c>
      <c r="L94" s="30">
        <f t="shared" si="21"/>
        <v>7</v>
      </c>
      <c r="M94" s="38">
        <v>44013</v>
      </c>
      <c r="N94" s="39">
        <v>35.244</v>
      </c>
      <c r="O94" s="39">
        <v>8.8919999999999995</v>
      </c>
      <c r="P94" s="39">
        <v>35.665999999999997</v>
      </c>
      <c r="Q94" s="39">
        <v>7.7910000000000004</v>
      </c>
      <c r="R94" s="39">
        <v>4.1760000000000002</v>
      </c>
      <c r="S94" s="39">
        <v>41.768999999999998</v>
      </c>
      <c r="T94" s="39">
        <v>50.57</v>
      </c>
      <c r="U94" s="39">
        <v>2.544</v>
      </c>
      <c r="V94" s="39">
        <v>24.315000000000001</v>
      </c>
      <c r="W94" s="39">
        <v>14.683999999999999</v>
      </c>
      <c r="X94" s="39">
        <v>50.463000000000001</v>
      </c>
      <c r="Y94" s="39">
        <v>2.754</v>
      </c>
      <c r="Z94" s="39">
        <v>37.148000000000003</v>
      </c>
      <c r="AA94" s="39">
        <v>4.8289999999999997</v>
      </c>
      <c r="AB94" s="39">
        <v>24.905999999999999</v>
      </c>
      <c r="AC94" s="39">
        <v>11.231</v>
      </c>
      <c r="AD94" s="39">
        <v>13.35</v>
      </c>
      <c r="AE94" s="39">
        <v>18.79</v>
      </c>
      <c r="AF94" s="39">
        <v>48.656999999999996</v>
      </c>
      <c r="AG94" s="39">
        <v>2.0019999999999998</v>
      </c>
      <c r="AH94" s="39">
        <v>31.523</v>
      </c>
      <c r="AI94" s="39">
        <v>7.6369999999999996</v>
      </c>
      <c r="AJ94" s="39">
        <v>37.180999999999997</v>
      </c>
      <c r="AK94" s="39">
        <v>3.956</v>
      </c>
      <c r="AL94" s="39">
        <v>7.367</v>
      </c>
      <c r="AM94" s="39">
        <v>32.823999999999998</v>
      </c>
      <c r="AN94" s="39">
        <v>19.454000000000001</v>
      </c>
      <c r="AO94" s="39">
        <v>16.494</v>
      </c>
      <c r="AP94" s="39">
        <v>3.2749999999999999</v>
      </c>
      <c r="AQ94" s="39">
        <v>42.978000000000002</v>
      </c>
      <c r="AR94" s="39">
        <v>6.0170000000000003</v>
      </c>
      <c r="AS94" s="39">
        <v>35.537999999999997</v>
      </c>
      <c r="AT94" s="39">
        <v>28.239000000000001</v>
      </c>
      <c r="AU94" s="39">
        <v>7.5419999999999998</v>
      </c>
      <c r="AV94" s="39">
        <v>19.417999999999999</v>
      </c>
      <c r="AW94" s="39">
        <v>16.358000000000001</v>
      </c>
      <c r="AX94" s="39">
        <v>22.82</v>
      </c>
      <c r="AY94" s="39">
        <v>14.875999999999999</v>
      </c>
      <c r="AZ94" s="39">
        <v>10.441000000000001</v>
      </c>
      <c r="BA94" s="39">
        <v>26.620999999999999</v>
      </c>
      <c r="BB94" s="39">
        <v>14.843999999999999</v>
      </c>
      <c r="BC94" s="39">
        <v>22.372</v>
      </c>
      <c r="BD94" s="39">
        <v>30.617999999999999</v>
      </c>
      <c r="BE94" s="39">
        <v>6.73</v>
      </c>
      <c r="BF94" s="39">
        <v>26.466000000000001</v>
      </c>
      <c r="BG94" s="39">
        <v>12.064</v>
      </c>
      <c r="BH94" s="39">
        <v>8.0009999999999994</v>
      </c>
      <c r="BI94" s="39">
        <v>30.276</v>
      </c>
      <c r="BJ94" s="39">
        <v>32.582000000000001</v>
      </c>
      <c r="BK94" s="39">
        <v>8.0419999999999998</v>
      </c>
    </row>
    <row r="95" spans="1:63" x14ac:dyDescent="0.2">
      <c r="A95" s="30">
        <f t="shared" si="22"/>
        <v>2020</v>
      </c>
      <c r="D95" s="30">
        <f t="shared" si="23"/>
        <v>0</v>
      </c>
      <c r="E95" s="30">
        <f t="shared" si="14"/>
        <v>50</v>
      </c>
      <c r="F95" s="30">
        <f t="shared" si="15"/>
        <v>46</v>
      </c>
      <c r="G95" s="30">
        <f t="shared" si="16"/>
        <v>5</v>
      </c>
      <c r="H95" s="30">
        <f t="shared" si="17"/>
        <v>0</v>
      </c>
      <c r="I95" s="30">
        <f t="shared" si="18"/>
        <v>0</v>
      </c>
      <c r="J95" s="30">
        <f t="shared" si="19"/>
        <v>0</v>
      </c>
      <c r="K95" s="30">
        <f t="shared" si="20"/>
        <v>0</v>
      </c>
      <c r="L95" s="30">
        <f t="shared" si="21"/>
        <v>8</v>
      </c>
      <c r="M95" s="38">
        <v>44044</v>
      </c>
      <c r="N95" s="39">
        <v>1.764</v>
      </c>
      <c r="O95" s="39">
        <v>3.6459999999999999</v>
      </c>
      <c r="P95" s="39">
        <v>4.2709999999999999</v>
      </c>
      <c r="Q95" s="39">
        <v>2.0379999999999998</v>
      </c>
      <c r="R95" s="39">
        <v>0.82399999999999995</v>
      </c>
      <c r="S95" s="39">
        <v>5.4850000000000003</v>
      </c>
      <c r="T95" s="39">
        <v>7.3220000000000001</v>
      </c>
      <c r="U95" s="39">
        <v>1.5369999999999999</v>
      </c>
      <c r="V95" s="39">
        <v>3.9390000000000001</v>
      </c>
      <c r="W95" s="39">
        <v>4.1459999999999999</v>
      </c>
      <c r="X95" s="39">
        <v>0.75800000000000001</v>
      </c>
      <c r="Y95" s="39">
        <v>18.088999999999999</v>
      </c>
      <c r="Z95" s="39">
        <v>13.813000000000001</v>
      </c>
      <c r="AA95" s="39">
        <v>0.61699999999999999</v>
      </c>
      <c r="AB95" s="39">
        <v>1.534</v>
      </c>
      <c r="AC95" s="39">
        <v>6.1829999999999998</v>
      </c>
      <c r="AD95" s="39">
        <v>5.3239999999999998</v>
      </c>
      <c r="AE95" s="39">
        <v>0.19</v>
      </c>
      <c r="AF95" s="39">
        <v>2.3530000000000002</v>
      </c>
      <c r="AG95" s="39">
        <v>5.282</v>
      </c>
      <c r="AH95" s="39">
        <v>13.351000000000001</v>
      </c>
      <c r="AI95" s="39">
        <v>5.8449999999999998</v>
      </c>
      <c r="AJ95" s="39">
        <v>2.0259999999999998</v>
      </c>
      <c r="AK95" s="39">
        <v>5.2279999999999998</v>
      </c>
      <c r="AL95" s="39">
        <v>5.0759999999999996</v>
      </c>
      <c r="AM95" s="39">
        <v>2.2130000000000001</v>
      </c>
      <c r="AN95" s="39">
        <v>4.8099999999999996</v>
      </c>
      <c r="AO95" s="39">
        <v>1.4810000000000001</v>
      </c>
      <c r="AP95" s="39">
        <v>2.2789999999999999</v>
      </c>
      <c r="AQ95" s="39">
        <v>4.367</v>
      </c>
      <c r="AR95" s="39">
        <v>2.4780000000000002</v>
      </c>
      <c r="AS95" s="39">
        <v>8.4309999999999992</v>
      </c>
      <c r="AT95" s="39">
        <v>4.1779999999999999</v>
      </c>
      <c r="AU95" s="39">
        <v>13.241</v>
      </c>
      <c r="AV95" s="39">
        <v>2.419</v>
      </c>
      <c r="AW95" s="39">
        <v>3.9239999999999999</v>
      </c>
      <c r="AX95" s="39">
        <v>4.7779999999999996</v>
      </c>
      <c r="AY95" s="39">
        <v>2.2080000000000002</v>
      </c>
      <c r="AZ95" s="39">
        <v>6.883</v>
      </c>
      <c r="BA95" s="39">
        <v>1.8480000000000001</v>
      </c>
      <c r="BB95" s="39">
        <v>2.9420000000000002</v>
      </c>
      <c r="BC95" s="39">
        <v>3.3679999999999999</v>
      </c>
      <c r="BD95" s="39">
        <v>3.282</v>
      </c>
      <c r="BE95" s="39">
        <v>1.9430000000000001</v>
      </c>
      <c r="BF95" s="39">
        <v>3.262</v>
      </c>
      <c r="BG95" s="39">
        <v>3.653</v>
      </c>
      <c r="BH95" s="39">
        <v>15.968</v>
      </c>
      <c r="BI95" s="39">
        <v>2.5219999999999998</v>
      </c>
      <c r="BJ95" s="39">
        <v>1.044</v>
      </c>
      <c r="BK95" s="39">
        <v>3.0529999999999999</v>
      </c>
    </row>
    <row r="96" spans="1:63" x14ac:dyDescent="0.2">
      <c r="A96" s="30">
        <f t="shared" si="22"/>
        <v>2020</v>
      </c>
      <c r="D96" s="30">
        <f t="shared" si="23"/>
        <v>2</v>
      </c>
      <c r="E96" s="30">
        <f t="shared" si="14"/>
        <v>48</v>
      </c>
      <c r="F96" s="30">
        <f t="shared" si="15"/>
        <v>36</v>
      </c>
      <c r="G96" s="30">
        <f t="shared" si="16"/>
        <v>6</v>
      </c>
      <c r="H96" s="30">
        <f t="shared" si="17"/>
        <v>0</v>
      </c>
      <c r="I96" s="30">
        <f t="shared" si="18"/>
        <v>0</v>
      </c>
      <c r="J96" s="30">
        <f t="shared" si="19"/>
        <v>0</v>
      </c>
      <c r="K96" s="30">
        <f t="shared" si="20"/>
        <v>0</v>
      </c>
      <c r="L96" s="30">
        <f t="shared" si="21"/>
        <v>9</v>
      </c>
      <c r="M96" s="38">
        <v>44075</v>
      </c>
      <c r="N96" s="39">
        <v>2.9540000000000002</v>
      </c>
      <c r="O96" s="39">
        <v>3.2280000000000002</v>
      </c>
      <c r="P96" s="39">
        <v>1.02</v>
      </c>
      <c r="Q96" s="39">
        <v>2.694</v>
      </c>
      <c r="R96" s="39">
        <v>4.4989999999999997</v>
      </c>
      <c r="S96" s="39">
        <v>0.72899999999999998</v>
      </c>
      <c r="T96" s="39">
        <v>6.2880000000000003</v>
      </c>
      <c r="U96" s="39">
        <v>16.478000000000002</v>
      </c>
      <c r="V96" s="39">
        <v>3.4140000000000001</v>
      </c>
      <c r="W96" s="39">
        <v>5.0460000000000003</v>
      </c>
      <c r="X96" s="39">
        <v>0.63200000000000001</v>
      </c>
      <c r="Y96" s="39">
        <v>3.786</v>
      </c>
      <c r="Z96" s="39">
        <v>11.138</v>
      </c>
      <c r="AA96" s="39">
        <v>0</v>
      </c>
      <c r="AB96" s="39">
        <v>1.4379999999999999</v>
      </c>
      <c r="AC96" s="39">
        <v>3.5249999999999999</v>
      </c>
      <c r="AD96" s="39">
        <v>0.60499999999999998</v>
      </c>
      <c r="AE96" s="39">
        <v>4.1349999999999998</v>
      </c>
      <c r="AF96" s="39">
        <v>0.71299999999999997</v>
      </c>
      <c r="AG96" s="39">
        <v>4.1900000000000004</v>
      </c>
      <c r="AH96" s="39">
        <v>8.3740000000000006</v>
      </c>
      <c r="AI96" s="39">
        <v>0.20899999999999999</v>
      </c>
      <c r="AJ96" s="39">
        <v>0</v>
      </c>
      <c r="AK96" s="39">
        <v>9.4459999999999997</v>
      </c>
      <c r="AL96" s="39">
        <v>30.097999999999999</v>
      </c>
      <c r="AM96" s="39">
        <v>0.95</v>
      </c>
      <c r="AN96" s="39">
        <v>5.133</v>
      </c>
      <c r="AO96" s="39">
        <v>0.32200000000000001</v>
      </c>
      <c r="AP96" s="39">
        <v>2.1150000000000002</v>
      </c>
      <c r="AQ96" s="39">
        <v>1.7689999999999999</v>
      </c>
      <c r="AR96" s="39">
        <v>0.92400000000000004</v>
      </c>
      <c r="AS96" s="39">
        <v>2.7240000000000002</v>
      </c>
      <c r="AT96" s="39">
        <v>4.2060000000000004</v>
      </c>
      <c r="AU96" s="39">
        <v>2.3919999999999999</v>
      </c>
      <c r="AV96" s="39">
        <v>2.161</v>
      </c>
      <c r="AW96" s="39">
        <v>1.1000000000000001</v>
      </c>
      <c r="AX96" s="39">
        <v>3.1080000000000001</v>
      </c>
      <c r="AY96" s="39">
        <v>2.1739999999999999</v>
      </c>
      <c r="AZ96" s="39">
        <v>0.23100000000000001</v>
      </c>
      <c r="BA96" s="39">
        <v>0.57699999999999996</v>
      </c>
      <c r="BB96" s="39">
        <v>14.476000000000001</v>
      </c>
      <c r="BC96" s="39">
        <v>2.4670000000000001</v>
      </c>
      <c r="BD96" s="39">
        <v>2.5099999999999998</v>
      </c>
      <c r="BE96" s="39">
        <v>4.0679999999999996</v>
      </c>
      <c r="BF96" s="39">
        <v>0.10199999999999999</v>
      </c>
      <c r="BG96" s="39">
        <v>3.3090000000000002</v>
      </c>
      <c r="BH96" s="39">
        <v>3.5739999999999998</v>
      </c>
      <c r="BI96" s="39">
        <v>26.03</v>
      </c>
      <c r="BJ96" s="39">
        <v>21.972000000000001</v>
      </c>
      <c r="BK96" s="39">
        <v>0.33100000000000002</v>
      </c>
    </row>
    <row r="97" spans="1:63" x14ac:dyDescent="0.2">
      <c r="A97" s="30">
        <f t="shared" si="22"/>
        <v>2020</v>
      </c>
      <c r="D97" s="30">
        <f t="shared" si="23"/>
        <v>0</v>
      </c>
      <c r="E97" s="30">
        <f t="shared" si="14"/>
        <v>30</v>
      </c>
      <c r="F97" s="30">
        <f t="shared" si="15"/>
        <v>14</v>
      </c>
      <c r="G97" s="30">
        <f t="shared" si="16"/>
        <v>1</v>
      </c>
      <c r="H97" s="30">
        <f t="shared" si="17"/>
        <v>0</v>
      </c>
      <c r="I97" s="30">
        <f t="shared" si="18"/>
        <v>0</v>
      </c>
      <c r="J97" s="30">
        <f t="shared" si="19"/>
        <v>0</v>
      </c>
      <c r="K97" s="30">
        <f t="shared" si="20"/>
        <v>0</v>
      </c>
      <c r="L97" s="30">
        <f t="shared" si="21"/>
        <v>10</v>
      </c>
      <c r="M97" s="38">
        <v>44105</v>
      </c>
      <c r="N97" s="39">
        <v>1.0309999999999999</v>
      </c>
      <c r="O97" s="39">
        <v>2.7E-2</v>
      </c>
      <c r="P97" s="39">
        <v>0</v>
      </c>
      <c r="Q97" s="39">
        <v>0.14499999999999999</v>
      </c>
      <c r="R97" s="39">
        <v>6.4240000000000004</v>
      </c>
      <c r="S97" s="39">
        <v>0</v>
      </c>
      <c r="T97" s="39">
        <v>0</v>
      </c>
      <c r="U97" s="39">
        <v>23.449000000000002</v>
      </c>
      <c r="V97" s="39">
        <v>0.69399999999999995</v>
      </c>
      <c r="W97" s="39">
        <v>0</v>
      </c>
      <c r="X97" s="39">
        <v>0</v>
      </c>
      <c r="Y97" s="39">
        <v>0.44600000000000001</v>
      </c>
      <c r="Z97" s="39">
        <v>0.16900000000000001</v>
      </c>
      <c r="AA97" s="39">
        <v>0</v>
      </c>
      <c r="AB97" s="39">
        <v>2.3769999999999998</v>
      </c>
      <c r="AC97" s="39">
        <v>0</v>
      </c>
      <c r="AD97" s="39">
        <v>5.2549999999999999</v>
      </c>
      <c r="AE97" s="39">
        <v>0</v>
      </c>
      <c r="AF97" s="39">
        <v>0.42299999999999999</v>
      </c>
      <c r="AG97" s="39">
        <v>2.2320000000000002</v>
      </c>
      <c r="AH97" s="39">
        <v>0</v>
      </c>
      <c r="AI97" s="39">
        <v>0</v>
      </c>
      <c r="AJ97" s="39">
        <v>1.4219999999999999</v>
      </c>
      <c r="AK97" s="39">
        <v>0</v>
      </c>
      <c r="AL97" s="39">
        <v>0.92300000000000004</v>
      </c>
      <c r="AM97" s="39">
        <v>0</v>
      </c>
      <c r="AN97" s="39">
        <v>7.0039999999999996</v>
      </c>
      <c r="AO97" s="39">
        <v>1.272</v>
      </c>
      <c r="AP97" s="39">
        <v>0.63</v>
      </c>
      <c r="AQ97" s="39">
        <v>1.3080000000000001</v>
      </c>
      <c r="AR97" s="39">
        <v>1.3660000000000001</v>
      </c>
      <c r="AS97" s="39">
        <v>0</v>
      </c>
      <c r="AT97" s="39">
        <v>2.4420000000000002</v>
      </c>
      <c r="AU97" s="39">
        <v>0</v>
      </c>
      <c r="AV97" s="39">
        <v>5.7000000000000002E-2</v>
      </c>
      <c r="AW97" s="39">
        <v>0.53900000000000003</v>
      </c>
      <c r="AX97" s="39">
        <v>0</v>
      </c>
      <c r="AY97" s="39">
        <v>0.439</v>
      </c>
      <c r="AZ97" s="39">
        <v>0.92700000000000005</v>
      </c>
      <c r="BA97" s="39">
        <v>0</v>
      </c>
      <c r="BB97" s="39">
        <v>0</v>
      </c>
      <c r="BC97" s="39">
        <v>0</v>
      </c>
      <c r="BD97" s="39">
        <v>0</v>
      </c>
      <c r="BE97" s="39">
        <v>9.1880000000000006</v>
      </c>
      <c r="BF97" s="39">
        <v>8.1140000000000008</v>
      </c>
      <c r="BG97" s="39">
        <v>6.2E-2</v>
      </c>
      <c r="BH97" s="39">
        <v>0.37</v>
      </c>
      <c r="BI97" s="39">
        <v>0.315</v>
      </c>
      <c r="BJ97" s="39">
        <v>0</v>
      </c>
      <c r="BK97" s="39">
        <v>0.23</v>
      </c>
    </row>
    <row r="98" spans="1:63" x14ac:dyDescent="0.2">
      <c r="A98" s="30">
        <f t="shared" si="22"/>
        <v>2020</v>
      </c>
      <c r="D98" s="30">
        <f t="shared" si="23"/>
        <v>0</v>
      </c>
      <c r="E98" s="30">
        <f t="shared" si="14"/>
        <v>11</v>
      </c>
      <c r="F98" s="30">
        <f t="shared" si="15"/>
        <v>3</v>
      </c>
      <c r="G98" s="30">
        <f t="shared" si="16"/>
        <v>0</v>
      </c>
      <c r="H98" s="30">
        <f t="shared" si="17"/>
        <v>0</v>
      </c>
      <c r="I98" s="30">
        <f t="shared" si="18"/>
        <v>0</v>
      </c>
      <c r="J98" s="30">
        <f t="shared" si="19"/>
        <v>0</v>
      </c>
      <c r="K98" s="30">
        <f t="shared" si="20"/>
        <v>0</v>
      </c>
      <c r="L98" s="30">
        <f t="shared" si="21"/>
        <v>11</v>
      </c>
      <c r="M98" s="38">
        <v>44136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0.27800000000000002</v>
      </c>
      <c r="T98" s="39">
        <v>0</v>
      </c>
      <c r="U98" s="39">
        <v>0</v>
      </c>
      <c r="V98" s="39">
        <v>0.308</v>
      </c>
      <c r="W98" s="39">
        <v>0</v>
      </c>
      <c r="X98" s="39">
        <v>0</v>
      </c>
      <c r="Y98" s="39">
        <v>0</v>
      </c>
      <c r="Z98" s="39">
        <v>0.25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1.51</v>
      </c>
      <c r="AG98" s="39">
        <v>0</v>
      </c>
      <c r="AH98" s="39">
        <v>0</v>
      </c>
      <c r="AI98" s="39">
        <v>0</v>
      </c>
      <c r="AJ98" s="39">
        <v>0</v>
      </c>
      <c r="AK98" s="39">
        <v>1.3640000000000001</v>
      </c>
      <c r="AL98" s="39">
        <v>0</v>
      </c>
      <c r="AM98" s="39">
        <v>0</v>
      </c>
      <c r="AN98" s="39">
        <v>0</v>
      </c>
      <c r="AO98" s="39">
        <v>5.8000000000000003E-2</v>
      </c>
      <c r="AP98" s="39">
        <v>0</v>
      </c>
      <c r="AQ98" s="39">
        <v>0</v>
      </c>
      <c r="AR98" s="39">
        <v>0</v>
      </c>
      <c r="AS98" s="39">
        <v>0</v>
      </c>
      <c r="AT98" s="39">
        <v>0.84699999999999998</v>
      </c>
      <c r="AU98" s="39">
        <v>0</v>
      </c>
      <c r="AV98" s="39">
        <v>0</v>
      </c>
      <c r="AW98" s="39">
        <v>2.0049999999999999</v>
      </c>
      <c r="AX98" s="39">
        <v>0</v>
      </c>
      <c r="AY98" s="39">
        <v>0</v>
      </c>
      <c r="AZ98" s="39">
        <v>0</v>
      </c>
      <c r="BA98" s="39">
        <v>0</v>
      </c>
      <c r="BB98" s="39">
        <v>0.76800000000000002</v>
      </c>
      <c r="BC98" s="39">
        <v>0</v>
      </c>
      <c r="BD98" s="39">
        <v>0</v>
      </c>
      <c r="BE98" s="39">
        <v>0.25600000000000001</v>
      </c>
      <c r="BF98" s="39">
        <v>0</v>
      </c>
      <c r="BG98" s="39">
        <v>0</v>
      </c>
      <c r="BH98" s="39">
        <v>0.372</v>
      </c>
      <c r="BI98" s="39">
        <v>0</v>
      </c>
      <c r="BJ98" s="39">
        <v>0</v>
      </c>
      <c r="BK98" s="39">
        <v>0</v>
      </c>
    </row>
    <row r="99" spans="1:63" x14ac:dyDescent="0.2">
      <c r="A99" s="30">
        <f t="shared" si="22"/>
        <v>2020</v>
      </c>
      <c r="D99" s="30">
        <f t="shared" si="23"/>
        <v>0</v>
      </c>
      <c r="E99" s="30">
        <f t="shared" si="14"/>
        <v>38</v>
      </c>
      <c r="F99" s="30">
        <f t="shared" si="15"/>
        <v>24</v>
      </c>
      <c r="G99" s="30">
        <f t="shared" si="16"/>
        <v>4</v>
      </c>
      <c r="H99" s="30">
        <f t="shared" si="17"/>
        <v>0</v>
      </c>
      <c r="I99" s="30">
        <f t="shared" si="18"/>
        <v>0</v>
      </c>
      <c r="J99" s="30">
        <f t="shared" si="19"/>
        <v>0</v>
      </c>
      <c r="K99" s="30">
        <f t="shared" si="20"/>
        <v>0</v>
      </c>
      <c r="L99" s="30">
        <f t="shared" si="21"/>
        <v>12</v>
      </c>
      <c r="M99" s="38">
        <v>44166</v>
      </c>
      <c r="N99" s="39">
        <v>0</v>
      </c>
      <c r="O99" s="39">
        <v>1.849</v>
      </c>
      <c r="P99" s="39">
        <v>0.52300000000000002</v>
      </c>
      <c r="Q99" s="39">
        <v>0</v>
      </c>
      <c r="R99" s="39">
        <v>2.9630000000000001</v>
      </c>
      <c r="S99" s="39">
        <v>0.91200000000000003</v>
      </c>
      <c r="T99" s="39">
        <v>0.49</v>
      </c>
      <c r="U99" s="39">
        <v>1.718</v>
      </c>
      <c r="V99" s="39">
        <v>13.327</v>
      </c>
      <c r="W99" s="39">
        <v>0</v>
      </c>
      <c r="X99" s="39">
        <v>2.7440000000000002</v>
      </c>
      <c r="Y99" s="39">
        <v>0</v>
      </c>
      <c r="Z99" s="39">
        <v>13.084</v>
      </c>
      <c r="AA99" s="39">
        <v>0</v>
      </c>
      <c r="AB99" s="39">
        <v>1.958</v>
      </c>
      <c r="AC99" s="39">
        <v>0.752</v>
      </c>
      <c r="AD99" s="39">
        <v>4.7530000000000001</v>
      </c>
      <c r="AE99" s="39">
        <v>0</v>
      </c>
      <c r="AF99" s="39">
        <v>0.33500000000000002</v>
      </c>
      <c r="AG99" s="39">
        <v>2.2570000000000001</v>
      </c>
      <c r="AH99" s="39">
        <v>0.44500000000000001</v>
      </c>
      <c r="AI99" s="39">
        <v>1.0169999999999999</v>
      </c>
      <c r="AJ99" s="39">
        <v>13.269</v>
      </c>
      <c r="AK99" s="39">
        <v>0</v>
      </c>
      <c r="AL99" s="39">
        <v>2.4990000000000001</v>
      </c>
      <c r="AM99" s="39">
        <v>0</v>
      </c>
      <c r="AN99" s="39">
        <v>1.379</v>
      </c>
      <c r="AO99" s="39">
        <v>0.59499999999999997</v>
      </c>
      <c r="AP99" s="39">
        <v>0</v>
      </c>
      <c r="AQ99" s="39">
        <v>5.1920000000000002</v>
      </c>
      <c r="AR99" s="39">
        <v>0.35599999999999998</v>
      </c>
      <c r="AS99" s="39">
        <v>4.1470000000000002</v>
      </c>
      <c r="AT99" s="39">
        <v>4.3040000000000003</v>
      </c>
      <c r="AU99" s="39">
        <v>1.105</v>
      </c>
      <c r="AV99" s="39">
        <v>1.0029999999999999</v>
      </c>
      <c r="AW99" s="39">
        <v>2.4700000000000002</v>
      </c>
      <c r="AX99" s="39">
        <v>0.82099999999999995</v>
      </c>
      <c r="AY99" s="39">
        <v>2.3450000000000002</v>
      </c>
      <c r="AZ99" s="39">
        <v>6.0359999999999996</v>
      </c>
      <c r="BA99" s="39">
        <v>4.2999999999999997E-2</v>
      </c>
      <c r="BB99" s="39">
        <v>0.78100000000000003</v>
      </c>
      <c r="BC99" s="39">
        <v>0.54500000000000004</v>
      </c>
      <c r="BD99" s="39">
        <v>0</v>
      </c>
      <c r="BE99" s="39">
        <v>0.82599999999999996</v>
      </c>
      <c r="BF99" s="39">
        <v>0</v>
      </c>
      <c r="BG99" s="39">
        <v>2.4849999999999999</v>
      </c>
      <c r="BH99" s="39">
        <v>7.85</v>
      </c>
      <c r="BI99" s="39">
        <v>0</v>
      </c>
      <c r="BJ99" s="39">
        <v>13.032999999999999</v>
      </c>
      <c r="BK99" s="39">
        <v>0.57599999999999996</v>
      </c>
    </row>
    <row r="100" spans="1:63" x14ac:dyDescent="0.2">
      <c r="A100" s="30">
        <f t="shared" si="22"/>
        <v>2021</v>
      </c>
      <c r="D100" s="30">
        <f t="shared" si="23"/>
        <v>1</v>
      </c>
      <c r="E100" s="30">
        <f t="shared" si="14"/>
        <v>35</v>
      </c>
      <c r="F100" s="30">
        <f t="shared" si="15"/>
        <v>26</v>
      </c>
      <c r="G100" s="30">
        <f t="shared" si="16"/>
        <v>4</v>
      </c>
      <c r="H100" s="30">
        <f t="shared" si="17"/>
        <v>0</v>
      </c>
      <c r="I100" s="30">
        <f t="shared" si="18"/>
        <v>0</v>
      </c>
      <c r="J100" s="30">
        <f t="shared" si="19"/>
        <v>0</v>
      </c>
      <c r="K100" s="30">
        <f t="shared" si="20"/>
        <v>0</v>
      </c>
      <c r="L100" s="30">
        <f t="shared" si="21"/>
        <v>1</v>
      </c>
      <c r="M100" s="38">
        <v>44197</v>
      </c>
      <c r="N100" s="39">
        <v>0</v>
      </c>
      <c r="O100" s="39">
        <v>10.535</v>
      </c>
      <c r="P100" s="39">
        <v>6.9740000000000002</v>
      </c>
      <c r="Q100" s="39">
        <v>0</v>
      </c>
      <c r="R100" s="39">
        <v>0.76500000000000001</v>
      </c>
      <c r="S100" s="39">
        <v>13.891</v>
      </c>
      <c r="T100" s="39">
        <v>0.45300000000000001</v>
      </c>
      <c r="U100" s="39">
        <v>0</v>
      </c>
      <c r="V100" s="39">
        <v>0</v>
      </c>
      <c r="W100" s="39">
        <v>0.47199999999999998</v>
      </c>
      <c r="X100" s="39">
        <v>0.27800000000000002</v>
      </c>
      <c r="Y100" s="39">
        <v>1.6319999999999999</v>
      </c>
      <c r="Z100" s="39">
        <v>0.55700000000000005</v>
      </c>
      <c r="AA100" s="39">
        <v>0</v>
      </c>
      <c r="AB100" s="39">
        <v>3.1179999999999999</v>
      </c>
      <c r="AC100" s="39">
        <v>2.855</v>
      </c>
      <c r="AD100" s="39">
        <v>3.5430000000000001</v>
      </c>
      <c r="AE100" s="39">
        <v>1.5289999999999999</v>
      </c>
      <c r="AF100" s="39">
        <v>4.6470000000000002</v>
      </c>
      <c r="AG100" s="39">
        <v>1.093</v>
      </c>
      <c r="AH100" s="39">
        <v>5.0419999999999998</v>
      </c>
      <c r="AI100" s="39">
        <v>0</v>
      </c>
      <c r="AJ100" s="39">
        <v>0</v>
      </c>
      <c r="AK100" s="39">
        <v>8.0860000000000003</v>
      </c>
      <c r="AL100" s="39">
        <v>0</v>
      </c>
      <c r="AM100" s="39">
        <v>12.628</v>
      </c>
      <c r="AN100" s="39">
        <v>0</v>
      </c>
      <c r="AO100" s="39">
        <v>27.044</v>
      </c>
      <c r="AP100" s="39">
        <v>2.101</v>
      </c>
      <c r="AQ100" s="39">
        <v>0.63100000000000001</v>
      </c>
      <c r="AR100" s="39">
        <v>1.262</v>
      </c>
      <c r="AS100" s="39">
        <v>6.0000000000000001E-3</v>
      </c>
      <c r="AT100" s="39">
        <v>0.81799999999999995</v>
      </c>
      <c r="AU100" s="39">
        <v>1.5469999999999999</v>
      </c>
      <c r="AV100" s="39">
        <v>1.4770000000000001</v>
      </c>
      <c r="AW100" s="39">
        <v>0.40200000000000002</v>
      </c>
      <c r="AX100" s="39">
        <v>6.6180000000000003</v>
      </c>
      <c r="AY100" s="39">
        <v>0</v>
      </c>
      <c r="AZ100" s="39">
        <v>0</v>
      </c>
      <c r="BA100" s="39">
        <v>3.1880000000000002</v>
      </c>
      <c r="BB100" s="39">
        <v>0</v>
      </c>
      <c r="BC100" s="39">
        <v>3.6789999999999998</v>
      </c>
      <c r="BD100" s="39">
        <v>0</v>
      </c>
      <c r="BE100" s="39">
        <v>9.3650000000000002</v>
      </c>
      <c r="BF100" s="39">
        <v>1.6020000000000001</v>
      </c>
      <c r="BG100" s="39">
        <v>4.3949999999999996</v>
      </c>
      <c r="BH100" s="39">
        <v>0</v>
      </c>
      <c r="BI100" s="39">
        <v>3.1869999999999998</v>
      </c>
      <c r="BJ100" s="39">
        <v>4.4029999999999996</v>
      </c>
      <c r="BK100" s="39">
        <v>0</v>
      </c>
    </row>
    <row r="101" spans="1:63" x14ac:dyDescent="0.2">
      <c r="A101" s="30">
        <f t="shared" si="22"/>
        <v>2021</v>
      </c>
      <c r="D101" s="30">
        <f t="shared" si="23"/>
        <v>0</v>
      </c>
      <c r="E101" s="30">
        <f t="shared" si="14"/>
        <v>19</v>
      </c>
      <c r="F101" s="30">
        <f t="shared" si="15"/>
        <v>5</v>
      </c>
      <c r="G101" s="30">
        <f t="shared" si="16"/>
        <v>0</v>
      </c>
      <c r="H101" s="30">
        <f t="shared" si="17"/>
        <v>0</v>
      </c>
      <c r="I101" s="30">
        <f t="shared" si="18"/>
        <v>0</v>
      </c>
      <c r="J101" s="30">
        <f t="shared" si="19"/>
        <v>0</v>
      </c>
      <c r="K101" s="30">
        <f t="shared" si="20"/>
        <v>0</v>
      </c>
      <c r="L101" s="30">
        <f t="shared" si="21"/>
        <v>2</v>
      </c>
      <c r="M101" s="38">
        <v>44228</v>
      </c>
      <c r="N101" s="39">
        <v>0</v>
      </c>
      <c r="O101" s="39">
        <v>1.2030000000000001</v>
      </c>
      <c r="P101" s="39">
        <v>3.2000000000000001E-2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0.2</v>
      </c>
      <c r="W101" s="39">
        <v>0</v>
      </c>
      <c r="X101" s="39">
        <v>0.34300000000000003</v>
      </c>
      <c r="Y101" s="39">
        <v>0</v>
      </c>
      <c r="Z101" s="39">
        <v>0.24199999999999999</v>
      </c>
      <c r="AA101" s="39">
        <v>0</v>
      </c>
      <c r="AB101" s="39">
        <v>0</v>
      </c>
      <c r="AC101" s="39">
        <v>0</v>
      </c>
      <c r="AD101" s="39">
        <v>0</v>
      </c>
      <c r="AE101" s="39">
        <v>0.64</v>
      </c>
      <c r="AF101" s="39">
        <v>4.6340000000000003</v>
      </c>
      <c r="AG101" s="39">
        <v>0</v>
      </c>
      <c r="AH101" s="39">
        <v>9.7189999999999994</v>
      </c>
      <c r="AI101" s="39">
        <v>0</v>
      </c>
      <c r="AJ101" s="39">
        <v>0</v>
      </c>
      <c r="AK101" s="39">
        <v>0.372</v>
      </c>
      <c r="AL101" s="39">
        <v>0</v>
      </c>
      <c r="AM101" s="39">
        <v>0</v>
      </c>
      <c r="AN101" s="39">
        <v>0.45500000000000002</v>
      </c>
      <c r="AO101" s="39">
        <v>0</v>
      </c>
      <c r="AP101" s="39">
        <v>0</v>
      </c>
      <c r="AQ101" s="39">
        <v>0</v>
      </c>
      <c r="AR101" s="39">
        <v>1.3879999999999999</v>
      </c>
      <c r="AS101" s="39">
        <v>0</v>
      </c>
      <c r="AT101" s="39">
        <v>0</v>
      </c>
      <c r="AU101" s="39">
        <v>0.56799999999999995</v>
      </c>
      <c r="AV101" s="39">
        <v>2.2629999999999999</v>
      </c>
      <c r="AW101" s="39">
        <v>0</v>
      </c>
      <c r="AX101" s="39">
        <v>0.76400000000000001</v>
      </c>
      <c r="AY101" s="39">
        <v>0</v>
      </c>
      <c r="AZ101" s="39">
        <v>0</v>
      </c>
      <c r="BA101" s="39">
        <v>0.98599999999999999</v>
      </c>
      <c r="BB101" s="39">
        <v>0</v>
      </c>
      <c r="BC101" s="39">
        <v>0</v>
      </c>
      <c r="BD101" s="39">
        <v>0.20499999999999999</v>
      </c>
      <c r="BE101" s="39">
        <v>0</v>
      </c>
      <c r="BF101" s="39">
        <v>0.41799999999999998</v>
      </c>
      <c r="BG101" s="39">
        <v>0.24</v>
      </c>
      <c r="BH101" s="39">
        <v>0</v>
      </c>
      <c r="BI101" s="39">
        <v>0</v>
      </c>
      <c r="BJ101" s="39">
        <v>0</v>
      </c>
      <c r="BK101" s="39">
        <v>0.35599999999999998</v>
      </c>
    </row>
    <row r="102" spans="1:63" x14ac:dyDescent="0.2">
      <c r="A102" s="30">
        <f t="shared" si="22"/>
        <v>2021</v>
      </c>
      <c r="D102" s="30">
        <f t="shared" si="23"/>
        <v>0</v>
      </c>
      <c r="E102" s="30">
        <f t="shared" si="14"/>
        <v>17</v>
      </c>
      <c r="F102" s="30">
        <f t="shared" si="15"/>
        <v>9</v>
      </c>
      <c r="G102" s="30">
        <f t="shared" si="16"/>
        <v>0</v>
      </c>
      <c r="H102" s="30">
        <f t="shared" si="17"/>
        <v>0</v>
      </c>
      <c r="I102" s="30">
        <f t="shared" si="18"/>
        <v>0</v>
      </c>
      <c r="J102" s="30">
        <f t="shared" si="19"/>
        <v>0</v>
      </c>
      <c r="K102" s="30">
        <f t="shared" si="20"/>
        <v>0</v>
      </c>
      <c r="L102" s="30">
        <f t="shared" si="21"/>
        <v>3</v>
      </c>
      <c r="M102" s="38">
        <v>44256</v>
      </c>
      <c r="N102" s="39">
        <v>0</v>
      </c>
      <c r="O102" s="39">
        <v>0.79400000000000004</v>
      </c>
      <c r="P102" s="39">
        <v>0</v>
      </c>
      <c r="Q102" s="39">
        <v>4.3999999999999997E-2</v>
      </c>
      <c r="R102" s="39">
        <v>0</v>
      </c>
      <c r="S102" s="39">
        <v>4.3579999999999997</v>
      </c>
      <c r="T102" s="39">
        <v>0</v>
      </c>
      <c r="U102" s="39">
        <v>0</v>
      </c>
      <c r="V102" s="39">
        <v>0</v>
      </c>
      <c r="W102" s="39">
        <v>0</v>
      </c>
      <c r="X102" s="39">
        <v>0.439</v>
      </c>
      <c r="Y102" s="39">
        <v>0</v>
      </c>
      <c r="Z102" s="39">
        <v>1.3460000000000001</v>
      </c>
      <c r="AA102" s="39">
        <v>0</v>
      </c>
      <c r="AB102" s="39">
        <v>1.125</v>
      </c>
      <c r="AC102" s="39">
        <v>0</v>
      </c>
      <c r="AD102" s="39">
        <v>0.505</v>
      </c>
      <c r="AE102" s="39">
        <v>0</v>
      </c>
      <c r="AF102" s="39">
        <v>0</v>
      </c>
      <c r="AG102" s="39">
        <v>1.034</v>
      </c>
      <c r="AH102" s="39">
        <v>3.4660000000000002</v>
      </c>
      <c r="AI102" s="39">
        <v>0</v>
      </c>
      <c r="AJ102" s="39">
        <v>0</v>
      </c>
      <c r="AK102" s="39">
        <v>0</v>
      </c>
      <c r="AL102" s="39">
        <v>0</v>
      </c>
      <c r="AM102" s="39">
        <v>0</v>
      </c>
      <c r="AN102" s="39">
        <v>0</v>
      </c>
      <c r="AO102" s="39">
        <v>1.2989999999999999</v>
      </c>
      <c r="AP102" s="39">
        <v>0</v>
      </c>
      <c r="AQ102" s="39">
        <v>0</v>
      </c>
      <c r="AR102" s="39">
        <v>0</v>
      </c>
      <c r="AS102" s="39">
        <v>0.73399999999999999</v>
      </c>
      <c r="AT102" s="39">
        <v>3.181</v>
      </c>
      <c r="AU102" s="39">
        <v>0</v>
      </c>
      <c r="AV102" s="39">
        <v>0</v>
      </c>
      <c r="AW102" s="39">
        <v>2.98</v>
      </c>
      <c r="AX102" s="39">
        <v>0.311</v>
      </c>
      <c r="AY102" s="39">
        <v>0</v>
      </c>
      <c r="AZ102" s="39">
        <v>0</v>
      </c>
      <c r="BA102" s="39">
        <v>0</v>
      </c>
      <c r="BB102" s="39">
        <v>3.9809999999999999</v>
      </c>
      <c r="BC102" s="39">
        <v>0</v>
      </c>
      <c r="BD102" s="39">
        <v>0</v>
      </c>
      <c r="BE102" s="39">
        <v>0</v>
      </c>
      <c r="BF102" s="39">
        <v>0.34200000000000003</v>
      </c>
      <c r="BG102" s="39">
        <v>0</v>
      </c>
      <c r="BH102" s="39">
        <v>0</v>
      </c>
      <c r="BI102" s="39">
        <v>0</v>
      </c>
      <c r="BJ102" s="39">
        <v>0</v>
      </c>
      <c r="BK102" s="39">
        <v>1.0999999999999999E-2</v>
      </c>
    </row>
    <row r="103" spans="1:63" x14ac:dyDescent="0.2">
      <c r="A103" s="30">
        <f t="shared" si="22"/>
        <v>2021</v>
      </c>
      <c r="D103" s="30">
        <f t="shared" si="23"/>
        <v>0</v>
      </c>
      <c r="E103" s="30">
        <f t="shared" si="14"/>
        <v>4</v>
      </c>
      <c r="F103" s="30">
        <f t="shared" si="15"/>
        <v>0</v>
      </c>
      <c r="G103" s="30">
        <f t="shared" si="16"/>
        <v>0</v>
      </c>
      <c r="H103" s="30">
        <f t="shared" si="17"/>
        <v>0</v>
      </c>
      <c r="I103" s="30">
        <f t="shared" si="18"/>
        <v>0</v>
      </c>
      <c r="J103" s="30">
        <f t="shared" si="19"/>
        <v>0</v>
      </c>
      <c r="K103" s="30">
        <f t="shared" si="20"/>
        <v>0</v>
      </c>
      <c r="L103" s="30">
        <f t="shared" si="21"/>
        <v>4</v>
      </c>
      <c r="M103" s="38">
        <v>44287</v>
      </c>
      <c r="N103" s="39">
        <v>0</v>
      </c>
      <c r="O103" s="39">
        <v>0</v>
      </c>
      <c r="P103" s="39">
        <v>0</v>
      </c>
      <c r="Q103" s="39">
        <v>0.40200000000000002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0.23400000000000001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0.55500000000000005</v>
      </c>
      <c r="AN103" s="39">
        <v>0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0.38200000000000001</v>
      </c>
      <c r="BK103" s="39">
        <v>0</v>
      </c>
    </row>
    <row r="104" spans="1:63" x14ac:dyDescent="0.2">
      <c r="A104" s="30">
        <f t="shared" si="22"/>
        <v>2021</v>
      </c>
      <c r="D104" s="30">
        <f t="shared" si="23"/>
        <v>0</v>
      </c>
      <c r="E104" s="30">
        <f t="shared" si="14"/>
        <v>8</v>
      </c>
      <c r="F104" s="30">
        <f t="shared" si="15"/>
        <v>0</v>
      </c>
      <c r="G104" s="30">
        <f t="shared" si="16"/>
        <v>0</v>
      </c>
      <c r="H104" s="30">
        <f t="shared" si="17"/>
        <v>0</v>
      </c>
      <c r="I104" s="30">
        <f t="shared" si="18"/>
        <v>0</v>
      </c>
      <c r="J104" s="30">
        <f t="shared" si="19"/>
        <v>0</v>
      </c>
      <c r="K104" s="30">
        <f t="shared" si="20"/>
        <v>0</v>
      </c>
      <c r="L104" s="30">
        <f t="shared" si="21"/>
        <v>5</v>
      </c>
      <c r="M104" s="38">
        <v>44317</v>
      </c>
      <c r="N104" s="39">
        <v>0</v>
      </c>
      <c r="O104" s="39">
        <v>0</v>
      </c>
      <c r="P104" s="39">
        <v>0.121</v>
      </c>
      <c r="Q104" s="39">
        <v>0</v>
      </c>
      <c r="R104" s="39">
        <v>0.22800000000000001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0.11600000000000001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0.42499999999999999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0.04</v>
      </c>
      <c r="AX104" s="39">
        <v>0</v>
      </c>
      <c r="AY104" s="39">
        <v>0</v>
      </c>
      <c r="AZ104" s="39">
        <v>0.21199999999999999</v>
      </c>
      <c r="BA104" s="39">
        <v>0</v>
      </c>
      <c r="BB104" s="39">
        <v>0</v>
      </c>
      <c r="BC104" s="39">
        <v>0.20799999999999999</v>
      </c>
      <c r="BD104" s="39">
        <v>0</v>
      </c>
      <c r="BE104" s="39">
        <v>0.30199999999999999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</row>
    <row r="105" spans="1:63" x14ac:dyDescent="0.2">
      <c r="A105" s="30">
        <f t="shared" si="22"/>
        <v>2021</v>
      </c>
      <c r="D105" s="30">
        <f t="shared" si="23"/>
        <v>0</v>
      </c>
      <c r="E105" s="30">
        <f t="shared" si="14"/>
        <v>27</v>
      </c>
      <c r="F105" s="30">
        <f t="shared" si="15"/>
        <v>4</v>
      </c>
      <c r="G105" s="30">
        <f t="shared" si="16"/>
        <v>0</v>
      </c>
      <c r="H105" s="30">
        <f t="shared" si="17"/>
        <v>0</v>
      </c>
      <c r="I105" s="30">
        <f t="shared" si="18"/>
        <v>0</v>
      </c>
      <c r="J105" s="30">
        <f t="shared" si="19"/>
        <v>0</v>
      </c>
      <c r="K105" s="30">
        <f t="shared" si="20"/>
        <v>0</v>
      </c>
      <c r="L105" s="30">
        <f t="shared" si="21"/>
        <v>6</v>
      </c>
      <c r="M105" s="38">
        <v>44348</v>
      </c>
      <c r="N105" s="39">
        <v>5.3999999999999999E-2</v>
      </c>
      <c r="O105" s="39">
        <v>0.92</v>
      </c>
      <c r="P105" s="39">
        <v>0.70599999999999996</v>
      </c>
      <c r="Q105" s="39">
        <v>0</v>
      </c>
      <c r="R105" s="39">
        <v>0</v>
      </c>
      <c r="S105" s="39">
        <v>0</v>
      </c>
      <c r="T105" s="39">
        <v>0</v>
      </c>
      <c r="U105" s="39">
        <v>0.63800000000000001</v>
      </c>
      <c r="V105" s="39">
        <v>0.376</v>
      </c>
      <c r="W105" s="39">
        <v>0.252</v>
      </c>
      <c r="X105" s="39">
        <v>2.637</v>
      </c>
      <c r="Y105" s="39">
        <v>0</v>
      </c>
      <c r="Z105" s="39">
        <v>0</v>
      </c>
      <c r="AA105" s="39">
        <v>0.16500000000000001</v>
      </c>
      <c r="AB105" s="39">
        <v>0</v>
      </c>
      <c r="AC105" s="39">
        <v>0</v>
      </c>
      <c r="AD105" s="39">
        <v>0.33400000000000002</v>
      </c>
      <c r="AE105" s="39">
        <v>0</v>
      </c>
      <c r="AF105" s="39">
        <v>0</v>
      </c>
      <c r="AG105" s="39">
        <v>0.36299999999999999</v>
      </c>
      <c r="AH105" s="39">
        <v>0</v>
      </c>
      <c r="AI105" s="39">
        <v>0.20799999999999999</v>
      </c>
      <c r="AJ105" s="39">
        <v>1.9E-2</v>
      </c>
      <c r="AK105" s="39">
        <v>0</v>
      </c>
      <c r="AL105" s="39">
        <v>0</v>
      </c>
      <c r="AM105" s="39">
        <v>1.6779999999999999</v>
      </c>
      <c r="AN105" s="39">
        <v>0.38100000000000001</v>
      </c>
      <c r="AO105" s="39">
        <v>0</v>
      </c>
      <c r="AP105" s="39">
        <v>0</v>
      </c>
      <c r="AQ105" s="39">
        <v>7.1999999999999995E-2</v>
      </c>
      <c r="AR105" s="39">
        <v>0</v>
      </c>
      <c r="AS105" s="39">
        <v>0.28199999999999997</v>
      </c>
      <c r="AT105" s="39">
        <v>0</v>
      </c>
      <c r="AU105" s="39">
        <v>1.732</v>
      </c>
      <c r="AV105" s="39">
        <v>0.47499999999999998</v>
      </c>
      <c r="AW105" s="39">
        <v>0</v>
      </c>
      <c r="AX105" s="39">
        <v>0.22500000000000001</v>
      </c>
      <c r="AY105" s="39">
        <v>0</v>
      </c>
      <c r="AZ105" s="39">
        <v>0</v>
      </c>
      <c r="BA105" s="39">
        <v>0.44800000000000001</v>
      </c>
      <c r="BB105" s="39">
        <v>0.48599999999999999</v>
      </c>
      <c r="BC105" s="39">
        <v>0</v>
      </c>
      <c r="BD105" s="39">
        <v>0</v>
      </c>
      <c r="BE105" s="39">
        <v>0.155</v>
      </c>
      <c r="BF105" s="39">
        <v>9.6000000000000002E-2</v>
      </c>
      <c r="BG105" s="39">
        <v>0.16900000000000001</v>
      </c>
      <c r="BH105" s="39">
        <v>2.7E-2</v>
      </c>
      <c r="BI105" s="39">
        <v>1.659</v>
      </c>
      <c r="BJ105" s="39">
        <v>0.51500000000000001</v>
      </c>
      <c r="BK105" s="39">
        <v>0</v>
      </c>
    </row>
    <row r="106" spans="1:63" x14ac:dyDescent="0.2">
      <c r="A106" s="30">
        <f t="shared" si="22"/>
        <v>2021</v>
      </c>
      <c r="D106" s="30">
        <f t="shared" si="23"/>
        <v>9</v>
      </c>
      <c r="E106" s="30">
        <f t="shared" si="14"/>
        <v>50</v>
      </c>
      <c r="F106" s="30">
        <f t="shared" si="15"/>
        <v>50</v>
      </c>
      <c r="G106" s="30">
        <f t="shared" si="16"/>
        <v>39</v>
      </c>
      <c r="H106" s="30">
        <f t="shared" si="17"/>
        <v>1</v>
      </c>
      <c r="I106" s="30">
        <f t="shared" si="18"/>
        <v>0</v>
      </c>
      <c r="J106" s="30">
        <f t="shared" si="19"/>
        <v>0</v>
      </c>
      <c r="K106" s="30">
        <f t="shared" si="20"/>
        <v>0</v>
      </c>
      <c r="L106" s="30">
        <f t="shared" si="21"/>
        <v>7</v>
      </c>
      <c r="M106" s="38">
        <v>44378</v>
      </c>
      <c r="N106" s="39">
        <v>9.1720000000000006</v>
      </c>
      <c r="O106" s="39">
        <v>27.076000000000001</v>
      </c>
      <c r="P106" s="39">
        <v>23.702999999999999</v>
      </c>
      <c r="Q106" s="39">
        <v>10.634</v>
      </c>
      <c r="R106" s="39">
        <v>35.439</v>
      </c>
      <c r="S106" s="39">
        <v>5.681</v>
      </c>
      <c r="T106" s="39">
        <v>24.577999999999999</v>
      </c>
      <c r="U106" s="39">
        <v>8.9480000000000004</v>
      </c>
      <c r="V106" s="39">
        <v>4.2359999999999998</v>
      </c>
      <c r="W106" s="39">
        <v>37.707000000000001</v>
      </c>
      <c r="X106" s="39">
        <v>21.207000000000001</v>
      </c>
      <c r="Y106" s="39">
        <v>13.362</v>
      </c>
      <c r="Z106" s="39">
        <v>15.003</v>
      </c>
      <c r="AA106" s="39">
        <v>15.782</v>
      </c>
      <c r="AB106" s="39">
        <v>12.523999999999999</v>
      </c>
      <c r="AC106" s="39">
        <v>16.446000000000002</v>
      </c>
      <c r="AD106" s="39">
        <v>2.6869999999999998</v>
      </c>
      <c r="AE106" s="39">
        <v>41.427999999999997</v>
      </c>
      <c r="AF106" s="39">
        <v>51.936999999999998</v>
      </c>
      <c r="AG106" s="39">
        <v>1.669</v>
      </c>
      <c r="AH106" s="39">
        <v>35.024000000000001</v>
      </c>
      <c r="AI106" s="39">
        <v>5.6779999999999999</v>
      </c>
      <c r="AJ106" s="39">
        <v>11.087999999999999</v>
      </c>
      <c r="AK106" s="39">
        <v>23.402000000000001</v>
      </c>
      <c r="AL106" s="39">
        <v>15.145</v>
      </c>
      <c r="AM106" s="39">
        <v>17.748999999999999</v>
      </c>
      <c r="AN106" s="39">
        <v>13.851000000000001</v>
      </c>
      <c r="AO106" s="39">
        <v>17.808</v>
      </c>
      <c r="AP106" s="39">
        <v>16.652999999999999</v>
      </c>
      <c r="AQ106" s="39">
        <v>16.350999999999999</v>
      </c>
      <c r="AR106" s="39">
        <v>6.2619999999999996</v>
      </c>
      <c r="AS106" s="39">
        <v>29.661999999999999</v>
      </c>
      <c r="AT106" s="39">
        <v>8.6690000000000005</v>
      </c>
      <c r="AU106" s="39">
        <v>24.407</v>
      </c>
      <c r="AV106" s="39">
        <v>15.766999999999999</v>
      </c>
      <c r="AW106" s="39">
        <v>16.952000000000002</v>
      </c>
      <c r="AX106" s="39">
        <v>18.370999999999999</v>
      </c>
      <c r="AY106" s="39">
        <v>20.262</v>
      </c>
      <c r="AZ106" s="39">
        <v>15.032999999999999</v>
      </c>
      <c r="BA106" s="39">
        <v>18.859000000000002</v>
      </c>
      <c r="BB106" s="39">
        <v>17.756</v>
      </c>
      <c r="BC106" s="39">
        <v>13.868</v>
      </c>
      <c r="BD106" s="39">
        <v>9.2100000000000009</v>
      </c>
      <c r="BE106" s="39">
        <v>25.167000000000002</v>
      </c>
      <c r="BF106" s="39">
        <v>11.523</v>
      </c>
      <c r="BG106" s="39">
        <v>21.33</v>
      </c>
      <c r="BH106" s="39">
        <v>18.899999999999999</v>
      </c>
      <c r="BI106" s="39">
        <v>18.919</v>
      </c>
      <c r="BJ106" s="39">
        <v>26.834</v>
      </c>
      <c r="BK106" s="39">
        <v>9.14</v>
      </c>
    </row>
    <row r="107" spans="1:63" x14ac:dyDescent="0.2">
      <c r="A107" s="30">
        <f t="shared" si="22"/>
        <v>2021</v>
      </c>
      <c r="D107" s="30">
        <f t="shared" si="23"/>
        <v>1</v>
      </c>
      <c r="E107" s="30">
        <f t="shared" si="14"/>
        <v>50</v>
      </c>
      <c r="F107" s="30">
        <f t="shared" si="15"/>
        <v>47</v>
      </c>
      <c r="G107" s="30">
        <f t="shared" si="16"/>
        <v>3</v>
      </c>
      <c r="H107" s="30">
        <f t="shared" si="17"/>
        <v>0</v>
      </c>
      <c r="I107" s="30">
        <f t="shared" si="18"/>
        <v>0</v>
      </c>
      <c r="J107" s="30">
        <f t="shared" si="19"/>
        <v>0</v>
      </c>
      <c r="K107" s="30">
        <f t="shared" si="20"/>
        <v>0</v>
      </c>
      <c r="L107" s="30">
        <f t="shared" si="21"/>
        <v>8</v>
      </c>
      <c r="M107" s="38">
        <v>44409</v>
      </c>
      <c r="N107" s="39">
        <v>1.341</v>
      </c>
      <c r="O107" s="39">
        <v>6.9820000000000002</v>
      </c>
      <c r="P107" s="39">
        <v>2.0219999999999998</v>
      </c>
      <c r="Q107" s="39">
        <v>3.226</v>
      </c>
      <c r="R107" s="39">
        <v>2.7050000000000001</v>
      </c>
      <c r="S107" s="39">
        <v>1.073</v>
      </c>
      <c r="T107" s="39">
        <v>3.9239999999999999</v>
      </c>
      <c r="U107" s="39">
        <v>3.512</v>
      </c>
      <c r="V107" s="39">
        <v>13.728999999999999</v>
      </c>
      <c r="W107" s="39">
        <v>0.90900000000000003</v>
      </c>
      <c r="X107" s="39">
        <v>0.51700000000000002</v>
      </c>
      <c r="Y107" s="39">
        <v>9.3659999999999997</v>
      </c>
      <c r="Z107" s="39">
        <v>4.8620000000000001</v>
      </c>
      <c r="AA107" s="39">
        <v>3.3130000000000002</v>
      </c>
      <c r="AB107" s="39">
        <v>3.2410000000000001</v>
      </c>
      <c r="AC107" s="39">
        <v>1.8180000000000001</v>
      </c>
      <c r="AD107" s="39">
        <v>2.1059999999999999</v>
      </c>
      <c r="AE107" s="39">
        <v>3.3119999999999998</v>
      </c>
      <c r="AF107" s="39">
        <v>7.7619999999999996</v>
      </c>
      <c r="AG107" s="39">
        <v>2.3879999999999999</v>
      </c>
      <c r="AH107" s="39">
        <v>38.055999999999997</v>
      </c>
      <c r="AI107" s="39">
        <v>1.9790000000000001</v>
      </c>
      <c r="AJ107" s="39">
        <v>1.6839999999999999</v>
      </c>
      <c r="AK107" s="39">
        <v>3.1720000000000002</v>
      </c>
      <c r="AL107" s="39">
        <v>6.6820000000000004</v>
      </c>
      <c r="AM107" s="39">
        <v>1.41</v>
      </c>
      <c r="AN107" s="39">
        <v>1.921</v>
      </c>
      <c r="AO107" s="39">
        <v>6.0839999999999996</v>
      </c>
      <c r="AP107" s="39">
        <v>5.8239999999999998</v>
      </c>
      <c r="AQ107" s="39">
        <v>4.1520000000000001</v>
      </c>
      <c r="AR107" s="39">
        <v>5.6559999999999997</v>
      </c>
      <c r="AS107" s="39">
        <v>1.143</v>
      </c>
      <c r="AT107" s="39">
        <v>5.6420000000000003</v>
      </c>
      <c r="AU107" s="39">
        <v>8.9179999999999993</v>
      </c>
      <c r="AV107" s="39">
        <v>2.7490000000000001</v>
      </c>
      <c r="AW107" s="39">
        <v>5.3680000000000003</v>
      </c>
      <c r="AX107" s="39">
        <v>8.1769999999999996</v>
      </c>
      <c r="AY107" s="39">
        <v>1.363</v>
      </c>
      <c r="AZ107" s="39">
        <v>3.8260000000000001</v>
      </c>
      <c r="BA107" s="39">
        <v>3.456</v>
      </c>
      <c r="BB107" s="39">
        <v>4.1609999999999996</v>
      </c>
      <c r="BC107" s="39">
        <v>3.1349999999999998</v>
      </c>
      <c r="BD107" s="39">
        <v>3.214</v>
      </c>
      <c r="BE107" s="39">
        <v>1.8660000000000001</v>
      </c>
      <c r="BF107" s="39">
        <v>5.5919999999999996</v>
      </c>
      <c r="BG107" s="39">
        <v>0.67500000000000004</v>
      </c>
      <c r="BH107" s="39">
        <v>12.66</v>
      </c>
      <c r="BI107" s="39">
        <v>1.7470000000000001</v>
      </c>
      <c r="BJ107" s="39">
        <v>3.44</v>
      </c>
      <c r="BK107" s="39">
        <v>4.3170000000000002</v>
      </c>
    </row>
    <row r="108" spans="1:63" x14ac:dyDescent="0.2">
      <c r="A108" s="30">
        <f t="shared" si="22"/>
        <v>2021</v>
      </c>
      <c r="D108" s="30">
        <f t="shared" si="23"/>
        <v>1</v>
      </c>
      <c r="E108" s="30">
        <f t="shared" si="14"/>
        <v>46</v>
      </c>
      <c r="F108" s="30">
        <f t="shared" si="15"/>
        <v>43</v>
      </c>
      <c r="G108" s="30">
        <f t="shared" si="16"/>
        <v>15</v>
      </c>
      <c r="H108" s="30">
        <f t="shared" si="17"/>
        <v>0</v>
      </c>
      <c r="I108" s="30">
        <f t="shared" si="18"/>
        <v>0</v>
      </c>
      <c r="J108" s="30">
        <f t="shared" si="19"/>
        <v>0</v>
      </c>
      <c r="K108" s="30">
        <f t="shared" si="20"/>
        <v>0</v>
      </c>
      <c r="L108" s="30">
        <f t="shared" si="21"/>
        <v>9</v>
      </c>
      <c r="M108" s="38">
        <v>44440</v>
      </c>
      <c r="N108" s="39">
        <v>11.289</v>
      </c>
      <c r="O108" s="39">
        <v>1.1040000000000001</v>
      </c>
      <c r="P108" s="39">
        <v>18.992000000000001</v>
      </c>
      <c r="Q108" s="39">
        <v>0</v>
      </c>
      <c r="R108" s="39">
        <v>5.3179999999999996</v>
      </c>
      <c r="S108" s="39">
        <v>4.2709999999999999</v>
      </c>
      <c r="T108" s="39">
        <v>4.5090000000000003</v>
      </c>
      <c r="U108" s="39">
        <v>24.806000000000001</v>
      </c>
      <c r="V108" s="39">
        <v>0.63300000000000001</v>
      </c>
      <c r="W108" s="39">
        <v>9.7230000000000008</v>
      </c>
      <c r="X108" s="39">
        <v>4.8789999999999996</v>
      </c>
      <c r="Y108" s="39">
        <v>4.9420000000000002</v>
      </c>
      <c r="Z108" s="39">
        <v>3.544</v>
      </c>
      <c r="AA108" s="39">
        <v>4.1420000000000003</v>
      </c>
      <c r="AB108" s="39">
        <v>8.0079999999999991</v>
      </c>
      <c r="AC108" s="39">
        <v>1.847</v>
      </c>
      <c r="AD108" s="39">
        <v>10.077999999999999</v>
      </c>
      <c r="AE108" s="39">
        <v>1.236</v>
      </c>
      <c r="AF108" s="39">
        <v>1.52</v>
      </c>
      <c r="AG108" s="39">
        <v>18.658999999999999</v>
      </c>
      <c r="AH108" s="39">
        <v>5.3869999999999996</v>
      </c>
      <c r="AI108" s="39">
        <v>9.7360000000000007</v>
      </c>
      <c r="AJ108" s="39">
        <v>3.843</v>
      </c>
      <c r="AK108" s="39">
        <v>2.581</v>
      </c>
      <c r="AL108" s="39">
        <v>2.081</v>
      </c>
      <c r="AM108" s="39">
        <v>21.24</v>
      </c>
      <c r="AN108" s="39">
        <v>7.73</v>
      </c>
      <c r="AO108" s="39">
        <v>0.91</v>
      </c>
      <c r="AP108" s="39">
        <v>1.42</v>
      </c>
      <c r="AQ108" s="39">
        <v>10.477</v>
      </c>
      <c r="AR108" s="39">
        <v>8.1310000000000002</v>
      </c>
      <c r="AS108" s="39">
        <v>2.5550000000000002</v>
      </c>
      <c r="AT108" s="39">
        <v>14.186999999999999</v>
      </c>
      <c r="AU108" s="39">
        <v>0</v>
      </c>
      <c r="AV108" s="39">
        <v>19.141999999999999</v>
      </c>
      <c r="AW108" s="39">
        <v>0</v>
      </c>
      <c r="AX108" s="39">
        <v>10.384</v>
      </c>
      <c r="AY108" s="39">
        <v>2.46</v>
      </c>
      <c r="AZ108" s="39">
        <v>14.004</v>
      </c>
      <c r="BA108" s="39">
        <v>0</v>
      </c>
      <c r="BB108" s="39">
        <v>2.0859999999999999</v>
      </c>
      <c r="BC108" s="39">
        <v>10.728999999999999</v>
      </c>
      <c r="BD108" s="39">
        <v>17.324000000000002</v>
      </c>
      <c r="BE108" s="39">
        <v>2.3490000000000002</v>
      </c>
      <c r="BF108" s="39">
        <v>2.2120000000000002</v>
      </c>
      <c r="BG108" s="39">
        <v>5.9420000000000002</v>
      </c>
      <c r="BH108" s="39">
        <v>0.437</v>
      </c>
      <c r="BI108" s="39">
        <v>30.710999999999999</v>
      </c>
      <c r="BJ108" s="39">
        <v>3.7240000000000002</v>
      </c>
      <c r="BK108" s="39">
        <v>13.677</v>
      </c>
    </row>
    <row r="109" spans="1:63" x14ac:dyDescent="0.2">
      <c r="A109" s="30">
        <f t="shared" si="22"/>
        <v>2021</v>
      </c>
      <c r="D109" s="30">
        <f t="shared" si="23"/>
        <v>0</v>
      </c>
      <c r="E109" s="30">
        <f t="shared" si="14"/>
        <v>40</v>
      </c>
      <c r="F109" s="30">
        <f t="shared" si="15"/>
        <v>16</v>
      </c>
      <c r="G109" s="30">
        <f t="shared" si="16"/>
        <v>3</v>
      </c>
      <c r="H109" s="30">
        <f t="shared" si="17"/>
        <v>0</v>
      </c>
      <c r="I109" s="30">
        <f t="shared" si="18"/>
        <v>0</v>
      </c>
      <c r="J109" s="30">
        <f t="shared" si="19"/>
        <v>0</v>
      </c>
      <c r="K109" s="30">
        <f t="shared" si="20"/>
        <v>0</v>
      </c>
      <c r="L109" s="30">
        <f t="shared" si="21"/>
        <v>10</v>
      </c>
      <c r="M109" s="38">
        <v>44470</v>
      </c>
      <c r="N109" s="39">
        <v>0.38100000000000001</v>
      </c>
      <c r="O109" s="39">
        <v>0.38600000000000001</v>
      </c>
      <c r="P109" s="39">
        <v>0.13100000000000001</v>
      </c>
      <c r="Q109" s="39">
        <v>0.55000000000000004</v>
      </c>
      <c r="R109" s="39">
        <v>0</v>
      </c>
      <c r="S109" s="39">
        <v>1.744</v>
      </c>
      <c r="T109" s="39">
        <v>3.4000000000000002E-2</v>
      </c>
      <c r="U109" s="39">
        <v>10.816000000000001</v>
      </c>
      <c r="V109" s="39">
        <v>6.9260000000000002</v>
      </c>
      <c r="W109" s="39">
        <v>0.13700000000000001</v>
      </c>
      <c r="X109" s="39">
        <v>0.61499999999999999</v>
      </c>
      <c r="Y109" s="39">
        <v>0</v>
      </c>
      <c r="Z109" s="39">
        <v>0.224</v>
      </c>
      <c r="AA109" s="39">
        <v>0.53100000000000003</v>
      </c>
      <c r="AB109" s="39">
        <v>2.3969999999999998</v>
      </c>
      <c r="AC109" s="39">
        <v>0</v>
      </c>
      <c r="AD109" s="39">
        <v>15.726000000000001</v>
      </c>
      <c r="AE109" s="39">
        <v>0.17799999999999999</v>
      </c>
      <c r="AF109" s="39">
        <v>0.878</v>
      </c>
      <c r="AG109" s="39">
        <v>0</v>
      </c>
      <c r="AH109" s="39">
        <v>0.373</v>
      </c>
      <c r="AI109" s="39">
        <v>0</v>
      </c>
      <c r="AJ109" s="39">
        <v>0.10299999999999999</v>
      </c>
      <c r="AK109" s="39">
        <v>1.181</v>
      </c>
      <c r="AL109" s="39">
        <v>0.24199999999999999</v>
      </c>
      <c r="AM109" s="39">
        <v>0.61</v>
      </c>
      <c r="AN109" s="39">
        <v>6.9359999999999999</v>
      </c>
      <c r="AO109" s="39">
        <v>2.6459999999999999</v>
      </c>
      <c r="AP109" s="39">
        <v>3.4540000000000002</v>
      </c>
      <c r="AQ109" s="39">
        <v>1.2E-2</v>
      </c>
      <c r="AR109" s="39">
        <v>2.4620000000000002</v>
      </c>
      <c r="AS109" s="39">
        <v>0</v>
      </c>
      <c r="AT109" s="39">
        <v>0.40200000000000002</v>
      </c>
      <c r="AU109" s="39">
        <v>2.3559999999999999</v>
      </c>
      <c r="AV109" s="39">
        <v>4.3600000000000003</v>
      </c>
      <c r="AW109" s="39">
        <v>0.39200000000000002</v>
      </c>
      <c r="AX109" s="39">
        <v>0</v>
      </c>
      <c r="AY109" s="39">
        <v>9.0999999999999998E-2</v>
      </c>
      <c r="AZ109" s="39">
        <v>0.85199999999999998</v>
      </c>
      <c r="BA109" s="39">
        <v>0.65100000000000002</v>
      </c>
      <c r="BB109" s="39">
        <v>0.72</v>
      </c>
      <c r="BC109" s="39">
        <v>2.3820000000000001</v>
      </c>
      <c r="BD109" s="39">
        <v>0</v>
      </c>
      <c r="BE109" s="39">
        <v>0.443</v>
      </c>
      <c r="BF109" s="39">
        <v>18.963999999999999</v>
      </c>
      <c r="BG109" s="39">
        <v>0</v>
      </c>
      <c r="BH109" s="39">
        <v>0.49399999999999999</v>
      </c>
      <c r="BI109" s="39">
        <v>7.2</v>
      </c>
      <c r="BJ109" s="39">
        <v>2.964</v>
      </c>
      <c r="BK109" s="39">
        <v>0</v>
      </c>
    </row>
    <row r="110" spans="1:63" x14ac:dyDescent="0.2">
      <c r="A110" s="30">
        <f t="shared" si="22"/>
        <v>2021</v>
      </c>
      <c r="D110" s="30">
        <f t="shared" si="23"/>
        <v>0</v>
      </c>
      <c r="E110" s="30">
        <f t="shared" si="14"/>
        <v>7</v>
      </c>
      <c r="F110" s="30">
        <f t="shared" si="15"/>
        <v>1</v>
      </c>
      <c r="G110" s="30">
        <f t="shared" si="16"/>
        <v>0</v>
      </c>
      <c r="H110" s="30">
        <f t="shared" si="17"/>
        <v>0</v>
      </c>
      <c r="I110" s="30">
        <f t="shared" si="18"/>
        <v>0</v>
      </c>
      <c r="J110" s="30">
        <f t="shared" si="19"/>
        <v>0</v>
      </c>
      <c r="K110" s="30">
        <f t="shared" si="20"/>
        <v>0</v>
      </c>
      <c r="L110" s="30">
        <f t="shared" si="21"/>
        <v>11</v>
      </c>
      <c r="M110" s="38">
        <v>44501</v>
      </c>
      <c r="N110" s="39">
        <v>0</v>
      </c>
      <c r="O110" s="39">
        <v>0.26600000000000001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0.78100000000000003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>
        <v>0</v>
      </c>
      <c r="AQ110" s="39">
        <v>0.72499999999999998</v>
      </c>
      <c r="AR110" s="39">
        <v>0</v>
      </c>
      <c r="AS110" s="39">
        <v>0</v>
      </c>
      <c r="AT110" s="39">
        <v>1.079</v>
      </c>
      <c r="AU110" s="39">
        <v>0</v>
      </c>
      <c r="AV110" s="39">
        <v>0.57799999999999996</v>
      </c>
      <c r="AW110" s="39">
        <v>0</v>
      </c>
      <c r="AX110" s="39">
        <v>0</v>
      </c>
      <c r="AY110" s="39">
        <v>0</v>
      </c>
      <c r="AZ110" s="39">
        <v>0</v>
      </c>
      <c r="BA110" s="39">
        <v>0.252</v>
      </c>
      <c r="BB110" s="39">
        <v>0</v>
      </c>
      <c r="BC110" s="39">
        <v>0</v>
      </c>
      <c r="BD110" s="39">
        <v>0</v>
      </c>
      <c r="BE110" s="39">
        <v>0</v>
      </c>
      <c r="BF110" s="39">
        <v>0</v>
      </c>
      <c r="BG110" s="39">
        <v>0</v>
      </c>
      <c r="BH110" s="39">
        <v>0</v>
      </c>
      <c r="BI110" s="39">
        <v>0.193</v>
      </c>
      <c r="BJ110" s="39">
        <v>0</v>
      </c>
      <c r="BK110" s="39">
        <v>0</v>
      </c>
    </row>
    <row r="111" spans="1:63" x14ac:dyDescent="0.2">
      <c r="A111" s="30">
        <f t="shared" si="22"/>
        <v>2021</v>
      </c>
      <c r="D111" s="30">
        <f t="shared" si="23"/>
        <v>1</v>
      </c>
      <c r="E111" s="30">
        <f t="shared" si="14"/>
        <v>41</v>
      </c>
      <c r="F111" s="30">
        <f t="shared" si="15"/>
        <v>32</v>
      </c>
      <c r="G111" s="30">
        <f t="shared" si="16"/>
        <v>6</v>
      </c>
      <c r="H111" s="30">
        <f t="shared" si="17"/>
        <v>0</v>
      </c>
      <c r="I111" s="30">
        <f t="shared" si="18"/>
        <v>0</v>
      </c>
      <c r="J111" s="30">
        <f t="shared" si="19"/>
        <v>0</v>
      </c>
      <c r="K111" s="30">
        <f t="shared" si="20"/>
        <v>0</v>
      </c>
      <c r="L111" s="30">
        <f t="shared" si="21"/>
        <v>12</v>
      </c>
      <c r="M111" s="38">
        <v>44531</v>
      </c>
      <c r="N111" s="39">
        <v>1.365</v>
      </c>
      <c r="O111" s="39">
        <v>0.29599999999999999</v>
      </c>
      <c r="P111" s="39">
        <v>0.626</v>
      </c>
      <c r="Q111" s="39">
        <v>1.256</v>
      </c>
      <c r="R111" s="39">
        <v>0</v>
      </c>
      <c r="S111" s="39">
        <v>14.151999999999999</v>
      </c>
      <c r="T111" s="39">
        <v>1.66</v>
      </c>
      <c r="U111" s="39">
        <v>4.6189999999999998</v>
      </c>
      <c r="V111" s="39">
        <v>1.464</v>
      </c>
      <c r="W111" s="39">
        <v>4.6269999999999998</v>
      </c>
      <c r="X111" s="39">
        <v>0</v>
      </c>
      <c r="Y111" s="39">
        <v>10.131</v>
      </c>
      <c r="Z111" s="39">
        <v>0</v>
      </c>
      <c r="AA111" s="39">
        <v>9.1549999999999994</v>
      </c>
      <c r="AB111" s="39">
        <v>10.975</v>
      </c>
      <c r="AC111" s="39">
        <v>0.46400000000000002</v>
      </c>
      <c r="AD111" s="39">
        <v>32.756999999999998</v>
      </c>
      <c r="AE111" s="39">
        <v>0</v>
      </c>
      <c r="AF111" s="39">
        <v>1.3939999999999999</v>
      </c>
      <c r="AG111" s="39">
        <v>2.944</v>
      </c>
      <c r="AH111" s="39">
        <v>4.5890000000000004</v>
      </c>
      <c r="AI111" s="39">
        <v>0.10100000000000001</v>
      </c>
      <c r="AJ111" s="39">
        <v>2.0760000000000001</v>
      </c>
      <c r="AK111" s="39">
        <v>2.7010000000000001</v>
      </c>
      <c r="AL111" s="39">
        <v>1.67</v>
      </c>
      <c r="AM111" s="39">
        <v>2.4929999999999999</v>
      </c>
      <c r="AN111" s="39">
        <v>0</v>
      </c>
      <c r="AO111" s="39">
        <v>2.8029999999999999</v>
      </c>
      <c r="AP111" s="39">
        <v>0</v>
      </c>
      <c r="AQ111" s="39">
        <v>19.765000000000001</v>
      </c>
      <c r="AR111" s="39">
        <v>0.66400000000000003</v>
      </c>
      <c r="AS111" s="39">
        <v>3.714</v>
      </c>
      <c r="AT111" s="39">
        <v>0</v>
      </c>
      <c r="AU111" s="39">
        <v>6.5529999999999999</v>
      </c>
      <c r="AV111" s="39">
        <v>1.7270000000000001</v>
      </c>
      <c r="AW111" s="39">
        <v>1.9990000000000001</v>
      </c>
      <c r="AX111" s="39">
        <v>0.68799999999999994</v>
      </c>
      <c r="AY111" s="39">
        <v>3.3570000000000002</v>
      </c>
      <c r="AZ111" s="39">
        <v>0.32500000000000001</v>
      </c>
      <c r="BA111" s="39">
        <v>10.43</v>
      </c>
      <c r="BB111" s="39">
        <v>5.08</v>
      </c>
      <c r="BC111" s="39">
        <v>1.554</v>
      </c>
      <c r="BD111" s="39">
        <v>3.4119999999999999</v>
      </c>
      <c r="BE111" s="39">
        <v>0.45900000000000002</v>
      </c>
      <c r="BF111" s="39">
        <v>0</v>
      </c>
      <c r="BG111" s="39">
        <v>5.8959999999999999</v>
      </c>
      <c r="BH111" s="39">
        <v>0.20599999999999999</v>
      </c>
      <c r="BI111" s="39">
        <v>4.1459999999999999</v>
      </c>
      <c r="BJ111" s="39">
        <v>9.08</v>
      </c>
      <c r="BK111" s="39">
        <v>0</v>
      </c>
    </row>
    <row r="112" spans="1:63" x14ac:dyDescent="0.2">
      <c r="A112" s="30">
        <f t="shared" si="22"/>
        <v>2022</v>
      </c>
      <c r="D112" s="30">
        <f t="shared" si="23"/>
        <v>0</v>
      </c>
      <c r="E112" s="30">
        <f t="shared" si="14"/>
        <v>34</v>
      </c>
      <c r="F112" s="30">
        <f t="shared" si="15"/>
        <v>29</v>
      </c>
      <c r="G112" s="30">
        <f t="shared" si="16"/>
        <v>5</v>
      </c>
      <c r="H112" s="30">
        <f t="shared" si="17"/>
        <v>0</v>
      </c>
      <c r="I112" s="30">
        <f t="shared" si="18"/>
        <v>0</v>
      </c>
      <c r="J112" s="30">
        <f t="shared" si="19"/>
        <v>0</v>
      </c>
      <c r="K112" s="30">
        <f t="shared" si="20"/>
        <v>0</v>
      </c>
      <c r="L112" s="30">
        <f t="shared" si="21"/>
        <v>1</v>
      </c>
      <c r="M112" s="38">
        <v>44562</v>
      </c>
      <c r="N112" s="39">
        <v>3.4079999999999999</v>
      </c>
      <c r="O112" s="39">
        <v>0</v>
      </c>
      <c r="P112" s="39">
        <v>4.2140000000000004</v>
      </c>
      <c r="Q112" s="39">
        <v>1.2</v>
      </c>
      <c r="R112" s="39">
        <v>4.38</v>
      </c>
      <c r="S112" s="39">
        <v>0</v>
      </c>
      <c r="T112" s="39">
        <v>0</v>
      </c>
      <c r="U112" s="39">
        <v>15.692</v>
      </c>
      <c r="V112" s="39">
        <v>1.595</v>
      </c>
      <c r="W112" s="39">
        <v>0.52700000000000002</v>
      </c>
      <c r="X112" s="39">
        <v>0</v>
      </c>
      <c r="Y112" s="39">
        <v>6.52</v>
      </c>
      <c r="Z112" s="39">
        <v>5.3319999999999999</v>
      </c>
      <c r="AA112" s="39">
        <v>0</v>
      </c>
      <c r="AB112" s="39">
        <v>11.746</v>
      </c>
      <c r="AC112" s="39">
        <v>0</v>
      </c>
      <c r="AD112" s="39">
        <v>1.149</v>
      </c>
      <c r="AE112" s="39">
        <v>5.2690000000000001</v>
      </c>
      <c r="AF112" s="39">
        <v>4.9909999999999997</v>
      </c>
      <c r="AG112" s="39">
        <v>0.63600000000000001</v>
      </c>
      <c r="AH112" s="39">
        <v>0.34499999999999997</v>
      </c>
      <c r="AI112" s="39">
        <v>14.007999999999999</v>
      </c>
      <c r="AJ112" s="39">
        <v>0</v>
      </c>
      <c r="AK112" s="39">
        <v>13.045</v>
      </c>
      <c r="AL112" s="39">
        <v>0.33</v>
      </c>
      <c r="AM112" s="39">
        <v>9.8390000000000004</v>
      </c>
      <c r="AN112" s="39">
        <v>0</v>
      </c>
      <c r="AO112" s="39">
        <v>18.198</v>
      </c>
      <c r="AP112" s="39">
        <v>0</v>
      </c>
      <c r="AQ112" s="39">
        <v>5.9710000000000001</v>
      </c>
      <c r="AR112" s="39">
        <v>2.1019999999999999</v>
      </c>
      <c r="AS112" s="39">
        <v>0</v>
      </c>
      <c r="AT112" s="39">
        <v>0</v>
      </c>
      <c r="AU112" s="39">
        <v>3.6880000000000002</v>
      </c>
      <c r="AV112" s="39">
        <v>0</v>
      </c>
      <c r="AW112" s="39">
        <v>7.2409999999999997</v>
      </c>
      <c r="AX112" s="39">
        <v>1.6990000000000001</v>
      </c>
      <c r="AY112" s="39">
        <v>1.962</v>
      </c>
      <c r="AZ112" s="39">
        <v>8.8889999999999993</v>
      </c>
      <c r="BA112" s="39">
        <v>0</v>
      </c>
      <c r="BB112" s="39">
        <v>1.29</v>
      </c>
      <c r="BC112" s="39">
        <v>1.5089999999999999</v>
      </c>
      <c r="BD112" s="39">
        <v>2.3919999999999999</v>
      </c>
      <c r="BE112" s="39">
        <v>0.32600000000000001</v>
      </c>
      <c r="BF112" s="39">
        <v>4.726</v>
      </c>
      <c r="BG112" s="39">
        <v>0</v>
      </c>
      <c r="BH112" s="39">
        <v>0</v>
      </c>
      <c r="BI112" s="39">
        <v>2.2829999999999999</v>
      </c>
      <c r="BJ112" s="39">
        <v>1.76</v>
      </c>
      <c r="BK112" s="39">
        <v>0</v>
      </c>
    </row>
    <row r="113" spans="1:63" x14ac:dyDescent="0.2">
      <c r="A113" s="30">
        <f t="shared" si="22"/>
        <v>2022</v>
      </c>
      <c r="D113" s="30">
        <f t="shared" si="23"/>
        <v>0</v>
      </c>
      <c r="E113" s="30">
        <f t="shared" si="14"/>
        <v>19</v>
      </c>
      <c r="F113" s="30">
        <f t="shared" si="15"/>
        <v>9</v>
      </c>
      <c r="G113" s="30">
        <f t="shared" si="16"/>
        <v>1</v>
      </c>
      <c r="H113" s="30">
        <f t="shared" si="17"/>
        <v>0</v>
      </c>
      <c r="I113" s="30">
        <f t="shared" si="18"/>
        <v>0</v>
      </c>
      <c r="J113" s="30">
        <f t="shared" si="19"/>
        <v>0</v>
      </c>
      <c r="K113" s="30">
        <f t="shared" si="20"/>
        <v>0</v>
      </c>
      <c r="L113" s="30">
        <f t="shared" si="21"/>
        <v>2</v>
      </c>
      <c r="M113" s="38">
        <v>44593</v>
      </c>
      <c r="N113" s="39">
        <v>0</v>
      </c>
      <c r="O113" s="39">
        <v>0</v>
      </c>
      <c r="P113" s="39">
        <v>0.53100000000000003</v>
      </c>
      <c r="Q113" s="39">
        <v>0</v>
      </c>
      <c r="R113" s="39">
        <v>3.28</v>
      </c>
      <c r="S113" s="39">
        <v>0</v>
      </c>
      <c r="T113" s="39">
        <v>0</v>
      </c>
      <c r="U113" s="39">
        <v>1.4999999999999999E-2</v>
      </c>
      <c r="V113" s="39">
        <v>5.67</v>
      </c>
      <c r="W113" s="39">
        <v>0</v>
      </c>
      <c r="X113" s="39">
        <v>3.4540000000000002</v>
      </c>
      <c r="Y113" s="39">
        <v>0</v>
      </c>
      <c r="Z113" s="39">
        <v>1.9630000000000001</v>
      </c>
      <c r="AA113" s="39">
        <v>0</v>
      </c>
      <c r="AB113" s="39">
        <v>0</v>
      </c>
      <c r="AC113" s="39">
        <v>0</v>
      </c>
      <c r="AD113" s="39">
        <v>0</v>
      </c>
      <c r="AE113" s="39">
        <v>1.6240000000000001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19.22</v>
      </c>
      <c r="AL113" s="39">
        <v>0</v>
      </c>
      <c r="AM113" s="39">
        <v>1.8480000000000001</v>
      </c>
      <c r="AN113" s="39">
        <v>0</v>
      </c>
      <c r="AO113" s="39">
        <v>2.83</v>
      </c>
      <c r="AP113" s="39">
        <v>0</v>
      </c>
      <c r="AQ113" s="39">
        <v>0</v>
      </c>
      <c r="AR113" s="39">
        <v>0</v>
      </c>
      <c r="AS113" s="39">
        <v>0.67500000000000004</v>
      </c>
      <c r="AT113" s="39">
        <v>0</v>
      </c>
      <c r="AU113" s="39">
        <v>0</v>
      </c>
      <c r="AV113" s="39">
        <v>1.401</v>
      </c>
      <c r="AW113" s="39">
        <v>0.93300000000000005</v>
      </c>
      <c r="AX113" s="39">
        <v>0.67900000000000005</v>
      </c>
      <c r="AY113" s="39">
        <v>0</v>
      </c>
      <c r="AZ113" s="39">
        <v>2.1999999999999999E-2</v>
      </c>
      <c r="BA113" s="39">
        <v>0</v>
      </c>
      <c r="BB113" s="39">
        <v>0</v>
      </c>
      <c r="BC113" s="39">
        <v>0.128</v>
      </c>
      <c r="BD113" s="39">
        <v>0.17100000000000001</v>
      </c>
      <c r="BE113" s="39">
        <v>0.13500000000000001</v>
      </c>
      <c r="BF113" s="39">
        <v>0</v>
      </c>
      <c r="BG113" s="39">
        <v>0</v>
      </c>
      <c r="BH113" s="39">
        <v>0</v>
      </c>
      <c r="BI113" s="39">
        <v>0</v>
      </c>
      <c r="BJ113" s="39">
        <v>0</v>
      </c>
      <c r="BK113" s="39">
        <v>0.96799999999999997</v>
      </c>
    </row>
    <row r="114" spans="1:63" x14ac:dyDescent="0.2">
      <c r="A114" s="30">
        <f t="shared" si="22"/>
        <v>2022</v>
      </c>
      <c r="D114" s="30">
        <f t="shared" si="23"/>
        <v>0</v>
      </c>
      <c r="E114" s="30">
        <f t="shared" si="14"/>
        <v>21</v>
      </c>
      <c r="F114" s="30">
        <f t="shared" si="15"/>
        <v>10</v>
      </c>
      <c r="G114" s="30">
        <f t="shared" si="16"/>
        <v>1</v>
      </c>
      <c r="H114" s="30">
        <f t="shared" si="17"/>
        <v>0</v>
      </c>
      <c r="I114" s="30">
        <f t="shared" si="18"/>
        <v>0</v>
      </c>
      <c r="J114" s="30">
        <f t="shared" si="19"/>
        <v>0</v>
      </c>
      <c r="K114" s="30">
        <f t="shared" si="20"/>
        <v>0</v>
      </c>
      <c r="L114" s="30">
        <f t="shared" si="21"/>
        <v>3</v>
      </c>
      <c r="M114" s="38">
        <v>44621</v>
      </c>
      <c r="N114" s="39">
        <v>0</v>
      </c>
      <c r="O114" s="39">
        <v>0</v>
      </c>
      <c r="P114" s="39">
        <v>2.573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1.2709999999999999</v>
      </c>
      <c r="W114" s="39">
        <v>0</v>
      </c>
      <c r="X114" s="39">
        <v>0.78</v>
      </c>
      <c r="Y114" s="39">
        <v>0</v>
      </c>
      <c r="Z114" s="39">
        <v>1.706</v>
      </c>
      <c r="AA114" s="39">
        <v>0</v>
      </c>
      <c r="AB114" s="39">
        <v>3.6999999999999998E-2</v>
      </c>
      <c r="AC114" s="39">
        <v>1.202</v>
      </c>
      <c r="AD114" s="39">
        <v>0</v>
      </c>
      <c r="AE114" s="39">
        <v>0</v>
      </c>
      <c r="AF114" s="39">
        <v>0.96799999999999997</v>
      </c>
      <c r="AG114" s="39">
        <v>0.25700000000000001</v>
      </c>
      <c r="AH114" s="39">
        <v>0</v>
      </c>
      <c r="AI114" s="39">
        <v>0.41699999999999998</v>
      </c>
      <c r="AJ114" s="39">
        <v>0</v>
      </c>
      <c r="AK114" s="39">
        <v>0</v>
      </c>
      <c r="AL114" s="39">
        <v>1.2150000000000001</v>
      </c>
      <c r="AM114" s="39">
        <v>0.104</v>
      </c>
      <c r="AN114" s="39">
        <v>0</v>
      </c>
      <c r="AO114" s="39">
        <v>0</v>
      </c>
      <c r="AP114" s="39">
        <v>0</v>
      </c>
      <c r="AQ114" s="39">
        <v>6.3479999999999999</v>
      </c>
      <c r="AR114" s="39">
        <v>0</v>
      </c>
      <c r="AS114" s="39">
        <v>1.3149999999999999</v>
      </c>
      <c r="AT114" s="39">
        <v>0</v>
      </c>
      <c r="AU114" s="39">
        <v>0.53800000000000003</v>
      </c>
      <c r="AV114" s="39">
        <v>0.20699999999999999</v>
      </c>
      <c r="AW114" s="39">
        <v>0</v>
      </c>
      <c r="AX114" s="39">
        <v>1.2989999999999999</v>
      </c>
      <c r="AY114" s="39">
        <v>0</v>
      </c>
      <c r="AZ114" s="39">
        <v>0.84699999999999998</v>
      </c>
      <c r="BA114" s="39">
        <v>0</v>
      </c>
      <c r="BB114" s="39">
        <v>11.74</v>
      </c>
      <c r="BC114" s="39">
        <v>0</v>
      </c>
      <c r="BD114" s="39">
        <v>0</v>
      </c>
      <c r="BE114" s="39">
        <v>0</v>
      </c>
      <c r="BF114" s="39">
        <v>0</v>
      </c>
      <c r="BG114" s="39">
        <v>0.82599999999999996</v>
      </c>
      <c r="BH114" s="39">
        <v>0</v>
      </c>
      <c r="BI114" s="39">
        <v>0.505</v>
      </c>
      <c r="BJ114" s="39">
        <v>1.5760000000000001</v>
      </c>
      <c r="BK114" s="39">
        <v>0</v>
      </c>
    </row>
    <row r="115" spans="1:63" x14ac:dyDescent="0.2">
      <c r="A115" s="30">
        <f t="shared" si="22"/>
        <v>2022</v>
      </c>
      <c r="D115" s="30">
        <f t="shared" si="23"/>
        <v>0</v>
      </c>
      <c r="E115" s="30">
        <f t="shared" si="14"/>
        <v>1</v>
      </c>
      <c r="F115" s="30">
        <f t="shared" si="15"/>
        <v>0</v>
      </c>
      <c r="G115" s="30">
        <f t="shared" si="16"/>
        <v>0</v>
      </c>
      <c r="H115" s="30">
        <f t="shared" si="17"/>
        <v>0</v>
      </c>
      <c r="I115" s="30">
        <f t="shared" si="18"/>
        <v>0</v>
      </c>
      <c r="J115" s="30">
        <f t="shared" si="19"/>
        <v>0</v>
      </c>
      <c r="K115" s="30">
        <f t="shared" si="20"/>
        <v>0</v>
      </c>
      <c r="L115" s="30">
        <f t="shared" si="21"/>
        <v>4</v>
      </c>
      <c r="M115" s="38">
        <v>44652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0.114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0</v>
      </c>
      <c r="BJ115" s="39">
        <v>0</v>
      </c>
      <c r="BK115" s="39">
        <v>0</v>
      </c>
    </row>
    <row r="116" spans="1:63" x14ac:dyDescent="0.2">
      <c r="A116" s="30">
        <f t="shared" si="22"/>
        <v>2022</v>
      </c>
      <c r="D116" s="30">
        <f t="shared" si="23"/>
        <v>0</v>
      </c>
      <c r="E116" s="30">
        <f t="shared" si="14"/>
        <v>4</v>
      </c>
      <c r="F116" s="30">
        <f t="shared" si="15"/>
        <v>1</v>
      </c>
      <c r="G116" s="30">
        <f t="shared" si="16"/>
        <v>0</v>
      </c>
      <c r="H116" s="30">
        <f t="shared" si="17"/>
        <v>0</v>
      </c>
      <c r="I116" s="30">
        <f t="shared" si="18"/>
        <v>0</v>
      </c>
      <c r="J116" s="30">
        <f t="shared" si="19"/>
        <v>0</v>
      </c>
      <c r="K116" s="30">
        <f t="shared" si="20"/>
        <v>0</v>
      </c>
      <c r="L116" s="30">
        <f t="shared" si="21"/>
        <v>5</v>
      </c>
      <c r="M116" s="38">
        <v>44682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0.28299999999999997</v>
      </c>
      <c r="AG116" s="39">
        <v>0</v>
      </c>
      <c r="AH116" s="39">
        <v>1.5629999999999999</v>
      </c>
      <c r="AI116" s="39">
        <v>0</v>
      </c>
      <c r="AJ116" s="39">
        <v>0</v>
      </c>
      <c r="AK116" s="39">
        <v>0</v>
      </c>
      <c r="AL116" s="39">
        <v>0</v>
      </c>
      <c r="AM116" s="39">
        <v>0.40200000000000002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0.41399999999999998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</row>
    <row r="117" spans="1:63" x14ac:dyDescent="0.2">
      <c r="A117" s="30">
        <f t="shared" si="22"/>
        <v>2022</v>
      </c>
      <c r="D117" s="30">
        <f t="shared" si="23"/>
        <v>0</v>
      </c>
      <c r="E117" s="30">
        <f t="shared" si="14"/>
        <v>50</v>
      </c>
      <c r="F117" s="30">
        <f t="shared" si="15"/>
        <v>32</v>
      </c>
      <c r="G117" s="30">
        <f t="shared" si="16"/>
        <v>0</v>
      </c>
      <c r="H117" s="30">
        <f t="shared" si="17"/>
        <v>0</v>
      </c>
      <c r="I117" s="30">
        <f t="shared" si="18"/>
        <v>0</v>
      </c>
      <c r="J117" s="30">
        <f t="shared" si="19"/>
        <v>0</v>
      </c>
      <c r="K117" s="30">
        <f t="shared" si="20"/>
        <v>0</v>
      </c>
      <c r="L117" s="30">
        <f t="shared" si="21"/>
        <v>6</v>
      </c>
      <c r="M117" s="38">
        <v>44713</v>
      </c>
      <c r="N117" s="39">
        <v>0.623</v>
      </c>
      <c r="O117" s="39">
        <v>0.81299999999999994</v>
      </c>
      <c r="P117" s="39">
        <v>1.774</v>
      </c>
      <c r="Q117" s="39">
        <v>1.2390000000000001</v>
      </c>
      <c r="R117" s="39">
        <v>1.982</v>
      </c>
      <c r="S117" s="39">
        <v>0.79</v>
      </c>
      <c r="T117" s="39">
        <v>0.96099999999999997</v>
      </c>
      <c r="U117" s="39">
        <v>1.6240000000000001</v>
      </c>
      <c r="V117" s="39">
        <v>1.079</v>
      </c>
      <c r="W117" s="39">
        <v>4.5469999999999997</v>
      </c>
      <c r="X117" s="39">
        <v>1.016</v>
      </c>
      <c r="Y117" s="39">
        <v>1.3129999999999999</v>
      </c>
      <c r="Z117" s="39">
        <v>0.36799999999999999</v>
      </c>
      <c r="AA117" s="39">
        <v>1.202</v>
      </c>
      <c r="AB117" s="39">
        <v>1.925</v>
      </c>
      <c r="AC117" s="39">
        <v>0.32</v>
      </c>
      <c r="AD117" s="39">
        <v>1.857</v>
      </c>
      <c r="AE117" s="39">
        <v>1.1240000000000001</v>
      </c>
      <c r="AF117" s="39">
        <v>1.0249999999999999</v>
      </c>
      <c r="AG117" s="39">
        <v>1.71</v>
      </c>
      <c r="AH117" s="39">
        <v>1.214</v>
      </c>
      <c r="AI117" s="39">
        <v>0.67100000000000004</v>
      </c>
      <c r="AJ117" s="39">
        <v>8.7999999999999995E-2</v>
      </c>
      <c r="AK117" s="39">
        <v>3.968</v>
      </c>
      <c r="AL117" s="39">
        <v>2.6269999999999998</v>
      </c>
      <c r="AM117" s="39">
        <v>0.26300000000000001</v>
      </c>
      <c r="AN117" s="39">
        <v>1.7150000000000001</v>
      </c>
      <c r="AO117" s="39">
        <v>0.13</v>
      </c>
      <c r="AP117" s="39">
        <v>1.657</v>
      </c>
      <c r="AQ117" s="39">
        <v>1.6319999999999999</v>
      </c>
      <c r="AR117" s="39">
        <v>1.012</v>
      </c>
      <c r="AS117" s="39">
        <v>1.8260000000000001</v>
      </c>
      <c r="AT117" s="39">
        <v>3.5960000000000001</v>
      </c>
      <c r="AU117" s="39">
        <v>0.70799999999999996</v>
      </c>
      <c r="AV117" s="39">
        <v>0.13500000000000001</v>
      </c>
      <c r="AW117" s="39">
        <v>2.2000000000000002</v>
      </c>
      <c r="AX117" s="39">
        <v>2.3660000000000001</v>
      </c>
      <c r="AY117" s="39">
        <v>4.2999999999999997E-2</v>
      </c>
      <c r="AZ117" s="39">
        <v>3.3740000000000001</v>
      </c>
      <c r="BA117" s="39">
        <v>1.5229999999999999</v>
      </c>
      <c r="BB117" s="39">
        <v>1.875</v>
      </c>
      <c r="BC117" s="39">
        <v>2.1560000000000001</v>
      </c>
      <c r="BD117" s="39">
        <v>4.7140000000000004</v>
      </c>
      <c r="BE117" s="39">
        <v>0.154</v>
      </c>
      <c r="BF117" s="39">
        <v>5.157</v>
      </c>
      <c r="BG117" s="39">
        <v>0.435</v>
      </c>
      <c r="BH117" s="39">
        <v>0.878</v>
      </c>
      <c r="BI117" s="39">
        <v>0.13700000000000001</v>
      </c>
      <c r="BJ117" s="39">
        <v>3.9220000000000002</v>
      </c>
      <c r="BK117" s="39">
        <v>0.85499999999999998</v>
      </c>
    </row>
    <row r="118" spans="1:63" x14ac:dyDescent="0.2">
      <c r="A118" s="30">
        <f t="shared" si="22"/>
        <v>2022</v>
      </c>
      <c r="D118" s="30">
        <f t="shared" si="23"/>
        <v>18</v>
      </c>
      <c r="E118" s="30">
        <f t="shared" si="14"/>
        <v>50</v>
      </c>
      <c r="F118" s="30">
        <f t="shared" si="15"/>
        <v>50</v>
      </c>
      <c r="G118" s="30">
        <f t="shared" si="16"/>
        <v>40</v>
      </c>
      <c r="H118" s="30">
        <f t="shared" si="17"/>
        <v>0</v>
      </c>
      <c r="I118" s="30">
        <f t="shared" si="18"/>
        <v>0</v>
      </c>
      <c r="J118" s="30">
        <f t="shared" si="19"/>
        <v>0</v>
      </c>
      <c r="K118" s="30">
        <f t="shared" si="20"/>
        <v>0</v>
      </c>
      <c r="L118" s="30">
        <f t="shared" si="21"/>
        <v>7</v>
      </c>
      <c r="M118" s="38">
        <v>44743</v>
      </c>
      <c r="N118" s="39">
        <v>17.425000000000001</v>
      </c>
      <c r="O118" s="39">
        <v>22.317</v>
      </c>
      <c r="P118" s="39">
        <v>13.760999999999999</v>
      </c>
      <c r="Q118" s="39">
        <v>24.359000000000002</v>
      </c>
      <c r="R118" s="39">
        <v>8.9930000000000003</v>
      </c>
      <c r="S118" s="39">
        <v>36.790999999999997</v>
      </c>
      <c r="T118" s="39">
        <v>16.114000000000001</v>
      </c>
      <c r="U118" s="39">
        <v>22.632999999999999</v>
      </c>
      <c r="V118" s="39">
        <v>33.067999999999998</v>
      </c>
      <c r="W118" s="39">
        <v>8.3059999999999992</v>
      </c>
      <c r="X118" s="39">
        <v>32.337000000000003</v>
      </c>
      <c r="Y118" s="39">
        <v>6.1180000000000003</v>
      </c>
      <c r="Z118" s="39">
        <v>15.737</v>
      </c>
      <c r="AA118" s="39">
        <v>21.024000000000001</v>
      </c>
      <c r="AB118" s="39">
        <v>26.773</v>
      </c>
      <c r="AC118" s="39">
        <v>17.936</v>
      </c>
      <c r="AD118" s="39">
        <v>33.072000000000003</v>
      </c>
      <c r="AE118" s="39">
        <v>6.375</v>
      </c>
      <c r="AF118" s="39">
        <v>30.756</v>
      </c>
      <c r="AG118" s="39">
        <v>13.378</v>
      </c>
      <c r="AH118" s="39">
        <v>14.382999999999999</v>
      </c>
      <c r="AI118" s="39">
        <v>38.213000000000001</v>
      </c>
      <c r="AJ118" s="39">
        <v>37.043999999999997</v>
      </c>
      <c r="AK118" s="39">
        <v>5.4489999999999998</v>
      </c>
      <c r="AL118" s="39">
        <v>4.0970000000000004</v>
      </c>
      <c r="AM118" s="39">
        <v>42.289000000000001</v>
      </c>
      <c r="AN118" s="39">
        <v>38.975999999999999</v>
      </c>
      <c r="AO118" s="39">
        <v>5.2190000000000003</v>
      </c>
      <c r="AP118" s="39">
        <v>18.613</v>
      </c>
      <c r="AQ118" s="39">
        <v>19.413</v>
      </c>
      <c r="AR118" s="39">
        <v>30.202000000000002</v>
      </c>
      <c r="AS118" s="39">
        <v>19.213000000000001</v>
      </c>
      <c r="AT118" s="39">
        <v>29.635999999999999</v>
      </c>
      <c r="AU118" s="39">
        <v>10.493</v>
      </c>
      <c r="AV118" s="39">
        <v>11.548</v>
      </c>
      <c r="AW118" s="39">
        <v>26.416</v>
      </c>
      <c r="AX118" s="39">
        <v>13.698</v>
      </c>
      <c r="AY118" s="39">
        <v>21.568999999999999</v>
      </c>
      <c r="AZ118" s="39">
        <v>36.905000000000001</v>
      </c>
      <c r="BA118" s="39">
        <v>4.2610000000000001</v>
      </c>
      <c r="BB118" s="39">
        <v>19.789000000000001</v>
      </c>
      <c r="BC118" s="39">
        <v>15.615</v>
      </c>
      <c r="BD118" s="39">
        <v>4.57</v>
      </c>
      <c r="BE118" s="39">
        <v>34.649000000000001</v>
      </c>
      <c r="BF118" s="39">
        <v>11.449</v>
      </c>
      <c r="BG118" s="39">
        <v>27.71</v>
      </c>
      <c r="BH118" s="39">
        <v>9.4369999999999994</v>
      </c>
      <c r="BI118" s="39">
        <v>29.271999999999998</v>
      </c>
      <c r="BJ118" s="39">
        <v>11.891999999999999</v>
      </c>
      <c r="BK118" s="39">
        <v>26.562999999999999</v>
      </c>
    </row>
    <row r="119" spans="1:63" x14ac:dyDescent="0.2">
      <c r="A119" s="30">
        <f t="shared" si="22"/>
        <v>2022</v>
      </c>
      <c r="D119" s="30">
        <f t="shared" si="23"/>
        <v>0</v>
      </c>
      <c r="E119" s="30">
        <f t="shared" si="14"/>
        <v>49</v>
      </c>
      <c r="F119" s="30">
        <f t="shared" si="15"/>
        <v>47</v>
      </c>
      <c r="G119" s="30">
        <f t="shared" si="16"/>
        <v>5</v>
      </c>
      <c r="H119" s="30">
        <f t="shared" si="17"/>
        <v>0</v>
      </c>
      <c r="I119" s="30">
        <f t="shared" si="18"/>
        <v>0</v>
      </c>
      <c r="J119" s="30">
        <f t="shared" si="19"/>
        <v>0</v>
      </c>
      <c r="K119" s="30">
        <f t="shared" si="20"/>
        <v>0</v>
      </c>
      <c r="L119" s="30">
        <f t="shared" si="21"/>
        <v>8</v>
      </c>
      <c r="M119" s="38">
        <v>44774</v>
      </c>
      <c r="N119" s="39">
        <v>2.391</v>
      </c>
      <c r="O119" s="39">
        <v>2.7029999999999998</v>
      </c>
      <c r="P119" s="39">
        <v>2.323</v>
      </c>
      <c r="Q119" s="39">
        <v>3.6120000000000001</v>
      </c>
      <c r="R119" s="39">
        <v>4.5350000000000001</v>
      </c>
      <c r="S119" s="39">
        <v>1.337</v>
      </c>
      <c r="T119" s="39">
        <v>2.8690000000000002</v>
      </c>
      <c r="U119" s="39">
        <v>3.718</v>
      </c>
      <c r="V119" s="39">
        <v>2.778</v>
      </c>
      <c r="W119" s="39">
        <v>4.4669999999999996</v>
      </c>
      <c r="X119" s="39">
        <v>2.3410000000000002</v>
      </c>
      <c r="Y119" s="39">
        <v>3.8239999999999998</v>
      </c>
      <c r="Z119" s="39">
        <v>5.9630000000000001</v>
      </c>
      <c r="AA119" s="39">
        <v>1.2210000000000001</v>
      </c>
      <c r="AB119" s="39">
        <v>1.996</v>
      </c>
      <c r="AC119" s="39">
        <v>10.884</v>
      </c>
      <c r="AD119" s="39">
        <v>3.9420000000000002</v>
      </c>
      <c r="AE119" s="39">
        <v>0</v>
      </c>
      <c r="AF119" s="39">
        <v>3.532</v>
      </c>
      <c r="AG119" s="39">
        <v>5.0670000000000002</v>
      </c>
      <c r="AH119" s="39">
        <v>21.405999999999999</v>
      </c>
      <c r="AI119" s="39">
        <v>2.4620000000000002</v>
      </c>
      <c r="AJ119" s="39">
        <v>2.2509999999999999</v>
      </c>
      <c r="AK119" s="39">
        <v>5.7869999999999999</v>
      </c>
      <c r="AL119" s="39">
        <v>1.4079999999999999</v>
      </c>
      <c r="AM119" s="39">
        <v>10.521000000000001</v>
      </c>
      <c r="AN119" s="39">
        <v>3.46</v>
      </c>
      <c r="AO119" s="39">
        <v>2.8319999999999999</v>
      </c>
      <c r="AP119" s="39">
        <v>5.516</v>
      </c>
      <c r="AQ119" s="39">
        <v>2.3820000000000001</v>
      </c>
      <c r="AR119" s="39">
        <v>0.91100000000000003</v>
      </c>
      <c r="AS119" s="39">
        <v>6.8879999999999999</v>
      </c>
      <c r="AT119" s="39">
        <v>1.5289999999999999</v>
      </c>
      <c r="AU119" s="39">
        <v>18.427</v>
      </c>
      <c r="AV119" s="39">
        <v>3.68</v>
      </c>
      <c r="AW119" s="39">
        <v>4.0010000000000003</v>
      </c>
      <c r="AX119" s="39">
        <v>3.2970000000000002</v>
      </c>
      <c r="AY119" s="39">
        <v>1.3440000000000001</v>
      </c>
      <c r="AZ119" s="39">
        <v>6.77</v>
      </c>
      <c r="BA119" s="39">
        <v>2.1160000000000001</v>
      </c>
      <c r="BB119" s="39">
        <v>1.919</v>
      </c>
      <c r="BC119" s="39">
        <v>7.1020000000000003</v>
      </c>
      <c r="BD119" s="39">
        <v>2.649</v>
      </c>
      <c r="BE119" s="39">
        <v>0.81100000000000005</v>
      </c>
      <c r="BF119" s="39">
        <v>4.0119999999999996</v>
      </c>
      <c r="BG119" s="39">
        <v>4.774</v>
      </c>
      <c r="BH119" s="39">
        <v>11.241</v>
      </c>
      <c r="BI119" s="39">
        <v>1.8859999999999999</v>
      </c>
      <c r="BJ119" s="39">
        <v>2.8</v>
      </c>
      <c r="BK119" s="39">
        <v>1.4830000000000001</v>
      </c>
    </row>
    <row r="120" spans="1:63" x14ac:dyDescent="0.2">
      <c r="A120" s="30">
        <f t="shared" si="22"/>
        <v>2022</v>
      </c>
      <c r="D120" s="30">
        <f t="shared" si="23"/>
        <v>3</v>
      </c>
      <c r="E120" s="30">
        <f t="shared" si="14"/>
        <v>48</v>
      </c>
      <c r="F120" s="30">
        <f t="shared" si="15"/>
        <v>43</v>
      </c>
      <c r="G120" s="30">
        <f t="shared" si="16"/>
        <v>11</v>
      </c>
      <c r="H120" s="30">
        <f t="shared" si="17"/>
        <v>0</v>
      </c>
      <c r="I120" s="30">
        <f t="shared" si="18"/>
        <v>0</v>
      </c>
      <c r="J120" s="30">
        <f t="shared" si="19"/>
        <v>0</v>
      </c>
      <c r="K120" s="30">
        <f t="shared" si="20"/>
        <v>0</v>
      </c>
      <c r="L120" s="30">
        <f t="shared" si="21"/>
        <v>9</v>
      </c>
      <c r="M120" s="38">
        <v>44805</v>
      </c>
      <c r="N120" s="39">
        <v>1.212</v>
      </c>
      <c r="O120" s="39">
        <v>17.803000000000001</v>
      </c>
      <c r="P120" s="39">
        <v>0</v>
      </c>
      <c r="Q120" s="39">
        <v>30.196000000000002</v>
      </c>
      <c r="R120" s="39">
        <v>8.6980000000000004</v>
      </c>
      <c r="S120" s="39">
        <v>4.2690000000000001</v>
      </c>
      <c r="T120" s="39">
        <v>10.827</v>
      </c>
      <c r="U120" s="39">
        <v>12.025</v>
      </c>
      <c r="V120" s="39">
        <v>1.7130000000000001</v>
      </c>
      <c r="W120" s="39">
        <v>3.0619999999999998</v>
      </c>
      <c r="X120" s="39">
        <v>0.85299999999999998</v>
      </c>
      <c r="Y120" s="39">
        <v>4.8710000000000004</v>
      </c>
      <c r="Z120" s="39">
        <v>4.2000000000000003E-2</v>
      </c>
      <c r="AA120" s="39">
        <v>29.31</v>
      </c>
      <c r="AB120" s="39">
        <v>4.383</v>
      </c>
      <c r="AC120" s="39">
        <v>1.528</v>
      </c>
      <c r="AD120" s="39">
        <v>1.399</v>
      </c>
      <c r="AE120" s="39">
        <v>33.194000000000003</v>
      </c>
      <c r="AF120" s="39">
        <v>4.4669999999999996</v>
      </c>
      <c r="AG120" s="39">
        <v>7.7889999999999997</v>
      </c>
      <c r="AH120" s="39">
        <v>3.22</v>
      </c>
      <c r="AI120" s="39">
        <v>6.4729999999999999</v>
      </c>
      <c r="AJ120" s="39">
        <v>4.694</v>
      </c>
      <c r="AK120" s="39">
        <v>1.8029999999999999</v>
      </c>
      <c r="AL120" s="39">
        <v>9.9849999999999994</v>
      </c>
      <c r="AM120" s="39">
        <v>2.7549999999999999</v>
      </c>
      <c r="AN120" s="39">
        <v>0.71499999999999997</v>
      </c>
      <c r="AO120" s="39">
        <v>7.6849999999999996</v>
      </c>
      <c r="AP120" s="39">
        <v>10.243</v>
      </c>
      <c r="AQ120" s="39">
        <v>1.607</v>
      </c>
      <c r="AR120" s="39">
        <v>19.934999999999999</v>
      </c>
      <c r="AS120" s="39">
        <v>1.9319999999999999</v>
      </c>
      <c r="AT120" s="39">
        <v>2.637</v>
      </c>
      <c r="AU120" s="39">
        <v>2.4</v>
      </c>
      <c r="AV120" s="39">
        <v>9.5380000000000003</v>
      </c>
      <c r="AW120" s="39">
        <v>5.8000000000000003E-2</v>
      </c>
      <c r="AX120" s="39">
        <v>5.0439999999999996</v>
      </c>
      <c r="AY120" s="39">
        <v>6.3609999999999998</v>
      </c>
      <c r="AZ120" s="39">
        <v>2.8340000000000001</v>
      </c>
      <c r="BA120" s="39">
        <v>4.4089999999999998</v>
      </c>
      <c r="BB120" s="39">
        <v>17.004000000000001</v>
      </c>
      <c r="BC120" s="39">
        <v>2.782</v>
      </c>
      <c r="BD120" s="39">
        <v>3.0649999999999999</v>
      </c>
      <c r="BE120" s="39">
        <v>9.8490000000000002</v>
      </c>
      <c r="BF120" s="39">
        <v>5.0869999999999997</v>
      </c>
      <c r="BG120" s="39">
        <v>2.012</v>
      </c>
      <c r="BH120" s="39">
        <v>0.91700000000000004</v>
      </c>
      <c r="BI120" s="39">
        <v>24.771000000000001</v>
      </c>
      <c r="BJ120" s="39">
        <v>21.814</v>
      </c>
      <c r="BK120" s="39">
        <v>0</v>
      </c>
    </row>
    <row r="121" spans="1:63" x14ac:dyDescent="0.2">
      <c r="A121" s="30">
        <f t="shared" si="22"/>
        <v>2022</v>
      </c>
      <c r="D121" s="30">
        <f t="shared" si="23"/>
        <v>1</v>
      </c>
      <c r="E121" s="30">
        <f t="shared" si="14"/>
        <v>45</v>
      </c>
      <c r="F121" s="30">
        <f t="shared" si="15"/>
        <v>23</v>
      </c>
      <c r="G121" s="30">
        <f t="shared" si="16"/>
        <v>4</v>
      </c>
      <c r="H121" s="30">
        <f t="shared" si="17"/>
        <v>0</v>
      </c>
      <c r="I121" s="30">
        <f t="shared" si="18"/>
        <v>0</v>
      </c>
      <c r="J121" s="30">
        <f t="shared" si="19"/>
        <v>0</v>
      </c>
      <c r="K121" s="30">
        <f t="shared" si="20"/>
        <v>0</v>
      </c>
      <c r="L121" s="30">
        <f t="shared" si="21"/>
        <v>10</v>
      </c>
      <c r="M121" s="38">
        <v>44835</v>
      </c>
      <c r="N121" s="39">
        <v>0.38100000000000001</v>
      </c>
      <c r="O121" s="39">
        <v>6.8570000000000002</v>
      </c>
      <c r="P121" s="39">
        <v>0</v>
      </c>
      <c r="Q121" s="39">
        <v>5.3620000000000001</v>
      </c>
      <c r="R121" s="39">
        <v>1.0509999999999999</v>
      </c>
      <c r="S121" s="39">
        <v>0.33</v>
      </c>
      <c r="T121" s="39">
        <v>0.72099999999999997</v>
      </c>
      <c r="U121" s="39">
        <v>13.086</v>
      </c>
      <c r="V121" s="39">
        <v>0.36499999999999999</v>
      </c>
      <c r="W121" s="39">
        <v>7.3999999999999996E-2</v>
      </c>
      <c r="X121" s="39">
        <v>0</v>
      </c>
      <c r="Y121" s="39">
        <v>1.3979999999999999</v>
      </c>
      <c r="Z121" s="39">
        <v>1.7909999999999999</v>
      </c>
      <c r="AA121" s="39">
        <v>0</v>
      </c>
      <c r="AB121" s="39">
        <v>0.65800000000000003</v>
      </c>
      <c r="AC121" s="39">
        <v>2.09</v>
      </c>
      <c r="AD121" s="39">
        <v>20.294</v>
      </c>
      <c r="AE121" s="39">
        <v>0.21199999999999999</v>
      </c>
      <c r="AF121" s="39">
        <v>0.94399999999999995</v>
      </c>
      <c r="AG121" s="39">
        <v>0.64200000000000002</v>
      </c>
      <c r="AH121" s="39">
        <v>0.185</v>
      </c>
      <c r="AI121" s="39">
        <v>1.42</v>
      </c>
      <c r="AJ121" s="39">
        <v>0.158</v>
      </c>
      <c r="AK121" s="39">
        <v>1.2689999999999999</v>
      </c>
      <c r="AL121" s="39">
        <v>1.7050000000000001</v>
      </c>
      <c r="AM121" s="39">
        <v>0.38200000000000001</v>
      </c>
      <c r="AN121" s="39">
        <v>8.9480000000000004</v>
      </c>
      <c r="AO121" s="39">
        <v>2.722</v>
      </c>
      <c r="AP121" s="39">
        <v>1.57</v>
      </c>
      <c r="AQ121" s="39">
        <v>0.26800000000000002</v>
      </c>
      <c r="AR121" s="39">
        <v>1.0569999999999999</v>
      </c>
      <c r="AS121" s="39">
        <v>0.65700000000000003</v>
      </c>
      <c r="AT121" s="39">
        <v>4.7370000000000001</v>
      </c>
      <c r="AU121" s="39">
        <v>0.50900000000000001</v>
      </c>
      <c r="AV121" s="39">
        <v>10.682</v>
      </c>
      <c r="AW121" s="39">
        <v>0</v>
      </c>
      <c r="AX121" s="39">
        <v>1.4E-2</v>
      </c>
      <c r="AY121" s="39">
        <v>0.84099999999999997</v>
      </c>
      <c r="AZ121" s="39">
        <v>5.6859999999999999</v>
      </c>
      <c r="BA121" s="39">
        <v>0</v>
      </c>
      <c r="BB121" s="39">
        <v>2.2669999999999999</v>
      </c>
      <c r="BC121" s="39">
        <v>3.2410000000000001</v>
      </c>
      <c r="BD121" s="39">
        <v>1.0269999999999999</v>
      </c>
      <c r="BE121" s="39">
        <v>0.40600000000000003</v>
      </c>
      <c r="BF121" s="39">
        <v>33.131999999999998</v>
      </c>
      <c r="BG121" s="39">
        <v>0.57699999999999996</v>
      </c>
      <c r="BH121" s="39">
        <v>0.65400000000000003</v>
      </c>
      <c r="BI121" s="39">
        <v>0.91300000000000003</v>
      </c>
      <c r="BJ121" s="39">
        <v>4.1000000000000002E-2</v>
      </c>
      <c r="BK121" s="39">
        <v>3.0019999999999998</v>
      </c>
    </row>
    <row r="122" spans="1:63" x14ac:dyDescent="0.2">
      <c r="A122" s="30">
        <f t="shared" si="22"/>
        <v>2022</v>
      </c>
      <c r="D122" s="30">
        <f t="shared" si="23"/>
        <v>0</v>
      </c>
      <c r="E122" s="30">
        <f t="shared" si="14"/>
        <v>9</v>
      </c>
      <c r="F122" s="30">
        <f t="shared" si="15"/>
        <v>6</v>
      </c>
      <c r="G122" s="30">
        <f t="shared" si="16"/>
        <v>0</v>
      </c>
      <c r="H122" s="30">
        <f t="shared" si="17"/>
        <v>0</v>
      </c>
      <c r="I122" s="30">
        <f t="shared" si="18"/>
        <v>0</v>
      </c>
      <c r="J122" s="30">
        <f t="shared" si="19"/>
        <v>0</v>
      </c>
      <c r="K122" s="30">
        <f t="shared" si="20"/>
        <v>0</v>
      </c>
      <c r="L122" s="30">
        <f t="shared" si="21"/>
        <v>11</v>
      </c>
      <c r="M122" s="38">
        <v>44866</v>
      </c>
      <c r="N122" s="39">
        <v>0</v>
      </c>
      <c r="O122" s="39">
        <v>3.1120000000000001</v>
      </c>
      <c r="P122" s="39">
        <v>0</v>
      </c>
      <c r="Q122" s="39">
        <v>0</v>
      </c>
      <c r="R122" s="39">
        <v>1.0580000000000001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0.13100000000000001</v>
      </c>
      <c r="AI122" s="39">
        <v>0</v>
      </c>
      <c r="AJ122" s="39">
        <v>3.944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3.0179999999999998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  <c r="AW122" s="39">
        <v>0</v>
      </c>
      <c r="AX122" s="39">
        <v>0</v>
      </c>
      <c r="AY122" s="39">
        <v>0</v>
      </c>
      <c r="AZ122" s="39">
        <v>0</v>
      </c>
      <c r="BA122" s="39">
        <v>0</v>
      </c>
      <c r="BB122" s="39">
        <v>1.4259999999999999</v>
      </c>
      <c r="BC122" s="39">
        <v>0</v>
      </c>
      <c r="BD122" s="39">
        <v>0.46300000000000002</v>
      </c>
      <c r="BE122" s="39">
        <v>0</v>
      </c>
      <c r="BF122" s="39">
        <v>0</v>
      </c>
      <c r="BG122" s="39">
        <v>0</v>
      </c>
      <c r="BH122" s="39">
        <v>3.3889999999999998</v>
      </c>
      <c r="BI122" s="39">
        <v>0</v>
      </c>
      <c r="BJ122" s="39">
        <v>0</v>
      </c>
      <c r="BK122" s="39">
        <v>5.1999999999999998E-2</v>
      </c>
    </row>
    <row r="123" spans="1:63" x14ac:dyDescent="0.2">
      <c r="A123" s="30">
        <f t="shared" si="22"/>
        <v>2022</v>
      </c>
      <c r="D123" s="30">
        <f t="shared" si="23"/>
        <v>2</v>
      </c>
      <c r="E123" s="30">
        <f t="shared" si="14"/>
        <v>36</v>
      </c>
      <c r="F123" s="30">
        <f t="shared" si="15"/>
        <v>27</v>
      </c>
      <c r="G123" s="30">
        <f t="shared" si="16"/>
        <v>5</v>
      </c>
      <c r="H123" s="30">
        <f t="shared" si="17"/>
        <v>1</v>
      </c>
      <c r="I123" s="30">
        <f t="shared" si="18"/>
        <v>0</v>
      </c>
      <c r="J123" s="30">
        <f t="shared" si="19"/>
        <v>0</v>
      </c>
      <c r="K123" s="30">
        <f t="shared" si="20"/>
        <v>0</v>
      </c>
      <c r="L123" s="30">
        <f t="shared" si="21"/>
        <v>12</v>
      </c>
      <c r="M123" s="38">
        <v>44896</v>
      </c>
      <c r="N123" s="39">
        <v>7.8E-2</v>
      </c>
      <c r="O123" s="39">
        <v>6.7910000000000004</v>
      </c>
      <c r="P123" s="39">
        <v>0</v>
      </c>
      <c r="Q123" s="39">
        <v>94.757999999999996</v>
      </c>
      <c r="R123" s="39">
        <v>1.27</v>
      </c>
      <c r="S123" s="39">
        <v>5.4560000000000004</v>
      </c>
      <c r="T123" s="39">
        <v>0.48899999999999999</v>
      </c>
      <c r="U123" s="39">
        <v>3.1949999999999998</v>
      </c>
      <c r="V123" s="39">
        <v>0</v>
      </c>
      <c r="W123" s="39">
        <v>9.7919999999999998</v>
      </c>
      <c r="X123" s="39">
        <v>6.6379999999999999</v>
      </c>
      <c r="Y123" s="39">
        <v>0</v>
      </c>
      <c r="Z123" s="39">
        <v>0.63200000000000001</v>
      </c>
      <c r="AA123" s="39">
        <v>14.507999999999999</v>
      </c>
      <c r="AB123" s="39">
        <v>0</v>
      </c>
      <c r="AC123" s="39">
        <v>8.9469999999999992</v>
      </c>
      <c r="AD123" s="39">
        <v>0</v>
      </c>
      <c r="AE123" s="39">
        <v>30.677</v>
      </c>
      <c r="AF123" s="39">
        <v>13.832000000000001</v>
      </c>
      <c r="AG123" s="39">
        <v>0.36099999999999999</v>
      </c>
      <c r="AH123" s="39">
        <v>13.397</v>
      </c>
      <c r="AI123" s="39">
        <v>0</v>
      </c>
      <c r="AJ123" s="39">
        <v>8.7210000000000001</v>
      </c>
      <c r="AK123" s="39">
        <v>0</v>
      </c>
      <c r="AL123" s="39">
        <v>0</v>
      </c>
      <c r="AM123" s="39">
        <v>3.3450000000000002</v>
      </c>
      <c r="AN123" s="39">
        <v>0.16400000000000001</v>
      </c>
      <c r="AO123" s="39">
        <v>2.9169999999999998</v>
      </c>
      <c r="AP123" s="39">
        <v>6.1340000000000003</v>
      </c>
      <c r="AQ123" s="39">
        <v>2.0369999999999999</v>
      </c>
      <c r="AR123" s="39">
        <v>9.1660000000000004</v>
      </c>
      <c r="AS123" s="39">
        <v>0</v>
      </c>
      <c r="AT123" s="39">
        <v>6.9109999999999996</v>
      </c>
      <c r="AU123" s="39">
        <v>0</v>
      </c>
      <c r="AV123" s="39">
        <v>0</v>
      </c>
      <c r="AW123" s="39">
        <v>0.64500000000000002</v>
      </c>
      <c r="AX123" s="39">
        <v>0</v>
      </c>
      <c r="AY123" s="39">
        <v>3.9729999999999999</v>
      </c>
      <c r="AZ123" s="39">
        <v>0</v>
      </c>
      <c r="BA123" s="39">
        <v>7.5469999999999997</v>
      </c>
      <c r="BB123" s="39">
        <v>2.3740000000000001</v>
      </c>
      <c r="BC123" s="39">
        <v>2.6339999999999999</v>
      </c>
      <c r="BD123" s="39">
        <v>3.8809999999999998</v>
      </c>
      <c r="BE123" s="39">
        <v>0.26200000000000001</v>
      </c>
      <c r="BF123" s="39">
        <v>5.5659999999999998</v>
      </c>
      <c r="BG123" s="39">
        <v>0</v>
      </c>
      <c r="BH123" s="39">
        <v>4.2359999999999998</v>
      </c>
      <c r="BI123" s="39">
        <v>0.33400000000000002</v>
      </c>
      <c r="BJ123" s="39">
        <v>1.3089999999999999</v>
      </c>
      <c r="BK123" s="39">
        <v>0.871</v>
      </c>
    </row>
    <row r="124" spans="1:63" x14ac:dyDescent="0.2">
      <c r="A124" s="30">
        <f t="shared" si="22"/>
        <v>2023</v>
      </c>
      <c r="D124" s="30">
        <f t="shared" si="23"/>
        <v>1</v>
      </c>
      <c r="E124" s="30">
        <f t="shared" si="14"/>
        <v>36</v>
      </c>
      <c r="F124" s="30">
        <f t="shared" si="15"/>
        <v>31</v>
      </c>
      <c r="G124" s="30">
        <f t="shared" si="16"/>
        <v>2</v>
      </c>
      <c r="H124" s="30">
        <f t="shared" si="17"/>
        <v>0</v>
      </c>
      <c r="I124" s="30">
        <f t="shared" si="18"/>
        <v>0</v>
      </c>
      <c r="J124" s="30">
        <f t="shared" si="19"/>
        <v>0</v>
      </c>
      <c r="K124" s="30">
        <f t="shared" si="20"/>
        <v>0</v>
      </c>
      <c r="L124" s="30">
        <f t="shared" si="21"/>
        <v>1</v>
      </c>
      <c r="M124" s="38">
        <v>44927</v>
      </c>
      <c r="N124" s="39">
        <v>3.3149999999999999</v>
      </c>
      <c r="O124" s="39">
        <v>2.5289999999999999</v>
      </c>
      <c r="P124" s="39">
        <v>0</v>
      </c>
      <c r="Q124" s="39">
        <v>7.9</v>
      </c>
      <c r="R124" s="39">
        <v>0</v>
      </c>
      <c r="S124" s="39">
        <v>4.601</v>
      </c>
      <c r="T124" s="39">
        <v>0</v>
      </c>
      <c r="U124" s="39">
        <v>7.2649999999999997</v>
      </c>
      <c r="V124" s="39">
        <v>9.9760000000000009</v>
      </c>
      <c r="W124" s="39">
        <v>0</v>
      </c>
      <c r="X124" s="39">
        <v>0</v>
      </c>
      <c r="Y124" s="39">
        <v>12.664</v>
      </c>
      <c r="Z124" s="39">
        <v>34.520000000000003</v>
      </c>
      <c r="AA124" s="39">
        <v>0</v>
      </c>
      <c r="AB124" s="39">
        <v>6.766</v>
      </c>
      <c r="AC124" s="39">
        <v>0</v>
      </c>
      <c r="AD124" s="39">
        <v>4.9020000000000001</v>
      </c>
      <c r="AE124" s="39">
        <v>0</v>
      </c>
      <c r="AF124" s="39">
        <v>6.6479999999999997</v>
      </c>
      <c r="AG124" s="39">
        <v>2.5579999999999998</v>
      </c>
      <c r="AH124" s="39">
        <v>5.65</v>
      </c>
      <c r="AI124" s="39">
        <v>0.313</v>
      </c>
      <c r="AJ124" s="39">
        <v>0</v>
      </c>
      <c r="AK124" s="39">
        <v>8.3149999999999995</v>
      </c>
      <c r="AL124" s="39">
        <v>6.4240000000000004</v>
      </c>
      <c r="AM124" s="39">
        <v>0</v>
      </c>
      <c r="AN124" s="39">
        <v>0.32</v>
      </c>
      <c r="AO124" s="39">
        <v>8.9819999999999993</v>
      </c>
      <c r="AP124" s="39">
        <v>0.753</v>
      </c>
      <c r="AQ124" s="39">
        <v>3.0249999999999999</v>
      </c>
      <c r="AR124" s="39">
        <v>0</v>
      </c>
      <c r="AS124" s="39">
        <v>7.62</v>
      </c>
      <c r="AT124" s="39">
        <v>8.43</v>
      </c>
      <c r="AU124" s="39">
        <v>0</v>
      </c>
      <c r="AV124" s="39">
        <v>0</v>
      </c>
      <c r="AW124" s="39">
        <v>8.7929999999999993</v>
      </c>
      <c r="AX124" s="39">
        <v>1.407</v>
      </c>
      <c r="AY124" s="39">
        <v>0</v>
      </c>
      <c r="AZ124" s="39">
        <v>5.5650000000000004</v>
      </c>
      <c r="BA124" s="39">
        <v>1.8180000000000001</v>
      </c>
      <c r="BB124" s="39">
        <v>1.149</v>
      </c>
      <c r="BC124" s="39">
        <v>2.0710000000000002</v>
      </c>
      <c r="BD124" s="39">
        <v>0.28000000000000003</v>
      </c>
      <c r="BE124" s="39">
        <v>1.212</v>
      </c>
      <c r="BF124" s="39">
        <v>7.242</v>
      </c>
      <c r="BG124" s="39">
        <v>1.0999999999999999E-2</v>
      </c>
      <c r="BH124" s="39">
        <v>4.9660000000000002</v>
      </c>
      <c r="BI124" s="39">
        <v>2.4390000000000001</v>
      </c>
      <c r="BJ124" s="39">
        <v>1.7789999999999999</v>
      </c>
      <c r="BK124" s="39">
        <v>3.891</v>
      </c>
    </row>
    <row r="125" spans="1:63" x14ac:dyDescent="0.2">
      <c r="A125" s="30">
        <f t="shared" si="22"/>
        <v>2023</v>
      </c>
      <c r="D125" s="30">
        <f t="shared" si="23"/>
        <v>0</v>
      </c>
      <c r="E125" s="30">
        <f t="shared" si="14"/>
        <v>18</v>
      </c>
      <c r="F125" s="30">
        <f t="shared" si="15"/>
        <v>13</v>
      </c>
      <c r="G125" s="30">
        <f t="shared" si="16"/>
        <v>0</v>
      </c>
      <c r="H125" s="30">
        <f t="shared" si="17"/>
        <v>0</v>
      </c>
      <c r="I125" s="30">
        <f t="shared" si="18"/>
        <v>0</v>
      </c>
      <c r="J125" s="30">
        <f t="shared" si="19"/>
        <v>0</v>
      </c>
      <c r="K125" s="30">
        <f t="shared" si="20"/>
        <v>0</v>
      </c>
      <c r="L125" s="30">
        <f t="shared" si="21"/>
        <v>2</v>
      </c>
      <c r="M125" s="38">
        <v>44958</v>
      </c>
      <c r="N125" s="39">
        <v>0</v>
      </c>
      <c r="O125" s="39">
        <v>0</v>
      </c>
      <c r="P125" s="39">
        <v>1.431</v>
      </c>
      <c r="Q125" s="39">
        <v>0</v>
      </c>
      <c r="R125" s="39">
        <v>0</v>
      </c>
      <c r="S125" s="39">
        <v>0</v>
      </c>
      <c r="T125" s="39">
        <v>0.84399999999999997</v>
      </c>
      <c r="U125" s="39">
        <v>0</v>
      </c>
      <c r="V125" s="39">
        <v>2.089</v>
      </c>
      <c r="W125" s="39">
        <v>0</v>
      </c>
      <c r="X125" s="39">
        <v>0</v>
      </c>
      <c r="Y125" s="39">
        <v>8.4000000000000005E-2</v>
      </c>
      <c r="Z125" s="39">
        <v>0</v>
      </c>
      <c r="AA125" s="39">
        <v>2.0710000000000002</v>
      </c>
      <c r="AB125" s="39">
        <v>0</v>
      </c>
      <c r="AC125" s="39">
        <v>5.9909999999999997</v>
      </c>
      <c r="AD125" s="39">
        <v>0</v>
      </c>
      <c r="AE125" s="39">
        <v>3.153</v>
      </c>
      <c r="AF125" s="39">
        <v>0</v>
      </c>
      <c r="AG125" s="39">
        <v>0.754</v>
      </c>
      <c r="AH125" s="39">
        <v>1.1000000000000001</v>
      </c>
      <c r="AI125" s="39">
        <v>0</v>
      </c>
      <c r="AJ125" s="39">
        <v>0</v>
      </c>
      <c r="AK125" s="39">
        <v>4.3639999999999999</v>
      </c>
      <c r="AL125" s="39">
        <v>0</v>
      </c>
      <c r="AM125" s="39">
        <v>0</v>
      </c>
      <c r="AN125" s="39">
        <v>0</v>
      </c>
      <c r="AO125" s="39">
        <v>6.8029999999999999</v>
      </c>
      <c r="AP125" s="39">
        <v>0</v>
      </c>
      <c r="AQ125" s="39">
        <v>6.9139999999999997</v>
      </c>
      <c r="AR125" s="39">
        <v>0</v>
      </c>
      <c r="AS125" s="39">
        <v>8.1000000000000003E-2</v>
      </c>
      <c r="AT125" s="39">
        <v>1.28</v>
      </c>
      <c r="AU125" s="39">
        <v>0</v>
      </c>
      <c r="AV125" s="39">
        <v>3.0459999999999998</v>
      </c>
      <c r="AW125" s="39">
        <v>0</v>
      </c>
      <c r="AX125" s="39">
        <v>8.4250000000000007</v>
      </c>
      <c r="AY125" s="39">
        <v>0</v>
      </c>
      <c r="AZ125" s="39">
        <v>0</v>
      </c>
      <c r="BA125" s="39">
        <v>0</v>
      </c>
      <c r="BB125" s="39">
        <v>0</v>
      </c>
      <c r="BC125" s="39">
        <v>0</v>
      </c>
      <c r="BD125" s="39">
        <v>0</v>
      </c>
      <c r="BE125" s="39">
        <v>4.7370000000000001</v>
      </c>
      <c r="BF125" s="39">
        <v>0.13200000000000001</v>
      </c>
      <c r="BG125" s="39">
        <v>0</v>
      </c>
      <c r="BH125" s="39">
        <v>0</v>
      </c>
      <c r="BI125" s="39">
        <v>0</v>
      </c>
      <c r="BJ125" s="39">
        <v>0</v>
      </c>
      <c r="BK125" s="39">
        <v>0</v>
      </c>
    </row>
    <row r="126" spans="1:63" x14ac:dyDescent="0.2">
      <c r="A126" s="30">
        <f t="shared" si="22"/>
        <v>2023</v>
      </c>
      <c r="D126" s="30">
        <f t="shared" si="23"/>
        <v>0</v>
      </c>
      <c r="E126" s="30">
        <f t="shared" si="14"/>
        <v>23</v>
      </c>
      <c r="F126" s="30">
        <f t="shared" si="15"/>
        <v>13</v>
      </c>
      <c r="G126" s="30">
        <f t="shared" si="16"/>
        <v>0</v>
      </c>
      <c r="H126" s="30">
        <f t="shared" si="17"/>
        <v>0</v>
      </c>
      <c r="I126" s="30">
        <f t="shared" si="18"/>
        <v>0</v>
      </c>
      <c r="J126" s="30">
        <f t="shared" si="19"/>
        <v>0</v>
      </c>
      <c r="K126" s="30">
        <f t="shared" si="20"/>
        <v>0</v>
      </c>
      <c r="L126" s="30">
        <f t="shared" si="21"/>
        <v>3</v>
      </c>
      <c r="M126" s="38">
        <v>44986</v>
      </c>
      <c r="N126" s="39">
        <v>7.0000000000000001E-3</v>
      </c>
      <c r="O126" s="39">
        <v>0</v>
      </c>
      <c r="P126" s="39">
        <v>0</v>
      </c>
      <c r="Q126" s="39">
        <v>3.2000000000000001E-2</v>
      </c>
      <c r="R126" s="39">
        <v>0</v>
      </c>
      <c r="S126" s="39">
        <v>2.48</v>
      </c>
      <c r="T126" s="39">
        <v>2.3290000000000002</v>
      </c>
      <c r="U126" s="39">
        <v>0</v>
      </c>
      <c r="V126" s="39">
        <v>4.6710000000000003</v>
      </c>
      <c r="W126" s="39">
        <v>0</v>
      </c>
      <c r="X126" s="39">
        <v>0</v>
      </c>
      <c r="Y126" s="39">
        <v>2.9009999999999998</v>
      </c>
      <c r="Z126" s="39">
        <v>2.6360000000000001</v>
      </c>
      <c r="AA126" s="39">
        <v>1.393</v>
      </c>
      <c r="AB126" s="39">
        <v>2.492</v>
      </c>
      <c r="AC126" s="39">
        <v>0</v>
      </c>
      <c r="AD126" s="39">
        <v>0</v>
      </c>
      <c r="AE126" s="39">
        <v>0</v>
      </c>
      <c r="AF126" s="39">
        <v>0</v>
      </c>
      <c r="AG126" s="39">
        <v>0.83699999999999997</v>
      </c>
      <c r="AH126" s="39">
        <v>0.66700000000000004</v>
      </c>
      <c r="AI126" s="39">
        <v>0</v>
      </c>
      <c r="AJ126" s="39">
        <v>0</v>
      </c>
      <c r="AK126" s="39">
        <v>0</v>
      </c>
      <c r="AL126" s="39">
        <v>0.91600000000000004</v>
      </c>
      <c r="AM126" s="39">
        <v>0</v>
      </c>
      <c r="AN126" s="39">
        <v>0.318</v>
      </c>
      <c r="AO126" s="39">
        <v>0</v>
      </c>
      <c r="AP126" s="39">
        <v>0</v>
      </c>
      <c r="AQ126" s="39">
        <v>0.70699999999999996</v>
      </c>
      <c r="AR126" s="39">
        <v>0</v>
      </c>
      <c r="AS126" s="39">
        <v>0</v>
      </c>
      <c r="AT126" s="39">
        <v>0.49299999999999999</v>
      </c>
      <c r="AU126" s="39">
        <v>0</v>
      </c>
      <c r="AV126" s="39">
        <v>0</v>
      </c>
      <c r="AW126" s="39">
        <v>4.9809999999999999</v>
      </c>
      <c r="AX126" s="39">
        <v>0.44500000000000001</v>
      </c>
      <c r="AY126" s="39">
        <v>0</v>
      </c>
      <c r="AZ126" s="39">
        <v>0</v>
      </c>
      <c r="BA126" s="39">
        <v>0.13200000000000001</v>
      </c>
      <c r="BB126" s="39">
        <v>3.59</v>
      </c>
      <c r="BC126" s="39">
        <v>0</v>
      </c>
      <c r="BD126" s="39">
        <v>1.452</v>
      </c>
      <c r="BE126" s="39">
        <v>0</v>
      </c>
      <c r="BF126" s="39">
        <v>2.7280000000000002</v>
      </c>
      <c r="BG126" s="39">
        <v>0</v>
      </c>
      <c r="BH126" s="39">
        <v>1.361</v>
      </c>
      <c r="BI126" s="39">
        <v>0</v>
      </c>
      <c r="BJ126" s="39">
        <v>4.9219999999999997</v>
      </c>
      <c r="BK126" s="39">
        <v>0</v>
      </c>
    </row>
    <row r="127" spans="1:63" x14ac:dyDescent="0.2">
      <c r="A127" s="30">
        <f t="shared" si="22"/>
        <v>2023</v>
      </c>
      <c r="D127" s="30">
        <f t="shared" si="23"/>
        <v>0</v>
      </c>
      <c r="E127" s="30">
        <f t="shared" si="14"/>
        <v>2</v>
      </c>
      <c r="F127" s="30">
        <f t="shared" si="15"/>
        <v>1</v>
      </c>
      <c r="G127" s="30">
        <f t="shared" si="16"/>
        <v>0</v>
      </c>
      <c r="H127" s="30">
        <f t="shared" si="17"/>
        <v>0</v>
      </c>
      <c r="I127" s="30">
        <f t="shared" si="18"/>
        <v>0</v>
      </c>
      <c r="J127" s="30">
        <f t="shared" si="19"/>
        <v>0</v>
      </c>
      <c r="K127" s="30">
        <f t="shared" si="20"/>
        <v>0</v>
      </c>
      <c r="L127" s="30">
        <f t="shared" si="21"/>
        <v>4</v>
      </c>
      <c r="M127" s="38">
        <v>45017</v>
      </c>
      <c r="N127" s="39">
        <v>0.29199999999999998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0</v>
      </c>
      <c r="AT127" s="39">
        <v>0</v>
      </c>
      <c r="AU127" s="39">
        <v>0</v>
      </c>
      <c r="AV127" s="39">
        <v>1.3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  <c r="BB127" s="39">
        <v>0</v>
      </c>
      <c r="BC127" s="39">
        <v>0</v>
      </c>
      <c r="BD127" s="39">
        <v>0</v>
      </c>
      <c r="BE127" s="39">
        <v>0</v>
      </c>
      <c r="BF127" s="39">
        <v>0</v>
      </c>
      <c r="BG127" s="39">
        <v>0</v>
      </c>
      <c r="BH127" s="39">
        <v>0</v>
      </c>
      <c r="BI127" s="39">
        <v>0</v>
      </c>
      <c r="BJ127" s="39">
        <v>0</v>
      </c>
      <c r="BK127" s="39">
        <v>0</v>
      </c>
    </row>
    <row r="128" spans="1:63" x14ac:dyDescent="0.2">
      <c r="A128" s="30">
        <f t="shared" si="22"/>
        <v>2023</v>
      </c>
      <c r="D128" s="30">
        <f t="shared" si="23"/>
        <v>0</v>
      </c>
      <c r="E128" s="30">
        <f t="shared" si="14"/>
        <v>3</v>
      </c>
      <c r="F128" s="30">
        <f t="shared" si="15"/>
        <v>0</v>
      </c>
      <c r="G128" s="30">
        <f t="shared" si="16"/>
        <v>0</v>
      </c>
      <c r="H128" s="30">
        <f t="shared" si="17"/>
        <v>0</v>
      </c>
      <c r="I128" s="30">
        <f t="shared" si="18"/>
        <v>0</v>
      </c>
      <c r="J128" s="30">
        <f t="shared" si="19"/>
        <v>0</v>
      </c>
      <c r="K128" s="30">
        <f t="shared" si="20"/>
        <v>0</v>
      </c>
      <c r="L128" s="30">
        <f t="shared" si="21"/>
        <v>5</v>
      </c>
      <c r="M128" s="38">
        <v>45047</v>
      </c>
      <c r="N128" s="39">
        <v>0</v>
      </c>
      <c r="O128" s="39">
        <v>0</v>
      </c>
      <c r="P128" s="39">
        <v>0.99199999999999999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0.90500000000000003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0.61599999999999999</v>
      </c>
      <c r="BK128" s="39">
        <v>0</v>
      </c>
    </row>
    <row r="129" spans="1:63" x14ac:dyDescent="0.2">
      <c r="A129" s="30">
        <f t="shared" si="22"/>
        <v>2023</v>
      </c>
      <c r="D129" s="30">
        <f t="shared" si="23"/>
        <v>0</v>
      </c>
      <c r="E129" s="30">
        <f t="shared" si="14"/>
        <v>26</v>
      </c>
      <c r="F129" s="30">
        <f t="shared" si="15"/>
        <v>4</v>
      </c>
      <c r="G129" s="30">
        <f t="shared" si="16"/>
        <v>0</v>
      </c>
      <c r="H129" s="30">
        <f t="shared" si="17"/>
        <v>0</v>
      </c>
      <c r="I129" s="30">
        <f t="shared" si="18"/>
        <v>0</v>
      </c>
      <c r="J129" s="30">
        <f t="shared" si="19"/>
        <v>0</v>
      </c>
      <c r="K129" s="30">
        <f t="shared" si="20"/>
        <v>0</v>
      </c>
      <c r="L129" s="30">
        <f t="shared" si="21"/>
        <v>6</v>
      </c>
      <c r="M129" s="38">
        <v>45078</v>
      </c>
      <c r="N129" s="39">
        <v>0.52500000000000002</v>
      </c>
      <c r="O129" s="39">
        <v>0.873</v>
      </c>
      <c r="P129" s="39">
        <v>0</v>
      </c>
      <c r="Q129" s="39">
        <v>0.96499999999999997</v>
      </c>
      <c r="R129" s="39">
        <v>0</v>
      </c>
      <c r="S129" s="39">
        <v>0.46800000000000003</v>
      </c>
      <c r="T129" s="39">
        <v>0</v>
      </c>
      <c r="U129" s="39">
        <v>3.9E-2</v>
      </c>
      <c r="V129" s="39">
        <v>0</v>
      </c>
      <c r="W129" s="39">
        <v>0</v>
      </c>
      <c r="X129" s="39">
        <v>1.794</v>
      </c>
      <c r="Y129" s="39">
        <v>0</v>
      </c>
      <c r="Z129" s="39">
        <v>0</v>
      </c>
      <c r="AA129" s="39">
        <v>0</v>
      </c>
      <c r="AB129" s="39">
        <v>0.156</v>
      </c>
      <c r="AC129" s="39">
        <v>0.27</v>
      </c>
      <c r="AD129" s="39">
        <v>0.46</v>
      </c>
      <c r="AE129" s="39">
        <v>0.17199999999999999</v>
      </c>
      <c r="AF129" s="39">
        <v>1.171</v>
      </c>
      <c r="AG129" s="39">
        <v>0</v>
      </c>
      <c r="AH129" s="39">
        <v>2.3E-2</v>
      </c>
      <c r="AI129" s="39">
        <v>0</v>
      </c>
      <c r="AJ129" s="39">
        <v>0.88800000000000001</v>
      </c>
      <c r="AK129" s="39">
        <v>0</v>
      </c>
      <c r="AL129" s="39">
        <v>0.66100000000000003</v>
      </c>
      <c r="AM129" s="39">
        <v>0.47399999999999998</v>
      </c>
      <c r="AN129" s="39">
        <v>0</v>
      </c>
      <c r="AO129" s="39">
        <v>0</v>
      </c>
      <c r="AP129" s="39">
        <v>0.28799999999999998</v>
      </c>
      <c r="AQ129" s="39">
        <v>0.63200000000000001</v>
      </c>
      <c r="AR129" s="39">
        <v>0</v>
      </c>
      <c r="AS129" s="39">
        <v>0</v>
      </c>
      <c r="AT129" s="39">
        <v>0</v>
      </c>
      <c r="AU129" s="39">
        <v>1.768</v>
      </c>
      <c r="AV129" s="39">
        <v>0.35</v>
      </c>
      <c r="AW129" s="39">
        <v>0</v>
      </c>
      <c r="AX129" s="39">
        <v>0.13900000000000001</v>
      </c>
      <c r="AY129" s="39">
        <v>0</v>
      </c>
      <c r="AZ129" s="39">
        <v>0</v>
      </c>
      <c r="BA129" s="39">
        <v>0.55400000000000005</v>
      </c>
      <c r="BB129" s="39">
        <v>1.238</v>
      </c>
      <c r="BC129" s="39">
        <v>0</v>
      </c>
      <c r="BD129" s="39">
        <v>0.30199999999999999</v>
      </c>
      <c r="BE129" s="39">
        <v>0</v>
      </c>
      <c r="BF129" s="39">
        <v>0.96</v>
      </c>
      <c r="BG129" s="39">
        <v>0</v>
      </c>
      <c r="BH129" s="39">
        <v>0</v>
      </c>
      <c r="BI129" s="39">
        <v>0.55100000000000005</v>
      </c>
      <c r="BJ129" s="39">
        <v>0.28899999999999998</v>
      </c>
      <c r="BK129" s="39">
        <v>0</v>
      </c>
    </row>
    <row r="130" spans="1:63" x14ac:dyDescent="0.2">
      <c r="A130" s="30">
        <f t="shared" si="22"/>
        <v>2023</v>
      </c>
      <c r="D130" s="30">
        <f t="shared" si="23"/>
        <v>20</v>
      </c>
      <c r="E130" s="30">
        <f t="shared" si="14"/>
        <v>50</v>
      </c>
      <c r="F130" s="30">
        <f t="shared" si="15"/>
        <v>50</v>
      </c>
      <c r="G130" s="30">
        <f t="shared" si="16"/>
        <v>38</v>
      </c>
      <c r="H130" s="30">
        <f t="shared" si="17"/>
        <v>1</v>
      </c>
      <c r="I130" s="30">
        <f t="shared" si="18"/>
        <v>0</v>
      </c>
      <c r="J130" s="30">
        <f t="shared" si="19"/>
        <v>0</v>
      </c>
      <c r="K130" s="30">
        <f t="shared" si="20"/>
        <v>0</v>
      </c>
      <c r="L130" s="30">
        <f t="shared" si="21"/>
        <v>7</v>
      </c>
      <c r="M130" s="38">
        <v>45108</v>
      </c>
      <c r="N130" s="39">
        <v>24.321000000000002</v>
      </c>
      <c r="O130" s="39">
        <v>15.635999999999999</v>
      </c>
      <c r="P130" s="39">
        <v>25.571000000000002</v>
      </c>
      <c r="Q130" s="39">
        <v>12.429</v>
      </c>
      <c r="R130" s="39">
        <v>5.8819999999999997</v>
      </c>
      <c r="S130" s="39">
        <v>41.415999999999997</v>
      </c>
      <c r="T130" s="39">
        <v>9.7970000000000006</v>
      </c>
      <c r="U130" s="39">
        <v>32.505000000000003</v>
      </c>
      <c r="V130" s="39">
        <v>35.776000000000003</v>
      </c>
      <c r="W130" s="39">
        <v>6.9290000000000003</v>
      </c>
      <c r="X130" s="39">
        <v>12.523</v>
      </c>
      <c r="Y130" s="39">
        <v>26.158000000000001</v>
      </c>
      <c r="Z130" s="39">
        <v>5.4189999999999996</v>
      </c>
      <c r="AA130" s="39">
        <v>40.466000000000001</v>
      </c>
      <c r="AB130" s="39">
        <v>6.1680000000000001</v>
      </c>
      <c r="AC130" s="39">
        <v>40.244999999999997</v>
      </c>
      <c r="AD130" s="39">
        <v>12.802</v>
      </c>
      <c r="AE130" s="39">
        <v>29.131</v>
      </c>
      <c r="AF130" s="39">
        <v>21.85</v>
      </c>
      <c r="AG130" s="39">
        <v>19.553999999999998</v>
      </c>
      <c r="AH130" s="39">
        <v>28.54</v>
      </c>
      <c r="AI130" s="39">
        <v>12.907</v>
      </c>
      <c r="AJ130" s="39">
        <v>52.933999999999997</v>
      </c>
      <c r="AK130" s="39">
        <v>2.718</v>
      </c>
      <c r="AL130" s="39">
        <v>16.09</v>
      </c>
      <c r="AM130" s="39">
        <v>21.751999999999999</v>
      </c>
      <c r="AN130" s="39">
        <v>30.170999999999999</v>
      </c>
      <c r="AO130" s="39">
        <v>10.302</v>
      </c>
      <c r="AP130" s="39">
        <v>18.928999999999998</v>
      </c>
      <c r="AQ130" s="39">
        <v>22.198</v>
      </c>
      <c r="AR130" s="39">
        <v>31.599</v>
      </c>
      <c r="AS130" s="39">
        <v>11.109</v>
      </c>
      <c r="AT130" s="39">
        <v>32.125</v>
      </c>
      <c r="AU130" s="39">
        <v>9.0879999999999992</v>
      </c>
      <c r="AV130" s="39">
        <v>14.202</v>
      </c>
      <c r="AW130" s="39">
        <v>25.204000000000001</v>
      </c>
      <c r="AX130" s="39">
        <v>28.251999999999999</v>
      </c>
      <c r="AY130" s="39">
        <v>13.834</v>
      </c>
      <c r="AZ130" s="39">
        <v>3.8130000000000002</v>
      </c>
      <c r="BA130" s="39">
        <v>44.716999999999999</v>
      </c>
      <c r="BB130" s="39">
        <v>37.253999999999998</v>
      </c>
      <c r="BC130" s="39">
        <v>5.63</v>
      </c>
      <c r="BD130" s="39">
        <v>23.23</v>
      </c>
      <c r="BE130" s="39">
        <v>13.509</v>
      </c>
      <c r="BF130" s="39">
        <v>37.363999999999997</v>
      </c>
      <c r="BG130" s="39">
        <v>7.5810000000000004</v>
      </c>
      <c r="BH130" s="39">
        <v>35.249000000000002</v>
      </c>
      <c r="BI130" s="39">
        <v>6.3</v>
      </c>
      <c r="BJ130" s="39">
        <v>36.834000000000003</v>
      </c>
      <c r="BK130" s="39">
        <v>6.8449999999999998</v>
      </c>
    </row>
    <row r="131" spans="1:63" x14ac:dyDescent="0.2">
      <c r="A131" s="30">
        <f t="shared" si="22"/>
        <v>2023</v>
      </c>
      <c r="D131" s="30">
        <f t="shared" si="23"/>
        <v>1</v>
      </c>
      <c r="E131" s="30">
        <f t="shared" si="14"/>
        <v>49</v>
      </c>
      <c r="F131" s="30">
        <f t="shared" si="15"/>
        <v>46</v>
      </c>
      <c r="G131" s="30">
        <f t="shared" si="16"/>
        <v>5</v>
      </c>
      <c r="H131" s="30">
        <f t="shared" si="17"/>
        <v>0</v>
      </c>
      <c r="I131" s="30">
        <f t="shared" si="18"/>
        <v>0</v>
      </c>
      <c r="J131" s="30">
        <f t="shared" si="19"/>
        <v>0</v>
      </c>
      <c r="K131" s="30">
        <f t="shared" si="20"/>
        <v>0</v>
      </c>
      <c r="L131" s="30">
        <f t="shared" si="21"/>
        <v>8</v>
      </c>
      <c r="M131" s="38">
        <v>45139</v>
      </c>
      <c r="N131" s="39">
        <v>0.97799999999999998</v>
      </c>
      <c r="O131" s="39">
        <v>7.2910000000000004</v>
      </c>
      <c r="P131" s="39">
        <v>4.0990000000000002</v>
      </c>
      <c r="Q131" s="39">
        <v>2.262</v>
      </c>
      <c r="R131" s="39">
        <v>3.4460000000000002</v>
      </c>
      <c r="S131" s="39">
        <v>2.548</v>
      </c>
      <c r="T131" s="39">
        <v>1.169</v>
      </c>
      <c r="U131" s="39">
        <v>2.3980000000000001</v>
      </c>
      <c r="V131" s="39">
        <v>5.6779999999999999</v>
      </c>
      <c r="W131" s="39">
        <v>1.4890000000000001</v>
      </c>
      <c r="X131" s="39">
        <v>1.8440000000000001</v>
      </c>
      <c r="Y131" s="39">
        <v>3.1619999999999999</v>
      </c>
      <c r="Z131" s="39">
        <v>2.3860000000000001</v>
      </c>
      <c r="AA131" s="39">
        <v>2.141</v>
      </c>
      <c r="AB131" s="39">
        <v>3.6150000000000002</v>
      </c>
      <c r="AC131" s="39">
        <v>5.62</v>
      </c>
      <c r="AD131" s="39">
        <v>2.9750000000000001</v>
      </c>
      <c r="AE131" s="39">
        <v>3.6989999999999998</v>
      </c>
      <c r="AF131" s="39">
        <v>5.673</v>
      </c>
      <c r="AG131" s="39">
        <v>1.492</v>
      </c>
      <c r="AH131" s="39">
        <v>14.278</v>
      </c>
      <c r="AI131" s="39">
        <v>5.1390000000000002</v>
      </c>
      <c r="AJ131" s="39">
        <v>2.9940000000000002</v>
      </c>
      <c r="AK131" s="39">
        <v>7.82</v>
      </c>
      <c r="AL131" s="39">
        <v>4.2370000000000001</v>
      </c>
      <c r="AM131" s="39">
        <v>2.3839999999999999</v>
      </c>
      <c r="AN131" s="39">
        <v>5.3819999999999997</v>
      </c>
      <c r="AO131" s="39">
        <v>1.361</v>
      </c>
      <c r="AP131" s="39">
        <v>4.101</v>
      </c>
      <c r="AQ131" s="39">
        <v>3.2269999999999999</v>
      </c>
      <c r="AR131" s="39">
        <v>0.878</v>
      </c>
      <c r="AS131" s="39">
        <v>8.2840000000000007</v>
      </c>
      <c r="AT131" s="39">
        <v>3.077</v>
      </c>
      <c r="AU131" s="39">
        <v>10.596</v>
      </c>
      <c r="AV131" s="39">
        <v>0</v>
      </c>
      <c r="AW131" s="39">
        <v>10.981999999999999</v>
      </c>
      <c r="AX131" s="39">
        <v>2.044</v>
      </c>
      <c r="AY131" s="39">
        <v>3.5870000000000002</v>
      </c>
      <c r="AZ131" s="39">
        <v>1.2569999999999999</v>
      </c>
      <c r="BA131" s="39">
        <v>4.0890000000000004</v>
      </c>
      <c r="BB131" s="39">
        <v>1.3540000000000001</v>
      </c>
      <c r="BC131" s="39">
        <v>5.2569999999999997</v>
      </c>
      <c r="BD131" s="39">
        <v>0.32800000000000001</v>
      </c>
      <c r="BE131" s="39">
        <v>3.222</v>
      </c>
      <c r="BF131" s="39">
        <v>1.022</v>
      </c>
      <c r="BG131" s="39">
        <v>14.211</v>
      </c>
      <c r="BH131" s="39">
        <v>39.027999999999999</v>
      </c>
      <c r="BI131" s="39">
        <v>1.0900000000000001</v>
      </c>
      <c r="BJ131" s="39">
        <v>3.45</v>
      </c>
      <c r="BK131" s="39">
        <v>1.8879999999999999</v>
      </c>
    </row>
    <row r="132" spans="1:63" x14ac:dyDescent="0.2">
      <c r="A132" s="30">
        <f t="shared" si="22"/>
        <v>2023</v>
      </c>
      <c r="D132" s="30">
        <f t="shared" si="23"/>
        <v>3</v>
      </c>
      <c r="E132" s="30">
        <f t="shared" si="14"/>
        <v>49</v>
      </c>
      <c r="F132" s="30">
        <f t="shared" si="15"/>
        <v>46</v>
      </c>
      <c r="G132" s="30">
        <f t="shared" si="16"/>
        <v>19</v>
      </c>
      <c r="H132" s="30">
        <f t="shared" si="17"/>
        <v>0</v>
      </c>
      <c r="I132" s="30">
        <f t="shared" si="18"/>
        <v>0</v>
      </c>
      <c r="J132" s="30">
        <f t="shared" si="19"/>
        <v>0</v>
      </c>
      <c r="K132" s="30">
        <f t="shared" si="20"/>
        <v>0</v>
      </c>
      <c r="L132" s="30">
        <f t="shared" si="21"/>
        <v>9</v>
      </c>
      <c r="M132" s="38">
        <v>45170</v>
      </c>
      <c r="N132" s="39">
        <v>6.0309999999999997</v>
      </c>
      <c r="O132" s="39">
        <v>4.74</v>
      </c>
      <c r="P132" s="39">
        <v>3.1539999999999999</v>
      </c>
      <c r="Q132" s="39">
        <v>9.9459999999999997</v>
      </c>
      <c r="R132" s="39">
        <v>0.189</v>
      </c>
      <c r="S132" s="39">
        <v>17.096</v>
      </c>
      <c r="T132" s="39">
        <v>4.2830000000000004</v>
      </c>
      <c r="U132" s="39">
        <v>49.405000000000001</v>
      </c>
      <c r="V132" s="39">
        <v>4.6390000000000002</v>
      </c>
      <c r="W132" s="39">
        <v>10.907</v>
      </c>
      <c r="X132" s="39">
        <v>21.634</v>
      </c>
      <c r="Y132" s="39">
        <v>7.0999999999999994E-2</v>
      </c>
      <c r="Z132" s="39">
        <v>6.2080000000000002</v>
      </c>
      <c r="AA132" s="39">
        <v>9.4540000000000006</v>
      </c>
      <c r="AB132" s="39">
        <v>23.626999999999999</v>
      </c>
      <c r="AC132" s="39">
        <v>2.1349999999999998</v>
      </c>
      <c r="AD132" s="39">
        <v>5.1050000000000004</v>
      </c>
      <c r="AE132" s="39">
        <v>10.272</v>
      </c>
      <c r="AF132" s="39">
        <v>17.864000000000001</v>
      </c>
      <c r="AG132" s="39">
        <v>3.3140000000000001</v>
      </c>
      <c r="AH132" s="39">
        <v>1.1919999999999999</v>
      </c>
      <c r="AI132" s="39">
        <v>10.884</v>
      </c>
      <c r="AJ132" s="39">
        <v>2.6040000000000001</v>
      </c>
      <c r="AK132" s="39">
        <v>18.207999999999998</v>
      </c>
      <c r="AL132" s="39">
        <v>6.2939999999999996</v>
      </c>
      <c r="AM132" s="39">
        <v>4.0960000000000001</v>
      </c>
      <c r="AN132" s="39">
        <v>9.1010000000000009</v>
      </c>
      <c r="AO132" s="39">
        <v>2.5790000000000002</v>
      </c>
      <c r="AP132" s="39">
        <v>27.02</v>
      </c>
      <c r="AQ132" s="39">
        <v>2.3559999999999999</v>
      </c>
      <c r="AR132" s="39">
        <v>6.3780000000000001</v>
      </c>
      <c r="AS132" s="39">
        <v>17.472999999999999</v>
      </c>
      <c r="AT132" s="39">
        <v>0</v>
      </c>
      <c r="AU132" s="39">
        <v>27.279</v>
      </c>
      <c r="AV132" s="39">
        <v>4.0279999999999996</v>
      </c>
      <c r="AW132" s="39">
        <v>8.2010000000000005</v>
      </c>
      <c r="AX132" s="39">
        <v>14.887</v>
      </c>
      <c r="AY132" s="39">
        <v>6.6829999999999998</v>
      </c>
      <c r="AZ132" s="39">
        <v>0.375</v>
      </c>
      <c r="BA132" s="39">
        <v>21.783999999999999</v>
      </c>
      <c r="BB132" s="39">
        <v>4.3369999999999997</v>
      </c>
      <c r="BC132" s="39">
        <v>5.609</v>
      </c>
      <c r="BD132" s="39">
        <v>4.91</v>
      </c>
      <c r="BE132" s="39">
        <v>19.14</v>
      </c>
      <c r="BF132" s="39">
        <v>14.704000000000001</v>
      </c>
      <c r="BG132" s="39">
        <v>3.0169999999999999</v>
      </c>
      <c r="BH132" s="39">
        <v>19.603999999999999</v>
      </c>
      <c r="BI132" s="39">
        <v>17.859000000000002</v>
      </c>
      <c r="BJ132" s="39">
        <v>7.8289999999999997</v>
      </c>
      <c r="BK132" s="39">
        <v>10.608000000000001</v>
      </c>
    </row>
    <row r="133" spans="1:63" x14ac:dyDescent="0.2">
      <c r="A133" s="30">
        <f t="shared" si="22"/>
        <v>2023</v>
      </c>
      <c r="D133" s="30">
        <f t="shared" si="23"/>
        <v>0</v>
      </c>
      <c r="E133" s="30">
        <f t="shared" si="14"/>
        <v>39</v>
      </c>
      <c r="F133" s="30">
        <f t="shared" si="15"/>
        <v>26</v>
      </c>
      <c r="G133" s="30">
        <f t="shared" si="16"/>
        <v>6</v>
      </c>
      <c r="H133" s="30">
        <f t="shared" si="17"/>
        <v>0</v>
      </c>
      <c r="I133" s="30">
        <f t="shared" si="18"/>
        <v>0</v>
      </c>
      <c r="J133" s="30">
        <f t="shared" si="19"/>
        <v>0</v>
      </c>
      <c r="K133" s="30">
        <f t="shared" si="20"/>
        <v>0</v>
      </c>
      <c r="L133" s="30">
        <f t="shared" si="21"/>
        <v>10</v>
      </c>
      <c r="M133" s="38">
        <v>45200</v>
      </c>
      <c r="N133" s="39">
        <v>0</v>
      </c>
      <c r="O133" s="39">
        <v>6.1769999999999996</v>
      </c>
      <c r="P133" s="39">
        <v>0.34399999999999997</v>
      </c>
      <c r="Q133" s="39">
        <v>5.6109999999999998</v>
      </c>
      <c r="R133" s="39">
        <v>2.6539999999999999</v>
      </c>
      <c r="S133" s="39">
        <v>0.51900000000000002</v>
      </c>
      <c r="T133" s="39">
        <v>7.7930000000000001</v>
      </c>
      <c r="U133" s="39">
        <v>8.0239999999999991</v>
      </c>
      <c r="V133" s="39">
        <v>9.9280000000000008</v>
      </c>
      <c r="W133" s="39">
        <v>0</v>
      </c>
      <c r="X133" s="39">
        <v>0.76</v>
      </c>
      <c r="Y133" s="39">
        <v>3.0179999999999998</v>
      </c>
      <c r="Z133" s="39">
        <v>0.65200000000000002</v>
      </c>
      <c r="AA133" s="39">
        <v>1.355</v>
      </c>
      <c r="AB133" s="39">
        <v>0</v>
      </c>
      <c r="AC133" s="39">
        <v>10.664999999999999</v>
      </c>
      <c r="AD133" s="39">
        <v>10.465999999999999</v>
      </c>
      <c r="AE133" s="39">
        <v>2.528</v>
      </c>
      <c r="AF133" s="39">
        <v>0</v>
      </c>
      <c r="AG133" s="39">
        <v>5.0549999999999997</v>
      </c>
      <c r="AH133" s="39">
        <v>6.7370000000000001</v>
      </c>
      <c r="AI133" s="39">
        <v>0.83199999999999996</v>
      </c>
      <c r="AJ133" s="39">
        <v>0.66200000000000003</v>
      </c>
      <c r="AK133" s="39">
        <v>0.19800000000000001</v>
      </c>
      <c r="AL133" s="39">
        <v>8.3000000000000004E-2</v>
      </c>
      <c r="AM133" s="39">
        <v>0.81699999999999995</v>
      </c>
      <c r="AN133" s="39">
        <v>19.962</v>
      </c>
      <c r="AO133" s="39">
        <v>0</v>
      </c>
      <c r="AP133" s="39">
        <v>1.0660000000000001</v>
      </c>
      <c r="AQ133" s="39">
        <v>2.3260000000000001</v>
      </c>
      <c r="AR133" s="39">
        <v>0</v>
      </c>
      <c r="AS133" s="39">
        <v>14.371</v>
      </c>
      <c r="AT133" s="39">
        <v>0</v>
      </c>
      <c r="AU133" s="39">
        <v>1.974</v>
      </c>
      <c r="AV133" s="39">
        <v>0</v>
      </c>
      <c r="AW133" s="39">
        <v>3.7389999999999999</v>
      </c>
      <c r="AX133" s="39">
        <v>0</v>
      </c>
      <c r="AY133" s="39">
        <v>0.42199999999999999</v>
      </c>
      <c r="AZ133" s="39">
        <v>1.0029999999999999</v>
      </c>
      <c r="BA133" s="39">
        <v>0.621</v>
      </c>
      <c r="BB133" s="39">
        <v>5.81</v>
      </c>
      <c r="BC133" s="39">
        <v>0</v>
      </c>
      <c r="BD133" s="39">
        <v>0.13900000000000001</v>
      </c>
      <c r="BE133" s="39">
        <v>3.1589999999999998</v>
      </c>
      <c r="BF133" s="39">
        <v>14.503</v>
      </c>
      <c r="BG133" s="39">
        <v>1.403</v>
      </c>
      <c r="BH133" s="39">
        <v>12.037000000000001</v>
      </c>
      <c r="BI133" s="39">
        <v>0.36</v>
      </c>
      <c r="BJ133" s="39">
        <v>1.9430000000000001</v>
      </c>
      <c r="BK133" s="39">
        <v>0</v>
      </c>
    </row>
    <row r="134" spans="1:63" x14ac:dyDescent="0.2">
      <c r="A134" s="30">
        <f t="shared" si="22"/>
        <v>2023</v>
      </c>
      <c r="D134" s="30">
        <f t="shared" si="23"/>
        <v>0</v>
      </c>
      <c r="E134" s="30">
        <f t="shared" si="14"/>
        <v>5</v>
      </c>
      <c r="F134" s="30">
        <f t="shared" si="15"/>
        <v>0</v>
      </c>
      <c r="G134" s="30">
        <f t="shared" si="16"/>
        <v>0</v>
      </c>
      <c r="H134" s="30">
        <f t="shared" si="17"/>
        <v>0</v>
      </c>
      <c r="I134" s="30">
        <f t="shared" si="18"/>
        <v>0</v>
      </c>
      <c r="J134" s="30">
        <f t="shared" si="19"/>
        <v>0</v>
      </c>
      <c r="K134" s="30">
        <f t="shared" si="20"/>
        <v>0</v>
      </c>
      <c r="L134" s="30">
        <f t="shared" si="21"/>
        <v>11</v>
      </c>
      <c r="M134" s="38">
        <v>45231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0.41899999999999998</v>
      </c>
      <c r="W134" s="39">
        <v>0</v>
      </c>
      <c r="X134" s="39">
        <v>0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0.749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0.60599999999999998</v>
      </c>
      <c r="AM134" s="39">
        <v>0</v>
      </c>
      <c r="AN134" s="39">
        <v>0</v>
      </c>
      <c r="AO134" s="39">
        <v>0</v>
      </c>
      <c r="AP134" s="39">
        <v>0</v>
      </c>
      <c r="AQ134" s="39">
        <v>0</v>
      </c>
      <c r="AR134" s="39">
        <v>0</v>
      </c>
      <c r="AS134" s="39">
        <v>0</v>
      </c>
      <c r="AT134" s="39">
        <v>0.85299999999999998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  <c r="BB134" s="39">
        <v>0</v>
      </c>
      <c r="BC134" s="39">
        <v>0</v>
      </c>
      <c r="BD134" s="39">
        <v>0</v>
      </c>
      <c r="BE134" s="39">
        <v>0</v>
      </c>
      <c r="BF134" s="39">
        <v>0</v>
      </c>
      <c r="BG134" s="39">
        <v>0</v>
      </c>
      <c r="BH134" s="39">
        <v>0</v>
      </c>
      <c r="BI134" s="39">
        <v>0.27900000000000003</v>
      </c>
      <c r="BJ134" s="39">
        <v>0</v>
      </c>
      <c r="BK134" s="39">
        <v>0</v>
      </c>
    </row>
    <row r="135" spans="1:63" x14ac:dyDescent="0.2">
      <c r="A135" s="30">
        <f t="shared" si="22"/>
        <v>2023</v>
      </c>
      <c r="D135" s="30">
        <f t="shared" si="23"/>
        <v>4</v>
      </c>
      <c r="E135" s="30">
        <f t="shared" si="14"/>
        <v>43</v>
      </c>
      <c r="F135" s="30">
        <f t="shared" si="15"/>
        <v>35</v>
      </c>
      <c r="G135" s="30">
        <f t="shared" si="16"/>
        <v>12</v>
      </c>
      <c r="H135" s="30">
        <f t="shared" si="17"/>
        <v>0</v>
      </c>
      <c r="I135" s="30">
        <f t="shared" si="18"/>
        <v>0</v>
      </c>
      <c r="J135" s="30">
        <f t="shared" si="19"/>
        <v>0</v>
      </c>
      <c r="K135" s="30">
        <f t="shared" si="20"/>
        <v>0</v>
      </c>
      <c r="L135" s="30">
        <f t="shared" si="21"/>
        <v>12</v>
      </c>
      <c r="M135" s="38">
        <v>45261</v>
      </c>
      <c r="N135" s="39">
        <v>0</v>
      </c>
      <c r="O135" s="39">
        <v>10.395</v>
      </c>
      <c r="P135" s="39">
        <v>1.17</v>
      </c>
      <c r="Q135" s="39">
        <v>3.4060000000000001</v>
      </c>
      <c r="R135" s="39">
        <v>12.715999999999999</v>
      </c>
      <c r="S135" s="39">
        <v>1.2390000000000001</v>
      </c>
      <c r="T135" s="39">
        <v>25.106000000000002</v>
      </c>
      <c r="U135" s="39">
        <v>0</v>
      </c>
      <c r="V135" s="39">
        <v>2.137</v>
      </c>
      <c r="W135" s="39">
        <v>4.9649999999999999</v>
      </c>
      <c r="X135" s="39">
        <v>0.95199999999999996</v>
      </c>
      <c r="Y135" s="39">
        <v>1.6339999999999999</v>
      </c>
      <c r="Z135" s="39">
        <v>14.651</v>
      </c>
      <c r="AA135" s="39">
        <v>0</v>
      </c>
      <c r="AB135" s="39">
        <v>2.9710000000000001</v>
      </c>
      <c r="AC135" s="39">
        <v>0.75600000000000001</v>
      </c>
      <c r="AD135" s="39">
        <v>45.692</v>
      </c>
      <c r="AE135" s="39">
        <v>0</v>
      </c>
      <c r="AF135" s="39">
        <v>4.125</v>
      </c>
      <c r="AG135" s="39">
        <v>1.591</v>
      </c>
      <c r="AH135" s="39">
        <v>2.3860000000000001</v>
      </c>
      <c r="AI135" s="39">
        <v>5.41</v>
      </c>
      <c r="AJ135" s="39">
        <v>19.143000000000001</v>
      </c>
      <c r="AK135" s="39">
        <v>8.7999999999999995E-2</v>
      </c>
      <c r="AL135" s="39">
        <v>0.17399999999999999</v>
      </c>
      <c r="AM135" s="39">
        <v>7.7240000000000002</v>
      </c>
      <c r="AN135" s="39">
        <v>1.784</v>
      </c>
      <c r="AO135" s="39">
        <v>4.3769999999999998</v>
      </c>
      <c r="AP135" s="39">
        <v>4.4580000000000002</v>
      </c>
      <c r="AQ135" s="39">
        <v>0.73599999999999999</v>
      </c>
      <c r="AR135" s="39">
        <v>6.5389999999999997</v>
      </c>
      <c r="AS135" s="39">
        <v>0.65600000000000003</v>
      </c>
      <c r="AT135" s="39">
        <v>4.2380000000000004</v>
      </c>
      <c r="AU135" s="39">
        <v>1.101</v>
      </c>
      <c r="AV135" s="39">
        <v>0</v>
      </c>
      <c r="AW135" s="39">
        <v>18.251999999999999</v>
      </c>
      <c r="AX135" s="39">
        <v>41.701000000000001</v>
      </c>
      <c r="AY135" s="39">
        <v>0</v>
      </c>
      <c r="AZ135" s="39">
        <v>0</v>
      </c>
      <c r="BA135" s="39">
        <v>30.558</v>
      </c>
      <c r="BB135" s="39">
        <v>1.66</v>
      </c>
      <c r="BC135" s="39">
        <v>11.157999999999999</v>
      </c>
      <c r="BD135" s="39">
        <v>12.295</v>
      </c>
      <c r="BE135" s="39">
        <v>5.1999999999999998E-2</v>
      </c>
      <c r="BF135" s="39">
        <v>2.06</v>
      </c>
      <c r="BG135" s="39">
        <v>2.5449999999999999</v>
      </c>
      <c r="BH135" s="39">
        <v>3.3</v>
      </c>
      <c r="BI135" s="39">
        <v>2.3330000000000002</v>
      </c>
      <c r="BJ135" s="39">
        <v>0.74199999999999999</v>
      </c>
      <c r="BK135" s="39">
        <v>17.384</v>
      </c>
    </row>
    <row r="136" spans="1:63" x14ac:dyDescent="0.2">
      <c r="A136" s="30">
        <f t="shared" si="22"/>
        <v>2024</v>
      </c>
      <c r="D136" s="30">
        <f t="shared" si="23"/>
        <v>0</v>
      </c>
      <c r="E136" s="30">
        <f t="shared" si="14"/>
        <v>27</v>
      </c>
      <c r="F136" s="30">
        <f t="shared" si="15"/>
        <v>15</v>
      </c>
      <c r="G136" s="30">
        <f t="shared" si="16"/>
        <v>1</v>
      </c>
      <c r="H136" s="30">
        <f t="shared" si="17"/>
        <v>0</v>
      </c>
      <c r="I136" s="30">
        <f t="shared" si="18"/>
        <v>0</v>
      </c>
      <c r="J136" s="30">
        <f t="shared" si="19"/>
        <v>0</v>
      </c>
      <c r="K136" s="30">
        <f t="shared" si="20"/>
        <v>0</v>
      </c>
      <c r="L136" s="30">
        <f t="shared" si="21"/>
        <v>1</v>
      </c>
      <c r="M136" s="38">
        <v>45292</v>
      </c>
      <c r="N136" s="39">
        <v>0</v>
      </c>
      <c r="O136" s="39">
        <v>0.66</v>
      </c>
      <c r="P136" s="39">
        <v>2.1819999999999999</v>
      </c>
      <c r="Q136" s="39">
        <v>0</v>
      </c>
      <c r="R136" s="39">
        <v>0.81</v>
      </c>
      <c r="S136" s="39">
        <v>0</v>
      </c>
      <c r="T136" s="39">
        <v>0</v>
      </c>
      <c r="U136" s="39">
        <v>0</v>
      </c>
      <c r="V136" s="39">
        <v>0.28599999999999998</v>
      </c>
      <c r="W136" s="39">
        <v>1.256</v>
      </c>
      <c r="X136" s="39">
        <v>0</v>
      </c>
      <c r="Y136" s="39">
        <v>10.379</v>
      </c>
      <c r="Z136" s="39">
        <v>0.75900000000000001</v>
      </c>
      <c r="AA136" s="39">
        <v>0</v>
      </c>
      <c r="AB136" s="39">
        <v>0.67800000000000005</v>
      </c>
      <c r="AC136" s="39">
        <v>6.4189999999999996</v>
      </c>
      <c r="AD136" s="39">
        <v>0</v>
      </c>
      <c r="AE136" s="39">
        <v>9.56</v>
      </c>
      <c r="AF136" s="39">
        <v>0.246</v>
      </c>
      <c r="AG136" s="39">
        <v>1.321</v>
      </c>
      <c r="AH136" s="39">
        <v>3.2000000000000001E-2</v>
      </c>
      <c r="AI136" s="39">
        <v>0.80200000000000005</v>
      </c>
      <c r="AJ136" s="39">
        <v>2.0499999999999998</v>
      </c>
      <c r="AK136" s="39">
        <v>0</v>
      </c>
      <c r="AL136" s="39">
        <v>0</v>
      </c>
      <c r="AM136" s="39">
        <v>0</v>
      </c>
      <c r="AN136" s="39">
        <v>0.38900000000000001</v>
      </c>
      <c r="AO136" s="39">
        <v>2.34</v>
      </c>
      <c r="AP136" s="39">
        <v>0</v>
      </c>
      <c r="AQ136" s="39">
        <v>3.0390000000000001</v>
      </c>
      <c r="AR136" s="39">
        <v>0</v>
      </c>
      <c r="AS136" s="39">
        <v>7.9089999999999998</v>
      </c>
      <c r="AT136" s="39">
        <v>0.9</v>
      </c>
      <c r="AU136" s="39">
        <v>2.17</v>
      </c>
      <c r="AV136" s="39">
        <v>2.9020000000000001</v>
      </c>
      <c r="AW136" s="39">
        <v>0</v>
      </c>
      <c r="AX136" s="39">
        <v>3.3090000000000002</v>
      </c>
      <c r="AY136" s="39">
        <v>0</v>
      </c>
      <c r="AZ136" s="39">
        <v>3.4590000000000001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7.0999999999999994E-2</v>
      </c>
      <c r="BH136" s="39">
        <v>0</v>
      </c>
      <c r="BI136" s="39">
        <v>9.8450000000000006</v>
      </c>
      <c r="BJ136" s="39">
        <v>0.255</v>
      </c>
      <c r="BK136" s="39">
        <v>0</v>
      </c>
    </row>
    <row r="137" spans="1:63" x14ac:dyDescent="0.2">
      <c r="A137" s="30">
        <f t="shared" si="22"/>
        <v>2024</v>
      </c>
      <c r="D137" s="30">
        <f t="shared" si="23"/>
        <v>0</v>
      </c>
      <c r="E137" s="30">
        <f t="shared" si="14"/>
        <v>21</v>
      </c>
      <c r="F137" s="30">
        <f t="shared" si="15"/>
        <v>11</v>
      </c>
      <c r="G137" s="30">
        <f t="shared" si="16"/>
        <v>0</v>
      </c>
      <c r="H137" s="30">
        <f t="shared" si="17"/>
        <v>0</v>
      </c>
      <c r="I137" s="30">
        <f t="shared" si="18"/>
        <v>0</v>
      </c>
      <c r="J137" s="30">
        <f t="shared" si="19"/>
        <v>0</v>
      </c>
      <c r="K137" s="30">
        <f t="shared" si="20"/>
        <v>0</v>
      </c>
      <c r="L137" s="30">
        <f t="shared" si="21"/>
        <v>2</v>
      </c>
      <c r="M137" s="38">
        <v>45323</v>
      </c>
      <c r="N137" s="39">
        <v>3.988</v>
      </c>
      <c r="O137" s="39">
        <v>0</v>
      </c>
      <c r="P137" s="39">
        <v>0</v>
      </c>
      <c r="Q137" s="39">
        <v>0.67</v>
      </c>
      <c r="R137" s="39">
        <v>0</v>
      </c>
      <c r="S137" s="39">
        <v>0</v>
      </c>
      <c r="T137" s="39">
        <v>0</v>
      </c>
      <c r="U137" s="39">
        <v>3.7650000000000001</v>
      </c>
      <c r="V137" s="39">
        <v>0</v>
      </c>
      <c r="W137" s="39">
        <v>0.113</v>
      </c>
      <c r="X137" s="39">
        <v>1.6279999999999999</v>
      </c>
      <c r="Y137" s="39">
        <v>0</v>
      </c>
      <c r="Z137" s="39">
        <v>0</v>
      </c>
      <c r="AA137" s="39">
        <v>0.11600000000000001</v>
      </c>
      <c r="AB137" s="39">
        <v>0</v>
      </c>
      <c r="AC137" s="39">
        <v>0.20799999999999999</v>
      </c>
      <c r="AD137" s="39">
        <v>0.49299999999999999</v>
      </c>
      <c r="AE137" s="39">
        <v>0</v>
      </c>
      <c r="AF137" s="39">
        <v>7.1020000000000003</v>
      </c>
      <c r="AG137" s="39">
        <v>0</v>
      </c>
      <c r="AH137" s="39">
        <v>1.5149999999999999</v>
      </c>
      <c r="AI137" s="39">
        <v>0</v>
      </c>
      <c r="AJ137" s="39">
        <v>0</v>
      </c>
      <c r="AK137" s="39">
        <v>1.4319999999999999</v>
      </c>
      <c r="AL137" s="39">
        <v>1.04</v>
      </c>
      <c r="AM137" s="39">
        <v>0</v>
      </c>
      <c r="AN137" s="39">
        <v>0</v>
      </c>
      <c r="AO137" s="39">
        <v>1.042</v>
      </c>
      <c r="AP137" s="39">
        <v>0.251</v>
      </c>
      <c r="AQ137" s="39">
        <v>0</v>
      </c>
      <c r="AR137" s="39">
        <v>0</v>
      </c>
      <c r="AS137" s="39">
        <v>4.0599999999999996</v>
      </c>
      <c r="AT137" s="39">
        <v>0</v>
      </c>
      <c r="AU137" s="39">
        <v>0.71399999999999997</v>
      </c>
      <c r="AV137" s="39">
        <v>0</v>
      </c>
      <c r="AW137" s="39">
        <v>3.5640000000000001</v>
      </c>
      <c r="AX137" s="39">
        <v>0.747</v>
      </c>
      <c r="AY137" s="39">
        <v>0</v>
      </c>
      <c r="AZ137" s="39">
        <v>0</v>
      </c>
      <c r="BA137" s="39">
        <v>0.04</v>
      </c>
      <c r="BB137" s="39">
        <v>1.8640000000000001</v>
      </c>
      <c r="BC137" s="39">
        <v>0</v>
      </c>
      <c r="BD137" s="39">
        <v>0</v>
      </c>
      <c r="BE137" s="39">
        <v>0.997</v>
      </c>
      <c r="BF137" s="39">
        <v>0</v>
      </c>
      <c r="BG137" s="39">
        <v>0</v>
      </c>
      <c r="BH137" s="39">
        <v>0</v>
      </c>
      <c r="BI137" s="39">
        <v>0</v>
      </c>
      <c r="BJ137" s="39">
        <v>0</v>
      </c>
      <c r="BK137" s="39">
        <v>0</v>
      </c>
    </row>
    <row r="138" spans="1:63" x14ac:dyDescent="0.2">
      <c r="A138" s="30">
        <f t="shared" si="22"/>
        <v>2024</v>
      </c>
      <c r="D138" s="30">
        <f t="shared" si="23"/>
        <v>0</v>
      </c>
      <c r="E138" s="30">
        <f t="shared" si="14"/>
        <v>31</v>
      </c>
      <c r="F138" s="30">
        <f t="shared" si="15"/>
        <v>23</v>
      </c>
      <c r="G138" s="30">
        <f t="shared" si="16"/>
        <v>2</v>
      </c>
      <c r="H138" s="30">
        <f t="shared" si="17"/>
        <v>0</v>
      </c>
      <c r="I138" s="30">
        <f t="shared" si="18"/>
        <v>0</v>
      </c>
      <c r="J138" s="30">
        <f t="shared" si="19"/>
        <v>0</v>
      </c>
      <c r="K138" s="30">
        <f t="shared" si="20"/>
        <v>0</v>
      </c>
      <c r="L138" s="30">
        <f t="shared" si="21"/>
        <v>3</v>
      </c>
      <c r="M138" s="38">
        <v>45352</v>
      </c>
      <c r="N138" s="39">
        <v>0</v>
      </c>
      <c r="O138" s="39">
        <v>3.0259999999999998</v>
      </c>
      <c r="P138" s="39">
        <v>0.84299999999999997</v>
      </c>
      <c r="Q138" s="39">
        <v>1.5860000000000001</v>
      </c>
      <c r="R138" s="39">
        <v>0</v>
      </c>
      <c r="S138" s="39">
        <v>3.1520000000000001</v>
      </c>
      <c r="T138" s="39">
        <v>1.633</v>
      </c>
      <c r="U138" s="39">
        <v>0.155</v>
      </c>
      <c r="V138" s="39">
        <v>0</v>
      </c>
      <c r="W138" s="39">
        <v>2.0590000000000002</v>
      </c>
      <c r="X138" s="39">
        <v>0</v>
      </c>
      <c r="Y138" s="39">
        <v>1.571</v>
      </c>
      <c r="Z138" s="39">
        <v>20.428000000000001</v>
      </c>
      <c r="AA138" s="39">
        <v>0</v>
      </c>
      <c r="AB138" s="39">
        <v>0</v>
      </c>
      <c r="AC138" s="39">
        <v>4.109</v>
      </c>
      <c r="AD138" s="39">
        <v>2.21</v>
      </c>
      <c r="AE138" s="39">
        <v>0</v>
      </c>
      <c r="AF138" s="39">
        <v>0</v>
      </c>
      <c r="AG138" s="39">
        <v>0.26100000000000001</v>
      </c>
      <c r="AH138" s="39">
        <v>6.9939999999999998</v>
      </c>
      <c r="AI138" s="39">
        <v>0</v>
      </c>
      <c r="AJ138" s="39">
        <v>0</v>
      </c>
      <c r="AK138" s="39">
        <v>0</v>
      </c>
      <c r="AL138" s="39">
        <v>0.38500000000000001</v>
      </c>
      <c r="AM138" s="39">
        <v>1.212</v>
      </c>
      <c r="AN138" s="39">
        <v>0</v>
      </c>
      <c r="AO138" s="39">
        <v>8.1440000000000001</v>
      </c>
      <c r="AP138" s="39">
        <v>0</v>
      </c>
      <c r="AQ138" s="39">
        <v>1.5449999999999999</v>
      </c>
      <c r="AR138" s="39">
        <v>0</v>
      </c>
      <c r="AS138" s="39">
        <v>2.48</v>
      </c>
      <c r="AT138" s="39">
        <v>0.218</v>
      </c>
      <c r="AU138" s="39">
        <v>1.1850000000000001</v>
      </c>
      <c r="AV138" s="39">
        <v>1.274</v>
      </c>
      <c r="AW138" s="39">
        <v>0.746</v>
      </c>
      <c r="AX138" s="39">
        <v>0</v>
      </c>
      <c r="AY138" s="39">
        <v>5.4870000000000001</v>
      </c>
      <c r="AZ138" s="39">
        <v>3.609</v>
      </c>
      <c r="BA138" s="39">
        <v>0</v>
      </c>
      <c r="BB138" s="39">
        <v>17.05</v>
      </c>
      <c r="BC138" s="39">
        <v>0.41099999999999998</v>
      </c>
      <c r="BD138" s="39">
        <v>0</v>
      </c>
      <c r="BE138" s="39">
        <v>6.0629999999999997</v>
      </c>
      <c r="BF138" s="39">
        <v>1.698</v>
      </c>
      <c r="BG138" s="39">
        <v>0</v>
      </c>
      <c r="BH138" s="39">
        <v>0</v>
      </c>
      <c r="BI138" s="39">
        <v>2.1360000000000001</v>
      </c>
      <c r="BJ138" s="39">
        <v>3.5030000000000001</v>
      </c>
      <c r="BK138" s="39">
        <v>0.84299999999999997</v>
      </c>
    </row>
    <row r="139" spans="1:63" x14ac:dyDescent="0.2">
      <c r="A139" s="30">
        <f t="shared" si="22"/>
        <v>2024</v>
      </c>
      <c r="D139" s="30">
        <f t="shared" si="23"/>
        <v>0</v>
      </c>
      <c r="E139" s="30">
        <f t="shared" si="14"/>
        <v>2</v>
      </c>
      <c r="F139" s="30">
        <f t="shared" si="15"/>
        <v>0</v>
      </c>
      <c r="G139" s="30">
        <f t="shared" si="16"/>
        <v>0</v>
      </c>
      <c r="H139" s="30">
        <f t="shared" si="17"/>
        <v>0</v>
      </c>
      <c r="I139" s="30">
        <f t="shared" si="18"/>
        <v>0</v>
      </c>
      <c r="J139" s="30">
        <f t="shared" si="19"/>
        <v>0</v>
      </c>
      <c r="K139" s="30">
        <f t="shared" si="20"/>
        <v>0</v>
      </c>
      <c r="L139" s="30">
        <f t="shared" si="21"/>
        <v>4</v>
      </c>
      <c r="M139" s="38">
        <v>45383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0.53600000000000003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  <c r="BB139" s="39">
        <v>0.36099999999999999</v>
      </c>
      <c r="BC139" s="39">
        <v>0</v>
      </c>
      <c r="BD139" s="39">
        <v>0</v>
      </c>
      <c r="BE139" s="39">
        <v>0</v>
      </c>
      <c r="BF139" s="39">
        <v>0</v>
      </c>
      <c r="BG139" s="39">
        <v>0</v>
      </c>
      <c r="BH139" s="39">
        <v>0</v>
      </c>
      <c r="BI139" s="39">
        <v>0</v>
      </c>
      <c r="BJ139" s="39">
        <v>0</v>
      </c>
      <c r="BK139" s="39">
        <v>0</v>
      </c>
    </row>
    <row r="140" spans="1:63" x14ac:dyDescent="0.2">
      <c r="A140" s="30">
        <f t="shared" si="22"/>
        <v>2024</v>
      </c>
      <c r="D140" s="30">
        <f t="shared" si="23"/>
        <v>0</v>
      </c>
      <c r="E140" s="30">
        <f t="shared" si="14"/>
        <v>2</v>
      </c>
      <c r="F140" s="30">
        <f t="shared" si="15"/>
        <v>0</v>
      </c>
      <c r="G140" s="30">
        <f t="shared" si="16"/>
        <v>0</v>
      </c>
      <c r="H140" s="30">
        <f t="shared" si="17"/>
        <v>0</v>
      </c>
      <c r="I140" s="30">
        <f t="shared" si="18"/>
        <v>0</v>
      </c>
      <c r="J140" s="30">
        <f t="shared" si="19"/>
        <v>0</v>
      </c>
      <c r="K140" s="30">
        <f t="shared" si="20"/>
        <v>0</v>
      </c>
      <c r="L140" s="30">
        <f t="shared" si="21"/>
        <v>5</v>
      </c>
      <c r="M140" s="38">
        <v>45413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0.68600000000000005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3.3000000000000002E-2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</row>
    <row r="141" spans="1:63" x14ac:dyDescent="0.2">
      <c r="A141" s="30">
        <f t="shared" si="22"/>
        <v>2024</v>
      </c>
      <c r="D141" s="30">
        <f t="shared" si="23"/>
        <v>0</v>
      </c>
      <c r="E141" s="30">
        <f t="shared" si="14"/>
        <v>37</v>
      </c>
      <c r="F141" s="30">
        <f t="shared" si="15"/>
        <v>14</v>
      </c>
      <c r="G141" s="30">
        <f t="shared" si="16"/>
        <v>1</v>
      </c>
      <c r="H141" s="30">
        <f t="shared" si="17"/>
        <v>0</v>
      </c>
      <c r="I141" s="30">
        <f t="shared" si="18"/>
        <v>0</v>
      </c>
      <c r="J141" s="30">
        <f t="shared" si="19"/>
        <v>0</v>
      </c>
      <c r="K141" s="30">
        <f t="shared" si="20"/>
        <v>0</v>
      </c>
      <c r="L141" s="30">
        <f t="shared" si="21"/>
        <v>6</v>
      </c>
      <c r="M141" s="38">
        <v>45444</v>
      </c>
      <c r="N141" s="39">
        <v>0.85499999999999998</v>
      </c>
      <c r="O141" s="39">
        <v>2.8679999999999999</v>
      </c>
      <c r="P141" s="39">
        <v>0</v>
      </c>
      <c r="Q141" s="39">
        <v>1.2330000000000001</v>
      </c>
      <c r="R141" s="39">
        <v>0.189</v>
      </c>
      <c r="S141" s="39">
        <v>0.73</v>
      </c>
      <c r="T141" s="39">
        <v>0.224</v>
      </c>
      <c r="U141" s="39">
        <v>0.34</v>
      </c>
      <c r="V141" s="39">
        <v>0.70099999999999996</v>
      </c>
      <c r="W141" s="39">
        <v>0.49399999999999999</v>
      </c>
      <c r="X141" s="39">
        <v>9.2739999999999991</v>
      </c>
      <c r="Y141" s="39">
        <v>0</v>
      </c>
      <c r="Z141" s="39">
        <v>0.52800000000000002</v>
      </c>
      <c r="AA141" s="39">
        <v>0.73099999999999998</v>
      </c>
      <c r="AB141" s="39">
        <v>0.15</v>
      </c>
      <c r="AC141" s="39">
        <v>0.42199999999999999</v>
      </c>
      <c r="AD141" s="39">
        <v>0.51500000000000001</v>
      </c>
      <c r="AE141" s="39">
        <v>0</v>
      </c>
      <c r="AF141" s="39">
        <v>0</v>
      </c>
      <c r="AG141" s="39">
        <v>0.311</v>
      </c>
      <c r="AH141" s="39">
        <v>0</v>
      </c>
      <c r="AI141" s="39">
        <v>1.3120000000000001</v>
      </c>
      <c r="AJ141" s="39">
        <v>0.38500000000000001</v>
      </c>
      <c r="AK141" s="39">
        <v>0.44400000000000001</v>
      </c>
      <c r="AL141" s="39">
        <v>5.2999999999999999E-2</v>
      </c>
      <c r="AM141" s="39">
        <v>10.161</v>
      </c>
      <c r="AN141" s="39">
        <v>0</v>
      </c>
      <c r="AO141" s="39">
        <v>1.2909999999999999</v>
      </c>
      <c r="AP141" s="39">
        <v>0.30099999999999999</v>
      </c>
      <c r="AQ141" s="39">
        <v>0.27300000000000002</v>
      </c>
      <c r="AR141" s="39">
        <v>0.77900000000000003</v>
      </c>
      <c r="AS141" s="39">
        <v>0</v>
      </c>
      <c r="AT141" s="39">
        <v>2.617</v>
      </c>
      <c r="AU141" s="39">
        <v>1.4079999999999999</v>
      </c>
      <c r="AV141" s="39">
        <v>0.45300000000000001</v>
      </c>
      <c r="AW141" s="39">
        <v>0.92100000000000004</v>
      </c>
      <c r="AX141" s="39">
        <v>4.2690000000000001</v>
      </c>
      <c r="AY141" s="39">
        <v>0</v>
      </c>
      <c r="AZ141" s="39">
        <v>1.087</v>
      </c>
      <c r="BA141" s="39">
        <v>7.4999999999999997E-2</v>
      </c>
      <c r="BB141" s="39">
        <v>0</v>
      </c>
      <c r="BC141" s="39">
        <v>1.3169999999999999</v>
      </c>
      <c r="BD141" s="39">
        <v>0</v>
      </c>
      <c r="BE141" s="39">
        <v>1.4710000000000001</v>
      </c>
      <c r="BF141" s="39">
        <v>2.851</v>
      </c>
      <c r="BG141" s="39">
        <v>0</v>
      </c>
      <c r="BH141" s="39">
        <v>0.35099999999999998</v>
      </c>
      <c r="BI141" s="39">
        <v>0</v>
      </c>
      <c r="BJ141" s="39">
        <v>0</v>
      </c>
      <c r="BK141" s="39">
        <v>4.5570000000000004</v>
      </c>
    </row>
    <row r="142" spans="1:63" x14ac:dyDescent="0.2">
      <c r="A142" s="30">
        <f t="shared" si="22"/>
        <v>2024</v>
      </c>
      <c r="D142" s="30">
        <f t="shared" si="23"/>
        <v>2</v>
      </c>
      <c r="E142" s="30">
        <f t="shared" si="14"/>
        <v>50</v>
      </c>
      <c r="F142" s="30">
        <f t="shared" si="15"/>
        <v>48</v>
      </c>
      <c r="G142" s="30">
        <f t="shared" si="16"/>
        <v>13</v>
      </c>
      <c r="H142" s="30">
        <f t="shared" si="17"/>
        <v>0</v>
      </c>
      <c r="I142" s="30">
        <f t="shared" si="18"/>
        <v>0</v>
      </c>
      <c r="J142" s="30">
        <f t="shared" si="19"/>
        <v>0</v>
      </c>
      <c r="K142" s="30">
        <f t="shared" si="20"/>
        <v>0</v>
      </c>
      <c r="L142" s="30">
        <f t="shared" si="21"/>
        <v>7</v>
      </c>
      <c r="M142" s="38">
        <v>45474</v>
      </c>
      <c r="N142" s="39">
        <v>16.385000000000002</v>
      </c>
      <c r="O142" s="39">
        <v>1.425</v>
      </c>
      <c r="P142" s="39">
        <v>20.364000000000001</v>
      </c>
      <c r="Q142" s="39">
        <v>0.433</v>
      </c>
      <c r="R142" s="39">
        <v>7.7930000000000001</v>
      </c>
      <c r="S142" s="39">
        <v>2.7360000000000002</v>
      </c>
      <c r="T142" s="39">
        <v>2.0720000000000001</v>
      </c>
      <c r="U142" s="39">
        <v>30.082000000000001</v>
      </c>
      <c r="V142" s="39">
        <v>9.827</v>
      </c>
      <c r="W142" s="39">
        <v>2.0449999999999999</v>
      </c>
      <c r="X142" s="39">
        <v>0.495</v>
      </c>
      <c r="Y142" s="39">
        <v>33.39</v>
      </c>
      <c r="Z142" s="39">
        <v>6.1210000000000004</v>
      </c>
      <c r="AA142" s="39">
        <v>3.4590000000000001</v>
      </c>
      <c r="AB142" s="39">
        <v>13.025</v>
      </c>
      <c r="AC142" s="39">
        <v>1.17</v>
      </c>
      <c r="AD142" s="39">
        <v>4.0599999999999996</v>
      </c>
      <c r="AE142" s="39">
        <v>5.3780000000000001</v>
      </c>
      <c r="AF142" s="39">
        <v>16.007000000000001</v>
      </c>
      <c r="AG142" s="39">
        <v>3.7120000000000002</v>
      </c>
      <c r="AH142" s="39">
        <v>13.065</v>
      </c>
      <c r="AI142" s="39">
        <v>2.4119999999999999</v>
      </c>
      <c r="AJ142" s="39">
        <v>1.706</v>
      </c>
      <c r="AK142" s="39">
        <v>22.733000000000001</v>
      </c>
      <c r="AL142" s="39">
        <v>2.3039999999999998</v>
      </c>
      <c r="AM142" s="39">
        <v>20.414999999999999</v>
      </c>
      <c r="AN142" s="39">
        <v>2.5379999999999998</v>
      </c>
      <c r="AO142" s="39">
        <v>11.872</v>
      </c>
      <c r="AP142" s="39">
        <v>8.7230000000000008</v>
      </c>
      <c r="AQ142" s="39">
        <v>2.6749999999999998</v>
      </c>
      <c r="AR142" s="39">
        <v>5.3040000000000003</v>
      </c>
      <c r="AS142" s="39">
        <v>7.984</v>
      </c>
      <c r="AT142" s="39">
        <v>2.202</v>
      </c>
      <c r="AU142" s="39">
        <v>4.1260000000000003</v>
      </c>
      <c r="AV142" s="39">
        <v>4.3570000000000002</v>
      </c>
      <c r="AW142" s="39">
        <v>3.4020000000000001</v>
      </c>
      <c r="AX142" s="39">
        <v>22.773</v>
      </c>
      <c r="AY142" s="39">
        <v>2.552</v>
      </c>
      <c r="AZ142" s="39">
        <v>3.177</v>
      </c>
      <c r="BA142" s="39">
        <v>20.466000000000001</v>
      </c>
      <c r="BB142" s="39">
        <v>3.4830000000000001</v>
      </c>
      <c r="BC142" s="39">
        <v>9.7360000000000007</v>
      </c>
      <c r="BD142" s="39">
        <v>2.8260000000000001</v>
      </c>
      <c r="BE142" s="39">
        <v>16.378</v>
      </c>
      <c r="BF142" s="39">
        <v>3.7519999999999998</v>
      </c>
      <c r="BG142" s="39">
        <v>7.0750000000000002</v>
      </c>
      <c r="BH142" s="39">
        <v>5.391</v>
      </c>
      <c r="BI142" s="39">
        <v>5.702</v>
      </c>
      <c r="BJ142" s="39">
        <v>5.91</v>
      </c>
      <c r="BK142" s="39">
        <v>3.75</v>
      </c>
    </row>
    <row r="143" spans="1:63" x14ac:dyDescent="0.2">
      <c r="A143" s="30">
        <f t="shared" si="22"/>
        <v>2024</v>
      </c>
      <c r="D143" s="30">
        <f t="shared" si="23"/>
        <v>2</v>
      </c>
      <c r="E143" s="30">
        <f t="shared" si="14"/>
        <v>50</v>
      </c>
      <c r="F143" s="30">
        <f t="shared" si="15"/>
        <v>50</v>
      </c>
      <c r="G143" s="30">
        <f t="shared" si="16"/>
        <v>10</v>
      </c>
      <c r="H143" s="30">
        <f t="shared" si="17"/>
        <v>0</v>
      </c>
      <c r="I143" s="30">
        <f t="shared" si="18"/>
        <v>0</v>
      </c>
      <c r="J143" s="30">
        <f t="shared" si="19"/>
        <v>0</v>
      </c>
      <c r="K143" s="30">
        <f t="shared" si="20"/>
        <v>0</v>
      </c>
      <c r="L143" s="30">
        <f t="shared" si="21"/>
        <v>8</v>
      </c>
      <c r="M143" s="38">
        <v>45505</v>
      </c>
      <c r="N143" s="39">
        <v>6.6829999999999998</v>
      </c>
      <c r="O143" s="39">
        <v>4.2460000000000004</v>
      </c>
      <c r="P143" s="39">
        <v>8.798</v>
      </c>
      <c r="Q143" s="39">
        <v>2.19</v>
      </c>
      <c r="R143" s="39">
        <v>26.233000000000001</v>
      </c>
      <c r="S143" s="39">
        <v>3.847</v>
      </c>
      <c r="T143" s="39">
        <v>7.4470000000000001</v>
      </c>
      <c r="U143" s="39">
        <v>4.9809999999999999</v>
      </c>
      <c r="V143" s="39">
        <v>5</v>
      </c>
      <c r="W143" s="39">
        <v>6.1340000000000003</v>
      </c>
      <c r="X143" s="39">
        <v>12.618</v>
      </c>
      <c r="Y143" s="39">
        <v>3.3580000000000001</v>
      </c>
      <c r="Z143" s="39">
        <v>8.7349999999999994</v>
      </c>
      <c r="AA143" s="39">
        <v>3.2759999999999998</v>
      </c>
      <c r="AB143" s="39">
        <v>3.9039999999999999</v>
      </c>
      <c r="AC143" s="39">
        <v>6.7750000000000004</v>
      </c>
      <c r="AD143" s="39">
        <v>4.6139999999999999</v>
      </c>
      <c r="AE143" s="39">
        <v>5.8109999999999999</v>
      </c>
      <c r="AF143" s="39">
        <v>28.527999999999999</v>
      </c>
      <c r="AG143" s="39">
        <v>2.3849999999999998</v>
      </c>
      <c r="AH143" s="39">
        <v>21.177</v>
      </c>
      <c r="AI143" s="39">
        <v>5.976</v>
      </c>
      <c r="AJ143" s="39">
        <v>3.33</v>
      </c>
      <c r="AK143" s="39">
        <v>4.8120000000000003</v>
      </c>
      <c r="AL143" s="39">
        <v>6.8179999999999996</v>
      </c>
      <c r="AM143" s="39">
        <v>2.0459999999999998</v>
      </c>
      <c r="AN143" s="39">
        <v>3.0209999999999999</v>
      </c>
      <c r="AO143" s="39">
        <v>7.1669999999999998</v>
      </c>
      <c r="AP143" s="39">
        <v>3.8079999999999998</v>
      </c>
      <c r="AQ143" s="39">
        <v>4.1760000000000002</v>
      </c>
      <c r="AR143" s="39">
        <v>2.7530000000000001</v>
      </c>
      <c r="AS143" s="39">
        <v>6.8840000000000003</v>
      </c>
      <c r="AT143" s="39">
        <v>4.1719999999999997</v>
      </c>
      <c r="AU143" s="39">
        <v>20.77</v>
      </c>
      <c r="AV143" s="39">
        <v>18.905999999999999</v>
      </c>
      <c r="AW143" s="39">
        <v>1.3759999999999999</v>
      </c>
      <c r="AX143" s="39">
        <v>4.9509999999999996</v>
      </c>
      <c r="AY143" s="39">
        <v>10.959</v>
      </c>
      <c r="AZ143" s="39">
        <v>2.177</v>
      </c>
      <c r="BA143" s="39">
        <v>8.0630000000000006</v>
      </c>
      <c r="BB143" s="39">
        <v>4.6639999999999997</v>
      </c>
      <c r="BC143" s="39">
        <v>7.8339999999999996</v>
      </c>
      <c r="BD143" s="39">
        <v>3.645</v>
      </c>
      <c r="BE143" s="39">
        <v>6.41</v>
      </c>
      <c r="BF143" s="39">
        <v>11.077</v>
      </c>
      <c r="BG143" s="39">
        <v>1.518</v>
      </c>
      <c r="BH143" s="39">
        <v>14.811999999999999</v>
      </c>
      <c r="BI143" s="39">
        <v>8.4480000000000004</v>
      </c>
      <c r="BJ143" s="39">
        <v>2.2989999999999999</v>
      </c>
      <c r="BK143" s="39">
        <v>16.823</v>
      </c>
    </row>
    <row r="144" spans="1:63" x14ac:dyDescent="0.2">
      <c r="A144" s="30">
        <f t="shared" si="22"/>
        <v>2024</v>
      </c>
      <c r="D144" s="30">
        <f t="shared" si="23"/>
        <v>2</v>
      </c>
      <c r="E144" s="30">
        <f t="shared" si="14"/>
        <v>50</v>
      </c>
      <c r="F144" s="30">
        <f t="shared" si="15"/>
        <v>43</v>
      </c>
      <c r="G144" s="30">
        <f t="shared" si="16"/>
        <v>10</v>
      </c>
      <c r="H144" s="30">
        <f t="shared" si="17"/>
        <v>0</v>
      </c>
      <c r="I144" s="30">
        <f t="shared" si="18"/>
        <v>0</v>
      </c>
      <c r="J144" s="30">
        <f t="shared" si="19"/>
        <v>0</v>
      </c>
      <c r="K144" s="30">
        <f t="shared" si="20"/>
        <v>0</v>
      </c>
      <c r="L144" s="30">
        <f t="shared" si="21"/>
        <v>9</v>
      </c>
      <c r="M144" s="38">
        <v>45536</v>
      </c>
      <c r="N144" s="39">
        <v>17.396999999999998</v>
      </c>
      <c r="O144" s="39">
        <v>4.2220000000000004</v>
      </c>
      <c r="P144" s="39">
        <v>10.956</v>
      </c>
      <c r="Q144" s="39">
        <v>1.585</v>
      </c>
      <c r="R144" s="39">
        <v>9.7799999999999994</v>
      </c>
      <c r="S144" s="39">
        <v>0.66700000000000004</v>
      </c>
      <c r="T144" s="39">
        <v>2.7919999999999998</v>
      </c>
      <c r="U144" s="39">
        <v>31.456</v>
      </c>
      <c r="V144" s="39">
        <v>7.3810000000000002</v>
      </c>
      <c r="W144" s="39">
        <v>4.1280000000000001</v>
      </c>
      <c r="X144" s="39">
        <v>3.0459999999999998</v>
      </c>
      <c r="Y144" s="39">
        <v>5.2389999999999999</v>
      </c>
      <c r="Z144" s="39">
        <v>1.129</v>
      </c>
      <c r="AA144" s="39">
        <v>12.513</v>
      </c>
      <c r="AB144" s="39">
        <v>4.2530000000000001</v>
      </c>
      <c r="AC144" s="39">
        <v>4.048</v>
      </c>
      <c r="AD144" s="39">
        <v>9.5830000000000002</v>
      </c>
      <c r="AE144" s="39">
        <v>0.48</v>
      </c>
      <c r="AF144" s="39">
        <v>8.2040000000000006</v>
      </c>
      <c r="AG144" s="39">
        <v>0.48499999999999999</v>
      </c>
      <c r="AH144" s="39">
        <v>12.464</v>
      </c>
      <c r="AI144" s="39">
        <v>0.318</v>
      </c>
      <c r="AJ144" s="39">
        <v>2.5249999999999999</v>
      </c>
      <c r="AK144" s="39">
        <v>7.67</v>
      </c>
      <c r="AL144" s="39">
        <v>7.3540000000000001</v>
      </c>
      <c r="AM144" s="39">
        <v>0.57599999999999996</v>
      </c>
      <c r="AN144" s="39">
        <v>5.907</v>
      </c>
      <c r="AO144" s="39">
        <v>3.3719999999999999</v>
      </c>
      <c r="AP144" s="39">
        <v>2.3050000000000002</v>
      </c>
      <c r="AQ144" s="39">
        <v>11.824999999999999</v>
      </c>
      <c r="AR144" s="39">
        <v>0.28799999999999998</v>
      </c>
      <c r="AS144" s="39">
        <v>10.093</v>
      </c>
      <c r="AT144" s="39">
        <v>3.5710000000000002</v>
      </c>
      <c r="AU144" s="39">
        <v>7.2859999999999996</v>
      </c>
      <c r="AV144" s="39">
        <v>4.8239999999999998</v>
      </c>
      <c r="AW144" s="39">
        <v>4.4429999999999996</v>
      </c>
      <c r="AX144" s="39">
        <v>12.368</v>
      </c>
      <c r="AY144" s="39">
        <v>5.5270000000000001</v>
      </c>
      <c r="AZ144" s="39">
        <v>1.36</v>
      </c>
      <c r="BA144" s="39">
        <v>16.672000000000001</v>
      </c>
      <c r="BB144" s="39">
        <v>6.1589999999999998</v>
      </c>
      <c r="BC144" s="39">
        <v>4.4249999999999998</v>
      </c>
      <c r="BD144" s="39">
        <v>8.0229999999999997</v>
      </c>
      <c r="BE144" s="39">
        <v>0.29899999999999999</v>
      </c>
      <c r="BF144" s="39">
        <v>5.4859999999999998</v>
      </c>
      <c r="BG144" s="39">
        <v>5.3940000000000001</v>
      </c>
      <c r="BH144" s="39">
        <v>5.3390000000000004</v>
      </c>
      <c r="BI144" s="39">
        <v>40.845999999999997</v>
      </c>
      <c r="BJ144" s="39">
        <v>7.17</v>
      </c>
      <c r="BK144" s="39">
        <v>2.016</v>
      </c>
    </row>
    <row r="145" spans="1:63" x14ac:dyDescent="0.2">
      <c r="A145" s="30">
        <f t="shared" si="22"/>
        <v>2024</v>
      </c>
      <c r="D145" s="30">
        <f t="shared" si="23"/>
        <v>0</v>
      </c>
      <c r="E145" s="30">
        <f t="shared" si="14"/>
        <v>35</v>
      </c>
      <c r="F145" s="30">
        <f t="shared" si="15"/>
        <v>19</v>
      </c>
      <c r="G145" s="30">
        <f t="shared" si="16"/>
        <v>2</v>
      </c>
      <c r="H145" s="30">
        <f t="shared" si="17"/>
        <v>0</v>
      </c>
      <c r="I145" s="30">
        <f t="shared" si="18"/>
        <v>0</v>
      </c>
      <c r="J145" s="30">
        <f t="shared" si="19"/>
        <v>0</v>
      </c>
      <c r="K145" s="30">
        <f t="shared" si="20"/>
        <v>0</v>
      </c>
      <c r="L145" s="30">
        <f t="shared" si="21"/>
        <v>10</v>
      </c>
      <c r="M145" s="38">
        <v>45566</v>
      </c>
      <c r="N145" s="39">
        <v>14.8</v>
      </c>
      <c r="O145" s="39">
        <v>0.112</v>
      </c>
      <c r="P145" s="39">
        <v>2.177</v>
      </c>
      <c r="Q145" s="39">
        <v>0</v>
      </c>
      <c r="R145" s="39">
        <v>0</v>
      </c>
      <c r="S145" s="39">
        <v>0.47799999999999998</v>
      </c>
      <c r="T145" s="39">
        <v>0.48299999999999998</v>
      </c>
      <c r="U145" s="39">
        <v>14.58</v>
      </c>
      <c r="V145" s="39">
        <v>2.87</v>
      </c>
      <c r="W145" s="39">
        <v>0</v>
      </c>
      <c r="X145" s="39">
        <v>1.379</v>
      </c>
      <c r="Y145" s="39">
        <v>0.111</v>
      </c>
      <c r="Z145" s="39">
        <v>1.9690000000000001</v>
      </c>
      <c r="AA145" s="39">
        <v>0</v>
      </c>
      <c r="AB145" s="39">
        <v>0.60599999999999998</v>
      </c>
      <c r="AC145" s="39">
        <v>0</v>
      </c>
      <c r="AD145" s="39">
        <v>5.056</v>
      </c>
      <c r="AE145" s="39">
        <v>1.4379999999999999</v>
      </c>
      <c r="AF145" s="39">
        <v>0</v>
      </c>
      <c r="AG145" s="39">
        <v>7.7640000000000002</v>
      </c>
      <c r="AH145" s="39">
        <v>1.677</v>
      </c>
      <c r="AI145" s="39">
        <v>4.4999999999999998E-2</v>
      </c>
      <c r="AJ145" s="39">
        <v>0.129</v>
      </c>
      <c r="AK145" s="39">
        <v>1.516</v>
      </c>
      <c r="AL145" s="39">
        <v>2.097</v>
      </c>
      <c r="AM145" s="39">
        <v>0.68</v>
      </c>
      <c r="AN145" s="39">
        <v>6.1369999999999996</v>
      </c>
      <c r="AO145" s="39">
        <v>0.41799999999999998</v>
      </c>
      <c r="AP145" s="39">
        <v>1.9610000000000001</v>
      </c>
      <c r="AQ145" s="39">
        <v>0</v>
      </c>
      <c r="AR145" s="39">
        <v>0</v>
      </c>
      <c r="AS145" s="39">
        <v>0.215</v>
      </c>
      <c r="AT145" s="39">
        <v>0</v>
      </c>
      <c r="AU145" s="39">
        <v>6.4000000000000001E-2</v>
      </c>
      <c r="AV145" s="39">
        <v>0</v>
      </c>
      <c r="AW145" s="39">
        <v>0.49399999999999999</v>
      </c>
      <c r="AX145" s="39">
        <v>5.4980000000000002</v>
      </c>
      <c r="AY145" s="39">
        <v>0</v>
      </c>
      <c r="AZ145" s="39">
        <v>0</v>
      </c>
      <c r="BA145" s="39">
        <v>6.234</v>
      </c>
      <c r="BB145" s="39">
        <v>1.282</v>
      </c>
      <c r="BC145" s="39">
        <v>0</v>
      </c>
      <c r="BD145" s="39">
        <v>0</v>
      </c>
      <c r="BE145" s="39">
        <v>0.27100000000000002</v>
      </c>
      <c r="BF145" s="39">
        <v>6.6719999999999997</v>
      </c>
      <c r="BG145" s="39">
        <v>2.8809999999999998</v>
      </c>
      <c r="BH145" s="39">
        <v>0.35299999999999998</v>
      </c>
      <c r="BI145" s="39">
        <v>0.72499999999999998</v>
      </c>
      <c r="BJ145" s="39">
        <v>0.39300000000000002</v>
      </c>
      <c r="BK145" s="39">
        <v>0</v>
      </c>
    </row>
    <row r="146" spans="1:63" x14ac:dyDescent="0.2">
      <c r="A146" s="30">
        <f t="shared" si="22"/>
        <v>2024</v>
      </c>
      <c r="D146" s="30">
        <f t="shared" si="23"/>
        <v>0</v>
      </c>
      <c r="E146" s="30">
        <f t="shared" si="14"/>
        <v>13</v>
      </c>
      <c r="F146" s="30">
        <f t="shared" si="15"/>
        <v>2</v>
      </c>
      <c r="G146" s="30">
        <f t="shared" si="16"/>
        <v>0</v>
      </c>
      <c r="H146" s="30">
        <f t="shared" si="17"/>
        <v>0</v>
      </c>
      <c r="I146" s="30">
        <f t="shared" si="18"/>
        <v>0</v>
      </c>
      <c r="J146" s="30">
        <f t="shared" si="19"/>
        <v>0</v>
      </c>
      <c r="K146" s="30">
        <f t="shared" si="20"/>
        <v>0</v>
      </c>
      <c r="L146" s="30">
        <f t="shared" si="21"/>
        <v>11</v>
      </c>
      <c r="M146" s="38">
        <v>45597</v>
      </c>
      <c r="N146" s="39">
        <v>0</v>
      </c>
      <c r="O146" s="39">
        <v>0</v>
      </c>
      <c r="P146" s="39">
        <v>0</v>
      </c>
      <c r="Q146" s="39">
        <v>2.7E-2</v>
      </c>
      <c r="R146" s="39">
        <v>0.442</v>
      </c>
      <c r="S146" s="39">
        <v>0</v>
      </c>
      <c r="T146" s="39">
        <v>0</v>
      </c>
      <c r="U146" s="39">
        <v>0</v>
      </c>
      <c r="V146" s="39">
        <v>0</v>
      </c>
      <c r="W146" s="39">
        <v>0.24</v>
      </c>
      <c r="X146" s="39">
        <v>0</v>
      </c>
      <c r="Y146" s="39">
        <v>0</v>
      </c>
      <c r="Z146" s="39">
        <v>0</v>
      </c>
      <c r="AA146" s="39">
        <v>0</v>
      </c>
      <c r="AB146" s="39">
        <v>1.514</v>
      </c>
      <c r="AC146" s="39">
        <v>0</v>
      </c>
      <c r="AD146" s="39">
        <v>0.92800000000000005</v>
      </c>
      <c r="AE146" s="39">
        <v>0</v>
      </c>
      <c r="AF146" s="39">
        <v>0</v>
      </c>
      <c r="AG146" s="39">
        <v>0.498</v>
      </c>
      <c r="AH146" s="39">
        <v>0</v>
      </c>
      <c r="AI146" s="39">
        <v>0.32400000000000001</v>
      </c>
      <c r="AJ146" s="39">
        <v>0</v>
      </c>
      <c r="AK146" s="39">
        <v>0</v>
      </c>
      <c r="AL146" s="39">
        <v>0</v>
      </c>
      <c r="AM146" s="39">
        <v>0</v>
      </c>
      <c r="AN146" s="39">
        <v>0.41099999999999998</v>
      </c>
      <c r="AO146" s="39">
        <v>0</v>
      </c>
      <c r="AP146" s="39">
        <v>0</v>
      </c>
      <c r="AQ146" s="39">
        <v>0</v>
      </c>
      <c r="AR146" s="39">
        <v>0.48799999999999999</v>
      </c>
      <c r="AS146" s="39">
        <v>0</v>
      </c>
      <c r="AT146" s="39">
        <v>0</v>
      </c>
      <c r="AU146" s="39">
        <v>0</v>
      </c>
      <c r="AV146" s="39">
        <v>0</v>
      </c>
      <c r="AW146" s="39">
        <v>0</v>
      </c>
      <c r="AX146" s="39">
        <v>0</v>
      </c>
      <c r="AY146" s="39">
        <v>0</v>
      </c>
      <c r="AZ146" s="39">
        <v>0</v>
      </c>
      <c r="BA146" s="39">
        <v>0</v>
      </c>
      <c r="BB146" s="39">
        <v>5.0430000000000001</v>
      </c>
      <c r="BC146" s="39">
        <v>0</v>
      </c>
      <c r="BD146" s="39">
        <v>0</v>
      </c>
      <c r="BE146" s="39">
        <v>0.94199999999999995</v>
      </c>
      <c r="BF146" s="39">
        <v>0</v>
      </c>
      <c r="BG146" s="39">
        <v>0</v>
      </c>
      <c r="BH146" s="39">
        <v>0.35199999999999998</v>
      </c>
      <c r="BI146" s="39">
        <v>0</v>
      </c>
      <c r="BJ146" s="39">
        <v>0.253</v>
      </c>
      <c r="BK146" s="39">
        <v>0</v>
      </c>
    </row>
    <row r="147" spans="1:63" x14ac:dyDescent="0.2">
      <c r="A147" s="30">
        <f t="shared" si="22"/>
        <v>2024</v>
      </c>
      <c r="D147" s="30">
        <f t="shared" si="23"/>
        <v>0</v>
      </c>
      <c r="E147" s="30">
        <f t="shared" si="14"/>
        <v>24</v>
      </c>
      <c r="F147" s="30">
        <f t="shared" si="15"/>
        <v>18</v>
      </c>
      <c r="G147" s="30">
        <f t="shared" si="16"/>
        <v>2</v>
      </c>
      <c r="H147" s="30">
        <f t="shared" si="17"/>
        <v>0</v>
      </c>
      <c r="I147" s="30">
        <f t="shared" si="18"/>
        <v>0</v>
      </c>
      <c r="J147" s="30">
        <f t="shared" si="19"/>
        <v>0</v>
      </c>
      <c r="K147" s="30">
        <f t="shared" si="20"/>
        <v>0</v>
      </c>
      <c r="L147" s="30">
        <f t="shared" si="21"/>
        <v>12</v>
      </c>
      <c r="M147" s="38">
        <v>45627</v>
      </c>
      <c r="N147" s="39">
        <v>3.7010000000000001</v>
      </c>
      <c r="O147" s="39">
        <v>0</v>
      </c>
      <c r="P147" s="39">
        <v>0</v>
      </c>
      <c r="Q147" s="39">
        <v>0</v>
      </c>
      <c r="R147" s="39">
        <v>2.714</v>
      </c>
      <c r="S147" s="39">
        <v>0.95899999999999996</v>
      </c>
      <c r="T147" s="39">
        <v>0</v>
      </c>
      <c r="U147" s="39">
        <v>1.7070000000000001</v>
      </c>
      <c r="V147" s="39">
        <v>1.4039999999999999</v>
      </c>
      <c r="W147" s="39">
        <v>0</v>
      </c>
      <c r="X147" s="39">
        <v>2.0329999999999999</v>
      </c>
      <c r="Y147" s="39">
        <v>0</v>
      </c>
      <c r="Z147" s="39">
        <v>0</v>
      </c>
      <c r="AA147" s="39">
        <v>0.77100000000000002</v>
      </c>
      <c r="AB147" s="39">
        <v>4.5229999999999997</v>
      </c>
      <c r="AC147" s="39">
        <v>0</v>
      </c>
      <c r="AD147" s="39">
        <v>0</v>
      </c>
      <c r="AE147" s="39">
        <v>1.417</v>
      </c>
      <c r="AF147" s="39">
        <v>4.532</v>
      </c>
      <c r="AG147" s="39">
        <v>0</v>
      </c>
      <c r="AH147" s="39">
        <v>0</v>
      </c>
      <c r="AI147" s="39">
        <v>15.632</v>
      </c>
      <c r="AJ147" s="39">
        <v>0</v>
      </c>
      <c r="AK147" s="39">
        <v>11.335000000000001</v>
      </c>
      <c r="AL147" s="39">
        <v>0</v>
      </c>
      <c r="AM147" s="39">
        <v>1.3</v>
      </c>
      <c r="AN147" s="39">
        <v>2.9860000000000002</v>
      </c>
      <c r="AO147" s="39">
        <v>1.0409999999999999</v>
      </c>
      <c r="AP147" s="39">
        <v>0</v>
      </c>
      <c r="AQ147" s="39">
        <v>0</v>
      </c>
      <c r="AR147" s="39">
        <v>0.55400000000000005</v>
      </c>
      <c r="AS147" s="39">
        <v>0</v>
      </c>
      <c r="AT147" s="39">
        <v>0</v>
      </c>
      <c r="AU147" s="39">
        <v>5.4829999999999997</v>
      </c>
      <c r="AV147" s="39">
        <v>0</v>
      </c>
      <c r="AW147" s="39">
        <v>3.4000000000000002E-2</v>
      </c>
      <c r="AX147" s="39">
        <v>0.54200000000000004</v>
      </c>
      <c r="AY147" s="39">
        <v>0</v>
      </c>
      <c r="AZ147" s="39">
        <v>0</v>
      </c>
      <c r="BA147" s="39">
        <v>0.64300000000000002</v>
      </c>
      <c r="BB147" s="39">
        <v>0</v>
      </c>
      <c r="BC147" s="39">
        <v>3.4889999999999999</v>
      </c>
      <c r="BD147" s="39">
        <v>5.6340000000000003</v>
      </c>
      <c r="BE147" s="39">
        <v>0</v>
      </c>
      <c r="BF147" s="39">
        <v>0</v>
      </c>
      <c r="BG147" s="39">
        <v>0</v>
      </c>
      <c r="BH147" s="39">
        <v>3.1640000000000001</v>
      </c>
      <c r="BI147" s="39">
        <v>0</v>
      </c>
      <c r="BJ147" s="39">
        <v>0</v>
      </c>
      <c r="BK147" s="39">
        <v>4.6449999999999996</v>
      </c>
    </row>
    <row r="148" spans="1:63" x14ac:dyDescent="0.2">
      <c r="A148" s="30">
        <f t="shared" si="22"/>
        <v>2025</v>
      </c>
      <c r="D148" s="30">
        <f t="shared" si="23"/>
        <v>1</v>
      </c>
      <c r="E148" s="30">
        <f t="shared" si="14"/>
        <v>43</v>
      </c>
      <c r="F148" s="30">
        <f t="shared" si="15"/>
        <v>37</v>
      </c>
      <c r="G148" s="30">
        <f t="shared" si="16"/>
        <v>5</v>
      </c>
      <c r="H148" s="30">
        <f t="shared" si="17"/>
        <v>0</v>
      </c>
      <c r="I148" s="30">
        <f t="shared" si="18"/>
        <v>0</v>
      </c>
      <c r="J148" s="30">
        <f t="shared" si="19"/>
        <v>0</v>
      </c>
      <c r="K148" s="30">
        <f t="shared" si="20"/>
        <v>0</v>
      </c>
      <c r="L148" s="30">
        <f t="shared" si="21"/>
        <v>1</v>
      </c>
      <c r="M148" s="38">
        <v>45658</v>
      </c>
      <c r="N148" s="39">
        <v>18.783000000000001</v>
      </c>
      <c r="O148" s="39">
        <v>0</v>
      </c>
      <c r="P148" s="39">
        <v>8.2390000000000008</v>
      </c>
      <c r="Q148" s="39">
        <v>0</v>
      </c>
      <c r="R148" s="39">
        <v>1.4770000000000001</v>
      </c>
      <c r="S148" s="39">
        <v>5.1779999999999999</v>
      </c>
      <c r="T148" s="39">
        <v>8.5809999999999995</v>
      </c>
      <c r="U148" s="39">
        <v>0</v>
      </c>
      <c r="V148" s="39">
        <v>2.4889999999999999</v>
      </c>
      <c r="W148" s="39">
        <v>1.5640000000000001</v>
      </c>
      <c r="X148" s="39">
        <v>1.1020000000000001</v>
      </c>
      <c r="Y148" s="39">
        <v>5.0970000000000004</v>
      </c>
      <c r="Z148" s="39">
        <v>4.4690000000000003</v>
      </c>
      <c r="AA148" s="39">
        <v>3.1190000000000002</v>
      </c>
      <c r="AB148" s="39">
        <v>6.2169999999999996</v>
      </c>
      <c r="AC148" s="39">
        <v>3.577</v>
      </c>
      <c r="AD148" s="39">
        <v>1.8640000000000001</v>
      </c>
      <c r="AE148" s="39">
        <v>3.1549999999999998</v>
      </c>
      <c r="AF148" s="39">
        <v>0.36399999999999999</v>
      </c>
      <c r="AG148" s="39">
        <v>13.173999999999999</v>
      </c>
      <c r="AH148" s="39">
        <v>0.77600000000000002</v>
      </c>
      <c r="AI148" s="39">
        <v>5.3520000000000003</v>
      </c>
      <c r="AJ148" s="39">
        <v>5.4930000000000003</v>
      </c>
      <c r="AK148" s="39">
        <v>4.0289999999999999</v>
      </c>
      <c r="AL148" s="39">
        <v>6.29</v>
      </c>
      <c r="AM148" s="39">
        <v>0</v>
      </c>
      <c r="AN148" s="39">
        <v>4.1520000000000001</v>
      </c>
      <c r="AO148" s="39">
        <v>8.1430000000000007</v>
      </c>
      <c r="AP148" s="39">
        <v>0.252</v>
      </c>
      <c r="AQ148" s="39">
        <v>2.7149999999999999</v>
      </c>
      <c r="AR148" s="39">
        <v>4.3620000000000001</v>
      </c>
      <c r="AS148" s="39">
        <v>1.9970000000000001</v>
      </c>
      <c r="AT148" s="39">
        <v>0</v>
      </c>
      <c r="AU148" s="39">
        <v>17.242000000000001</v>
      </c>
      <c r="AV148" s="39">
        <v>0.158</v>
      </c>
      <c r="AW148" s="39">
        <v>2.6219999999999999</v>
      </c>
      <c r="AX148" s="39">
        <v>2.0059999999999998</v>
      </c>
      <c r="AY148" s="39">
        <v>2.3119999999999998</v>
      </c>
      <c r="AZ148" s="39">
        <v>0</v>
      </c>
      <c r="BA148" s="39">
        <v>17.207000000000001</v>
      </c>
      <c r="BB148" s="39">
        <v>25.32</v>
      </c>
      <c r="BC148" s="39">
        <v>0</v>
      </c>
      <c r="BD148" s="39">
        <v>3.2130000000000001</v>
      </c>
      <c r="BE148" s="39">
        <v>6.3490000000000002</v>
      </c>
      <c r="BF148" s="39">
        <v>4.6859999999999999</v>
      </c>
      <c r="BG148" s="39">
        <v>0.69099999999999995</v>
      </c>
      <c r="BH148" s="39">
        <v>2.9649999999999999</v>
      </c>
      <c r="BI148" s="39">
        <v>1.6439999999999999</v>
      </c>
      <c r="BJ148" s="39">
        <v>5.5E-2</v>
      </c>
      <c r="BK148" s="39">
        <v>5.3470000000000004</v>
      </c>
    </row>
    <row r="149" spans="1:63" x14ac:dyDescent="0.2">
      <c r="A149" s="30">
        <f t="shared" si="22"/>
        <v>2025</v>
      </c>
      <c r="D149" s="30">
        <f t="shared" si="23"/>
        <v>0</v>
      </c>
      <c r="E149" s="30">
        <f t="shared" si="14"/>
        <v>27</v>
      </c>
      <c r="F149" s="30">
        <f t="shared" si="15"/>
        <v>10</v>
      </c>
      <c r="G149" s="30">
        <f t="shared" si="16"/>
        <v>0</v>
      </c>
      <c r="H149" s="30">
        <f t="shared" si="17"/>
        <v>0</v>
      </c>
      <c r="I149" s="30">
        <f t="shared" si="18"/>
        <v>0</v>
      </c>
      <c r="J149" s="30">
        <f t="shared" si="19"/>
        <v>0</v>
      </c>
      <c r="K149" s="30">
        <f t="shared" si="20"/>
        <v>0</v>
      </c>
      <c r="L149" s="30">
        <f t="shared" si="21"/>
        <v>2</v>
      </c>
      <c r="M149" s="38">
        <v>45689</v>
      </c>
      <c r="N149" s="39">
        <v>1.5760000000000001</v>
      </c>
      <c r="O149" s="39">
        <v>0.76700000000000002</v>
      </c>
      <c r="P149" s="39">
        <v>0</v>
      </c>
      <c r="Q149" s="39">
        <v>0.40799999999999997</v>
      </c>
      <c r="R149" s="39">
        <v>0.53800000000000003</v>
      </c>
      <c r="S149" s="39">
        <v>0</v>
      </c>
      <c r="T149" s="39">
        <v>0.44700000000000001</v>
      </c>
      <c r="U149" s="39">
        <v>0.13600000000000001</v>
      </c>
      <c r="V149" s="39">
        <v>0</v>
      </c>
      <c r="W149" s="39">
        <v>0.32100000000000001</v>
      </c>
      <c r="X149" s="39">
        <v>0</v>
      </c>
      <c r="Y149" s="39">
        <v>0</v>
      </c>
      <c r="Z149" s="39">
        <v>0</v>
      </c>
      <c r="AA149" s="39">
        <v>0.17599999999999999</v>
      </c>
      <c r="AB149" s="39">
        <v>2.1669999999999998</v>
      </c>
      <c r="AC149" s="39">
        <v>0.83299999999999996</v>
      </c>
      <c r="AD149" s="39">
        <v>0.214</v>
      </c>
      <c r="AE149" s="39">
        <v>0.25900000000000001</v>
      </c>
      <c r="AF149" s="39">
        <v>1.264</v>
      </c>
      <c r="AG149" s="39">
        <v>0</v>
      </c>
      <c r="AH149" s="39">
        <v>1.3069999999999999</v>
      </c>
      <c r="AI149" s="39">
        <v>0.746</v>
      </c>
      <c r="AJ149" s="39">
        <v>0</v>
      </c>
      <c r="AK149" s="39">
        <v>2.8109999999999999</v>
      </c>
      <c r="AL149" s="39">
        <v>0</v>
      </c>
      <c r="AM149" s="39">
        <v>2.4630000000000001</v>
      </c>
      <c r="AN149" s="39">
        <v>4.4969999999999999</v>
      </c>
      <c r="AO149" s="39">
        <v>4.8000000000000001E-2</v>
      </c>
      <c r="AP149" s="39">
        <v>3.944</v>
      </c>
      <c r="AQ149" s="39">
        <v>0</v>
      </c>
      <c r="AR149" s="39">
        <v>0</v>
      </c>
      <c r="AS149" s="39">
        <v>3.661</v>
      </c>
      <c r="AT149" s="39">
        <v>0</v>
      </c>
      <c r="AU149" s="39">
        <v>0</v>
      </c>
      <c r="AV149" s="39">
        <v>0.64400000000000002</v>
      </c>
      <c r="AW149" s="39">
        <v>0</v>
      </c>
      <c r="AX149" s="39">
        <v>0.24299999999999999</v>
      </c>
      <c r="AY149" s="39">
        <v>0</v>
      </c>
      <c r="AZ149" s="39">
        <v>0</v>
      </c>
      <c r="BA149" s="39">
        <v>0</v>
      </c>
      <c r="BB149" s="39">
        <v>0</v>
      </c>
      <c r="BC149" s="39">
        <v>1.897</v>
      </c>
      <c r="BD149" s="39">
        <v>0</v>
      </c>
      <c r="BE149" s="39">
        <v>0.54800000000000004</v>
      </c>
      <c r="BF149" s="39">
        <v>0</v>
      </c>
      <c r="BG149" s="39">
        <v>0</v>
      </c>
      <c r="BH149" s="39">
        <v>0</v>
      </c>
      <c r="BI149" s="39">
        <v>0.113</v>
      </c>
      <c r="BJ149" s="39">
        <v>0.157</v>
      </c>
      <c r="BK149" s="39">
        <v>0</v>
      </c>
    </row>
    <row r="150" spans="1:63" x14ac:dyDescent="0.2">
      <c r="A150" s="30">
        <f t="shared" si="22"/>
        <v>2025</v>
      </c>
      <c r="D150" s="30">
        <f t="shared" si="23"/>
        <v>1</v>
      </c>
      <c r="E150" s="30">
        <f t="shared" si="14"/>
        <v>20</v>
      </c>
      <c r="F150" s="30">
        <f t="shared" si="15"/>
        <v>11</v>
      </c>
      <c r="G150" s="30">
        <f t="shared" si="16"/>
        <v>2</v>
      </c>
      <c r="H150" s="30">
        <f t="shared" si="17"/>
        <v>0</v>
      </c>
      <c r="I150" s="30">
        <f t="shared" si="18"/>
        <v>0</v>
      </c>
      <c r="J150" s="30">
        <f t="shared" si="19"/>
        <v>0</v>
      </c>
      <c r="K150" s="30">
        <f t="shared" si="20"/>
        <v>0</v>
      </c>
      <c r="L150" s="30">
        <f t="shared" si="21"/>
        <v>3</v>
      </c>
      <c r="M150" s="38">
        <v>45717</v>
      </c>
      <c r="N150" s="39">
        <v>6.2E-2</v>
      </c>
      <c r="O150" s="39">
        <v>0.01</v>
      </c>
      <c r="P150" s="39">
        <v>0</v>
      </c>
      <c r="Q150" s="39">
        <v>0.115</v>
      </c>
      <c r="R150" s="39">
        <v>0</v>
      </c>
      <c r="S150" s="39">
        <v>0.41099999999999998</v>
      </c>
      <c r="T150" s="39">
        <v>0</v>
      </c>
      <c r="U150" s="39">
        <v>2.1240000000000001</v>
      </c>
      <c r="V150" s="39">
        <v>0</v>
      </c>
      <c r="W150" s="39">
        <v>0.95099999999999996</v>
      </c>
      <c r="X150" s="39">
        <v>2.5219999999999998</v>
      </c>
      <c r="Y150" s="39">
        <v>0</v>
      </c>
      <c r="Z150" s="39">
        <v>25.530999999999999</v>
      </c>
      <c r="AA150" s="39">
        <v>0</v>
      </c>
      <c r="AB150" s="39">
        <v>0</v>
      </c>
      <c r="AC150" s="39">
        <v>2.0910000000000002</v>
      </c>
      <c r="AD150" s="39">
        <v>0</v>
      </c>
      <c r="AE150" s="39">
        <v>0.42399999999999999</v>
      </c>
      <c r="AF150" s="39">
        <v>0</v>
      </c>
      <c r="AG150" s="39">
        <v>0.31</v>
      </c>
      <c r="AH150" s="39">
        <v>0.02</v>
      </c>
      <c r="AI150" s="39">
        <v>0</v>
      </c>
      <c r="AJ150" s="39">
        <v>0</v>
      </c>
      <c r="AK150" s="39">
        <v>1.006</v>
      </c>
      <c r="AL150" s="39">
        <v>1.2230000000000001</v>
      </c>
      <c r="AM150" s="39">
        <v>0</v>
      </c>
      <c r="AN150" s="39">
        <v>0</v>
      </c>
      <c r="AO150" s="39">
        <v>0</v>
      </c>
      <c r="AP150" s="39">
        <v>0</v>
      </c>
      <c r="AQ150" s="39">
        <v>0</v>
      </c>
      <c r="AR150" s="39">
        <v>0</v>
      </c>
      <c r="AS150" s="39">
        <v>0</v>
      </c>
      <c r="AT150" s="39">
        <v>0</v>
      </c>
      <c r="AU150" s="39">
        <v>1.341</v>
      </c>
      <c r="AV150" s="39">
        <v>0</v>
      </c>
      <c r="AW150" s="39">
        <v>0</v>
      </c>
      <c r="AX150" s="39">
        <v>1.571</v>
      </c>
      <c r="AY150" s="39">
        <v>0</v>
      </c>
      <c r="AZ150" s="39">
        <v>0</v>
      </c>
      <c r="BA150" s="39">
        <v>0</v>
      </c>
      <c r="BB150" s="39">
        <v>10.439</v>
      </c>
      <c r="BC150" s="39">
        <v>0</v>
      </c>
      <c r="BD150" s="39">
        <v>2.8130000000000002</v>
      </c>
      <c r="BE150" s="39">
        <v>0</v>
      </c>
      <c r="BF150" s="39">
        <v>0</v>
      </c>
      <c r="BG150" s="39">
        <v>0</v>
      </c>
      <c r="BH150" s="39">
        <v>0</v>
      </c>
      <c r="BI150" s="39">
        <v>8.2370000000000001</v>
      </c>
      <c r="BJ150" s="39">
        <v>0.14499999999999999</v>
      </c>
      <c r="BK150" s="39">
        <v>0</v>
      </c>
    </row>
    <row r="151" spans="1:63" x14ac:dyDescent="0.2">
      <c r="A151" s="30">
        <f t="shared" si="22"/>
        <v>2025</v>
      </c>
      <c r="D151" s="30">
        <f t="shared" si="23"/>
        <v>0</v>
      </c>
      <c r="E151" s="30">
        <f t="shared" si="14"/>
        <v>0</v>
      </c>
      <c r="F151" s="30">
        <f t="shared" si="15"/>
        <v>0</v>
      </c>
      <c r="G151" s="30">
        <f t="shared" si="16"/>
        <v>0</v>
      </c>
      <c r="H151" s="30">
        <f t="shared" si="17"/>
        <v>0</v>
      </c>
      <c r="I151" s="30">
        <f t="shared" si="18"/>
        <v>0</v>
      </c>
      <c r="J151" s="30">
        <f t="shared" si="19"/>
        <v>0</v>
      </c>
      <c r="K151" s="30">
        <f t="shared" si="20"/>
        <v>0</v>
      </c>
      <c r="L151" s="30">
        <f t="shared" si="21"/>
        <v>4</v>
      </c>
      <c r="M151" s="38">
        <v>45748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  <c r="BB151" s="39">
        <v>0</v>
      </c>
      <c r="BC151" s="39">
        <v>0</v>
      </c>
      <c r="BD151" s="39">
        <v>0</v>
      </c>
      <c r="BE151" s="39">
        <v>0</v>
      </c>
      <c r="BF151" s="39">
        <v>0</v>
      </c>
      <c r="BG151" s="39">
        <v>0</v>
      </c>
      <c r="BH151" s="39">
        <v>0</v>
      </c>
      <c r="BI151" s="39">
        <v>0</v>
      </c>
      <c r="BJ151" s="39">
        <v>0</v>
      </c>
      <c r="BK151" s="39">
        <v>0</v>
      </c>
    </row>
    <row r="152" spans="1:63" x14ac:dyDescent="0.2">
      <c r="A152" s="30">
        <f t="shared" si="22"/>
        <v>2025</v>
      </c>
      <c r="D152" s="30">
        <f t="shared" si="23"/>
        <v>0</v>
      </c>
      <c r="E152" s="30">
        <f t="shared" si="14"/>
        <v>34</v>
      </c>
      <c r="F152" s="30">
        <f t="shared" si="15"/>
        <v>14</v>
      </c>
      <c r="G152" s="30">
        <f t="shared" si="16"/>
        <v>1</v>
      </c>
      <c r="H152" s="30">
        <f t="shared" si="17"/>
        <v>0</v>
      </c>
      <c r="I152" s="30">
        <f t="shared" si="18"/>
        <v>0</v>
      </c>
      <c r="J152" s="30">
        <f t="shared" si="19"/>
        <v>0</v>
      </c>
      <c r="K152" s="30">
        <f t="shared" si="20"/>
        <v>0</v>
      </c>
      <c r="L152" s="30">
        <f t="shared" si="21"/>
        <v>5</v>
      </c>
      <c r="M152" s="38">
        <v>45778</v>
      </c>
      <c r="N152" s="39">
        <v>2.0049999999999999</v>
      </c>
      <c r="O152" s="39">
        <v>0</v>
      </c>
      <c r="P152" s="39">
        <v>0</v>
      </c>
      <c r="Q152" s="39">
        <v>4.2789999999999999</v>
      </c>
      <c r="R152" s="39">
        <v>0.51200000000000001</v>
      </c>
      <c r="S152" s="39">
        <v>1.4710000000000001</v>
      </c>
      <c r="T152" s="39">
        <v>1.6619999999999999</v>
      </c>
      <c r="U152" s="39">
        <v>0</v>
      </c>
      <c r="V152" s="39">
        <v>0.628</v>
      </c>
      <c r="W152" s="39">
        <v>0.66900000000000004</v>
      </c>
      <c r="X152" s="39">
        <v>0</v>
      </c>
      <c r="Y152" s="39">
        <v>8.3130000000000006</v>
      </c>
      <c r="Z152" s="39">
        <v>0</v>
      </c>
      <c r="AA152" s="39">
        <v>2.9980000000000002</v>
      </c>
      <c r="AB152" s="39">
        <v>0</v>
      </c>
      <c r="AC152" s="39">
        <v>0.373</v>
      </c>
      <c r="AD152" s="39">
        <v>5.5759999999999996</v>
      </c>
      <c r="AE152" s="39">
        <v>0</v>
      </c>
      <c r="AF152" s="39">
        <v>3.1339999999999999</v>
      </c>
      <c r="AG152" s="39">
        <v>0</v>
      </c>
      <c r="AH152" s="39">
        <v>0.57899999999999996</v>
      </c>
      <c r="AI152" s="39">
        <v>0.63600000000000001</v>
      </c>
      <c r="AJ152" s="39">
        <v>0</v>
      </c>
      <c r="AK152" s="39">
        <v>2.2770000000000001</v>
      </c>
      <c r="AL152" s="39">
        <v>0</v>
      </c>
      <c r="AM152" s="39">
        <v>3.0030000000000001</v>
      </c>
      <c r="AN152" s="39">
        <v>0</v>
      </c>
      <c r="AO152" s="39">
        <v>0.52</v>
      </c>
      <c r="AP152" s="39">
        <v>0.122</v>
      </c>
      <c r="AQ152" s="39">
        <v>0.69</v>
      </c>
      <c r="AR152" s="39">
        <v>1.228</v>
      </c>
      <c r="AS152" s="39">
        <v>0</v>
      </c>
      <c r="AT152" s="39">
        <v>0.72299999999999998</v>
      </c>
      <c r="AU152" s="39">
        <v>0.38200000000000001</v>
      </c>
      <c r="AV152" s="39">
        <v>0</v>
      </c>
      <c r="AW152" s="39">
        <v>1.2070000000000001</v>
      </c>
      <c r="AX152" s="39">
        <v>10.929</v>
      </c>
      <c r="AY152" s="39">
        <v>0</v>
      </c>
      <c r="AZ152" s="39">
        <v>0</v>
      </c>
      <c r="BA152" s="39">
        <v>0.30599999999999999</v>
      </c>
      <c r="BB152" s="39">
        <v>3.5999999999999997E-2</v>
      </c>
      <c r="BC152" s="39">
        <v>0.59899999999999998</v>
      </c>
      <c r="BD152" s="39">
        <v>0.36099999999999999</v>
      </c>
      <c r="BE152" s="39">
        <v>0.154</v>
      </c>
      <c r="BF152" s="39">
        <v>0</v>
      </c>
      <c r="BG152" s="39">
        <v>0.33</v>
      </c>
      <c r="BH152" s="39">
        <v>0.14099999999999999</v>
      </c>
      <c r="BI152" s="39">
        <v>1.895</v>
      </c>
      <c r="BJ152" s="39">
        <v>0.33900000000000002</v>
      </c>
      <c r="BK152" s="39">
        <v>0.39100000000000001</v>
      </c>
    </row>
    <row r="153" spans="1:63" x14ac:dyDescent="0.2">
      <c r="A153" s="30">
        <f t="shared" si="22"/>
        <v>2025</v>
      </c>
      <c r="D153" s="30">
        <f t="shared" si="23"/>
        <v>0</v>
      </c>
      <c r="E153" s="30">
        <f t="shared" si="14"/>
        <v>25</v>
      </c>
      <c r="F153" s="30">
        <f t="shared" si="15"/>
        <v>5</v>
      </c>
      <c r="G153" s="30">
        <f t="shared" si="16"/>
        <v>0</v>
      </c>
      <c r="H153" s="30">
        <f t="shared" si="17"/>
        <v>0</v>
      </c>
      <c r="I153" s="30">
        <f t="shared" si="18"/>
        <v>0</v>
      </c>
      <c r="J153" s="30">
        <f t="shared" si="19"/>
        <v>0</v>
      </c>
      <c r="K153" s="30">
        <f t="shared" si="20"/>
        <v>0</v>
      </c>
      <c r="L153" s="30">
        <f t="shared" si="21"/>
        <v>6</v>
      </c>
      <c r="M153" s="38">
        <v>45809</v>
      </c>
      <c r="N153" s="39">
        <v>0</v>
      </c>
      <c r="O153" s="39">
        <v>1.4279999999999999</v>
      </c>
      <c r="P153" s="39">
        <v>0</v>
      </c>
      <c r="Q153" s="39">
        <v>0.51800000000000002</v>
      </c>
      <c r="R153" s="39">
        <v>0.17499999999999999</v>
      </c>
      <c r="S153" s="39">
        <v>0</v>
      </c>
      <c r="T153" s="39">
        <v>0.93400000000000005</v>
      </c>
      <c r="U153" s="39">
        <v>0</v>
      </c>
      <c r="V153" s="39">
        <v>0</v>
      </c>
      <c r="W153" s="39">
        <v>0</v>
      </c>
      <c r="X153" s="39">
        <v>1.746</v>
      </c>
      <c r="Y153" s="39">
        <v>0.20499999999999999</v>
      </c>
      <c r="Z153" s="39">
        <v>0</v>
      </c>
      <c r="AA153" s="39">
        <v>0.192</v>
      </c>
      <c r="AB153" s="39">
        <v>0.19</v>
      </c>
      <c r="AC153" s="39">
        <v>3.1E-2</v>
      </c>
      <c r="AD153" s="39">
        <v>0.433</v>
      </c>
      <c r="AE153" s="39">
        <v>0</v>
      </c>
      <c r="AF153" s="39">
        <v>0.48399999999999999</v>
      </c>
      <c r="AG153" s="39">
        <v>0</v>
      </c>
      <c r="AH153" s="39">
        <v>0</v>
      </c>
      <c r="AI153" s="39">
        <v>0.17799999999999999</v>
      </c>
      <c r="AJ153" s="39">
        <v>0.38500000000000001</v>
      </c>
      <c r="AK153" s="39">
        <v>0</v>
      </c>
      <c r="AL153" s="39">
        <v>0</v>
      </c>
      <c r="AM153" s="39">
        <v>2.4660000000000002</v>
      </c>
      <c r="AN153" s="39">
        <v>0.36299999999999999</v>
      </c>
      <c r="AO153" s="39">
        <v>0</v>
      </c>
      <c r="AP153" s="39">
        <v>0.35799999999999998</v>
      </c>
      <c r="AQ153" s="39">
        <v>0</v>
      </c>
      <c r="AR153" s="39">
        <v>0</v>
      </c>
      <c r="AS153" s="39">
        <v>0</v>
      </c>
      <c r="AT153" s="39">
        <v>0</v>
      </c>
      <c r="AU153" s="39">
        <v>2.7290000000000001</v>
      </c>
      <c r="AV153" s="39">
        <v>0</v>
      </c>
      <c r="AW153" s="39">
        <v>0.46</v>
      </c>
      <c r="AX153" s="39">
        <v>0</v>
      </c>
      <c r="AY153" s="39">
        <v>0.44</v>
      </c>
      <c r="AZ153" s="39">
        <v>0.59</v>
      </c>
      <c r="BA153" s="39">
        <v>0</v>
      </c>
      <c r="BB153" s="39">
        <v>1.0620000000000001</v>
      </c>
      <c r="BC153" s="39">
        <v>0</v>
      </c>
      <c r="BD153" s="39">
        <v>0.14899999999999999</v>
      </c>
      <c r="BE153" s="39">
        <v>0</v>
      </c>
      <c r="BF153" s="39">
        <v>0.13500000000000001</v>
      </c>
      <c r="BG153" s="39">
        <v>0</v>
      </c>
      <c r="BH153" s="39">
        <v>0</v>
      </c>
      <c r="BI153" s="39">
        <v>0.23</v>
      </c>
      <c r="BJ153" s="39">
        <v>0</v>
      </c>
      <c r="BK153" s="39">
        <v>0.58499999999999996</v>
      </c>
    </row>
    <row r="154" spans="1:63" x14ac:dyDescent="0.2">
      <c r="A154" s="30">
        <f t="shared" si="22"/>
        <v>2025</v>
      </c>
      <c r="D154" s="30">
        <f t="shared" si="23"/>
        <v>17</v>
      </c>
      <c r="E154" s="30">
        <f t="shared" si="14"/>
        <v>50</v>
      </c>
      <c r="F154" s="30">
        <f t="shared" si="15"/>
        <v>50</v>
      </c>
      <c r="G154" s="30">
        <f t="shared" si="16"/>
        <v>46</v>
      </c>
      <c r="H154" s="30">
        <f t="shared" si="17"/>
        <v>1</v>
      </c>
      <c r="I154" s="30">
        <f t="shared" si="18"/>
        <v>1</v>
      </c>
      <c r="J154" s="30">
        <f t="shared" si="19"/>
        <v>0</v>
      </c>
      <c r="K154" s="30">
        <f t="shared" si="20"/>
        <v>0</v>
      </c>
      <c r="L154" s="30">
        <f t="shared" si="21"/>
        <v>7</v>
      </c>
      <c r="M154" s="38">
        <v>45839</v>
      </c>
      <c r="N154" s="39">
        <v>22.556999999999999</v>
      </c>
      <c r="O154" s="39">
        <v>17.382999999999999</v>
      </c>
      <c r="P154" s="39">
        <v>15.948</v>
      </c>
      <c r="Q154" s="39">
        <v>23.326000000000001</v>
      </c>
      <c r="R154" s="39">
        <v>20.456</v>
      </c>
      <c r="S154" s="39">
        <v>23.646999999999998</v>
      </c>
      <c r="T154" s="39">
        <v>13.051</v>
      </c>
      <c r="U154" s="39">
        <v>30.414000000000001</v>
      </c>
      <c r="V154" s="39">
        <v>12.925000000000001</v>
      </c>
      <c r="W154" s="39">
        <v>31.751999999999999</v>
      </c>
      <c r="X154" s="39">
        <v>34.58</v>
      </c>
      <c r="Y154" s="39">
        <v>11.348000000000001</v>
      </c>
      <c r="Z154" s="39">
        <v>41.011000000000003</v>
      </c>
      <c r="AA154" s="39">
        <v>7.57</v>
      </c>
      <c r="AB154" s="39">
        <v>26.888999999999999</v>
      </c>
      <c r="AC154" s="39">
        <v>16.861000000000001</v>
      </c>
      <c r="AD154" s="39">
        <v>40.33</v>
      </c>
      <c r="AE154" s="39">
        <v>13.752000000000001</v>
      </c>
      <c r="AF154" s="39">
        <v>16.852</v>
      </c>
      <c r="AG154" s="39">
        <v>24.16</v>
      </c>
      <c r="AH154" s="39">
        <v>16.305</v>
      </c>
      <c r="AI154" s="39">
        <v>20.126000000000001</v>
      </c>
      <c r="AJ154" s="39">
        <v>35.119</v>
      </c>
      <c r="AK154" s="39">
        <v>10.907999999999999</v>
      </c>
      <c r="AL154" s="39">
        <v>13.058</v>
      </c>
      <c r="AM154" s="39">
        <v>30.263999999999999</v>
      </c>
      <c r="AN154" s="39">
        <v>28.509</v>
      </c>
      <c r="AO154" s="39">
        <v>12.625999999999999</v>
      </c>
      <c r="AP154" s="39">
        <v>29.315999999999999</v>
      </c>
      <c r="AQ154" s="39">
        <v>12.414999999999999</v>
      </c>
      <c r="AR154" s="39">
        <v>40.715000000000003</v>
      </c>
      <c r="AS154" s="39">
        <v>5.915</v>
      </c>
      <c r="AT154" s="39">
        <v>4.516</v>
      </c>
      <c r="AU154" s="39">
        <v>102.718</v>
      </c>
      <c r="AV154" s="39">
        <v>17.641999999999999</v>
      </c>
      <c r="AW154" s="39">
        <v>22.18</v>
      </c>
      <c r="AX154" s="39">
        <v>24.648</v>
      </c>
      <c r="AY154" s="39">
        <v>20.411000000000001</v>
      </c>
      <c r="AZ154" s="39">
        <v>36.075000000000003</v>
      </c>
      <c r="BA154" s="39">
        <v>24.390999999999998</v>
      </c>
      <c r="BB154" s="39">
        <v>20.347000000000001</v>
      </c>
      <c r="BC154" s="39">
        <v>22.106000000000002</v>
      </c>
      <c r="BD154" s="39">
        <v>32.781999999999996</v>
      </c>
      <c r="BE154" s="39">
        <v>10.673</v>
      </c>
      <c r="BF154" s="39">
        <v>6.4420000000000002</v>
      </c>
      <c r="BG154" s="39">
        <v>47.588000000000001</v>
      </c>
      <c r="BH154" s="39">
        <v>10.257999999999999</v>
      </c>
      <c r="BI154" s="39">
        <v>45.540999999999997</v>
      </c>
      <c r="BJ154" s="39">
        <v>12.413</v>
      </c>
      <c r="BK154" s="39">
        <v>26.937000000000001</v>
      </c>
    </row>
    <row r="155" spans="1:63" x14ac:dyDescent="0.2">
      <c r="A155" s="30">
        <f t="shared" si="22"/>
        <v>2025</v>
      </c>
      <c r="D155" s="30">
        <f t="shared" si="23"/>
        <v>1</v>
      </c>
      <c r="E155" s="30">
        <f t="shared" si="14"/>
        <v>50</v>
      </c>
      <c r="F155" s="30">
        <f t="shared" si="15"/>
        <v>46</v>
      </c>
      <c r="G155" s="30">
        <f t="shared" si="16"/>
        <v>8</v>
      </c>
      <c r="H155" s="30">
        <f t="shared" si="17"/>
        <v>0</v>
      </c>
      <c r="I155" s="30">
        <f t="shared" si="18"/>
        <v>0</v>
      </c>
      <c r="J155" s="30">
        <f t="shared" si="19"/>
        <v>0</v>
      </c>
      <c r="K155" s="30">
        <f t="shared" si="20"/>
        <v>0</v>
      </c>
      <c r="L155" s="30">
        <f t="shared" si="21"/>
        <v>8</v>
      </c>
      <c r="M155" s="38">
        <v>45870</v>
      </c>
      <c r="N155" s="39">
        <v>2.516</v>
      </c>
      <c r="O155" s="39">
        <v>12.808</v>
      </c>
      <c r="P155" s="39">
        <v>3.2890000000000001</v>
      </c>
      <c r="Q155" s="39">
        <v>7.4870000000000001</v>
      </c>
      <c r="R155" s="39">
        <v>3.597</v>
      </c>
      <c r="S155" s="39">
        <v>4.5010000000000003</v>
      </c>
      <c r="T155" s="39">
        <v>9.7439999999999998</v>
      </c>
      <c r="U155" s="39">
        <v>1.3839999999999999</v>
      </c>
      <c r="V155" s="39">
        <v>6.274</v>
      </c>
      <c r="W155" s="39">
        <v>0.46600000000000003</v>
      </c>
      <c r="X155" s="39">
        <v>5.8289999999999997</v>
      </c>
      <c r="Y155" s="39">
        <v>4.6269999999999998</v>
      </c>
      <c r="Z155" s="39">
        <v>17.414999999999999</v>
      </c>
      <c r="AA155" s="39">
        <v>0.99199999999999999</v>
      </c>
      <c r="AB155" s="39">
        <v>5.3010000000000002</v>
      </c>
      <c r="AC155" s="39">
        <v>3.9630000000000001</v>
      </c>
      <c r="AD155" s="39">
        <v>3.3359999999999999</v>
      </c>
      <c r="AE155" s="39">
        <v>5.2939999999999996</v>
      </c>
      <c r="AF155" s="39">
        <v>3.956</v>
      </c>
      <c r="AG155" s="39">
        <v>4.1840000000000002</v>
      </c>
      <c r="AH155" s="39">
        <v>34.628999999999998</v>
      </c>
      <c r="AI155" s="39">
        <v>1.2230000000000001</v>
      </c>
      <c r="AJ155" s="39">
        <v>5.6219999999999999</v>
      </c>
      <c r="AK155" s="39">
        <v>2.8879999999999999</v>
      </c>
      <c r="AL155" s="39">
        <v>5.9340000000000002</v>
      </c>
      <c r="AM155" s="39">
        <v>2.5979999999999999</v>
      </c>
      <c r="AN155" s="39">
        <v>4.2679999999999998</v>
      </c>
      <c r="AO155" s="39">
        <v>3.379</v>
      </c>
      <c r="AP155" s="39">
        <v>13.811</v>
      </c>
      <c r="AQ155" s="39">
        <v>2.4169999999999998</v>
      </c>
      <c r="AR155" s="39">
        <v>3.1219999999999999</v>
      </c>
      <c r="AS155" s="39">
        <v>13.547000000000001</v>
      </c>
      <c r="AT155" s="39">
        <v>4.8150000000000004</v>
      </c>
      <c r="AU155" s="39">
        <v>23.792000000000002</v>
      </c>
      <c r="AV155" s="39">
        <v>6.0999999999999999E-2</v>
      </c>
      <c r="AW155" s="39">
        <v>10.135</v>
      </c>
      <c r="AX155" s="39">
        <v>5.78</v>
      </c>
      <c r="AY155" s="39">
        <v>5.0780000000000003</v>
      </c>
      <c r="AZ155" s="39">
        <v>8.7210000000000001</v>
      </c>
      <c r="BA155" s="39">
        <v>0.24</v>
      </c>
      <c r="BB155" s="39">
        <v>4.2220000000000004</v>
      </c>
      <c r="BC155" s="39">
        <v>3.6</v>
      </c>
      <c r="BD155" s="39">
        <v>4.4809999999999999</v>
      </c>
      <c r="BE155" s="39">
        <v>4.3470000000000004</v>
      </c>
      <c r="BF155" s="39">
        <v>3.7970000000000002</v>
      </c>
      <c r="BG155" s="39">
        <v>2.7959999999999998</v>
      </c>
      <c r="BH155" s="39">
        <v>9.1489999999999991</v>
      </c>
      <c r="BI155" s="39">
        <v>10.791</v>
      </c>
      <c r="BJ155" s="39">
        <v>8.4600000000000009</v>
      </c>
      <c r="BK155" s="39">
        <v>2.1219999999999999</v>
      </c>
    </row>
    <row r="156" spans="1:63" x14ac:dyDescent="0.2">
      <c r="A156" s="30">
        <f t="shared" si="22"/>
        <v>2025</v>
      </c>
      <c r="D156" s="30">
        <f t="shared" si="23"/>
        <v>4</v>
      </c>
      <c r="E156" s="30">
        <f t="shared" ref="E156:E219" si="24">COUNTIF($N156:$BK156,"&gt;0")</f>
        <v>50</v>
      </c>
      <c r="F156" s="30">
        <f t="shared" ref="F156:F219" si="25">COUNTIF($N156:$BK156,"&gt;1")</f>
        <v>46</v>
      </c>
      <c r="G156" s="30">
        <f t="shared" ref="G156:G219" si="26">COUNTIF($N156:$BK156,"&gt;10")</f>
        <v>16</v>
      </c>
      <c r="H156" s="30">
        <f t="shared" ref="H156:H219" si="27">COUNTIF($N156:$BK156,"&gt;50")</f>
        <v>0</v>
      </c>
      <c r="I156" s="30">
        <f t="shared" ref="I156:I219" si="28">COUNTIF($N156:$BK156,"&gt;100")</f>
        <v>0</v>
      </c>
      <c r="J156" s="30">
        <f t="shared" ref="J156:J219" si="29">COUNTIF($N156:$BK156,"&gt;500")</f>
        <v>0</v>
      </c>
      <c r="K156" s="30">
        <f t="shared" ref="K156:K219" si="30">COUNTIF($N156:$BK156,"&gt;1000")</f>
        <v>0</v>
      </c>
      <c r="L156" s="30">
        <f t="shared" ref="L156:L219" si="31">MONTH(M156)</f>
        <v>9</v>
      </c>
      <c r="M156" s="38">
        <v>45901</v>
      </c>
      <c r="N156" s="39">
        <v>8.2569999999999997</v>
      </c>
      <c r="O156" s="39">
        <v>6.3040000000000003</v>
      </c>
      <c r="P156" s="39">
        <v>1.298</v>
      </c>
      <c r="Q156" s="39">
        <v>12.746</v>
      </c>
      <c r="R156" s="39">
        <v>20.242000000000001</v>
      </c>
      <c r="S156" s="39">
        <v>0.248</v>
      </c>
      <c r="T156" s="39">
        <v>0.72599999999999998</v>
      </c>
      <c r="U156" s="39">
        <v>46.655999999999999</v>
      </c>
      <c r="V156" s="39">
        <v>1.3029999999999999</v>
      </c>
      <c r="W156" s="39">
        <v>16.006</v>
      </c>
      <c r="X156" s="39">
        <v>6.3609999999999998</v>
      </c>
      <c r="Y156" s="39">
        <v>3.8929999999999998</v>
      </c>
      <c r="Z156" s="39">
        <v>2.5920000000000001</v>
      </c>
      <c r="AA156" s="39">
        <v>14.625999999999999</v>
      </c>
      <c r="AB156" s="39">
        <v>9.0980000000000008</v>
      </c>
      <c r="AC156" s="39">
        <v>5.7919999999999998</v>
      </c>
      <c r="AD156" s="39">
        <v>30.873000000000001</v>
      </c>
      <c r="AE156" s="39">
        <v>1.498</v>
      </c>
      <c r="AF156" s="39">
        <v>19.295000000000002</v>
      </c>
      <c r="AG156" s="39">
        <v>0.40899999999999997</v>
      </c>
      <c r="AH156" s="39">
        <v>9.7550000000000008</v>
      </c>
      <c r="AI156" s="39">
        <v>7.0430000000000001</v>
      </c>
      <c r="AJ156" s="39">
        <v>7.7880000000000003</v>
      </c>
      <c r="AK156" s="39">
        <v>7.4320000000000004</v>
      </c>
      <c r="AL156" s="39">
        <v>2.52</v>
      </c>
      <c r="AM156" s="39">
        <v>10.436999999999999</v>
      </c>
      <c r="AN156" s="39">
        <v>3.0049999999999999</v>
      </c>
      <c r="AO156" s="39">
        <v>17.445</v>
      </c>
      <c r="AP156" s="39">
        <v>36.904000000000003</v>
      </c>
      <c r="AQ156" s="39">
        <v>2.88</v>
      </c>
      <c r="AR156" s="39">
        <v>5.3810000000000002</v>
      </c>
      <c r="AS156" s="39">
        <v>7.8179999999999996</v>
      </c>
      <c r="AT156" s="39">
        <v>8.6630000000000003</v>
      </c>
      <c r="AU156" s="39">
        <v>5.54</v>
      </c>
      <c r="AV156" s="39">
        <v>4.8170000000000002</v>
      </c>
      <c r="AW156" s="39">
        <v>21.04</v>
      </c>
      <c r="AX156" s="39">
        <v>6.1109999999999998</v>
      </c>
      <c r="AY156" s="39">
        <v>10.298999999999999</v>
      </c>
      <c r="AZ156" s="39">
        <v>16.355</v>
      </c>
      <c r="BA156" s="39">
        <v>5.3239999999999998</v>
      </c>
      <c r="BB156" s="39">
        <v>4.5999999999999999E-2</v>
      </c>
      <c r="BC156" s="39">
        <v>21.677</v>
      </c>
      <c r="BD156" s="39">
        <v>3.863</v>
      </c>
      <c r="BE156" s="39">
        <v>10.94</v>
      </c>
      <c r="BF156" s="39">
        <v>9.7449999999999992</v>
      </c>
      <c r="BG156" s="39">
        <v>3.7120000000000002</v>
      </c>
      <c r="BH156" s="39">
        <v>6.32</v>
      </c>
      <c r="BI156" s="39">
        <v>46.121000000000002</v>
      </c>
      <c r="BJ156" s="39">
        <v>2.5939999999999999</v>
      </c>
      <c r="BK156" s="39">
        <v>8.1240000000000006</v>
      </c>
    </row>
    <row r="157" spans="1:63" x14ac:dyDescent="0.2">
      <c r="A157" s="30">
        <f t="shared" ref="A157:A220" si="32">YEAR(M157)</f>
        <v>2025</v>
      </c>
      <c r="D157" s="30">
        <f t="shared" ref="D157:D220" si="33">COUNTIF(N157:BK157,"&gt;25")</f>
        <v>1</v>
      </c>
      <c r="E157" s="30">
        <f t="shared" si="24"/>
        <v>41</v>
      </c>
      <c r="F157" s="30">
        <f t="shared" si="25"/>
        <v>24</v>
      </c>
      <c r="G157" s="30">
        <f t="shared" si="26"/>
        <v>7</v>
      </c>
      <c r="H157" s="30">
        <f t="shared" si="27"/>
        <v>0</v>
      </c>
      <c r="I157" s="30">
        <f t="shared" si="28"/>
        <v>0</v>
      </c>
      <c r="J157" s="30">
        <f t="shared" si="29"/>
        <v>0</v>
      </c>
      <c r="K157" s="30">
        <f t="shared" si="30"/>
        <v>0</v>
      </c>
      <c r="L157" s="30">
        <f t="shared" si="31"/>
        <v>10</v>
      </c>
      <c r="M157" s="38">
        <v>45931</v>
      </c>
      <c r="N157" s="39">
        <v>1.478</v>
      </c>
      <c r="O157" s="39">
        <v>0</v>
      </c>
      <c r="P157" s="39">
        <v>2.4E-2</v>
      </c>
      <c r="Q157" s="39">
        <v>4.8959999999999999</v>
      </c>
      <c r="R157" s="39">
        <v>0.81399999999999995</v>
      </c>
      <c r="S157" s="39">
        <v>0</v>
      </c>
      <c r="T157" s="39">
        <v>1.5209999999999999</v>
      </c>
      <c r="U157" s="39">
        <v>14.346</v>
      </c>
      <c r="V157" s="39">
        <v>3.5510000000000002</v>
      </c>
      <c r="W157" s="39">
        <v>0.313</v>
      </c>
      <c r="X157" s="39">
        <v>0.89500000000000002</v>
      </c>
      <c r="Y157" s="39">
        <v>2.8959999999999999</v>
      </c>
      <c r="Z157" s="39">
        <v>0.27500000000000002</v>
      </c>
      <c r="AA157" s="39">
        <v>1.115</v>
      </c>
      <c r="AB157" s="39">
        <v>1.0469999999999999</v>
      </c>
      <c r="AC157" s="39">
        <v>0</v>
      </c>
      <c r="AD157" s="39">
        <v>11.566000000000001</v>
      </c>
      <c r="AE157" s="39">
        <v>1.222</v>
      </c>
      <c r="AF157" s="39">
        <v>0.56899999999999995</v>
      </c>
      <c r="AG157" s="39">
        <v>0.39900000000000002</v>
      </c>
      <c r="AH157" s="39">
        <v>1.046</v>
      </c>
      <c r="AI157" s="39">
        <v>0.33900000000000002</v>
      </c>
      <c r="AJ157" s="39">
        <v>0</v>
      </c>
      <c r="AK157" s="39">
        <v>0.92300000000000004</v>
      </c>
      <c r="AL157" s="39">
        <v>5.7229999999999999</v>
      </c>
      <c r="AM157" s="39">
        <v>0.32900000000000001</v>
      </c>
      <c r="AN157" s="39">
        <v>26.343</v>
      </c>
      <c r="AO157" s="39">
        <v>0</v>
      </c>
      <c r="AP157" s="39">
        <v>8.8849999999999998</v>
      </c>
      <c r="AQ157" s="39">
        <v>0</v>
      </c>
      <c r="AR157" s="39">
        <v>13.522</v>
      </c>
      <c r="AS157" s="39">
        <v>0.09</v>
      </c>
      <c r="AT157" s="39">
        <v>0</v>
      </c>
      <c r="AU157" s="39">
        <v>10.89</v>
      </c>
      <c r="AV157" s="39">
        <v>2.7989999999999999</v>
      </c>
      <c r="AW157" s="39">
        <v>8.9999999999999993E-3</v>
      </c>
      <c r="AX157" s="39">
        <v>0</v>
      </c>
      <c r="AY157" s="39">
        <v>2.895</v>
      </c>
      <c r="AZ157" s="39">
        <v>0</v>
      </c>
      <c r="BA157" s="39">
        <v>1.4379999999999999</v>
      </c>
      <c r="BB157" s="39">
        <v>0.151</v>
      </c>
      <c r="BC157" s="39">
        <v>3.0190000000000001</v>
      </c>
      <c r="BD157" s="39">
        <v>12.826000000000001</v>
      </c>
      <c r="BE157" s="39">
        <v>0.36599999999999999</v>
      </c>
      <c r="BF157" s="39">
        <v>11.941000000000001</v>
      </c>
      <c r="BG157" s="39">
        <v>0.245</v>
      </c>
      <c r="BH157" s="39">
        <v>0.182</v>
      </c>
      <c r="BI157" s="39">
        <v>0.88300000000000001</v>
      </c>
      <c r="BJ157" s="39">
        <v>1.591</v>
      </c>
      <c r="BK157" s="39">
        <v>1.3859999999999999</v>
      </c>
    </row>
    <row r="158" spans="1:63" x14ac:dyDescent="0.2">
      <c r="A158" s="30">
        <f t="shared" si="32"/>
        <v>2025</v>
      </c>
      <c r="D158" s="30">
        <f t="shared" si="33"/>
        <v>0</v>
      </c>
      <c r="E158" s="30">
        <f t="shared" si="24"/>
        <v>14</v>
      </c>
      <c r="F158" s="30">
        <f t="shared" si="25"/>
        <v>3</v>
      </c>
      <c r="G158" s="30">
        <f t="shared" si="26"/>
        <v>0</v>
      </c>
      <c r="H158" s="30">
        <f t="shared" si="27"/>
        <v>0</v>
      </c>
      <c r="I158" s="30">
        <f t="shared" si="28"/>
        <v>0</v>
      </c>
      <c r="J158" s="30">
        <f t="shared" si="29"/>
        <v>0</v>
      </c>
      <c r="K158" s="30">
        <f t="shared" si="30"/>
        <v>0</v>
      </c>
      <c r="L158" s="30">
        <f t="shared" si="31"/>
        <v>11</v>
      </c>
      <c r="M158" s="38">
        <v>45962</v>
      </c>
      <c r="N158" s="39">
        <v>0</v>
      </c>
      <c r="O158" s="39">
        <v>0</v>
      </c>
      <c r="P158" s="39">
        <v>0.85099999999999998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1.208</v>
      </c>
      <c r="W158" s="39">
        <v>0</v>
      </c>
      <c r="X158" s="39">
        <v>0</v>
      </c>
      <c r="Y158" s="39">
        <v>0.35399999999999998</v>
      </c>
      <c r="Z158" s="39">
        <v>0</v>
      </c>
      <c r="AA158" s="39">
        <v>0</v>
      </c>
      <c r="AB158" s="39">
        <v>0</v>
      </c>
      <c r="AC158" s="39">
        <v>0.29099999999999998</v>
      </c>
      <c r="AD158" s="39">
        <v>0</v>
      </c>
      <c r="AE158" s="39">
        <v>0.376</v>
      </c>
      <c r="AF158" s="39">
        <v>0</v>
      </c>
      <c r="AG158" s="39">
        <v>0.96</v>
      </c>
      <c r="AH158" s="39">
        <v>0</v>
      </c>
      <c r="AI158" s="39">
        <v>0</v>
      </c>
      <c r="AJ158" s="39">
        <v>0</v>
      </c>
      <c r="AK158" s="39">
        <v>0</v>
      </c>
      <c r="AL158" s="39">
        <v>0.13500000000000001</v>
      </c>
      <c r="AM158" s="39">
        <v>0</v>
      </c>
      <c r="AN158" s="39">
        <v>0.39</v>
      </c>
      <c r="AO158" s="39">
        <v>0</v>
      </c>
      <c r="AP158" s="39">
        <v>0.754</v>
      </c>
      <c r="AQ158" s="39">
        <v>0</v>
      </c>
      <c r="AR158" s="39">
        <v>0</v>
      </c>
      <c r="AS158" s="39">
        <v>0.503</v>
      </c>
      <c r="AT158" s="39">
        <v>0</v>
      </c>
      <c r="AU158" s="39">
        <v>0</v>
      </c>
      <c r="AV158" s="39">
        <v>0</v>
      </c>
      <c r="AW158" s="39">
        <v>1.0680000000000001</v>
      </c>
      <c r="AX158" s="39">
        <v>0.16300000000000001</v>
      </c>
      <c r="AY158" s="39">
        <v>0</v>
      </c>
      <c r="AZ158" s="39">
        <v>0</v>
      </c>
      <c r="BA158" s="39">
        <v>0</v>
      </c>
      <c r="BB158" s="39">
        <v>0</v>
      </c>
      <c r="BC158" s="39">
        <v>0</v>
      </c>
      <c r="BD158" s="39">
        <v>0</v>
      </c>
      <c r="BE158" s="39">
        <v>1.1930000000000001</v>
      </c>
      <c r="BF158" s="39">
        <v>0</v>
      </c>
      <c r="BG158" s="39">
        <v>0</v>
      </c>
      <c r="BH158" s="39">
        <v>0</v>
      </c>
      <c r="BI158" s="39">
        <v>0.314</v>
      </c>
      <c r="BJ158" s="39">
        <v>0</v>
      </c>
      <c r="BK158" s="39">
        <v>0</v>
      </c>
    </row>
    <row r="159" spans="1:63" x14ac:dyDescent="0.2">
      <c r="A159" s="30">
        <f t="shared" si="32"/>
        <v>2025</v>
      </c>
      <c r="D159" s="30">
        <f t="shared" si="33"/>
        <v>3</v>
      </c>
      <c r="E159" s="30">
        <f t="shared" si="24"/>
        <v>39</v>
      </c>
      <c r="F159" s="30">
        <f t="shared" si="25"/>
        <v>33</v>
      </c>
      <c r="G159" s="30">
        <f t="shared" si="26"/>
        <v>7</v>
      </c>
      <c r="H159" s="30">
        <f t="shared" si="27"/>
        <v>1</v>
      </c>
      <c r="I159" s="30">
        <f t="shared" si="28"/>
        <v>0</v>
      </c>
      <c r="J159" s="30">
        <f t="shared" si="29"/>
        <v>0</v>
      </c>
      <c r="K159" s="30">
        <f t="shared" si="30"/>
        <v>0</v>
      </c>
      <c r="L159" s="30">
        <f t="shared" si="31"/>
        <v>12</v>
      </c>
      <c r="M159" s="38">
        <v>45992</v>
      </c>
      <c r="N159" s="39">
        <v>2.2000000000000002</v>
      </c>
      <c r="O159" s="39">
        <v>0.89300000000000002</v>
      </c>
      <c r="P159" s="39">
        <v>1.341</v>
      </c>
      <c r="Q159" s="39">
        <v>2.1640000000000001</v>
      </c>
      <c r="R159" s="39">
        <v>2.9079999999999999</v>
      </c>
      <c r="S159" s="39">
        <v>1.413</v>
      </c>
      <c r="T159" s="39">
        <v>0</v>
      </c>
      <c r="U159" s="39">
        <v>2.2050000000000001</v>
      </c>
      <c r="V159" s="39">
        <v>0</v>
      </c>
      <c r="W159" s="39">
        <v>19.86</v>
      </c>
      <c r="X159" s="39">
        <v>0.61199999999999999</v>
      </c>
      <c r="Y159" s="39">
        <v>10.337999999999999</v>
      </c>
      <c r="Z159" s="39">
        <v>1.226</v>
      </c>
      <c r="AA159" s="39">
        <v>4.6260000000000003</v>
      </c>
      <c r="AB159" s="39">
        <v>2.3530000000000002</v>
      </c>
      <c r="AC159" s="39">
        <v>0</v>
      </c>
      <c r="AD159" s="39">
        <v>0</v>
      </c>
      <c r="AE159" s="39">
        <v>21.579000000000001</v>
      </c>
      <c r="AF159" s="39">
        <v>3.629</v>
      </c>
      <c r="AG159" s="39">
        <v>1.7829999999999999</v>
      </c>
      <c r="AH159" s="39">
        <v>0.183</v>
      </c>
      <c r="AI159" s="39">
        <v>29.77</v>
      </c>
      <c r="AJ159" s="39">
        <v>1.0999999999999999E-2</v>
      </c>
      <c r="AK159" s="39">
        <v>8.8629999999999995</v>
      </c>
      <c r="AL159" s="39">
        <v>73.305999999999997</v>
      </c>
      <c r="AM159" s="39">
        <v>0</v>
      </c>
      <c r="AN159" s="39">
        <v>0</v>
      </c>
      <c r="AO159" s="39">
        <v>3.7749999999999999</v>
      </c>
      <c r="AP159" s="39">
        <v>2.2429999999999999</v>
      </c>
      <c r="AQ159" s="39">
        <v>6.01</v>
      </c>
      <c r="AR159" s="39">
        <v>0.60699999999999998</v>
      </c>
      <c r="AS159" s="39">
        <v>7.96</v>
      </c>
      <c r="AT159" s="39">
        <v>0</v>
      </c>
      <c r="AU159" s="39">
        <v>8.7219999999999995</v>
      </c>
      <c r="AV159" s="39">
        <v>1.845</v>
      </c>
      <c r="AW159" s="39">
        <v>1.91</v>
      </c>
      <c r="AX159" s="39">
        <v>0</v>
      </c>
      <c r="AY159" s="39">
        <v>14.179</v>
      </c>
      <c r="AZ159" s="39">
        <v>4.2610000000000001</v>
      </c>
      <c r="BA159" s="39">
        <v>3.1070000000000002</v>
      </c>
      <c r="BB159" s="39">
        <v>0</v>
      </c>
      <c r="BC159" s="39">
        <v>26.350999999999999</v>
      </c>
      <c r="BD159" s="39">
        <v>8.8810000000000002</v>
      </c>
      <c r="BE159" s="39">
        <v>0</v>
      </c>
      <c r="BF159" s="39">
        <v>0.16700000000000001</v>
      </c>
      <c r="BG159" s="39">
        <v>1.7190000000000001</v>
      </c>
      <c r="BH159" s="39">
        <v>5.6719999999999997</v>
      </c>
      <c r="BI159" s="39">
        <v>0</v>
      </c>
      <c r="BJ159" s="39">
        <v>1.708</v>
      </c>
      <c r="BK159" s="39">
        <v>5.1879999999999997</v>
      </c>
    </row>
    <row r="160" spans="1:63" x14ac:dyDescent="0.2">
      <c r="A160" s="30">
        <f t="shared" si="32"/>
        <v>2026</v>
      </c>
      <c r="D160" s="30">
        <f t="shared" si="33"/>
        <v>2</v>
      </c>
      <c r="E160" s="30">
        <f t="shared" si="24"/>
        <v>44</v>
      </c>
      <c r="F160" s="30">
        <f t="shared" si="25"/>
        <v>35</v>
      </c>
      <c r="G160" s="30">
        <f t="shared" si="26"/>
        <v>6</v>
      </c>
      <c r="H160" s="30">
        <f t="shared" si="27"/>
        <v>0</v>
      </c>
      <c r="I160" s="30">
        <f t="shared" si="28"/>
        <v>0</v>
      </c>
      <c r="J160" s="30">
        <f t="shared" si="29"/>
        <v>0</v>
      </c>
      <c r="K160" s="30">
        <f t="shared" si="30"/>
        <v>0</v>
      </c>
      <c r="L160" s="30">
        <f t="shared" si="31"/>
        <v>1</v>
      </c>
      <c r="M160" s="38">
        <v>46023</v>
      </c>
      <c r="N160" s="39">
        <v>0.58899999999999997</v>
      </c>
      <c r="O160" s="39">
        <v>7.7569999999999997</v>
      </c>
      <c r="P160" s="39">
        <v>1.569</v>
      </c>
      <c r="Q160" s="39">
        <v>0.95399999999999996</v>
      </c>
      <c r="R160" s="39">
        <v>1.8560000000000001</v>
      </c>
      <c r="S160" s="39">
        <v>5.4530000000000003</v>
      </c>
      <c r="T160" s="39">
        <v>0.94899999999999995</v>
      </c>
      <c r="U160" s="39">
        <v>9.3350000000000009</v>
      </c>
      <c r="V160" s="39">
        <v>0.872</v>
      </c>
      <c r="W160" s="39">
        <v>2.5099999999999998</v>
      </c>
      <c r="X160" s="39">
        <v>2.98</v>
      </c>
      <c r="Y160" s="39">
        <v>2.0720000000000001</v>
      </c>
      <c r="Z160" s="39">
        <v>1.087</v>
      </c>
      <c r="AA160" s="39">
        <v>5.984</v>
      </c>
      <c r="AB160" s="39">
        <v>1.3660000000000001</v>
      </c>
      <c r="AC160" s="39">
        <v>27.41</v>
      </c>
      <c r="AD160" s="39">
        <v>0</v>
      </c>
      <c r="AE160" s="39">
        <v>12.988</v>
      </c>
      <c r="AF160" s="39">
        <v>5.117</v>
      </c>
      <c r="AG160" s="39">
        <v>0</v>
      </c>
      <c r="AH160" s="39">
        <v>2.7069999999999999</v>
      </c>
      <c r="AI160" s="39">
        <v>0.78100000000000003</v>
      </c>
      <c r="AJ160" s="39">
        <v>0.72199999999999998</v>
      </c>
      <c r="AK160" s="39">
        <v>4.9930000000000003</v>
      </c>
      <c r="AL160" s="39">
        <v>5.0339999999999998</v>
      </c>
      <c r="AM160" s="39">
        <v>3.0110000000000001</v>
      </c>
      <c r="AN160" s="39">
        <v>3.4750000000000001</v>
      </c>
      <c r="AO160" s="39">
        <v>10.987</v>
      </c>
      <c r="AP160" s="39">
        <v>21.154</v>
      </c>
      <c r="AQ160" s="39">
        <v>0</v>
      </c>
      <c r="AR160" s="39">
        <v>0</v>
      </c>
      <c r="AS160" s="39">
        <v>41.999000000000002</v>
      </c>
      <c r="AT160" s="39">
        <v>4.7530000000000001</v>
      </c>
      <c r="AU160" s="39">
        <v>0</v>
      </c>
      <c r="AV160" s="39">
        <v>3.6520000000000001</v>
      </c>
      <c r="AW160" s="39">
        <v>0</v>
      </c>
      <c r="AX160" s="39">
        <v>2.6219999999999999</v>
      </c>
      <c r="AY160" s="39">
        <v>7.71</v>
      </c>
      <c r="AZ160" s="39">
        <v>1.7969999999999999</v>
      </c>
      <c r="BA160" s="39">
        <v>1.2649999999999999</v>
      </c>
      <c r="BB160" s="39">
        <v>3.48</v>
      </c>
      <c r="BC160" s="39">
        <v>15.757</v>
      </c>
      <c r="BD160" s="39">
        <v>0.41399999999999998</v>
      </c>
      <c r="BE160" s="39">
        <v>4.4260000000000002</v>
      </c>
      <c r="BF160" s="39">
        <v>4.66</v>
      </c>
      <c r="BG160" s="39">
        <v>2.2909999999999999</v>
      </c>
      <c r="BH160" s="39">
        <v>0.64800000000000002</v>
      </c>
      <c r="BI160" s="39">
        <v>5.66</v>
      </c>
      <c r="BJ160" s="39">
        <v>8.4290000000000003</v>
      </c>
      <c r="BK160" s="39">
        <v>0.98</v>
      </c>
    </row>
    <row r="161" spans="1:63" x14ac:dyDescent="0.2">
      <c r="A161" s="30">
        <f t="shared" si="32"/>
        <v>2026</v>
      </c>
      <c r="D161" s="30">
        <f t="shared" si="33"/>
        <v>1</v>
      </c>
      <c r="E161" s="30">
        <f t="shared" si="24"/>
        <v>26</v>
      </c>
      <c r="F161" s="30">
        <f t="shared" si="25"/>
        <v>15</v>
      </c>
      <c r="G161" s="30">
        <f t="shared" si="26"/>
        <v>2</v>
      </c>
      <c r="H161" s="30">
        <f t="shared" si="27"/>
        <v>0</v>
      </c>
      <c r="I161" s="30">
        <f t="shared" si="28"/>
        <v>0</v>
      </c>
      <c r="J161" s="30">
        <f t="shared" si="29"/>
        <v>0</v>
      </c>
      <c r="K161" s="30">
        <f t="shared" si="30"/>
        <v>0</v>
      </c>
      <c r="L161" s="30">
        <f t="shared" si="31"/>
        <v>2</v>
      </c>
      <c r="M161" s="38">
        <v>46054</v>
      </c>
      <c r="N161" s="39">
        <v>0</v>
      </c>
      <c r="O161" s="39">
        <v>2.5960000000000001</v>
      </c>
      <c r="P161" s="39">
        <v>0.44800000000000001</v>
      </c>
      <c r="Q161" s="39">
        <v>0</v>
      </c>
      <c r="R161" s="39">
        <v>2.1000000000000001E-2</v>
      </c>
      <c r="S161" s="39">
        <v>0</v>
      </c>
      <c r="T161" s="39">
        <v>0</v>
      </c>
      <c r="U161" s="39">
        <v>7.0279999999999996</v>
      </c>
      <c r="V161" s="39">
        <v>0.74399999999999999</v>
      </c>
      <c r="W161" s="39">
        <v>0</v>
      </c>
      <c r="X161" s="39">
        <v>0</v>
      </c>
      <c r="Y161" s="39">
        <v>2.5270000000000001</v>
      </c>
      <c r="Z161" s="39">
        <v>1.661</v>
      </c>
      <c r="AA161" s="39">
        <v>0</v>
      </c>
      <c r="AB161" s="39">
        <v>0.30099999999999999</v>
      </c>
      <c r="AC161" s="39">
        <v>0.252</v>
      </c>
      <c r="AD161" s="39">
        <v>0</v>
      </c>
      <c r="AE161" s="39">
        <v>2.6190000000000002</v>
      </c>
      <c r="AF161" s="39">
        <v>0</v>
      </c>
      <c r="AG161" s="39">
        <v>3.5449999999999999</v>
      </c>
      <c r="AH161" s="39">
        <v>0</v>
      </c>
      <c r="AI161" s="39">
        <v>1.0589999999999999</v>
      </c>
      <c r="AJ161" s="39">
        <v>0</v>
      </c>
      <c r="AK161" s="39">
        <v>5.1079999999999997</v>
      </c>
      <c r="AL161" s="39">
        <v>0.48899999999999999</v>
      </c>
      <c r="AM161" s="39">
        <v>0</v>
      </c>
      <c r="AN161" s="39">
        <v>0</v>
      </c>
      <c r="AO161" s="39">
        <v>42.761000000000003</v>
      </c>
      <c r="AP161" s="39">
        <v>0.76700000000000002</v>
      </c>
      <c r="AQ161" s="39">
        <v>0</v>
      </c>
      <c r="AR161" s="39">
        <v>1.5860000000000001</v>
      </c>
      <c r="AS161" s="39">
        <v>0</v>
      </c>
      <c r="AT161" s="39">
        <v>0</v>
      </c>
      <c r="AU161" s="39">
        <v>1.1879999999999999</v>
      </c>
      <c r="AV161" s="39">
        <v>0.33</v>
      </c>
      <c r="AW161" s="39">
        <v>7.5999999999999998E-2</v>
      </c>
      <c r="AX161" s="39">
        <v>0</v>
      </c>
      <c r="AY161" s="39">
        <v>0</v>
      </c>
      <c r="AZ161" s="39">
        <v>0</v>
      </c>
      <c r="BA161" s="39">
        <v>7.6059999999999999</v>
      </c>
      <c r="BB161" s="39">
        <v>0</v>
      </c>
      <c r="BC161" s="39">
        <v>10.085000000000001</v>
      </c>
      <c r="BD161" s="39">
        <v>0</v>
      </c>
      <c r="BE161" s="39">
        <v>4.22</v>
      </c>
      <c r="BF161" s="39">
        <v>5.7000000000000002E-2</v>
      </c>
      <c r="BG161" s="39">
        <v>0</v>
      </c>
      <c r="BH161" s="39">
        <v>4.8899999999999997</v>
      </c>
      <c r="BI161" s="39">
        <v>0</v>
      </c>
      <c r="BJ161" s="39">
        <v>0.625</v>
      </c>
      <c r="BK161" s="39">
        <v>0</v>
      </c>
    </row>
    <row r="162" spans="1:63" x14ac:dyDescent="0.2">
      <c r="A162" s="30">
        <f t="shared" si="32"/>
        <v>2026</v>
      </c>
      <c r="D162" s="30">
        <f t="shared" si="33"/>
        <v>0</v>
      </c>
      <c r="E162" s="30">
        <f t="shared" si="24"/>
        <v>30</v>
      </c>
      <c r="F162" s="30">
        <f t="shared" si="25"/>
        <v>11</v>
      </c>
      <c r="G162" s="30">
        <f t="shared" si="26"/>
        <v>0</v>
      </c>
      <c r="H162" s="30">
        <f t="shared" si="27"/>
        <v>0</v>
      </c>
      <c r="I162" s="30">
        <f t="shared" si="28"/>
        <v>0</v>
      </c>
      <c r="J162" s="30">
        <f t="shared" si="29"/>
        <v>0</v>
      </c>
      <c r="K162" s="30">
        <f t="shared" si="30"/>
        <v>0</v>
      </c>
      <c r="L162" s="30">
        <f t="shared" si="31"/>
        <v>3</v>
      </c>
      <c r="M162" s="38">
        <v>46082</v>
      </c>
      <c r="N162" s="39">
        <v>0</v>
      </c>
      <c r="O162" s="39">
        <v>1.07</v>
      </c>
      <c r="P162" s="39">
        <v>0</v>
      </c>
      <c r="Q162" s="39">
        <v>1.1579999999999999</v>
      </c>
      <c r="R162" s="39">
        <v>0</v>
      </c>
      <c r="S162" s="39">
        <v>0</v>
      </c>
      <c r="T162" s="39">
        <v>1.56</v>
      </c>
      <c r="U162" s="39">
        <v>0</v>
      </c>
      <c r="V162" s="39">
        <v>0</v>
      </c>
      <c r="W162" s="39">
        <v>0</v>
      </c>
      <c r="X162" s="39">
        <v>0</v>
      </c>
      <c r="Y162" s="39">
        <v>4.2859999999999996</v>
      </c>
      <c r="Z162" s="39">
        <v>0</v>
      </c>
      <c r="AA162" s="39">
        <v>3.6280000000000001</v>
      </c>
      <c r="AB162" s="39">
        <v>0.35199999999999998</v>
      </c>
      <c r="AC162" s="39">
        <v>0</v>
      </c>
      <c r="AD162" s="39">
        <v>6.3380000000000001</v>
      </c>
      <c r="AE162" s="39">
        <v>0</v>
      </c>
      <c r="AF162" s="39">
        <v>0</v>
      </c>
      <c r="AG162" s="39">
        <v>1.4990000000000001</v>
      </c>
      <c r="AH162" s="39">
        <v>0.02</v>
      </c>
      <c r="AI162" s="39">
        <v>1.1830000000000001</v>
      </c>
      <c r="AJ162" s="39">
        <v>0.06</v>
      </c>
      <c r="AK162" s="39">
        <v>0</v>
      </c>
      <c r="AL162" s="39">
        <v>0</v>
      </c>
      <c r="AM162" s="39">
        <v>2.3519999999999999</v>
      </c>
      <c r="AN162" s="39">
        <v>0.2</v>
      </c>
      <c r="AO162" s="39">
        <v>0.46600000000000003</v>
      </c>
      <c r="AP162" s="39">
        <v>0</v>
      </c>
      <c r="AQ162" s="39">
        <v>0.48799999999999999</v>
      </c>
      <c r="AR162" s="39">
        <v>2.161</v>
      </c>
      <c r="AS162" s="39">
        <v>0</v>
      </c>
      <c r="AT162" s="39">
        <v>0.70899999999999996</v>
      </c>
      <c r="AU162" s="39">
        <v>0.34200000000000003</v>
      </c>
      <c r="AV162" s="39">
        <v>0</v>
      </c>
      <c r="AW162" s="39">
        <v>0.115</v>
      </c>
      <c r="AX162" s="39">
        <v>0</v>
      </c>
      <c r="AY162" s="39">
        <v>6.2E-2</v>
      </c>
      <c r="AZ162" s="39">
        <v>0.81200000000000006</v>
      </c>
      <c r="BA162" s="39">
        <v>0.52300000000000002</v>
      </c>
      <c r="BB162" s="39">
        <v>0.63100000000000001</v>
      </c>
      <c r="BC162" s="39">
        <v>0.53800000000000003</v>
      </c>
      <c r="BD162" s="39">
        <v>0.224</v>
      </c>
      <c r="BE162" s="39">
        <v>0</v>
      </c>
      <c r="BF162" s="39">
        <v>0.82699999999999996</v>
      </c>
      <c r="BG162" s="39">
        <v>0.60799999999999998</v>
      </c>
      <c r="BH162" s="39">
        <v>5.5E-2</v>
      </c>
      <c r="BI162" s="39">
        <v>2.2839999999999998</v>
      </c>
      <c r="BJ162" s="39">
        <v>0</v>
      </c>
      <c r="BK162" s="39">
        <v>0.57699999999999996</v>
      </c>
    </row>
    <row r="163" spans="1:63" x14ac:dyDescent="0.2">
      <c r="A163" s="30">
        <f t="shared" si="32"/>
        <v>2026</v>
      </c>
      <c r="D163" s="30">
        <f t="shared" si="33"/>
        <v>0</v>
      </c>
      <c r="E163" s="30">
        <f t="shared" si="24"/>
        <v>2</v>
      </c>
      <c r="F163" s="30">
        <f t="shared" si="25"/>
        <v>0</v>
      </c>
      <c r="G163" s="30">
        <f t="shared" si="26"/>
        <v>0</v>
      </c>
      <c r="H163" s="30">
        <f t="shared" si="27"/>
        <v>0</v>
      </c>
      <c r="I163" s="30">
        <f t="shared" si="28"/>
        <v>0</v>
      </c>
      <c r="J163" s="30">
        <f t="shared" si="29"/>
        <v>0</v>
      </c>
      <c r="K163" s="30">
        <f t="shared" si="30"/>
        <v>0</v>
      </c>
      <c r="L163" s="30">
        <f t="shared" si="31"/>
        <v>4</v>
      </c>
      <c r="M163" s="38">
        <v>46113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9.8000000000000004E-2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1.9E-2</v>
      </c>
      <c r="BC163" s="39">
        <v>0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0</v>
      </c>
      <c r="BK163" s="39">
        <v>0</v>
      </c>
    </row>
    <row r="164" spans="1:63" x14ac:dyDescent="0.2">
      <c r="A164" s="30">
        <f t="shared" si="32"/>
        <v>2026</v>
      </c>
      <c r="D164" s="30">
        <f t="shared" si="33"/>
        <v>0</v>
      </c>
      <c r="E164" s="30">
        <f t="shared" si="24"/>
        <v>11</v>
      </c>
      <c r="F164" s="30">
        <f t="shared" si="25"/>
        <v>2</v>
      </c>
      <c r="G164" s="30">
        <f t="shared" si="26"/>
        <v>0</v>
      </c>
      <c r="H164" s="30">
        <f t="shared" si="27"/>
        <v>0</v>
      </c>
      <c r="I164" s="30">
        <f t="shared" si="28"/>
        <v>0</v>
      </c>
      <c r="J164" s="30">
        <f t="shared" si="29"/>
        <v>0</v>
      </c>
      <c r="K164" s="30">
        <f t="shared" si="30"/>
        <v>0</v>
      </c>
      <c r="L164" s="30">
        <f t="shared" si="31"/>
        <v>5</v>
      </c>
      <c r="M164" s="38">
        <v>46143</v>
      </c>
      <c r="N164" s="39">
        <v>0.317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0.998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7.2999999999999995E-2</v>
      </c>
      <c r="AC164" s="39">
        <v>0</v>
      </c>
      <c r="AD164" s="39">
        <v>0</v>
      </c>
      <c r="AE164" s="39">
        <v>7.0000000000000007E-2</v>
      </c>
      <c r="AF164" s="39">
        <v>0</v>
      </c>
      <c r="AG164" s="39">
        <v>0</v>
      </c>
      <c r="AH164" s="39">
        <v>1.5840000000000001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0.316</v>
      </c>
      <c r="AR164" s="39">
        <v>0.85599999999999998</v>
      </c>
      <c r="AS164" s="39">
        <v>0</v>
      </c>
      <c r="AT164" s="39">
        <v>1.3819999999999999</v>
      </c>
      <c r="AU164" s="39">
        <v>0</v>
      </c>
      <c r="AV164" s="39">
        <v>0</v>
      </c>
      <c r="AW164" s="39">
        <v>0</v>
      </c>
      <c r="AX164" s="39">
        <v>0</v>
      </c>
      <c r="AY164" s="39">
        <v>0.312</v>
      </c>
      <c r="AZ164" s="39">
        <v>0</v>
      </c>
      <c r="BA164" s="39">
        <v>0</v>
      </c>
      <c r="BB164" s="39">
        <v>0.16300000000000001</v>
      </c>
      <c r="BC164" s="39">
        <v>0</v>
      </c>
      <c r="BD164" s="39">
        <v>0</v>
      </c>
      <c r="BE164" s="39">
        <v>0</v>
      </c>
      <c r="BF164" s="39">
        <v>0</v>
      </c>
      <c r="BG164" s="39">
        <v>0.13400000000000001</v>
      </c>
      <c r="BH164" s="39">
        <v>0</v>
      </c>
      <c r="BI164" s="39">
        <v>0</v>
      </c>
      <c r="BJ164" s="39">
        <v>0</v>
      </c>
      <c r="BK164" s="39">
        <v>0</v>
      </c>
    </row>
    <row r="165" spans="1:63" x14ac:dyDescent="0.2">
      <c r="A165" s="30">
        <f t="shared" si="32"/>
        <v>2026</v>
      </c>
      <c r="D165" s="30">
        <f t="shared" si="33"/>
        <v>0</v>
      </c>
      <c r="E165" s="30">
        <f t="shared" si="24"/>
        <v>21</v>
      </c>
      <c r="F165" s="30">
        <f t="shared" si="25"/>
        <v>4</v>
      </c>
      <c r="G165" s="30">
        <f t="shared" si="26"/>
        <v>0</v>
      </c>
      <c r="H165" s="30">
        <f t="shared" si="27"/>
        <v>0</v>
      </c>
      <c r="I165" s="30">
        <f t="shared" si="28"/>
        <v>0</v>
      </c>
      <c r="J165" s="30">
        <f t="shared" si="29"/>
        <v>0</v>
      </c>
      <c r="K165" s="30">
        <f t="shared" si="30"/>
        <v>0</v>
      </c>
      <c r="L165" s="30">
        <f t="shared" si="31"/>
        <v>6</v>
      </c>
      <c r="M165" s="38">
        <v>46174</v>
      </c>
      <c r="N165" s="39">
        <v>0</v>
      </c>
      <c r="O165" s="39">
        <v>5.9829999999999997</v>
      </c>
      <c r="P165" s="39">
        <v>0</v>
      </c>
      <c r="Q165" s="39">
        <v>0.39300000000000002</v>
      </c>
      <c r="R165" s="39">
        <v>1.7290000000000001</v>
      </c>
      <c r="S165" s="39">
        <v>0</v>
      </c>
      <c r="T165" s="39">
        <v>0</v>
      </c>
      <c r="U165" s="39">
        <v>0.46100000000000002</v>
      </c>
      <c r="V165" s="39">
        <v>0.30199999999999999</v>
      </c>
      <c r="W165" s="39">
        <v>0</v>
      </c>
      <c r="X165" s="39">
        <v>1.8340000000000001</v>
      </c>
      <c r="Y165" s="39">
        <v>0</v>
      </c>
      <c r="Z165" s="39">
        <v>0</v>
      </c>
      <c r="AA165" s="39">
        <v>0.31</v>
      </c>
      <c r="AB165" s="39">
        <v>0.35899999999999999</v>
      </c>
      <c r="AC165" s="39">
        <v>0</v>
      </c>
      <c r="AD165" s="39">
        <v>0</v>
      </c>
      <c r="AE165" s="39">
        <v>0</v>
      </c>
      <c r="AF165" s="39">
        <v>0.752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1.327</v>
      </c>
      <c r="AN165" s="39">
        <v>0</v>
      </c>
      <c r="AO165" s="39">
        <v>0</v>
      </c>
      <c r="AP165" s="39">
        <v>0</v>
      </c>
      <c r="AQ165" s="39">
        <v>2.5999999999999999E-2</v>
      </c>
      <c r="AR165" s="39">
        <v>0</v>
      </c>
      <c r="AS165" s="39">
        <v>0.85899999999999999</v>
      </c>
      <c r="AT165" s="39">
        <v>0.68799999999999994</v>
      </c>
      <c r="AU165" s="39">
        <v>0.74099999999999999</v>
      </c>
      <c r="AV165" s="39">
        <v>0</v>
      </c>
      <c r="AW165" s="39">
        <v>0.46700000000000003</v>
      </c>
      <c r="AX165" s="39">
        <v>0</v>
      </c>
      <c r="AY165" s="39">
        <v>0.33800000000000002</v>
      </c>
      <c r="AZ165" s="39">
        <v>0</v>
      </c>
      <c r="BA165" s="39">
        <v>0</v>
      </c>
      <c r="BB165" s="39">
        <v>0.81599999999999995</v>
      </c>
      <c r="BC165" s="39">
        <v>0</v>
      </c>
      <c r="BD165" s="39">
        <v>0.45900000000000002</v>
      </c>
      <c r="BE165" s="39">
        <v>0</v>
      </c>
      <c r="BF165" s="39">
        <v>0.59799999999999998</v>
      </c>
      <c r="BG165" s="39">
        <v>0.38600000000000001</v>
      </c>
      <c r="BH165" s="39">
        <v>0</v>
      </c>
      <c r="BI165" s="39">
        <v>0</v>
      </c>
      <c r="BJ165" s="39">
        <v>0.629</v>
      </c>
      <c r="BK165" s="39">
        <v>0</v>
      </c>
    </row>
    <row r="166" spans="1:63" x14ac:dyDescent="0.2">
      <c r="A166" s="30">
        <f t="shared" si="32"/>
        <v>2026</v>
      </c>
      <c r="D166" s="30">
        <f t="shared" si="33"/>
        <v>22</v>
      </c>
      <c r="E166" s="30">
        <f t="shared" si="24"/>
        <v>50</v>
      </c>
      <c r="F166" s="30">
        <f t="shared" si="25"/>
        <v>49</v>
      </c>
      <c r="G166" s="30">
        <f t="shared" si="26"/>
        <v>40</v>
      </c>
      <c r="H166" s="30">
        <f t="shared" si="27"/>
        <v>5</v>
      </c>
      <c r="I166" s="30">
        <f t="shared" si="28"/>
        <v>0</v>
      </c>
      <c r="J166" s="30">
        <f t="shared" si="29"/>
        <v>0</v>
      </c>
      <c r="K166" s="30">
        <f t="shared" si="30"/>
        <v>0</v>
      </c>
      <c r="L166" s="30">
        <f t="shared" si="31"/>
        <v>7</v>
      </c>
      <c r="M166" s="38">
        <v>46204</v>
      </c>
      <c r="N166" s="39">
        <v>45.3</v>
      </c>
      <c r="O166" s="39">
        <v>8.92</v>
      </c>
      <c r="P166" s="39">
        <v>11.218999999999999</v>
      </c>
      <c r="Q166" s="39">
        <v>43.295999999999999</v>
      </c>
      <c r="R166" s="39">
        <v>4.8650000000000002</v>
      </c>
      <c r="S166" s="39">
        <v>49.078000000000003</v>
      </c>
      <c r="T166" s="39">
        <v>13.141</v>
      </c>
      <c r="U166" s="39">
        <v>40.087000000000003</v>
      </c>
      <c r="V166" s="39">
        <v>29.259</v>
      </c>
      <c r="W166" s="39">
        <v>21.763000000000002</v>
      </c>
      <c r="X166" s="39">
        <v>25.77</v>
      </c>
      <c r="Y166" s="39">
        <v>21.866</v>
      </c>
      <c r="Z166" s="39">
        <v>28.349</v>
      </c>
      <c r="AA166" s="39">
        <v>20.225000000000001</v>
      </c>
      <c r="AB166" s="39">
        <v>22.474</v>
      </c>
      <c r="AC166" s="39">
        <v>23.053000000000001</v>
      </c>
      <c r="AD166" s="39">
        <v>56.637</v>
      </c>
      <c r="AE166" s="39">
        <v>1.893</v>
      </c>
      <c r="AF166" s="39">
        <v>30.492999999999999</v>
      </c>
      <c r="AG166" s="39">
        <v>15.096</v>
      </c>
      <c r="AH166" s="39">
        <v>4.5830000000000002</v>
      </c>
      <c r="AI166" s="39">
        <v>48.814</v>
      </c>
      <c r="AJ166" s="39">
        <v>20.745999999999999</v>
      </c>
      <c r="AK166" s="39">
        <v>26.856000000000002</v>
      </c>
      <c r="AL166" s="39">
        <v>28.65</v>
      </c>
      <c r="AM166" s="39">
        <v>16.23</v>
      </c>
      <c r="AN166" s="39">
        <v>54.185000000000002</v>
      </c>
      <c r="AO166" s="39">
        <v>5.923</v>
      </c>
      <c r="AP166" s="39">
        <v>48.54</v>
      </c>
      <c r="AQ166" s="39">
        <v>4.3109999999999999</v>
      </c>
      <c r="AR166" s="39">
        <v>11.69</v>
      </c>
      <c r="AS166" s="39">
        <v>35.261000000000003</v>
      </c>
      <c r="AT166" s="39">
        <v>9.86</v>
      </c>
      <c r="AU166" s="39">
        <v>52.036999999999999</v>
      </c>
      <c r="AV166" s="39">
        <v>44.41</v>
      </c>
      <c r="AW166" s="39">
        <v>6.7839999999999998</v>
      </c>
      <c r="AX166" s="39">
        <v>10.726000000000001</v>
      </c>
      <c r="AY166" s="39">
        <v>42.523000000000003</v>
      </c>
      <c r="AZ166" s="39">
        <v>26.736000000000001</v>
      </c>
      <c r="BA166" s="39">
        <v>19.09</v>
      </c>
      <c r="BB166" s="39">
        <v>23.902000000000001</v>
      </c>
      <c r="BC166" s="39">
        <v>20.885000000000002</v>
      </c>
      <c r="BD166" s="39">
        <v>22.097000000000001</v>
      </c>
      <c r="BE166" s="39">
        <v>24.16</v>
      </c>
      <c r="BF166" s="39">
        <v>58.219000000000001</v>
      </c>
      <c r="BG166" s="39">
        <v>0.79900000000000004</v>
      </c>
      <c r="BH166" s="39">
        <v>14.817</v>
      </c>
      <c r="BI166" s="39">
        <v>42.616</v>
      </c>
      <c r="BJ166" s="39">
        <v>51.131999999999998</v>
      </c>
      <c r="BK166" s="39">
        <v>7.16</v>
      </c>
    </row>
    <row r="167" spans="1:63" x14ac:dyDescent="0.2">
      <c r="A167" s="30">
        <f t="shared" si="32"/>
        <v>2026</v>
      </c>
      <c r="D167" s="30">
        <f t="shared" si="33"/>
        <v>1</v>
      </c>
      <c r="E167" s="30">
        <f t="shared" si="24"/>
        <v>50</v>
      </c>
      <c r="F167" s="30">
        <f t="shared" si="25"/>
        <v>47</v>
      </c>
      <c r="G167" s="30">
        <f t="shared" si="26"/>
        <v>4</v>
      </c>
      <c r="H167" s="30">
        <f t="shared" si="27"/>
        <v>0</v>
      </c>
      <c r="I167" s="30">
        <f t="shared" si="28"/>
        <v>0</v>
      </c>
      <c r="J167" s="30">
        <f t="shared" si="29"/>
        <v>0</v>
      </c>
      <c r="K167" s="30">
        <f t="shared" si="30"/>
        <v>0</v>
      </c>
      <c r="L167" s="30">
        <f t="shared" si="31"/>
        <v>8</v>
      </c>
      <c r="M167" s="38">
        <v>46235</v>
      </c>
      <c r="N167" s="39">
        <v>0.85299999999999998</v>
      </c>
      <c r="O167" s="39">
        <v>15.224</v>
      </c>
      <c r="P167" s="39">
        <v>4.0179999999999998</v>
      </c>
      <c r="Q167" s="39">
        <v>3.3580000000000001</v>
      </c>
      <c r="R167" s="39">
        <v>5.5830000000000002</v>
      </c>
      <c r="S167" s="39">
        <v>2.198</v>
      </c>
      <c r="T167" s="39">
        <v>7.25</v>
      </c>
      <c r="U167" s="39">
        <v>4.2629999999999999</v>
      </c>
      <c r="V167" s="39">
        <v>2.8149999999999999</v>
      </c>
      <c r="W167" s="39">
        <v>5.133</v>
      </c>
      <c r="X167" s="39">
        <v>5.1070000000000002</v>
      </c>
      <c r="Y167" s="39">
        <v>2.5419999999999998</v>
      </c>
      <c r="Z167" s="39">
        <v>1.6890000000000001</v>
      </c>
      <c r="AA167" s="39">
        <v>6.94</v>
      </c>
      <c r="AB167" s="39">
        <v>7.2720000000000002</v>
      </c>
      <c r="AC167" s="39">
        <v>0.68300000000000005</v>
      </c>
      <c r="AD167" s="39">
        <v>1.6459999999999999</v>
      </c>
      <c r="AE167" s="39">
        <v>6.3040000000000003</v>
      </c>
      <c r="AF167" s="39">
        <v>2.9489999999999998</v>
      </c>
      <c r="AG167" s="39">
        <v>6.25</v>
      </c>
      <c r="AH167" s="39">
        <v>23.768999999999998</v>
      </c>
      <c r="AI167" s="39">
        <v>3.5190000000000001</v>
      </c>
      <c r="AJ167" s="39">
        <v>4.5570000000000004</v>
      </c>
      <c r="AK167" s="39">
        <v>2.161</v>
      </c>
      <c r="AL167" s="39">
        <v>4.4420000000000002</v>
      </c>
      <c r="AM167" s="39">
        <v>5.274</v>
      </c>
      <c r="AN167" s="39">
        <v>9.3070000000000004</v>
      </c>
      <c r="AO167" s="39">
        <v>1.76</v>
      </c>
      <c r="AP167" s="39">
        <v>4.8390000000000004</v>
      </c>
      <c r="AQ167" s="39">
        <v>2.87</v>
      </c>
      <c r="AR167" s="39">
        <v>6.2329999999999997</v>
      </c>
      <c r="AS167" s="39">
        <v>1.7729999999999999</v>
      </c>
      <c r="AT167" s="39">
        <v>3.452</v>
      </c>
      <c r="AU167" s="39">
        <v>41.433999999999997</v>
      </c>
      <c r="AV167" s="39">
        <v>1.0129999999999999</v>
      </c>
      <c r="AW167" s="39">
        <v>7.2409999999999997</v>
      </c>
      <c r="AX167" s="39">
        <v>2.6789999999999998</v>
      </c>
      <c r="AY167" s="39">
        <v>5.89</v>
      </c>
      <c r="AZ167" s="39">
        <v>1.2</v>
      </c>
      <c r="BA167" s="39">
        <v>6.7759999999999998</v>
      </c>
      <c r="BB167" s="39">
        <v>5.37</v>
      </c>
      <c r="BC167" s="39">
        <v>4.8600000000000003</v>
      </c>
      <c r="BD167" s="39">
        <v>6.06</v>
      </c>
      <c r="BE167" s="39">
        <v>0.18099999999999999</v>
      </c>
      <c r="BF167" s="39">
        <v>1.653</v>
      </c>
      <c r="BG167" s="39">
        <v>5.5179999999999998</v>
      </c>
      <c r="BH167" s="39">
        <v>22.969000000000001</v>
      </c>
      <c r="BI167" s="39">
        <v>5.29</v>
      </c>
      <c r="BJ167" s="39">
        <v>4.1500000000000004</v>
      </c>
      <c r="BK167" s="39">
        <v>3.0310000000000001</v>
      </c>
    </row>
    <row r="168" spans="1:63" x14ac:dyDescent="0.2">
      <c r="A168" s="30">
        <f t="shared" si="32"/>
        <v>2026</v>
      </c>
      <c r="D168" s="30">
        <f t="shared" si="33"/>
        <v>0</v>
      </c>
      <c r="E168" s="30">
        <f t="shared" si="24"/>
        <v>50</v>
      </c>
      <c r="F168" s="30">
        <f t="shared" si="25"/>
        <v>46</v>
      </c>
      <c r="G168" s="30">
        <f t="shared" si="26"/>
        <v>11</v>
      </c>
      <c r="H168" s="30">
        <f t="shared" si="27"/>
        <v>0</v>
      </c>
      <c r="I168" s="30">
        <f t="shared" si="28"/>
        <v>0</v>
      </c>
      <c r="J168" s="30">
        <f t="shared" si="29"/>
        <v>0</v>
      </c>
      <c r="K168" s="30">
        <f t="shared" si="30"/>
        <v>0</v>
      </c>
      <c r="L168" s="30">
        <f t="shared" si="31"/>
        <v>9</v>
      </c>
      <c r="M168" s="38">
        <v>46266</v>
      </c>
      <c r="N168" s="39">
        <v>13.022</v>
      </c>
      <c r="O168" s="39">
        <v>1.96</v>
      </c>
      <c r="P168" s="39">
        <v>1.2470000000000001</v>
      </c>
      <c r="Q168" s="39">
        <v>7.6680000000000001</v>
      </c>
      <c r="R168" s="39">
        <v>2.6960000000000002</v>
      </c>
      <c r="S168" s="39">
        <v>10.534000000000001</v>
      </c>
      <c r="T168" s="39">
        <v>14.768000000000001</v>
      </c>
      <c r="U168" s="39">
        <v>13.675000000000001</v>
      </c>
      <c r="V168" s="39">
        <v>5.7309999999999999</v>
      </c>
      <c r="W168" s="39">
        <v>3.5950000000000002</v>
      </c>
      <c r="X168" s="39">
        <v>3.34</v>
      </c>
      <c r="Y168" s="39">
        <v>21.452000000000002</v>
      </c>
      <c r="Z168" s="39">
        <v>2.1509999999999998</v>
      </c>
      <c r="AA168" s="39">
        <v>8.3520000000000003</v>
      </c>
      <c r="AB168" s="39">
        <v>3.5139999999999998</v>
      </c>
      <c r="AC168" s="39">
        <v>4.1550000000000002</v>
      </c>
      <c r="AD168" s="39">
        <v>4.3360000000000003</v>
      </c>
      <c r="AE168" s="39">
        <v>6.7629999999999999</v>
      </c>
      <c r="AF168" s="39">
        <v>0.38100000000000001</v>
      </c>
      <c r="AG168" s="39">
        <v>13.305999999999999</v>
      </c>
      <c r="AH168" s="39">
        <v>2.9780000000000002</v>
      </c>
      <c r="AI168" s="39">
        <v>3.625</v>
      </c>
      <c r="AJ168" s="39">
        <v>2.8420000000000001</v>
      </c>
      <c r="AK168" s="39">
        <v>9.1120000000000001</v>
      </c>
      <c r="AL168" s="39">
        <v>3.2749999999999999</v>
      </c>
      <c r="AM168" s="39">
        <v>6.899</v>
      </c>
      <c r="AN168" s="39">
        <v>2.35</v>
      </c>
      <c r="AO168" s="39">
        <v>17.779</v>
      </c>
      <c r="AP168" s="39">
        <v>7.5659999999999998</v>
      </c>
      <c r="AQ168" s="39">
        <v>3.351</v>
      </c>
      <c r="AR168" s="39">
        <v>4.8449999999999998</v>
      </c>
      <c r="AS168" s="39">
        <v>1.2969999999999999</v>
      </c>
      <c r="AT168" s="39">
        <v>1.7390000000000001</v>
      </c>
      <c r="AU168" s="39">
        <v>14.138</v>
      </c>
      <c r="AV168" s="39">
        <v>5.1580000000000004</v>
      </c>
      <c r="AW168" s="39">
        <v>1.734</v>
      </c>
      <c r="AX168" s="39">
        <v>2.3069999999999999</v>
      </c>
      <c r="AY168" s="39">
        <v>8.6120000000000001</v>
      </c>
      <c r="AZ168" s="39">
        <v>0.01</v>
      </c>
      <c r="BA168" s="39">
        <v>14.218</v>
      </c>
      <c r="BB168" s="39">
        <v>7.65</v>
      </c>
      <c r="BC168" s="39">
        <v>0.76800000000000002</v>
      </c>
      <c r="BD168" s="39">
        <v>7.55</v>
      </c>
      <c r="BE168" s="39">
        <v>4.3579999999999997</v>
      </c>
      <c r="BF168" s="39">
        <v>0.99099999999999999</v>
      </c>
      <c r="BG168" s="39">
        <v>12.454000000000001</v>
      </c>
      <c r="BH168" s="39">
        <v>3.718</v>
      </c>
      <c r="BI168" s="39">
        <v>22.33</v>
      </c>
      <c r="BJ168" s="39">
        <v>4.577</v>
      </c>
      <c r="BK168" s="39">
        <v>3.4359999999999999</v>
      </c>
    </row>
    <row r="169" spans="1:63" x14ac:dyDescent="0.2">
      <c r="A169" s="30">
        <f t="shared" si="32"/>
        <v>2026</v>
      </c>
      <c r="D169" s="30">
        <f t="shared" si="33"/>
        <v>1</v>
      </c>
      <c r="E169" s="30">
        <f t="shared" si="24"/>
        <v>40</v>
      </c>
      <c r="F169" s="30">
        <f t="shared" si="25"/>
        <v>29</v>
      </c>
      <c r="G169" s="30">
        <f t="shared" si="26"/>
        <v>7</v>
      </c>
      <c r="H169" s="30">
        <f t="shared" si="27"/>
        <v>0</v>
      </c>
      <c r="I169" s="30">
        <f t="shared" si="28"/>
        <v>0</v>
      </c>
      <c r="J169" s="30">
        <f t="shared" si="29"/>
        <v>0</v>
      </c>
      <c r="K169" s="30">
        <f t="shared" si="30"/>
        <v>0</v>
      </c>
      <c r="L169" s="30">
        <f t="shared" si="31"/>
        <v>10</v>
      </c>
      <c r="M169" s="38">
        <v>46296</v>
      </c>
      <c r="N169" s="39">
        <v>0.78300000000000003</v>
      </c>
      <c r="O169" s="39">
        <v>3.052</v>
      </c>
      <c r="P169" s="39">
        <v>5.69</v>
      </c>
      <c r="Q169" s="39">
        <v>0</v>
      </c>
      <c r="R169" s="39">
        <v>2.4249999999999998</v>
      </c>
      <c r="S169" s="39">
        <v>0.64300000000000002</v>
      </c>
      <c r="T169" s="39">
        <v>0.17399999999999999</v>
      </c>
      <c r="U169" s="39">
        <v>16.238</v>
      </c>
      <c r="V169" s="39">
        <v>14.473000000000001</v>
      </c>
      <c r="W169" s="39">
        <v>0</v>
      </c>
      <c r="X169" s="39">
        <v>0.505</v>
      </c>
      <c r="Y169" s="39">
        <v>5.2140000000000004</v>
      </c>
      <c r="Z169" s="39">
        <v>2.516</v>
      </c>
      <c r="AA169" s="39">
        <v>1.413</v>
      </c>
      <c r="AB169" s="39">
        <v>2.3140000000000001</v>
      </c>
      <c r="AC169" s="39">
        <v>1.83</v>
      </c>
      <c r="AD169" s="39">
        <v>18.765000000000001</v>
      </c>
      <c r="AE169" s="39">
        <v>3.121</v>
      </c>
      <c r="AF169" s="39">
        <v>0</v>
      </c>
      <c r="AG169" s="39">
        <v>7.4320000000000004</v>
      </c>
      <c r="AH169" s="39">
        <v>1.286</v>
      </c>
      <c r="AI169" s="39">
        <v>1.538</v>
      </c>
      <c r="AJ169" s="39">
        <v>2.78</v>
      </c>
      <c r="AK169" s="39">
        <v>0.375</v>
      </c>
      <c r="AL169" s="39">
        <v>0</v>
      </c>
      <c r="AM169" s="39">
        <v>5.2939999999999996</v>
      </c>
      <c r="AN169" s="39">
        <v>35.045999999999999</v>
      </c>
      <c r="AO169" s="39">
        <v>0.41099999999999998</v>
      </c>
      <c r="AP169" s="39">
        <v>16.611000000000001</v>
      </c>
      <c r="AQ169" s="39">
        <v>0</v>
      </c>
      <c r="AR169" s="39">
        <v>3.7879999999999998</v>
      </c>
      <c r="AS169" s="39">
        <v>0</v>
      </c>
      <c r="AT169" s="39">
        <v>0.72199999999999998</v>
      </c>
      <c r="AU169" s="39">
        <v>2.1309999999999998</v>
      </c>
      <c r="AV169" s="39">
        <v>1.24</v>
      </c>
      <c r="AW169" s="39">
        <v>0</v>
      </c>
      <c r="AX169" s="39">
        <v>0.34300000000000003</v>
      </c>
      <c r="AY169" s="39">
        <v>0.436</v>
      </c>
      <c r="AZ169" s="39">
        <v>12.61</v>
      </c>
      <c r="BA169" s="39">
        <v>0.318</v>
      </c>
      <c r="BB169" s="39">
        <v>1.2529999999999999</v>
      </c>
      <c r="BC169" s="39">
        <v>0.90100000000000002</v>
      </c>
      <c r="BD169" s="39">
        <v>1.204</v>
      </c>
      <c r="BE169" s="39">
        <v>0</v>
      </c>
      <c r="BF169" s="39">
        <v>10.808999999999999</v>
      </c>
      <c r="BG169" s="39">
        <v>2.8149999999999999</v>
      </c>
      <c r="BH169" s="39">
        <v>6.2960000000000003</v>
      </c>
      <c r="BI169" s="39">
        <v>0</v>
      </c>
      <c r="BJ169" s="39">
        <v>0</v>
      </c>
      <c r="BK169" s="39">
        <v>3.1</v>
      </c>
    </row>
    <row r="170" spans="1:63" x14ac:dyDescent="0.2">
      <c r="A170" s="30">
        <f t="shared" si="32"/>
        <v>2026</v>
      </c>
      <c r="D170" s="30">
        <f t="shared" si="33"/>
        <v>0</v>
      </c>
      <c r="E170" s="30">
        <f t="shared" si="24"/>
        <v>8</v>
      </c>
      <c r="F170" s="30">
        <f t="shared" si="25"/>
        <v>0</v>
      </c>
      <c r="G170" s="30">
        <f t="shared" si="26"/>
        <v>0</v>
      </c>
      <c r="H170" s="30">
        <f t="shared" si="27"/>
        <v>0</v>
      </c>
      <c r="I170" s="30">
        <f t="shared" si="28"/>
        <v>0</v>
      </c>
      <c r="J170" s="30">
        <f t="shared" si="29"/>
        <v>0</v>
      </c>
      <c r="K170" s="30">
        <f t="shared" si="30"/>
        <v>0</v>
      </c>
      <c r="L170" s="30">
        <f t="shared" si="31"/>
        <v>11</v>
      </c>
      <c r="M170" s="38">
        <v>46327</v>
      </c>
      <c r="N170" s="39">
        <v>0</v>
      </c>
      <c r="O170" s="39">
        <v>0</v>
      </c>
      <c r="P170" s="39">
        <v>0</v>
      </c>
      <c r="Q170" s="39">
        <v>0.68300000000000005</v>
      </c>
      <c r="R170" s="39">
        <v>0</v>
      </c>
      <c r="S170" s="39">
        <v>0</v>
      </c>
      <c r="T170" s="39">
        <v>0</v>
      </c>
      <c r="U170" s="39">
        <v>0</v>
      </c>
      <c r="V170" s="39">
        <v>4.2000000000000003E-2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0.32700000000000001</v>
      </c>
      <c r="AK170" s="39">
        <v>0</v>
      </c>
      <c r="AL170" s="39">
        <v>0</v>
      </c>
      <c r="AM170" s="39">
        <v>0</v>
      </c>
      <c r="AN170" s="39">
        <v>0</v>
      </c>
      <c r="AO170" s="39">
        <v>0</v>
      </c>
      <c r="AP170" s="39">
        <v>0</v>
      </c>
      <c r="AQ170" s="39">
        <v>0.93799999999999994</v>
      </c>
      <c r="AR170" s="39">
        <v>0</v>
      </c>
      <c r="AS170" s="39">
        <v>0</v>
      </c>
      <c r="AT170" s="39">
        <v>5.0999999999999997E-2</v>
      </c>
      <c r="AU170" s="39">
        <v>0</v>
      </c>
      <c r="AV170" s="39">
        <v>0</v>
      </c>
      <c r="AW170" s="39">
        <v>0</v>
      </c>
      <c r="AX170" s="39">
        <v>0</v>
      </c>
      <c r="AY170" s="39">
        <v>0.63100000000000001</v>
      </c>
      <c r="AZ170" s="39">
        <v>0</v>
      </c>
      <c r="BA170" s="39">
        <v>0</v>
      </c>
      <c r="BB170" s="39">
        <v>0</v>
      </c>
      <c r="BC170" s="39">
        <v>0</v>
      </c>
      <c r="BD170" s="39">
        <v>0</v>
      </c>
      <c r="BE170" s="39">
        <v>0.73299999999999998</v>
      </c>
      <c r="BF170" s="39">
        <v>0</v>
      </c>
      <c r="BG170" s="39">
        <v>0</v>
      </c>
      <c r="BH170" s="39">
        <v>0.78800000000000003</v>
      </c>
      <c r="BI170" s="39">
        <v>0</v>
      </c>
      <c r="BJ170" s="39">
        <v>0</v>
      </c>
      <c r="BK170" s="39">
        <v>0</v>
      </c>
    </row>
    <row r="171" spans="1:63" x14ac:dyDescent="0.2">
      <c r="A171" s="30">
        <f t="shared" si="32"/>
        <v>2026</v>
      </c>
      <c r="D171" s="30">
        <f t="shared" si="33"/>
        <v>1</v>
      </c>
      <c r="E171" s="30">
        <f t="shared" si="24"/>
        <v>43</v>
      </c>
      <c r="F171" s="30">
        <f t="shared" si="25"/>
        <v>33</v>
      </c>
      <c r="G171" s="30">
        <f t="shared" si="26"/>
        <v>10</v>
      </c>
      <c r="H171" s="30">
        <f t="shared" si="27"/>
        <v>0</v>
      </c>
      <c r="I171" s="30">
        <f t="shared" si="28"/>
        <v>0</v>
      </c>
      <c r="J171" s="30">
        <f t="shared" si="29"/>
        <v>0</v>
      </c>
      <c r="K171" s="30">
        <f t="shared" si="30"/>
        <v>0</v>
      </c>
      <c r="L171" s="30">
        <f t="shared" si="31"/>
        <v>12</v>
      </c>
      <c r="M171" s="38">
        <v>46357</v>
      </c>
      <c r="N171" s="39">
        <v>7.1029999999999998</v>
      </c>
      <c r="O171" s="39">
        <v>0.45600000000000002</v>
      </c>
      <c r="P171" s="39">
        <v>0</v>
      </c>
      <c r="Q171" s="39">
        <v>18.486000000000001</v>
      </c>
      <c r="R171" s="39">
        <v>11.606</v>
      </c>
      <c r="S171" s="39">
        <v>0.20599999999999999</v>
      </c>
      <c r="T171" s="39">
        <v>0.754</v>
      </c>
      <c r="U171" s="39">
        <v>20.108000000000001</v>
      </c>
      <c r="V171" s="39">
        <v>0</v>
      </c>
      <c r="W171" s="39">
        <v>18.638000000000002</v>
      </c>
      <c r="X171" s="39">
        <v>1.0649999999999999</v>
      </c>
      <c r="Y171" s="39">
        <v>2.2930000000000001</v>
      </c>
      <c r="Z171" s="39">
        <v>9.2189999999999994</v>
      </c>
      <c r="AA171" s="39">
        <v>0</v>
      </c>
      <c r="AB171" s="39">
        <v>5.7960000000000003</v>
      </c>
      <c r="AC171" s="39">
        <v>4.3150000000000004</v>
      </c>
      <c r="AD171" s="39">
        <v>19.036000000000001</v>
      </c>
      <c r="AE171" s="39">
        <v>0</v>
      </c>
      <c r="AF171" s="39">
        <v>6.8940000000000001</v>
      </c>
      <c r="AG171" s="39">
        <v>0.88300000000000001</v>
      </c>
      <c r="AH171" s="39">
        <v>6.258</v>
      </c>
      <c r="AI171" s="39">
        <v>1.331</v>
      </c>
      <c r="AJ171" s="39">
        <v>2.0150000000000001</v>
      </c>
      <c r="AK171" s="39">
        <v>2.718</v>
      </c>
      <c r="AL171" s="39">
        <v>5.1180000000000003</v>
      </c>
      <c r="AM171" s="39">
        <v>0.78500000000000003</v>
      </c>
      <c r="AN171" s="39">
        <v>7.4009999999999998</v>
      </c>
      <c r="AO171" s="39">
        <v>0.36199999999999999</v>
      </c>
      <c r="AP171" s="39">
        <v>8.8919999999999995</v>
      </c>
      <c r="AQ171" s="39">
        <v>5.1230000000000002</v>
      </c>
      <c r="AR171" s="39">
        <v>4.1219999999999999</v>
      </c>
      <c r="AS171" s="39">
        <v>0</v>
      </c>
      <c r="AT171" s="39">
        <v>1.05</v>
      </c>
      <c r="AU171" s="39">
        <v>1.4770000000000001</v>
      </c>
      <c r="AV171" s="39">
        <v>0.58799999999999997</v>
      </c>
      <c r="AW171" s="39">
        <v>5.4859999999999998</v>
      </c>
      <c r="AX171" s="39">
        <v>0</v>
      </c>
      <c r="AY171" s="39">
        <v>24.251000000000001</v>
      </c>
      <c r="AZ171" s="39">
        <v>0</v>
      </c>
      <c r="BA171" s="39">
        <v>21.067</v>
      </c>
      <c r="BB171" s="39">
        <v>4.2999999999999997E-2</v>
      </c>
      <c r="BC171" s="39">
        <v>33.726999999999997</v>
      </c>
      <c r="BD171" s="39">
        <v>9.3480000000000008</v>
      </c>
      <c r="BE171" s="39">
        <v>1.3149999999999999</v>
      </c>
      <c r="BF171" s="39">
        <v>0.73699999999999999</v>
      </c>
      <c r="BG171" s="39">
        <v>8.3840000000000003</v>
      </c>
      <c r="BH171" s="39">
        <v>2.536</v>
      </c>
      <c r="BI171" s="39">
        <v>10.242000000000001</v>
      </c>
      <c r="BJ171" s="39">
        <v>0.53</v>
      </c>
      <c r="BK171" s="39">
        <v>13.406000000000001</v>
      </c>
    </row>
    <row r="172" spans="1:63" x14ac:dyDescent="0.2">
      <c r="A172" s="30">
        <f t="shared" si="32"/>
        <v>2027</v>
      </c>
      <c r="D172" s="30">
        <f t="shared" si="33"/>
        <v>3</v>
      </c>
      <c r="E172" s="30">
        <f t="shared" si="24"/>
        <v>43</v>
      </c>
      <c r="F172" s="30">
        <f t="shared" si="25"/>
        <v>38</v>
      </c>
      <c r="G172" s="30">
        <f t="shared" si="26"/>
        <v>9</v>
      </c>
      <c r="H172" s="30">
        <f t="shared" si="27"/>
        <v>0</v>
      </c>
      <c r="I172" s="30">
        <f t="shared" si="28"/>
        <v>0</v>
      </c>
      <c r="J172" s="30">
        <f t="shared" si="29"/>
        <v>0</v>
      </c>
      <c r="K172" s="30">
        <f t="shared" si="30"/>
        <v>0</v>
      </c>
      <c r="L172" s="30">
        <f t="shared" si="31"/>
        <v>1</v>
      </c>
      <c r="M172" s="38">
        <v>46388</v>
      </c>
      <c r="N172" s="39">
        <v>4.7050000000000001</v>
      </c>
      <c r="O172" s="39">
        <v>1.6439999999999999</v>
      </c>
      <c r="P172" s="39">
        <v>2.2999999999999998</v>
      </c>
      <c r="Q172" s="39">
        <v>2.004</v>
      </c>
      <c r="R172" s="39">
        <v>0</v>
      </c>
      <c r="S172" s="39">
        <v>12.356</v>
      </c>
      <c r="T172" s="39">
        <v>0.56399999999999995</v>
      </c>
      <c r="U172" s="39">
        <v>3.08</v>
      </c>
      <c r="V172" s="39">
        <v>3.9319999999999999</v>
      </c>
      <c r="W172" s="39">
        <v>7.7880000000000003</v>
      </c>
      <c r="X172" s="39">
        <v>9.5410000000000004</v>
      </c>
      <c r="Y172" s="39">
        <v>0.26</v>
      </c>
      <c r="Z172" s="39">
        <v>6.157</v>
      </c>
      <c r="AA172" s="39">
        <v>2.6930000000000001</v>
      </c>
      <c r="AB172" s="39">
        <v>1.694</v>
      </c>
      <c r="AC172" s="39">
        <v>25.474</v>
      </c>
      <c r="AD172" s="39">
        <v>2.9540000000000002</v>
      </c>
      <c r="AE172" s="39">
        <v>7.2549999999999999</v>
      </c>
      <c r="AF172" s="39">
        <v>14.27</v>
      </c>
      <c r="AG172" s="39">
        <v>0</v>
      </c>
      <c r="AH172" s="39">
        <v>2.6579999999999999</v>
      </c>
      <c r="AI172" s="39">
        <v>1.4059999999999999</v>
      </c>
      <c r="AJ172" s="39">
        <v>4.59</v>
      </c>
      <c r="AK172" s="39">
        <v>3.0609999999999999</v>
      </c>
      <c r="AL172" s="39">
        <v>0</v>
      </c>
      <c r="AM172" s="39">
        <v>15.89</v>
      </c>
      <c r="AN172" s="39">
        <v>0</v>
      </c>
      <c r="AO172" s="39">
        <v>42.226999999999997</v>
      </c>
      <c r="AP172" s="39">
        <v>0.81</v>
      </c>
      <c r="AQ172" s="39">
        <v>10.926</v>
      </c>
      <c r="AR172" s="39">
        <v>0.64300000000000002</v>
      </c>
      <c r="AS172" s="39">
        <v>6.9080000000000004</v>
      </c>
      <c r="AT172" s="39">
        <v>12.423</v>
      </c>
      <c r="AU172" s="39">
        <v>1.008</v>
      </c>
      <c r="AV172" s="39">
        <v>0</v>
      </c>
      <c r="AW172" s="39">
        <v>33.134999999999998</v>
      </c>
      <c r="AX172" s="39">
        <v>9.1980000000000004</v>
      </c>
      <c r="AY172" s="39">
        <v>0</v>
      </c>
      <c r="AZ172" s="39">
        <v>1.911</v>
      </c>
      <c r="BA172" s="39">
        <v>5.52</v>
      </c>
      <c r="BB172" s="39">
        <v>2.1379999999999999</v>
      </c>
      <c r="BC172" s="39">
        <v>2.6840000000000002</v>
      </c>
      <c r="BD172" s="39">
        <v>1.093</v>
      </c>
      <c r="BE172" s="39">
        <v>6.0289999999999999</v>
      </c>
      <c r="BF172" s="39">
        <v>10.026</v>
      </c>
      <c r="BG172" s="39">
        <v>0.121</v>
      </c>
      <c r="BH172" s="39">
        <v>8.8140000000000001</v>
      </c>
      <c r="BI172" s="39">
        <v>0</v>
      </c>
      <c r="BJ172" s="39">
        <v>4.3860000000000001</v>
      </c>
      <c r="BK172" s="39">
        <v>3.4990000000000001</v>
      </c>
    </row>
    <row r="173" spans="1:63" x14ac:dyDescent="0.2">
      <c r="A173" s="30">
        <f t="shared" si="32"/>
        <v>2027</v>
      </c>
      <c r="D173" s="30">
        <f t="shared" si="33"/>
        <v>0</v>
      </c>
      <c r="E173" s="30">
        <f t="shared" si="24"/>
        <v>28</v>
      </c>
      <c r="F173" s="30">
        <f t="shared" si="25"/>
        <v>13</v>
      </c>
      <c r="G173" s="30">
        <f t="shared" si="26"/>
        <v>0</v>
      </c>
      <c r="H173" s="30">
        <f t="shared" si="27"/>
        <v>0</v>
      </c>
      <c r="I173" s="30">
        <f t="shared" si="28"/>
        <v>0</v>
      </c>
      <c r="J173" s="30">
        <f t="shared" si="29"/>
        <v>0</v>
      </c>
      <c r="K173" s="30">
        <f t="shared" si="30"/>
        <v>0</v>
      </c>
      <c r="L173" s="30">
        <f t="shared" si="31"/>
        <v>2</v>
      </c>
      <c r="M173" s="38">
        <v>46419</v>
      </c>
      <c r="N173" s="39">
        <v>0.35599999999999998</v>
      </c>
      <c r="O173" s="39">
        <v>0.43</v>
      </c>
      <c r="P173" s="39">
        <v>0.14599999999999999</v>
      </c>
      <c r="Q173" s="39">
        <v>0</v>
      </c>
      <c r="R173" s="39">
        <v>0</v>
      </c>
      <c r="S173" s="39">
        <v>4.13</v>
      </c>
      <c r="T173" s="39">
        <v>0</v>
      </c>
      <c r="U173" s="39">
        <v>0.68600000000000005</v>
      </c>
      <c r="V173" s="39">
        <v>0</v>
      </c>
      <c r="W173" s="39">
        <v>0.626</v>
      </c>
      <c r="X173" s="39">
        <v>0</v>
      </c>
      <c r="Y173" s="39">
        <v>1.4159999999999999</v>
      </c>
      <c r="Z173" s="39">
        <v>0.29499999999999998</v>
      </c>
      <c r="AA173" s="39">
        <v>0</v>
      </c>
      <c r="AB173" s="39">
        <v>0</v>
      </c>
      <c r="AC173" s="39">
        <v>0</v>
      </c>
      <c r="AD173" s="39">
        <v>0</v>
      </c>
      <c r="AE173" s="39">
        <v>3.0339999999999998</v>
      </c>
      <c r="AF173" s="39">
        <v>4.32</v>
      </c>
      <c r="AG173" s="39">
        <v>0</v>
      </c>
      <c r="AH173" s="39">
        <v>0</v>
      </c>
      <c r="AI173" s="39">
        <v>0</v>
      </c>
      <c r="AJ173" s="39">
        <v>0.192</v>
      </c>
      <c r="AK173" s="39">
        <v>4.6669999999999998</v>
      </c>
      <c r="AL173" s="39">
        <v>0.71799999999999997</v>
      </c>
      <c r="AM173" s="39">
        <v>5.8000000000000003E-2</v>
      </c>
      <c r="AN173" s="39">
        <v>0.33700000000000002</v>
      </c>
      <c r="AO173" s="39">
        <v>0.53100000000000003</v>
      </c>
      <c r="AP173" s="39">
        <v>0</v>
      </c>
      <c r="AQ173" s="39">
        <v>1.7390000000000001</v>
      </c>
      <c r="AR173" s="39">
        <v>0</v>
      </c>
      <c r="AS173" s="39">
        <v>2.468</v>
      </c>
      <c r="AT173" s="39">
        <v>2.5720000000000001</v>
      </c>
      <c r="AU173" s="39">
        <v>0</v>
      </c>
      <c r="AV173" s="39">
        <v>2.9860000000000002</v>
      </c>
      <c r="AW173" s="39">
        <v>0.41699999999999998</v>
      </c>
      <c r="AX173" s="39">
        <v>0</v>
      </c>
      <c r="AY173" s="39">
        <v>2.1560000000000001</v>
      </c>
      <c r="AZ173" s="39">
        <v>0</v>
      </c>
      <c r="BA173" s="39">
        <v>4.3999999999999997E-2</v>
      </c>
      <c r="BB173" s="39">
        <v>2.4470000000000001</v>
      </c>
      <c r="BC173" s="39">
        <v>0</v>
      </c>
      <c r="BD173" s="39">
        <v>0</v>
      </c>
      <c r="BE173" s="39">
        <v>1.4950000000000001</v>
      </c>
      <c r="BF173" s="39">
        <v>0</v>
      </c>
      <c r="BG173" s="39">
        <v>1.016</v>
      </c>
      <c r="BH173" s="39">
        <v>0</v>
      </c>
      <c r="BI173" s="39">
        <v>0.35899999999999999</v>
      </c>
      <c r="BJ173" s="39">
        <v>0</v>
      </c>
      <c r="BK173" s="39">
        <v>0.23100000000000001</v>
      </c>
    </row>
    <row r="174" spans="1:63" x14ac:dyDescent="0.2">
      <c r="A174" s="30">
        <f t="shared" si="32"/>
        <v>2027</v>
      </c>
      <c r="D174" s="30">
        <f t="shared" si="33"/>
        <v>0</v>
      </c>
      <c r="E174" s="30">
        <f t="shared" si="24"/>
        <v>29</v>
      </c>
      <c r="F174" s="30">
        <f t="shared" si="25"/>
        <v>18</v>
      </c>
      <c r="G174" s="30">
        <f t="shared" si="26"/>
        <v>1</v>
      </c>
      <c r="H174" s="30">
        <f t="shared" si="27"/>
        <v>0</v>
      </c>
      <c r="I174" s="30">
        <f t="shared" si="28"/>
        <v>0</v>
      </c>
      <c r="J174" s="30">
        <f t="shared" si="29"/>
        <v>0</v>
      </c>
      <c r="K174" s="30">
        <f t="shared" si="30"/>
        <v>0</v>
      </c>
      <c r="L174" s="30">
        <f t="shared" si="31"/>
        <v>3</v>
      </c>
      <c r="M174" s="38">
        <v>46447</v>
      </c>
      <c r="N174" s="39">
        <v>9.7289999999999992</v>
      </c>
      <c r="O174" s="39">
        <v>0</v>
      </c>
      <c r="P174" s="39">
        <v>3.0449999999999999</v>
      </c>
      <c r="Q174" s="39">
        <v>0</v>
      </c>
      <c r="R174" s="39">
        <v>1.9770000000000001</v>
      </c>
      <c r="S174" s="39">
        <v>2.121</v>
      </c>
      <c r="T174" s="39">
        <v>2.3239999999999998</v>
      </c>
      <c r="U174" s="39">
        <v>0</v>
      </c>
      <c r="V174" s="39">
        <v>0</v>
      </c>
      <c r="W174" s="39">
        <v>0</v>
      </c>
      <c r="X174" s="39">
        <v>8.4000000000000005E-2</v>
      </c>
      <c r="Y174" s="39">
        <v>0.77800000000000002</v>
      </c>
      <c r="Z174" s="39">
        <v>2.5000000000000001E-2</v>
      </c>
      <c r="AA174" s="39">
        <v>1.6160000000000001</v>
      </c>
      <c r="AB174" s="39">
        <v>0</v>
      </c>
      <c r="AC174" s="39">
        <v>0</v>
      </c>
      <c r="AD174" s="39">
        <v>0</v>
      </c>
      <c r="AE174" s="39">
        <v>1.0940000000000001</v>
      </c>
      <c r="AF174" s="39">
        <v>10.997999999999999</v>
      </c>
      <c r="AG174" s="39">
        <v>0</v>
      </c>
      <c r="AH174" s="39">
        <v>1.5660000000000001</v>
      </c>
      <c r="AI174" s="39">
        <v>0</v>
      </c>
      <c r="AJ174" s="39">
        <v>0</v>
      </c>
      <c r="AK174" s="39">
        <v>0</v>
      </c>
      <c r="AL174" s="39">
        <v>1.2609999999999999</v>
      </c>
      <c r="AM174" s="39">
        <v>1.3759999999999999</v>
      </c>
      <c r="AN174" s="39">
        <v>0</v>
      </c>
      <c r="AO174" s="39">
        <v>0</v>
      </c>
      <c r="AP174" s="39">
        <v>0.311</v>
      </c>
      <c r="AQ174" s="39">
        <v>0</v>
      </c>
      <c r="AR174" s="39">
        <v>0.30599999999999999</v>
      </c>
      <c r="AS174" s="39">
        <v>0.312</v>
      </c>
      <c r="AT174" s="39">
        <v>5.2619999999999996</v>
      </c>
      <c r="AU174" s="39">
        <v>0</v>
      </c>
      <c r="AV174" s="39">
        <v>0.64500000000000002</v>
      </c>
      <c r="AW174" s="39">
        <v>0.58399999999999996</v>
      </c>
      <c r="AX174" s="39">
        <v>1.806</v>
      </c>
      <c r="AY174" s="39">
        <v>0</v>
      </c>
      <c r="AZ174" s="39">
        <v>0</v>
      </c>
      <c r="BA174" s="39">
        <v>0.63900000000000001</v>
      </c>
      <c r="BB174" s="39">
        <v>0.88600000000000001</v>
      </c>
      <c r="BC174" s="39">
        <v>0.49</v>
      </c>
      <c r="BD174" s="39">
        <v>0</v>
      </c>
      <c r="BE174" s="39">
        <v>5.92</v>
      </c>
      <c r="BF174" s="39">
        <v>2.5529999999999999</v>
      </c>
      <c r="BG174" s="39">
        <v>1.119</v>
      </c>
      <c r="BH174" s="39">
        <v>1.5309999999999999</v>
      </c>
      <c r="BI174" s="39">
        <v>0</v>
      </c>
      <c r="BJ174" s="39">
        <v>4.0490000000000004</v>
      </c>
      <c r="BK174" s="39">
        <v>0</v>
      </c>
    </row>
    <row r="175" spans="1:63" x14ac:dyDescent="0.2">
      <c r="A175" s="30">
        <f t="shared" si="32"/>
        <v>2027</v>
      </c>
      <c r="D175" s="30">
        <f t="shared" si="33"/>
        <v>0</v>
      </c>
      <c r="E175" s="30">
        <f t="shared" si="24"/>
        <v>3</v>
      </c>
      <c r="F175" s="30">
        <f t="shared" si="25"/>
        <v>0</v>
      </c>
      <c r="G175" s="30">
        <f t="shared" si="26"/>
        <v>0</v>
      </c>
      <c r="H175" s="30">
        <f t="shared" si="27"/>
        <v>0</v>
      </c>
      <c r="I175" s="30">
        <f t="shared" si="28"/>
        <v>0</v>
      </c>
      <c r="J175" s="30">
        <f t="shared" si="29"/>
        <v>0</v>
      </c>
      <c r="K175" s="30">
        <f t="shared" si="30"/>
        <v>0</v>
      </c>
      <c r="L175" s="30">
        <f t="shared" si="31"/>
        <v>4</v>
      </c>
      <c r="M175" s="38">
        <v>46478</v>
      </c>
      <c r="N175" s="39">
        <v>0</v>
      </c>
      <c r="O175" s="39">
        <v>0.42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0.318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v>0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0</v>
      </c>
      <c r="BK175" s="39">
        <v>0.61499999999999999</v>
      </c>
    </row>
    <row r="176" spans="1:63" x14ac:dyDescent="0.2">
      <c r="A176" s="30">
        <f t="shared" si="32"/>
        <v>2027</v>
      </c>
      <c r="D176" s="30">
        <f t="shared" si="33"/>
        <v>0</v>
      </c>
      <c r="E176" s="30">
        <f t="shared" si="24"/>
        <v>10</v>
      </c>
      <c r="F176" s="30">
        <f t="shared" si="25"/>
        <v>3</v>
      </c>
      <c r="G176" s="30">
        <f t="shared" si="26"/>
        <v>0</v>
      </c>
      <c r="H176" s="30">
        <f t="shared" si="27"/>
        <v>0</v>
      </c>
      <c r="I176" s="30">
        <f t="shared" si="28"/>
        <v>0</v>
      </c>
      <c r="J176" s="30">
        <f t="shared" si="29"/>
        <v>0</v>
      </c>
      <c r="K176" s="30">
        <f t="shared" si="30"/>
        <v>0</v>
      </c>
      <c r="L176" s="30">
        <f t="shared" si="31"/>
        <v>5</v>
      </c>
      <c r="M176" s="38">
        <v>46508</v>
      </c>
      <c r="N176" s="39">
        <v>0.875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0.46600000000000003</v>
      </c>
      <c r="U176" s="39">
        <v>0</v>
      </c>
      <c r="V176" s="39">
        <v>0</v>
      </c>
      <c r="W176" s="39">
        <v>0</v>
      </c>
      <c r="X176" s="39">
        <v>0</v>
      </c>
      <c r="Y176" s="39">
        <v>1.69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0.32800000000000001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1.0920000000000001</v>
      </c>
      <c r="AO176" s="39">
        <v>0</v>
      </c>
      <c r="AP176" s="39">
        <v>0</v>
      </c>
      <c r="AQ176" s="39">
        <v>0</v>
      </c>
      <c r="AR176" s="39">
        <v>0.432</v>
      </c>
      <c r="AS176" s="39">
        <v>0</v>
      </c>
      <c r="AT176" s="39">
        <v>0</v>
      </c>
      <c r="AU176" s="39">
        <v>7.6999999999999999E-2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1.214</v>
      </c>
      <c r="BD176" s="39">
        <v>0</v>
      </c>
      <c r="BE176" s="39">
        <v>0.63900000000000001</v>
      </c>
      <c r="BF176" s="39">
        <v>0</v>
      </c>
      <c r="BG176" s="39">
        <v>0.374</v>
      </c>
      <c r="BH176" s="39">
        <v>0</v>
      </c>
      <c r="BI176" s="39">
        <v>0</v>
      </c>
      <c r="BJ176" s="39">
        <v>0</v>
      </c>
      <c r="BK176" s="39">
        <v>0</v>
      </c>
    </row>
    <row r="177" spans="1:63" x14ac:dyDescent="0.2">
      <c r="A177" s="30">
        <f t="shared" si="32"/>
        <v>2027</v>
      </c>
      <c r="D177" s="30">
        <f t="shared" si="33"/>
        <v>0</v>
      </c>
      <c r="E177" s="30">
        <f t="shared" si="24"/>
        <v>22</v>
      </c>
      <c r="F177" s="30">
        <f t="shared" si="25"/>
        <v>7</v>
      </c>
      <c r="G177" s="30">
        <f t="shared" si="26"/>
        <v>0</v>
      </c>
      <c r="H177" s="30">
        <f t="shared" si="27"/>
        <v>0</v>
      </c>
      <c r="I177" s="30">
        <f t="shared" si="28"/>
        <v>0</v>
      </c>
      <c r="J177" s="30">
        <f t="shared" si="29"/>
        <v>0</v>
      </c>
      <c r="K177" s="30">
        <f t="shared" si="30"/>
        <v>0</v>
      </c>
      <c r="L177" s="30">
        <f t="shared" si="31"/>
        <v>6</v>
      </c>
      <c r="M177" s="38">
        <v>46539</v>
      </c>
      <c r="N177" s="39">
        <v>0</v>
      </c>
      <c r="O177" s="39">
        <v>3.1110000000000002</v>
      </c>
      <c r="P177" s="39">
        <v>0.66600000000000004</v>
      </c>
      <c r="Q177" s="39">
        <v>0</v>
      </c>
      <c r="R177" s="39">
        <v>1.2110000000000001</v>
      </c>
      <c r="S177" s="39">
        <v>0</v>
      </c>
      <c r="T177" s="39">
        <v>0.54300000000000004</v>
      </c>
      <c r="U177" s="39">
        <v>0</v>
      </c>
      <c r="V177" s="39">
        <v>0</v>
      </c>
      <c r="W177" s="39">
        <v>0</v>
      </c>
      <c r="X177" s="39">
        <v>1.4790000000000001</v>
      </c>
      <c r="Y177" s="39">
        <v>0.44</v>
      </c>
      <c r="Z177" s="39">
        <v>0</v>
      </c>
      <c r="AA177" s="39">
        <v>0.71399999999999997</v>
      </c>
      <c r="AB177" s="39">
        <v>0</v>
      </c>
      <c r="AC177" s="39">
        <v>0.72899999999999998</v>
      </c>
      <c r="AD177" s="39">
        <v>0</v>
      </c>
      <c r="AE177" s="39">
        <v>0</v>
      </c>
      <c r="AF177" s="39">
        <v>0.70799999999999996</v>
      </c>
      <c r="AG177" s="39">
        <v>0</v>
      </c>
      <c r="AH177" s="39">
        <v>1.448</v>
      </c>
      <c r="AI177" s="39">
        <v>0</v>
      </c>
      <c r="AJ177" s="39">
        <v>0</v>
      </c>
      <c r="AK177" s="39">
        <v>0</v>
      </c>
      <c r="AL177" s="39">
        <v>0.106</v>
      </c>
      <c r="AM177" s="39">
        <v>0.48499999999999999</v>
      </c>
      <c r="AN177" s="39">
        <v>0</v>
      </c>
      <c r="AO177" s="39">
        <v>0.67300000000000004</v>
      </c>
      <c r="AP177" s="39">
        <v>0.72699999999999998</v>
      </c>
      <c r="AQ177" s="39">
        <v>0</v>
      </c>
      <c r="AR177" s="39">
        <v>0</v>
      </c>
      <c r="AS177" s="39">
        <v>0</v>
      </c>
      <c r="AT177" s="39">
        <v>0</v>
      </c>
      <c r="AU177" s="39">
        <v>1.631</v>
      </c>
      <c r="AV177" s="39">
        <v>0</v>
      </c>
      <c r="AW177" s="39">
        <v>0.93400000000000005</v>
      </c>
      <c r="AX177" s="39">
        <v>0</v>
      </c>
      <c r="AY177" s="39">
        <v>5.8999999999999997E-2</v>
      </c>
      <c r="AZ177" s="39">
        <v>0.45</v>
      </c>
      <c r="BA177" s="39">
        <v>0.21</v>
      </c>
      <c r="BB177" s="39">
        <v>0.69399999999999995</v>
      </c>
      <c r="BC177" s="39">
        <v>0</v>
      </c>
      <c r="BD177" s="39">
        <v>0</v>
      </c>
      <c r="BE177" s="39">
        <v>1.5680000000000001</v>
      </c>
      <c r="BF177" s="39">
        <v>0</v>
      </c>
      <c r="BG177" s="39">
        <v>0</v>
      </c>
      <c r="BH177" s="39">
        <v>0</v>
      </c>
      <c r="BI177" s="39">
        <v>0</v>
      </c>
      <c r="BJ177" s="39">
        <v>1.2809999999999999</v>
      </c>
      <c r="BK177" s="39">
        <v>0</v>
      </c>
    </row>
    <row r="178" spans="1:63" x14ac:dyDescent="0.2">
      <c r="A178" s="30">
        <f t="shared" si="32"/>
        <v>2027</v>
      </c>
      <c r="D178" s="30">
        <f t="shared" si="33"/>
        <v>24</v>
      </c>
      <c r="E178" s="30">
        <f t="shared" si="24"/>
        <v>50</v>
      </c>
      <c r="F178" s="30">
        <f t="shared" si="25"/>
        <v>50</v>
      </c>
      <c r="G178" s="30">
        <f t="shared" si="26"/>
        <v>41</v>
      </c>
      <c r="H178" s="30">
        <f t="shared" si="27"/>
        <v>4</v>
      </c>
      <c r="I178" s="30">
        <f t="shared" si="28"/>
        <v>0</v>
      </c>
      <c r="J178" s="30">
        <f t="shared" si="29"/>
        <v>0</v>
      </c>
      <c r="K178" s="30">
        <f t="shared" si="30"/>
        <v>0</v>
      </c>
      <c r="L178" s="30">
        <f t="shared" si="31"/>
        <v>7</v>
      </c>
      <c r="M178" s="38">
        <v>46569</v>
      </c>
      <c r="N178" s="39">
        <v>10.044</v>
      </c>
      <c r="O178" s="39">
        <v>37.65</v>
      </c>
      <c r="P178" s="39">
        <v>17.37</v>
      </c>
      <c r="Q178" s="39">
        <v>32.191000000000003</v>
      </c>
      <c r="R178" s="39">
        <v>42.173999999999999</v>
      </c>
      <c r="S178" s="39">
        <v>11.696999999999999</v>
      </c>
      <c r="T178" s="39">
        <v>15.302</v>
      </c>
      <c r="U178" s="39">
        <v>32.787999999999997</v>
      </c>
      <c r="V178" s="39">
        <v>9.5530000000000008</v>
      </c>
      <c r="W178" s="39">
        <v>41.37</v>
      </c>
      <c r="X178" s="39">
        <v>31.617000000000001</v>
      </c>
      <c r="Y178" s="39">
        <v>17.591999999999999</v>
      </c>
      <c r="Z178" s="39">
        <v>13.486000000000001</v>
      </c>
      <c r="AA178" s="39">
        <v>31.911000000000001</v>
      </c>
      <c r="AB178" s="39">
        <v>5.7130000000000001</v>
      </c>
      <c r="AC178" s="39">
        <v>51.079000000000001</v>
      </c>
      <c r="AD178" s="39">
        <v>30.847000000000001</v>
      </c>
      <c r="AE178" s="39">
        <v>16.757999999999999</v>
      </c>
      <c r="AF178" s="39">
        <v>25.527999999999999</v>
      </c>
      <c r="AG178" s="39">
        <v>20.718</v>
      </c>
      <c r="AH178" s="39">
        <v>9.3520000000000003</v>
      </c>
      <c r="AI178" s="39">
        <v>42.969000000000001</v>
      </c>
      <c r="AJ178" s="39">
        <v>21.568000000000001</v>
      </c>
      <c r="AK178" s="39">
        <v>22.568000000000001</v>
      </c>
      <c r="AL178" s="39">
        <v>27.719000000000001</v>
      </c>
      <c r="AM178" s="39">
        <v>20.097000000000001</v>
      </c>
      <c r="AN178" s="39">
        <v>8.0459999999999994</v>
      </c>
      <c r="AO178" s="39">
        <v>43.201000000000001</v>
      </c>
      <c r="AP178" s="39">
        <v>7.8719999999999999</v>
      </c>
      <c r="AQ178" s="39">
        <v>43.457999999999998</v>
      </c>
      <c r="AR178" s="39">
        <v>43.389000000000003</v>
      </c>
      <c r="AS178" s="39">
        <v>8.7240000000000002</v>
      </c>
      <c r="AT178" s="39">
        <v>19.663</v>
      </c>
      <c r="AU178" s="39">
        <v>25.454999999999998</v>
      </c>
      <c r="AV178" s="39">
        <v>2.8140000000000001</v>
      </c>
      <c r="AW178" s="39">
        <v>57.887999999999998</v>
      </c>
      <c r="AX178" s="39">
        <v>78.02</v>
      </c>
      <c r="AY178" s="39">
        <v>2.9550000000000001</v>
      </c>
      <c r="AZ178" s="39">
        <v>39.344999999999999</v>
      </c>
      <c r="BA178" s="39">
        <v>11.382</v>
      </c>
      <c r="BB178" s="39">
        <v>37.046999999999997</v>
      </c>
      <c r="BC178" s="39">
        <v>12.917999999999999</v>
      </c>
      <c r="BD178" s="39">
        <v>18.847000000000001</v>
      </c>
      <c r="BE178" s="39">
        <v>28.76</v>
      </c>
      <c r="BF178" s="39">
        <v>14.476000000000001</v>
      </c>
      <c r="BG178" s="39">
        <v>34.488</v>
      </c>
      <c r="BH178" s="39">
        <v>1.48</v>
      </c>
      <c r="BI178" s="39">
        <v>64.137</v>
      </c>
      <c r="BJ178" s="39">
        <v>34.494</v>
      </c>
      <c r="BK178" s="39">
        <v>14.568</v>
      </c>
    </row>
    <row r="179" spans="1:63" x14ac:dyDescent="0.2">
      <c r="A179" s="30">
        <f t="shared" si="32"/>
        <v>2027</v>
      </c>
      <c r="D179" s="30">
        <f t="shared" si="33"/>
        <v>0</v>
      </c>
      <c r="E179" s="30">
        <f t="shared" si="24"/>
        <v>50</v>
      </c>
      <c r="F179" s="30">
        <f t="shared" si="25"/>
        <v>48</v>
      </c>
      <c r="G179" s="30">
        <f t="shared" si="26"/>
        <v>4</v>
      </c>
      <c r="H179" s="30">
        <f t="shared" si="27"/>
        <v>0</v>
      </c>
      <c r="I179" s="30">
        <f t="shared" si="28"/>
        <v>0</v>
      </c>
      <c r="J179" s="30">
        <f t="shared" si="29"/>
        <v>0</v>
      </c>
      <c r="K179" s="30">
        <f t="shared" si="30"/>
        <v>0</v>
      </c>
      <c r="L179" s="30">
        <f t="shared" si="31"/>
        <v>8</v>
      </c>
      <c r="M179" s="38">
        <v>46600</v>
      </c>
      <c r="N179" s="39">
        <v>1.4359999999999999</v>
      </c>
      <c r="O179" s="39">
        <v>2.6480000000000001</v>
      </c>
      <c r="P179" s="39">
        <v>2.3039999999999998</v>
      </c>
      <c r="Q179" s="39">
        <v>8.3239999999999998</v>
      </c>
      <c r="R179" s="39">
        <v>4.2009999999999996</v>
      </c>
      <c r="S179" s="39">
        <v>0.374</v>
      </c>
      <c r="T179" s="39">
        <v>1.637</v>
      </c>
      <c r="U179" s="39">
        <v>3.6949999999999998</v>
      </c>
      <c r="V179" s="39">
        <v>3.423</v>
      </c>
      <c r="W179" s="39">
        <v>1.859</v>
      </c>
      <c r="X179" s="39">
        <v>5.03</v>
      </c>
      <c r="Y179" s="39">
        <v>1.4159999999999999</v>
      </c>
      <c r="Z179" s="39">
        <v>3.9940000000000002</v>
      </c>
      <c r="AA179" s="39">
        <v>3.92</v>
      </c>
      <c r="AB179" s="39">
        <v>1.0999999999999999E-2</v>
      </c>
      <c r="AC179" s="39">
        <v>4.84</v>
      </c>
      <c r="AD179" s="39">
        <v>1.506</v>
      </c>
      <c r="AE179" s="39">
        <v>4.9669999999999996</v>
      </c>
      <c r="AF179" s="39">
        <v>2.0779999999999998</v>
      </c>
      <c r="AG179" s="39">
        <v>1.7370000000000001</v>
      </c>
      <c r="AH179" s="39">
        <v>23.937000000000001</v>
      </c>
      <c r="AI179" s="39">
        <v>2.2240000000000002</v>
      </c>
      <c r="AJ179" s="39">
        <v>2.5760000000000001</v>
      </c>
      <c r="AK179" s="39">
        <v>6.1539999999999999</v>
      </c>
      <c r="AL179" s="39">
        <v>2.327</v>
      </c>
      <c r="AM179" s="39">
        <v>3.6970000000000001</v>
      </c>
      <c r="AN179" s="39">
        <v>7.0119999999999996</v>
      </c>
      <c r="AO179" s="39">
        <v>2.8260000000000001</v>
      </c>
      <c r="AP179" s="39">
        <v>3.8690000000000002</v>
      </c>
      <c r="AQ179" s="39">
        <v>3.1059999999999999</v>
      </c>
      <c r="AR179" s="39">
        <v>1.52</v>
      </c>
      <c r="AS179" s="39">
        <v>3.923</v>
      </c>
      <c r="AT179" s="39">
        <v>2.7480000000000002</v>
      </c>
      <c r="AU179" s="39">
        <v>14.462999999999999</v>
      </c>
      <c r="AV179" s="39">
        <v>7.96</v>
      </c>
      <c r="AW179" s="39">
        <v>2.2050000000000001</v>
      </c>
      <c r="AX179" s="39">
        <v>2.625</v>
      </c>
      <c r="AY179" s="39">
        <v>3.0070000000000001</v>
      </c>
      <c r="AZ179" s="39">
        <v>10.451000000000001</v>
      </c>
      <c r="BA179" s="39">
        <v>1.141</v>
      </c>
      <c r="BB179" s="39">
        <v>7.0030000000000001</v>
      </c>
      <c r="BC179" s="39">
        <v>1.427</v>
      </c>
      <c r="BD179" s="39">
        <v>1.3460000000000001</v>
      </c>
      <c r="BE179" s="39">
        <v>4.2750000000000004</v>
      </c>
      <c r="BF179" s="39">
        <v>4.3869999999999996</v>
      </c>
      <c r="BG179" s="39">
        <v>2.3079999999999998</v>
      </c>
      <c r="BH179" s="39">
        <v>20.119</v>
      </c>
      <c r="BI179" s="39">
        <v>2.2789999999999999</v>
      </c>
      <c r="BJ179" s="39">
        <v>2.1819999999999999</v>
      </c>
      <c r="BK179" s="39">
        <v>6.68</v>
      </c>
    </row>
    <row r="180" spans="1:63" x14ac:dyDescent="0.2">
      <c r="A180" s="30">
        <f t="shared" si="32"/>
        <v>2027</v>
      </c>
      <c r="D180" s="30">
        <f t="shared" si="33"/>
        <v>4</v>
      </c>
      <c r="E180" s="30">
        <f t="shared" si="24"/>
        <v>50</v>
      </c>
      <c r="F180" s="30">
        <f t="shared" si="25"/>
        <v>48</v>
      </c>
      <c r="G180" s="30">
        <f t="shared" si="26"/>
        <v>20</v>
      </c>
      <c r="H180" s="30">
        <f t="shared" si="27"/>
        <v>1</v>
      </c>
      <c r="I180" s="30">
        <f t="shared" si="28"/>
        <v>0</v>
      </c>
      <c r="J180" s="30">
        <f t="shared" si="29"/>
        <v>0</v>
      </c>
      <c r="K180" s="30">
        <f t="shared" si="30"/>
        <v>0</v>
      </c>
      <c r="L180" s="30">
        <f t="shared" si="31"/>
        <v>9</v>
      </c>
      <c r="M180" s="38">
        <v>46631</v>
      </c>
      <c r="N180" s="39">
        <v>3.0139999999999998</v>
      </c>
      <c r="O180" s="39">
        <v>13.933999999999999</v>
      </c>
      <c r="P180" s="39">
        <v>14.875</v>
      </c>
      <c r="Q180" s="39">
        <v>4.7220000000000004</v>
      </c>
      <c r="R180" s="39">
        <v>0.159</v>
      </c>
      <c r="S180" s="39">
        <v>23.681000000000001</v>
      </c>
      <c r="T180" s="39">
        <v>8.6039999999999992</v>
      </c>
      <c r="U180" s="39">
        <v>41.594999999999999</v>
      </c>
      <c r="V180" s="39">
        <v>9.2360000000000007</v>
      </c>
      <c r="W180" s="39">
        <v>4.6680000000000001</v>
      </c>
      <c r="X180" s="39">
        <v>1.5489999999999999</v>
      </c>
      <c r="Y180" s="39">
        <v>24.538</v>
      </c>
      <c r="Z180" s="39">
        <v>4.57</v>
      </c>
      <c r="AA180" s="39">
        <v>17.123000000000001</v>
      </c>
      <c r="AB180" s="39">
        <v>23.402999999999999</v>
      </c>
      <c r="AC180" s="39">
        <v>1.2250000000000001</v>
      </c>
      <c r="AD180" s="39">
        <v>5.4710000000000001</v>
      </c>
      <c r="AE180" s="39">
        <v>15.646000000000001</v>
      </c>
      <c r="AF180" s="39">
        <v>2.1720000000000002</v>
      </c>
      <c r="AG180" s="39">
        <v>14.739000000000001</v>
      </c>
      <c r="AH180" s="39">
        <v>3.8730000000000002</v>
      </c>
      <c r="AI180" s="39">
        <v>6.5430000000000001</v>
      </c>
      <c r="AJ180" s="39">
        <v>12.920999999999999</v>
      </c>
      <c r="AK180" s="39">
        <v>2.2970000000000002</v>
      </c>
      <c r="AL180" s="39">
        <v>15.609</v>
      </c>
      <c r="AM180" s="39">
        <v>4.8040000000000003</v>
      </c>
      <c r="AN180" s="39">
        <v>29.593</v>
      </c>
      <c r="AO180" s="39">
        <v>3.9369999999999998</v>
      </c>
      <c r="AP180" s="39">
        <v>11.193</v>
      </c>
      <c r="AQ180" s="39">
        <v>3.4609999999999999</v>
      </c>
      <c r="AR180" s="39">
        <v>7.95</v>
      </c>
      <c r="AS180" s="39">
        <v>9.4030000000000005</v>
      </c>
      <c r="AT180" s="39">
        <v>3.3780000000000001</v>
      </c>
      <c r="AU180" s="39">
        <v>10.644</v>
      </c>
      <c r="AV180" s="39">
        <v>6.3109999999999999</v>
      </c>
      <c r="AW180" s="39">
        <v>4.048</v>
      </c>
      <c r="AX180" s="39">
        <v>19.14</v>
      </c>
      <c r="AY180" s="39">
        <v>1.016</v>
      </c>
      <c r="AZ180" s="39">
        <v>17.812000000000001</v>
      </c>
      <c r="BA180" s="39">
        <v>4.4169999999999998</v>
      </c>
      <c r="BB180" s="39">
        <v>2.1970000000000001</v>
      </c>
      <c r="BC180" s="39">
        <v>31.658999999999999</v>
      </c>
      <c r="BD180" s="39">
        <v>6.0469999999999997</v>
      </c>
      <c r="BE180" s="39">
        <v>6.2320000000000002</v>
      </c>
      <c r="BF180" s="39">
        <v>0.41499999999999998</v>
      </c>
      <c r="BG180" s="39">
        <v>19.722999999999999</v>
      </c>
      <c r="BH180" s="39">
        <v>3.5249999999999999</v>
      </c>
      <c r="BI180" s="39">
        <v>53.688000000000002</v>
      </c>
      <c r="BJ180" s="39">
        <v>3.1070000000000002</v>
      </c>
      <c r="BK180" s="39">
        <v>12.308999999999999</v>
      </c>
    </row>
    <row r="181" spans="1:63" x14ac:dyDescent="0.2">
      <c r="A181" s="30">
        <f t="shared" si="32"/>
        <v>2027</v>
      </c>
      <c r="D181" s="30">
        <f t="shared" si="33"/>
        <v>3</v>
      </c>
      <c r="E181" s="30">
        <f t="shared" si="24"/>
        <v>46</v>
      </c>
      <c r="F181" s="30">
        <f t="shared" si="25"/>
        <v>35</v>
      </c>
      <c r="G181" s="30">
        <f t="shared" si="26"/>
        <v>7</v>
      </c>
      <c r="H181" s="30">
        <f t="shared" si="27"/>
        <v>1</v>
      </c>
      <c r="I181" s="30">
        <f t="shared" si="28"/>
        <v>0</v>
      </c>
      <c r="J181" s="30">
        <f t="shared" si="29"/>
        <v>0</v>
      </c>
      <c r="K181" s="30">
        <f t="shared" si="30"/>
        <v>0</v>
      </c>
      <c r="L181" s="30">
        <f t="shared" si="31"/>
        <v>10</v>
      </c>
      <c r="M181" s="38">
        <v>46661</v>
      </c>
      <c r="N181" s="39">
        <v>1.6870000000000001</v>
      </c>
      <c r="O181" s="39">
        <v>4.4560000000000004</v>
      </c>
      <c r="P181" s="39">
        <v>1.333</v>
      </c>
      <c r="Q181" s="39">
        <v>7.7990000000000004</v>
      </c>
      <c r="R181" s="39">
        <v>0.95199999999999996</v>
      </c>
      <c r="S181" s="39">
        <v>5.6529999999999996</v>
      </c>
      <c r="T181" s="39">
        <v>0</v>
      </c>
      <c r="U181" s="39">
        <v>61.009</v>
      </c>
      <c r="V181" s="39">
        <v>0.45800000000000002</v>
      </c>
      <c r="W181" s="39">
        <v>1.6639999999999999</v>
      </c>
      <c r="X181" s="39">
        <v>1.2310000000000001</v>
      </c>
      <c r="Y181" s="39">
        <v>1.8009999999999999</v>
      </c>
      <c r="Z181" s="39">
        <v>4.9279999999999999</v>
      </c>
      <c r="AA181" s="39">
        <v>1.242</v>
      </c>
      <c r="AB181" s="39">
        <v>5.3250000000000002</v>
      </c>
      <c r="AC181" s="39">
        <v>1.3420000000000001</v>
      </c>
      <c r="AD181" s="39">
        <v>20.207999999999998</v>
      </c>
      <c r="AE181" s="39">
        <v>2.9950000000000001</v>
      </c>
      <c r="AF181" s="39">
        <v>0.88400000000000001</v>
      </c>
      <c r="AG181" s="39">
        <v>1.159</v>
      </c>
      <c r="AH181" s="39">
        <v>10.946999999999999</v>
      </c>
      <c r="AI181" s="39">
        <v>0.08</v>
      </c>
      <c r="AJ181" s="39">
        <v>5.4660000000000002</v>
      </c>
      <c r="AK181" s="39">
        <v>0.62</v>
      </c>
      <c r="AL181" s="39">
        <v>1.3560000000000001</v>
      </c>
      <c r="AM181" s="39">
        <v>0.26200000000000001</v>
      </c>
      <c r="AN181" s="39">
        <v>27.552</v>
      </c>
      <c r="AO181" s="39">
        <v>0.97899999999999998</v>
      </c>
      <c r="AP181" s="39">
        <v>0.83599999999999997</v>
      </c>
      <c r="AQ181" s="39">
        <v>5.5990000000000002</v>
      </c>
      <c r="AR181" s="39">
        <v>23.417999999999999</v>
      </c>
      <c r="AS181" s="39">
        <v>0</v>
      </c>
      <c r="AT181" s="39">
        <v>1.1990000000000001</v>
      </c>
      <c r="AU181" s="39">
        <v>3.7429999999999999</v>
      </c>
      <c r="AV181" s="39">
        <v>0</v>
      </c>
      <c r="AW181" s="39">
        <v>13.007999999999999</v>
      </c>
      <c r="AX181" s="39">
        <v>0.45200000000000001</v>
      </c>
      <c r="AY181" s="39">
        <v>4.6100000000000003</v>
      </c>
      <c r="AZ181" s="39">
        <v>2.8250000000000002</v>
      </c>
      <c r="BA181" s="39">
        <v>1.913</v>
      </c>
      <c r="BB181" s="39">
        <v>5.3929999999999998</v>
      </c>
      <c r="BC181" s="39">
        <v>0.95199999999999996</v>
      </c>
      <c r="BD181" s="39">
        <v>4.8159999999999998</v>
      </c>
      <c r="BE181" s="39">
        <v>1.7090000000000001</v>
      </c>
      <c r="BF181" s="39">
        <v>31.007999999999999</v>
      </c>
      <c r="BG181" s="39">
        <v>0.14899999999999999</v>
      </c>
      <c r="BH181" s="39">
        <v>0</v>
      </c>
      <c r="BI181" s="39">
        <v>6.4980000000000002</v>
      </c>
      <c r="BJ181" s="39">
        <v>1.095</v>
      </c>
      <c r="BK181" s="39">
        <v>2.2839999999999998</v>
      </c>
    </row>
    <row r="182" spans="1:63" x14ac:dyDescent="0.2">
      <c r="A182" s="30">
        <f t="shared" si="32"/>
        <v>2027</v>
      </c>
      <c r="D182" s="30">
        <f t="shared" si="33"/>
        <v>0</v>
      </c>
      <c r="E182" s="30">
        <f t="shared" si="24"/>
        <v>7</v>
      </c>
      <c r="F182" s="30">
        <f t="shared" si="25"/>
        <v>3</v>
      </c>
      <c r="G182" s="30">
        <f t="shared" si="26"/>
        <v>0</v>
      </c>
      <c r="H182" s="30">
        <f t="shared" si="27"/>
        <v>0</v>
      </c>
      <c r="I182" s="30">
        <f t="shared" si="28"/>
        <v>0</v>
      </c>
      <c r="J182" s="30">
        <f t="shared" si="29"/>
        <v>0</v>
      </c>
      <c r="K182" s="30">
        <f t="shared" si="30"/>
        <v>0</v>
      </c>
      <c r="L182" s="30">
        <f t="shared" si="31"/>
        <v>11</v>
      </c>
      <c r="M182" s="38">
        <v>46692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2.4609999999999999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3.1480000000000001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3.1E-2</v>
      </c>
      <c r="AM182" s="39">
        <v>0</v>
      </c>
      <c r="AN182" s="39">
        <v>0</v>
      </c>
      <c r="AO182" s="39">
        <v>0</v>
      </c>
      <c r="AP182" s="39">
        <v>0</v>
      </c>
      <c r="AQ182" s="39">
        <v>0</v>
      </c>
      <c r="AR182" s="39">
        <v>0.54400000000000004</v>
      </c>
      <c r="AS182" s="39">
        <v>0</v>
      </c>
      <c r="AT182" s="39">
        <v>1.016</v>
      </c>
      <c r="AU182" s="39">
        <v>0</v>
      </c>
      <c r="AV182" s="39">
        <v>0</v>
      </c>
      <c r="AW182" s="39">
        <v>0</v>
      </c>
      <c r="AX182" s="39">
        <v>0</v>
      </c>
      <c r="AY182" s="39">
        <v>0</v>
      </c>
      <c r="AZ182" s="39">
        <v>0</v>
      </c>
      <c r="BA182" s="39">
        <v>0</v>
      </c>
      <c r="BB182" s="39">
        <v>0</v>
      </c>
      <c r="BC182" s="39">
        <v>0</v>
      </c>
      <c r="BD182" s="39">
        <v>0</v>
      </c>
      <c r="BE182" s="39">
        <v>0</v>
      </c>
      <c r="BF182" s="39">
        <v>2.4E-2</v>
      </c>
      <c r="BG182" s="39">
        <v>0</v>
      </c>
      <c r="BH182" s="39">
        <v>0.63600000000000001</v>
      </c>
      <c r="BI182" s="39">
        <v>0</v>
      </c>
      <c r="BJ182" s="39">
        <v>0</v>
      </c>
      <c r="BK182" s="39">
        <v>0</v>
      </c>
    </row>
    <row r="183" spans="1:63" x14ac:dyDescent="0.2">
      <c r="A183" s="30">
        <f t="shared" si="32"/>
        <v>2027</v>
      </c>
      <c r="D183" s="30">
        <f t="shared" si="33"/>
        <v>3</v>
      </c>
      <c r="E183" s="30">
        <f t="shared" si="24"/>
        <v>44</v>
      </c>
      <c r="F183" s="30">
        <f t="shared" si="25"/>
        <v>37</v>
      </c>
      <c r="G183" s="30">
        <f t="shared" si="26"/>
        <v>10</v>
      </c>
      <c r="H183" s="30">
        <f t="shared" si="27"/>
        <v>0</v>
      </c>
      <c r="I183" s="30">
        <f t="shared" si="28"/>
        <v>0</v>
      </c>
      <c r="J183" s="30">
        <f t="shared" si="29"/>
        <v>0</v>
      </c>
      <c r="K183" s="30">
        <f t="shared" si="30"/>
        <v>0</v>
      </c>
      <c r="L183" s="30">
        <f t="shared" si="31"/>
        <v>12</v>
      </c>
      <c r="M183" s="38">
        <v>46722</v>
      </c>
      <c r="N183" s="39">
        <v>1.071</v>
      </c>
      <c r="O183" s="39">
        <v>4.8289999999999997</v>
      </c>
      <c r="P183" s="39">
        <v>0</v>
      </c>
      <c r="Q183" s="39">
        <v>18.503</v>
      </c>
      <c r="R183" s="39">
        <v>0.126</v>
      </c>
      <c r="S183" s="39">
        <v>7.3920000000000003</v>
      </c>
      <c r="T183" s="39">
        <v>0</v>
      </c>
      <c r="U183" s="39">
        <v>26.896000000000001</v>
      </c>
      <c r="V183" s="39">
        <v>4.5220000000000002</v>
      </c>
      <c r="W183" s="39">
        <v>2.94</v>
      </c>
      <c r="X183" s="39">
        <v>1.2090000000000001</v>
      </c>
      <c r="Y183" s="39">
        <v>6.8049999999999997</v>
      </c>
      <c r="Z183" s="39">
        <v>0.59899999999999998</v>
      </c>
      <c r="AA183" s="39">
        <v>9.9529999999999994</v>
      </c>
      <c r="AB183" s="39">
        <v>2.1459999999999999</v>
      </c>
      <c r="AC183" s="39">
        <v>4.9610000000000003</v>
      </c>
      <c r="AD183" s="39">
        <v>9.49</v>
      </c>
      <c r="AE183" s="39">
        <v>0</v>
      </c>
      <c r="AF183" s="39">
        <v>12.414999999999999</v>
      </c>
      <c r="AG183" s="39">
        <v>0.05</v>
      </c>
      <c r="AH183" s="39">
        <v>6.9619999999999997</v>
      </c>
      <c r="AI183" s="39">
        <v>2.2650000000000001</v>
      </c>
      <c r="AJ183" s="39">
        <v>2.6560000000000001</v>
      </c>
      <c r="AK183" s="39">
        <v>4.383</v>
      </c>
      <c r="AL183" s="39">
        <v>27.38</v>
      </c>
      <c r="AM183" s="39">
        <v>0</v>
      </c>
      <c r="AN183" s="39">
        <v>9.0719999999999992</v>
      </c>
      <c r="AO183" s="39">
        <v>4.7549999999999999</v>
      </c>
      <c r="AP183" s="39">
        <v>3.335</v>
      </c>
      <c r="AQ183" s="39">
        <v>2.677</v>
      </c>
      <c r="AR183" s="39">
        <v>23.027999999999999</v>
      </c>
      <c r="AS183" s="39">
        <v>4.4999999999999998E-2</v>
      </c>
      <c r="AT183" s="39">
        <v>10.122</v>
      </c>
      <c r="AU183" s="39">
        <v>0.61199999999999999</v>
      </c>
      <c r="AV183" s="39">
        <v>3.879</v>
      </c>
      <c r="AW183" s="39">
        <v>5.0220000000000002</v>
      </c>
      <c r="AX183" s="39">
        <v>12.795999999999999</v>
      </c>
      <c r="AY183" s="39">
        <v>0</v>
      </c>
      <c r="AZ183" s="39">
        <v>2.077</v>
      </c>
      <c r="BA183" s="39">
        <v>3.64</v>
      </c>
      <c r="BB183" s="39">
        <v>4.9349999999999996</v>
      </c>
      <c r="BC183" s="39">
        <v>6.7249999999999996</v>
      </c>
      <c r="BD183" s="39">
        <v>3.9E-2</v>
      </c>
      <c r="BE183" s="39">
        <v>16.757000000000001</v>
      </c>
      <c r="BF183" s="39">
        <v>0.125</v>
      </c>
      <c r="BG183" s="39">
        <v>14.583</v>
      </c>
      <c r="BH183" s="39">
        <v>34.44</v>
      </c>
      <c r="BI183" s="39">
        <v>0</v>
      </c>
      <c r="BJ183" s="39">
        <v>7.8360000000000003</v>
      </c>
      <c r="BK183" s="39">
        <v>2.5329999999999999</v>
      </c>
    </row>
    <row r="184" spans="1:63" x14ac:dyDescent="0.2">
      <c r="A184" s="30">
        <f t="shared" si="32"/>
        <v>2028</v>
      </c>
      <c r="D184" s="30">
        <f t="shared" si="33"/>
        <v>5</v>
      </c>
      <c r="E184" s="30">
        <f t="shared" si="24"/>
        <v>45</v>
      </c>
      <c r="F184" s="30">
        <f t="shared" si="25"/>
        <v>41</v>
      </c>
      <c r="G184" s="30">
        <f t="shared" si="26"/>
        <v>17</v>
      </c>
      <c r="H184" s="30">
        <f t="shared" si="27"/>
        <v>0</v>
      </c>
      <c r="I184" s="30">
        <f t="shared" si="28"/>
        <v>0</v>
      </c>
      <c r="J184" s="30">
        <f t="shared" si="29"/>
        <v>0</v>
      </c>
      <c r="K184" s="30">
        <f t="shared" si="30"/>
        <v>0</v>
      </c>
      <c r="L184" s="30">
        <f t="shared" si="31"/>
        <v>1</v>
      </c>
      <c r="M184" s="38">
        <v>46753</v>
      </c>
      <c r="N184" s="39">
        <v>18.401</v>
      </c>
      <c r="O184" s="39">
        <v>1.0469999999999999</v>
      </c>
      <c r="P184" s="39">
        <v>5.907</v>
      </c>
      <c r="Q184" s="39">
        <v>2.5569999999999999</v>
      </c>
      <c r="R184" s="39">
        <v>25.268999999999998</v>
      </c>
      <c r="S184" s="39">
        <v>0</v>
      </c>
      <c r="T184" s="39">
        <v>6.173</v>
      </c>
      <c r="U184" s="39">
        <v>5.75</v>
      </c>
      <c r="V184" s="39">
        <v>1.635</v>
      </c>
      <c r="W184" s="39">
        <v>12.542</v>
      </c>
      <c r="X184" s="39">
        <v>3.47</v>
      </c>
      <c r="Y184" s="39">
        <v>2.1230000000000002</v>
      </c>
      <c r="Z184" s="39">
        <v>24.103999999999999</v>
      </c>
      <c r="AA184" s="39">
        <v>4.5880000000000001</v>
      </c>
      <c r="AB184" s="39">
        <v>5.3970000000000002</v>
      </c>
      <c r="AC184" s="39">
        <v>22.257999999999999</v>
      </c>
      <c r="AD184" s="39">
        <v>21.643000000000001</v>
      </c>
      <c r="AE184" s="39">
        <v>1.7829999999999999</v>
      </c>
      <c r="AF184" s="39">
        <v>5.6029999999999998</v>
      </c>
      <c r="AG184" s="39">
        <v>2.2010000000000001</v>
      </c>
      <c r="AH184" s="39">
        <v>33.201000000000001</v>
      </c>
      <c r="AI184" s="39">
        <v>0</v>
      </c>
      <c r="AJ184" s="39">
        <v>4.9960000000000004</v>
      </c>
      <c r="AK184" s="39">
        <v>0.53300000000000003</v>
      </c>
      <c r="AL184" s="39">
        <v>6.04</v>
      </c>
      <c r="AM184" s="39">
        <v>2.173</v>
      </c>
      <c r="AN184" s="39">
        <v>8.5039999999999996</v>
      </c>
      <c r="AO184" s="39">
        <v>4.4569999999999999</v>
      </c>
      <c r="AP184" s="39">
        <v>38.463999999999999</v>
      </c>
      <c r="AQ184" s="39">
        <v>0.21</v>
      </c>
      <c r="AR184" s="39">
        <v>8.3559999999999999</v>
      </c>
      <c r="AS184" s="39">
        <v>14.35</v>
      </c>
      <c r="AT184" s="39">
        <v>3.25</v>
      </c>
      <c r="AU184" s="39">
        <v>3.6680000000000001</v>
      </c>
      <c r="AV184" s="39">
        <v>11.353</v>
      </c>
      <c r="AW184" s="39">
        <v>0</v>
      </c>
      <c r="AX184" s="39">
        <v>14.304</v>
      </c>
      <c r="AY184" s="39">
        <v>0.68300000000000005</v>
      </c>
      <c r="AZ184" s="39">
        <v>7.7359999999999998</v>
      </c>
      <c r="BA184" s="39">
        <v>6.6040000000000001</v>
      </c>
      <c r="BB184" s="39">
        <v>17.545000000000002</v>
      </c>
      <c r="BC184" s="39">
        <v>34.274000000000001</v>
      </c>
      <c r="BD184" s="39">
        <v>10.346</v>
      </c>
      <c r="BE184" s="39">
        <v>0.54300000000000004</v>
      </c>
      <c r="BF184" s="39">
        <v>14.019</v>
      </c>
      <c r="BG184" s="39">
        <v>0</v>
      </c>
      <c r="BH184" s="39">
        <v>1.5589999999999999</v>
      </c>
      <c r="BI184" s="39">
        <v>21.268999999999998</v>
      </c>
      <c r="BJ184" s="39">
        <v>36.054000000000002</v>
      </c>
      <c r="BK184" s="39">
        <v>0</v>
      </c>
    </row>
    <row r="185" spans="1:63" x14ac:dyDescent="0.2">
      <c r="A185" s="30">
        <f t="shared" si="32"/>
        <v>2028</v>
      </c>
      <c r="D185" s="30">
        <f t="shared" si="33"/>
        <v>3</v>
      </c>
      <c r="E185" s="30">
        <f t="shared" si="24"/>
        <v>34</v>
      </c>
      <c r="F185" s="30">
        <f t="shared" si="25"/>
        <v>21</v>
      </c>
      <c r="G185" s="30">
        <f t="shared" si="26"/>
        <v>4</v>
      </c>
      <c r="H185" s="30">
        <f t="shared" si="27"/>
        <v>1</v>
      </c>
      <c r="I185" s="30">
        <f t="shared" si="28"/>
        <v>1</v>
      </c>
      <c r="J185" s="30">
        <f t="shared" si="29"/>
        <v>0</v>
      </c>
      <c r="K185" s="30">
        <f t="shared" si="30"/>
        <v>0</v>
      </c>
      <c r="L185" s="30">
        <f t="shared" si="31"/>
        <v>2</v>
      </c>
      <c r="M185" s="38">
        <v>46784</v>
      </c>
      <c r="N185" s="39">
        <v>0.67100000000000004</v>
      </c>
      <c r="O185" s="39">
        <v>0.05</v>
      </c>
      <c r="P185" s="39">
        <v>0</v>
      </c>
      <c r="Q185" s="39">
        <v>5.5</v>
      </c>
      <c r="R185" s="39">
        <v>0.90500000000000003</v>
      </c>
      <c r="S185" s="39">
        <v>8.5999999999999993E-2</v>
      </c>
      <c r="T185" s="39">
        <v>1</v>
      </c>
      <c r="U185" s="39">
        <v>0</v>
      </c>
      <c r="V185" s="39">
        <v>2.64</v>
      </c>
      <c r="W185" s="39">
        <v>0</v>
      </c>
      <c r="X185" s="39">
        <v>0.104</v>
      </c>
      <c r="Y185" s="39">
        <v>121.867</v>
      </c>
      <c r="Z185" s="39">
        <v>0</v>
      </c>
      <c r="AA185" s="39">
        <v>1.048</v>
      </c>
      <c r="AB185" s="39">
        <v>0</v>
      </c>
      <c r="AC185" s="39">
        <v>5.2889999999999997</v>
      </c>
      <c r="AD185" s="39">
        <v>0.54400000000000004</v>
      </c>
      <c r="AE185" s="39">
        <v>20.007999999999999</v>
      </c>
      <c r="AF185" s="39">
        <v>0</v>
      </c>
      <c r="AG185" s="39">
        <v>5.1970000000000001</v>
      </c>
      <c r="AH185" s="39">
        <v>9.9000000000000005E-2</v>
      </c>
      <c r="AI185" s="39">
        <v>6.98</v>
      </c>
      <c r="AJ185" s="39">
        <v>0</v>
      </c>
      <c r="AK185" s="39">
        <v>37.621000000000002</v>
      </c>
      <c r="AL185" s="39">
        <v>5.3680000000000003</v>
      </c>
      <c r="AM185" s="39">
        <v>0</v>
      </c>
      <c r="AN185" s="39">
        <v>8.5839999999999996</v>
      </c>
      <c r="AO185" s="39">
        <v>0.84</v>
      </c>
      <c r="AP185" s="39">
        <v>0</v>
      </c>
      <c r="AQ185" s="39">
        <v>1.706</v>
      </c>
      <c r="AR185" s="39">
        <v>0.81699999999999995</v>
      </c>
      <c r="AS185" s="39">
        <v>2.395</v>
      </c>
      <c r="AT185" s="39">
        <v>1.194</v>
      </c>
      <c r="AU185" s="39">
        <v>0</v>
      </c>
      <c r="AV185" s="39">
        <v>25.396000000000001</v>
      </c>
      <c r="AW185" s="39">
        <v>9.0489999999999995</v>
      </c>
      <c r="AX185" s="39">
        <v>0.432</v>
      </c>
      <c r="AY185" s="39">
        <v>0</v>
      </c>
      <c r="AZ185" s="39">
        <v>0.86799999999999999</v>
      </c>
      <c r="BA185" s="39">
        <v>0.59699999999999998</v>
      </c>
      <c r="BB185" s="39">
        <v>6.16</v>
      </c>
      <c r="BC185" s="39">
        <v>0</v>
      </c>
      <c r="BD185" s="39">
        <v>4.8</v>
      </c>
      <c r="BE185" s="39">
        <v>0</v>
      </c>
      <c r="BF185" s="39">
        <v>3.2170000000000001</v>
      </c>
      <c r="BG185" s="39">
        <v>0</v>
      </c>
      <c r="BH185" s="39">
        <v>0</v>
      </c>
      <c r="BI185" s="39">
        <v>2.7160000000000002</v>
      </c>
      <c r="BJ185" s="39">
        <v>3.0529999999999999</v>
      </c>
      <c r="BK185" s="39">
        <v>0</v>
      </c>
    </row>
    <row r="186" spans="1:63" x14ac:dyDescent="0.2">
      <c r="A186" s="30">
        <f t="shared" si="32"/>
        <v>2028</v>
      </c>
      <c r="D186" s="30">
        <f t="shared" si="33"/>
        <v>0</v>
      </c>
      <c r="E186" s="30">
        <f t="shared" si="24"/>
        <v>34</v>
      </c>
      <c r="F186" s="30">
        <f t="shared" si="25"/>
        <v>25</v>
      </c>
      <c r="G186" s="30">
        <f t="shared" si="26"/>
        <v>1</v>
      </c>
      <c r="H186" s="30">
        <f t="shared" si="27"/>
        <v>0</v>
      </c>
      <c r="I186" s="30">
        <f t="shared" si="28"/>
        <v>0</v>
      </c>
      <c r="J186" s="30">
        <f t="shared" si="29"/>
        <v>0</v>
      </c>
      <c r="K186" s="30">
        <f t="shared" si="30"/>
        <v>0</v>
      </c>
      <c r="L186" s="30">
        <f t="shared" si="31"/>
        <v>3</v>
      </c>
      <c r="M186" s="38">
        <v>46813</v>
      </c>
      <c r="N186" s="39">
        <v>7.6139999999999999</v>
      </c>
      <c r="O186" s="39">
        <v>0</v>
      </c>
      <c r="P186" s="39">
        <v>0.437</v>
      </c>
      <c r="Q186" s="39">
        <v>0.42799999999999999</v>
      </c>
      <c r="R186" s="39">
        <v>0.71599999999999997</v>
      </c>
      <c r="S186" s="39">
        <v>0</v>
      </c>
      <c r="T186" s="39">
        <v>0</v>
      </c>
      <c r="U186" s="39">
        <v>6.6849999999999996</v>
      </c>
      <c r="V186" s="39">
        <v>1.1759999999999999</v>
      </c>
      <c r="W186" s="39">
        <v>0.105</v>
      </c>
      <c r="X186" s="39">
        <v>0</v>
      </c>
      <c r="Y186" s="39">
        <v>4.4999999999999998E-2</v>
      </c>
      <c r="Z186" s="39">
        <v>1.2330000000000001</v>
      </c>
      <c r="AA186" s="39">
        <v>5.4950000000000001</v>
      </c>
      <c r="AB186" s="39">
        <v>1.9</v>
      </c>
      <c r="AC186" s="39">
        <v>0</v>
      </c>
      <c r="AD186" s="39">
        <v>2.085</v>
      </c>
      <c r="AE186" s="39">
        <v>1.4E-2</v>
      </c>
      <c r="AF186" s="39">
        <v>0</v>
      </c>
      <c r="AG186" s="39">
        <v>1.417</v>
      </c>
      <c r="AH186" s="39">
        <v>0</v>
      </c>
      <c r="AI186" s="39">
        <v>0.80100000000000005</v>
      </c>
      <c r="AJ186" s="39">
        <v>0</v>
      </c>
      <c r="AK186" s="39">
        <v>0.13500000000000001</v>
      </c>
      <c r="AL186" s="39">
        <v>2.9260000000000002</v>
      </c>
      <c r="AM186" s="39">
        <v>1.2769999999999999</v>
      </c>
      <c r="AN186" s="39">
        <v>6.8339999999999996</v>
      </c>
      <c r="AO186" s="39">
        <v>5.0979999999999999</v>
      </c>
      <c r="AP186" s="39">
        <v>0</v>
      </c>
      <c r="AQ186" s="39">
        <v>2.3889999999999998</v>
      </c>
      <c r="AR186" s="39">
        <v>3.1480000000000001</v>
      </c>
      <c r="AS186" s="39">
        <v>0</v>
      </c>
      <c r="AT186" s="39">
        <v>0</v>
      </c>
      <c r="AU186" s="39">
        <v>2.9609999999999999</v>
      </c>
      <c r="AV186" s="39">
        <v>1.6140000000000001</v>
      </c>
      <c r="AW186" s="39">
        <v>0</v>
      </c>
      <c r="AX186" s="39">
        <v>3.6389999999999998</v>
      </c>
      <c r="AY186" s="39">
        <v>0</v>
      </c>
      <c r="AZ186" s="39">
        <v>4.492</v>
      </c>
      <c r="BA186" s="39">
        <v>5.8250000000000002</v>
      </c>
      <c r="BB186" s="39">
        <v>10.167</v>
      </c>
      <c r="BC186" s="39">
        <v>0.53100000000000003</v>
      </c>
      <c r="BD186" s="39">
        <v>0</v>
      </c>
      <c r="BE186" s="39">
        <v>2.0699999999999998</v>
      </c>
      <c r="BF186" s="39">
        <v>6.6440000000000001</v>
      </c>
      <c r="BG186" s="39">
        <v>1.76</v>
      </c>
      <c r="BH186" s="39">
        <v>2.387</v>
      </c>
      <c r="BI186" s="39">
        <v>0</v>
      </c>
      <c r="BJ186" s="39">
        <v>0</v>
      </c>
      <c r="BK186" s="39">
        <v>2.08</v>
      </c>
    </row>
    <row r="187" spans="1:63" x14ac:dyDescent="0.2">
      <c r="A187" s="30">
        <f t="shared" si="32"/>
        <v>2028</v>
      </c>
      <c r="D187" s="30">
        <f t="shared" si="33"/>
        <v>1</v>
      </c>
      <c r="E187" s="30">
        <f t="shared" si="24"/>
        <v>42</v>
      </c>
      <c r="F187" s="30">
        <f t="shared" si="25"/>
        <v>6</v>
      </c>
      <c r="G187" s="30">
        <f t="shared" si="26"/>
        <v>1</v>
      </c>
      <c r="H187" s="30">
        <f t="shared" si="27"/>
        <v>1</v>
      </c>
      <c r="I187" s="30">
        <f t="shared" si="28"/>
        <v>1</v>
      </c>
      <c r="J187" s="30">
        <f t="shared" si="29"/>
        <v>0</v>
      </c>
      <c r="K187" s="30">
        <f t="shared" si="30"/>
        <v>0</v>
      </c>
      <c r="L187" s="30">
        <f t="shared" si="31"/>
        <v>4</v>
      </c>
      <c r="M187" s="38">
        <v>46844</v>
      </c>
      <c r="N187" s="39">
        <v>1.978</v>
      </c>
      <c r="O187" s="39">
        <v>106.518</v>
      </c>
      <c r="P187" s="39">
        <v>0</v>
      </c>
      <c r="Q187" s="39">
        <v>3.1629999999999998</v>
      </c>
      <c r="R187" s="39">
        <v>0.1</v>
      </c>
      <c r="S187" s="39">
        <v>0.36099999999999999</v>
      </c>
      <c r="T187" s="39">
        <v>0.15</v>
      </c>
      <c r="U187" s="39">
        <v>0.311</v>
      </c>
      <c r="V187" s="39">
        <v>5.8000000000000003E-2</v>
      </c>
      <c r="W187" s="39">
        <v>0.40200000000000002</v>
      </c>
      <c r="X187" s="39">
        <v>0.28699999999999998</v>
      </c>
      <c r="Y187" s="39">
        <v>0.17399999999999999</v>
      </c>
      <c r="Z187" s="39">
        <v>0.50700000000000001</v>
      </c>
      <c r="AA187" s="39">
        <v>0</v>
      </c>
      <c r="AB187" s="39">
        <v>1.726</v>
      </c>
      <c r="AC187" s="39">
        <v>0.14899999999999999</v>
      </c>
      <c r="AD187" s="39">
        <v>3.5000000000000003E-2</v>
      </c>
      <c r="AE187" s="39">
        <v>0.42599999999999999</v>
      </c>
      <c r="AF187" s="39">
        <v>0.52</v>
      </c>
      <c r="AG187" s="39">
        <v>0</v>
      </c>
      <c r="AH187" s="39">
        <v>8.1000000000000003E-2</v>
      </c>
      <c r="AI187" s="39">
        <v>0.38</v>
      </c>
      <c r="AJ187" s="39">
        <v>0</v>
      </c>
      <c r="AK187" s="39">
        <v>1.052</v>
      </c>
      <c r="AL187" s="39">
        <v>0</v>
      </c>
      <c r="AM187" s="39">
        <v>0.73799999999999999</v>
      </c>
      <c r="AN187" s="39">
        <v>0.23699999999999999</v>
      </c>
      <c r="AO187" s="39">
        <v>0.224</v>
      </c>
      <c r="AP187" s="39">
        <v>0.26400000000000001</v>
      </c>
      <c r="AQ187" s="39">
        <v>1.821</v>
      </c>
      <c r="AR187" s="39">
        <v>0.17899999999999999</v>
      </c>
      <c r="AS187" s="39">
        <v>0.28199999999999997</v>
      </c>
      <c r="AT187" s="39">
        <v>0</v>
      </c>
      <c r="AU187" s="39">
        <v>0.66900000000000004</v>
      </c>
      <c r="AV187" s="39">
        <v>1.2E-2</v>
      </c>
      <c r="AW187" s="39">
        <v>0.46100000000000002</v>
      </c>
      <c r="AX187" s="39">
        <v>0</v>
      </c>
      <c r="AY187" s="39">
        <v>0.57599999999999996</v>
      </c>
      <c r="AZ187" s="39">
        <v>5.7000000000000002E-2</v>
      </c>
      <c r="BA187" s="39">
        <v>0.40400000000000003</v>
      </c>
      <c r="BB187" s="39">
        <v>0</v>
      </c>
      <c r="BC187" s="39">
        <v>0.65100000000000002</v>
      </c>
      <c r="BD187" s="39">
        <v>0.27100000000000002</v>
      </c>
      <c r="BE187" s="39">
        <v>0.19</v>
      </c>
      <c r="BF187" s="39">
        <v>0.39400000000000002</v>
      </c>
      <c r="BG187" s="39">
        <v>6.7000000000000004E-2</v>
      </c>
      <c r="BH187" s="39">
        <v>5.6000000000000001E-2</v>
      </c>
      <c r="BI187" s="39">
        <v>0.40500000000000003</v>
      </c>
      <c r="BJ187" s="39">
        <v>0.28499999999999998</v>
      </c>
      <c r="BK187" s="39">
        <v>0.17599999999999999</v>
      </c>
    </row>
    <row r="188" spans="1:63" x14ac:dyDescent="0.2">
      <c r="A188" s="30">
        <f t="shared" si="32"/>
        <v>2028</v>
      </c>
      <c r="D188" s="30">
        <f t="shared" si="33"/>
        <v>2</v>
      </c>
      <c r="E188" s="30">
        <f t="shared" si="24"/>
        <v>50</v>
      </c>
      <c r="F188" s="30">
        <f t="shared" si="25"/>
        <v>50</v>
      </c>
      <c r="G188" s="30">
        <f t="shared" si="26"/>
        <v>3</v>
      </c>
      <c r="H188" s="30">
        <f t="shared" si="27"/>
        <v>2</v>
      </c>
      <c r="I188" s="30">
        <f t="shared" si="28"/>
        <v>2</v>
      </c>
      <c r="J188" s="30">
        <f t="shared" si="29"/>
        <v>0</v>
      </c>
      <c r="K188" s="30">
        <f t="shared" si="30"/>
        <v>0</v>
      </c>
      <c r="L188" s="30">
        <f t="shared" si="31"/>
        <v>5</v>
      </c>
      <c r="M188" s="38">
        <v>46874</v>
      </c>
      <c r="N188" s="39">
        <v>3.09</v>
      </c>
      <c r="O188" s="39">
        <v>1.88</v>
      </c>
      <c r="P188" s="39">
        <v>2.802</v>
      </c>
      <c r="Q188" s="39">
        <v>2.1459999999999999</v>
      </c>
      <c r="R188" s="39">
        <v>2.0680000000000001</v>
      </c>
      <c r="S188" s="39">
        <v>3.056</v>
      </c>
      <c r="T188" s="39">
        <v>2.8559999999999999</v>
      </c>
      <c r="U188" s="39">
        <v>5.2569999999999997</v>
      </c>
      <c r="V188" s="39">
        <v>2.2010000000000001</v>
      </c>
      <c r="W188" s="39">
        <v>2.7469999999999999</v>
      </c>
      <c r="X188" s="39">
        <v>2.0910000000000002</v>
      </c>
      <c r="Y188" s="39">
        <v>108.986</v>
      </c>
      <c r="Z188" s="39">
        <v>1.8839999999999999</v>
      </c>
      <c r="AA188" s="39">
        <v>3.1760000000000002</v>
      </c>
      <c r="AB188" s="39">
        <v>3.6920000000000002</v>
      </c>
      <c r="AC188" s="39">
        <v>2.0790000000000002</v>
      </c>
      <c r="AD188" s="39">
        <v>2.3290000000000002</v>
      </c>
      <c r="AE188" s="39">
        <v>2.62</v>
      </c>
      <c r="AF188" s="39">
        <v>4.9139999999999997</v>
      </c>
      <c r="AG188" s="39">
        <v>3.2789999999999999</v>
      </c>
      <c r="AH188" s="39">
        <v>2.9180000000000001</v>
      </c>
      <c r="AI188" s="39">
        <v>12.36</v>
      </c>
      <c r="AJ188" s="39">
        <v>2.1850000000000001</v>
      </c>
      <c r="AK188" s="39">
        <v>2.7629999999999999</v>
      </c>
      <c r="AL188" s="39">
        <v>1.929</v>
      </c>
      <c r="AM188" s="39">
        <v>3.024</v>
      </c>
      <c r="AN188" s="39">
        <v>2.6389999999999998</v>
      </c>
      <c r="AO188" s="39">
        <v>2.3090000000000002</v>
      </c>
      <c r="AP188" s="39">
        <v>3.8159999999999998</v>
      </c>
      <c r="AQ188" s="39">
        <v>4.9859999999999998</v>
      </c>
      <c r="AR188" s="39">
        <v>6.7590000000000003</v>
      </c>
      <c r="AS188" s="39">
        <v>1.4430000000000001</v>
      </c>
      <c r="AT188" s="39">
        <v>2.4860000000000002</v>
      </c>
      <c r="AU188" s="39">
        <v>2.4630000000000001</v>
      </c>
      <c r="AV188" s="39">
        <v>2.99</v>
      </c>
      <c r="AW188" s="39">
        <v>1.9590000000000001</v>
      </c>
      <c r="AX188" s="39">
        <v>1.3160000000000001</v>
      </c>
      <c r="AY188" s="39">
        <v>115.17400000000001</v>
      </c>
      <c r="AZ188" s="39">
        <v>2.4769999999999999</v>
      </c>
      <c r="BA188" s="39">
        <v>2.4710000000000001</v>
      </c>
      <c r="BB188" s="39">
        <v>2.8839999999999999</v>
      </c>
      <c r="BC188" s="39">
        <v>2.097</v>
      </c>
      <c r="BD188" s="39">
        <v>2.9609999999999999</v>
      </c>
      <c r="BE188" s="39">
        <v>2.2610000000000001</v>
      </c>
      <c r="BF188" s="39">
        <v>3.7789999999999999</v>
      </c>
      <c r="BG188" s="39">
        <v>1.3680000000000001</v>
      </c>
      <c r="BH188" s="39">
        <v>2.5880000000000001</v>
      </c>
      <c r="BI188" s="39">
        <v>2.36</v>
      </c>
      <c r="BJ188" s="39">
        <v>1.5189999999999999</v>
      </c>
      <c r="BK188" s="39">
        <v>3.6960000000000002</v>
      </c>
    </row>
    <row r="189" spans="1:63" x14ac:dyDescent="0.2">
      <c r="A189" s="30">
        <f t="shared" si="32"/>
        <v>2028</v>
      </c>
      <c r="D189" s="30">
        <f t="shared" si="33"/>
        <v>1</v>
      </c>
      <c r="E189" s="30">
        <f t="shared" si="24"/>
        <v>26</v>
      </c>
      <c r="F189" s="30">
        <f t="shared" si="25"/>
        <v>11</v>
      </c>
      <c r="G189" s="30">
        <f t="shared" si="26"/>
        <v>4</v>
      </c>
      <c r="H189" s="30">
        <f t="shared" si="27"/>
        <v>0</v>
      </c>
      <c r="I189" s="30">
        <f t="shared" si="28"/>
        <v>0</v>
      </c>
      <c r="J189" s="30">
        <f t="shared" si="29"/>
        <v>0</v>
      </c>
      <c r="K189" s="30">
        <f t="shared" si="30"/>
        <v>0</v>
      </c>
      <c r="L189" s="30">
        <f t="shared" si="31"/>
        <v>6</v>
      </c>
      <c r="M189" s="38">
        <v>46905</v>
      </c>
      <c r="N189" s="39">
        <v>0</v>
      </c>
      <c r="O189" s="39">
        <v>1.633</v>
      </c>
      <c r="P189" s="39">
        <v>0</v>
      </c>
      <c r="Q189" s="39">
        <v>0.42</v>
      </c>
      <c r="R189" s="39">
        <v>0</v>
      </c>
      <c r="S189" s="39">
        <v>0</v>
      </c>
      <c r="T189" s="39">
        <v>1.254</v>
      </c>
      <c r="U189" s="39">
        <v>0.185</v>
      </c>
      <c r="V189" s="39">
        <v>0</v>
      </c>
      <c r="W189" s="39">
        <v>0.54800000000000004</v>
      </c>
      <c r="X189" s="39">
        <v>1.071</v>
      </c>
      <c r="Y189" s="39">
        <v>0.70499999999999996</v>
      </c>
      <c r="Z189" s="39">
        <v>0.73</v>
      </c>
      <c r="AA189" s="39">
        <v>0</v>
      </c>
      <c r="AB189" s="39">
        <v>0.34200000000000003</v>
      </c>
      <c r="AC189" s="39">
        <v>0</v>
      </c>
      <c r="AD189" s="39">
        <v>6.1719999999999997</v>
      </c>
      <c r="AE189" s="39">
        <v>0</v>
      </c>
      <c r="AF189" s="39">
        <v>0</v>
      </c>
      <c r="AG189" s="39">
        <v>0.503</v>
      </c>
      <c r="AH189" s="39">
        <v>0.36799999999999999</v>
      </c>
      <c r="AI189" s="39">
        <v>0</v>
      </c>
      <c r="AJ189" s="39">
        <v>0</v>
      </c>
      <c r="AK189" s="39">
        <v>28.030999999999999</v>
      </c>
      <c r="AL189" s="39">
        <v>1.244</v>
      </c>
      <c r="AM189" s="39">
        <v>0.65</v>
      </c>
      <c r="AN189" s="39">
        <v>0.56299999999999994</v>
      </c>
      <c r="AO189" s="39">
        <v>0</v>
      </c>
      <c r="AP189" s="39">
        <v>0</v>
      </c>
      <c r="AQ189" s="39">
        <v>13.315</v>
      </c>
      <c r="AR189" s="39">
        <v>0</v>
      </c>
      <c r="AS189" s="39">
        <v>0.40500000000000003</v>
      </c>
      <c r="AT189" s="39">
        <v>0.56000000000000005</v>
      </c>
      <c r="AU189" s="39">
        <v>11.246</v>
      </c>
      <c r="AV189" s="39">
        <v>0</v>
      </c>
      <c r="AW189" s="39">
        <v>0</v>
      </c>
      <c r="AX189" s="39">
        <v>0.90800000000000003</v>
      </c>
      <c r="AY189" s="39">
        <v>0</v>
      </c>
      <c r="AZ189" s="39">
        <v>0.45800000000000002</v>
      </c>
      <c r="BA189" s="39">
        <v>0</v>
      </c>
      <c r="BB189" s="39">
        <v>0.20100000000000001</v>
      </c>
      <c r="BC189" s="39">
        <v>8.1180000000000003</v>
      </c>
      <c r="BD189" s="39">
        <v>0</v>
      </c>
      <c r="BE189" s="39">
        <v>0</v>
      </c>
      <c r="BF189" s="39">
        <v>0</v>
      </c>
      <c r="BG189" s="39">
        <v>22.808</v>
      </c>
      <c r="BH189" s="39">
        <v>0</v>
      </c>
      <c r="BI189" s="39">
        <v>0</v>
      </c>
      <c r="BJ189" s="39">
        <v>4.9180000000000001</v>
      </c>
      <c r="BK189" s="39">
        <v>0</v>
      </c>
    </row>
    <row r="190" spans="1:63" x14ac:dyDescent="0.2">
      <c r="A190" s="30">
        <f t="shared" si="32"/>
        <v>2028</v>
      </c>
      <c r="D190" s="30">
        <f t="shared" si="33"/>
        <v>25</v>
      </c>
      <c r="E190" s="30">
        <f t="shared" si="24"/>
        <v>50</v>
      </c>
      <c r="F190" s="30">
        <f t="shared" si="25"/>
        <v>50</v>
      </c>
      <c r="G190" s="30">
        <f t="shared" si="26"/>
        <v>44</v>
      </c>
      <c r="H190" s="30">
        <f t="shared" si="27"/>
        <v>6</v>
      </c>
      <c r="I190" s="30">
        <f t="shared" si="28"/>
        <v>0</v>
      </c>
      <c r="J190" s="30">
        <f t="shared" si="29"/>
        <v>0</v>
      </c>
      <c r="K190" s="30">
        <f t="shared" si="30"/>
        <v>0</v>
      </c>
      <c r="L190" s="30">
        <f t="shared" si="31"/>
        <v>7</v>
      </c>
      <c r="M190" s="38">
        <v>46935</v>
      </c>
      <c r="N190" s="39">
        <v>43.622</v>
      </c>
      <c r="O190" s="39">
        <v>28.202999999999999</v>
      </c>
      <c r="P190" s="39">
        <v>30.11</v>
      </c>
      <c r="Q190" s="39">
        <v>24.038</v>
      </c>
      <c r="R190" s="39">
        <v>28.934000000000001</v>
      </c>
      <c r="S190" s="39">
        <v>16.067</v>
      </c>
      <c r="T190" s="39">
        <v>19.731999999999999</v>
      </c>
      <c r="U190" s="39">
        <v>24.094000000000001</v>
      </c>
      <c r="V190" s="39">
        <v>42.970999999999997</v>
      </c>
      <c r="W190" s="39">
        <v>6.6749999999999998</v>
      </c>
      <c r="X190" s="39">
        <v>19.443999999999999</v>
      </c>
      <c r="Y190" s="39">
        <v>32.363</v>
      </c>
      <c r="Z190" s="39">
        <v>28.041</v>
      </c>
      <c r="AA190" s="39">
        <v>18.841999999999999</v>
      </c>
      <c r="AB190" s="39">
        <v>15.249000000000001</v>
      </c>
      <c r="AC190" s="39">
        <v>34.65</v>
      </c>
      <c r="AD190" s="39">
        <v>13.206</v>
      </c>
      <c r="AE190" s="39">
        <v>38.408999999999999</v>
      </c>
      <c r="AF190" s="39">
        <v>60.505000000000003</v>
      </c>
      <c r="AG190" s="39">
        <v>3.2090000000000001</v>
      </c>
      <c r="AH190" s="39">
        <v>33.664000000000001</v>
      </c>
      <c r="AI190" s="39">
        <v>14.1</v>
      </c>
      <c r="AJ190" s="39">
        <v>60.628999999999998</v>
      </c>
      <c r="AK190" s="39">
        <v>50.087000000000003</v>
      </c>
      <c r="AL190" s="39">
        <v>6.3860000000000001</v>
      </c>
      <c r="AM190" s="39">
        <v>57.323</v>
      </c>
      <c r="AN190" s="39">
        <v>26.308</v>
      </c>
      <c r="AO190" s="39">
        <v>21.837</v>
      </c>
      <c r="AP190" s="39">
        <v>21.954000000000001</v>
      </c>
      <c r="AQ190" s="39">
        <v>25.661000000000001</v>
      </c>
      <c r="AR190" s="39">
        <v>5.2809999999999997</v>
      </c>
      <c r="AS190" s="39">
        <v>52.180999999999997</v>
      </c>
      <c r="AT190" s="39">
        <v>12.26</v>
      </c>
      <c r="AU190" s="39">
        <v>31.852</v>
      </c>
      <c r="AV190" s="39">
        <v>23.928000000000001</v>
      </c>
      <c r="AW190" s="39">
        <v>21.623999999999999</v>
      </c>
      <c r="AX190" s="39">
        <v>35.167999999999999</v>
      </c>
      <c r="AY190" s="39">
        <v>13.272</v>
      </c>
      <c r="AZ190" s="39">
        <v>17.943999999999999</v>
      </c>
      <c r="BA190" s="39">
        <v>28.594000000000001</v>
      </c>
      <c r="BB190" s="39">
        <v>82.48</v>
      </c>
      <c r="BC190" s="39">
        <v>23.375</v>
      </c>
      <c r="BD190" s="39">
        <v>4.7359999999999998</v>
      </c>
      <c r="BE190" s="39">
        <v>48.234999999999999</v>
      </c>
      <c r="BF190" s="39">
        <v>25.361999999999998</v>
      </c>
      <c r="BG190" s="39">
        <v>21.231000000000002</v>
      </c>
      <c r="BH190" s="39">
        <v>6.8120000000000003</v>
      </c>
      <c r="BI190" s="39">
        <v>46.167999999999999</v>
      </c>
      <c r="BJ190" s="39">
        <v>34.975999999999999</v>
      </c>
      <c r="BK190" s="39">
        <v>11.46</v>
      </c>
    </row>
    <row r="191" spans="1:63" x14ac:dyDescent="0.2">
      <c r="A191" s="30">
        <f t="shared" si="32"/>
        <v>2028</v>
      </c>
      <c r="D191" s="30">
        <f t="shared" si="33"/>
        <v>1</v>
      </c>
      <c r="E191" s="30">
        <f t="shared" si="24"/>
        <v>50</v>
      </c>
      <c r="F191" s="30">
        <f t="shared" si="25"/>
        <v>48</v>
      </c>
      <c r="G191" s="30">
        <f t="shared" si="26"/>
        <v>10</v>
      </c>
      <c r="H191" s="30">
        <f t="shared" si="27"/>
        <v>1</v>
      </c>
      <c r="I191" s="30">
        <f t="shared" si="28"/>
        <v>0</v>
      </c>
      <c r="J191" s="30">
        <f t="shared" si="29"/>
        <v>0</v>
      </c>
      <c r="K191" s="30">
        <f t="shared" si="30"/>
        <v>0</v>
      </c>
      <c r="L191" s="30">
        <f t="shared" si="31"/>
        <v>8</v>
      </c>
      <c r="M191" s="38">
        <v>46966</v>
      </c>
      <c r="N191" s="39">
        <v>5.2279999999999998</v>
      </c>
      <c r="O191" s="39">
        <v>7.1859999999999999</v>
      </c>
      <c r="P191" s="39">
        <v>9.7040000000000006</v>
      </c>
      <c r="Q191" s="39">
        <v>1.3380000000000001</v>
      </c>
      <c r="R191" s="39">
        <v>9.5790000000000006</v>
      </c>
      <c r="S191" s="39">
        <v>2.7480000000000002</v>
      </c>
      <c r="T191" s="39">
        <v>6.0129999999999999</v>
      </c>
      <c r="U191" s="39">
        <v>4.7030000000000003</v>
      </c>
      <c r="V191" s="39">
        <v>68.322999999999993</v>
      </c>
      <c r="W191" s="39">
        <v>11.356</v>
      </c>
      <c r="X191" s="39">
        <v>6.8360000000000003</v>
      </c>
      <c r="Y191" s="39">
        <v>3</v>
      </c>
      <c r="Z191" s="39">
        <v>11.802</v>
      </c>
      <c r="AA191" s="39">
        <v>3.0739999999999998</v>
      </c>
      <c r="AB191" s="39">
        <v>22.971</v>
      </c>
      <c r="AC191" s="39">
        <v>3.6589999999999998</v>
      </c>
      <c r="AD191" s="39">
        <v>6.3849999999999998</v>
      </c>
      <c r="AE191" s="39">
        <v>1.867</v>
      </c>
      <c r="AF191" s="39">
        <v>4.0579999999999998</v>
      </c>
      <c r="AG191" s="39">
        <v>0.24099999999999999</v>
      </c>
      <c r="AH191" s="39">
        <v>19.125</v>
      </c>
      <c r="AI191" s="39">
        <v>3.1859999999999999</v>
      </c>
      <c r="AJ191" s="39">
        <v>5.2850000000000001</v>
      </c>
      <c r="AK191" s="39">
        <v>3.1909999999999998</v>
      </c>
      <c r="AL191" s="39">
        <v>5.1769999999999996</v>
      </c>
      <c r="AM191" s="39">
        <v>16.492999999999999</v>
      </c>
      <c r="AN191" s="39">
        <v>7.22</v>
      </c>
      <c r="AO191" s="39">
        <v>2.8889999999999998</v>
      </c>
      <c r="AP191" s="39">
        <v>6.4189999999999996</v>
      </c>
      <c r="AQ191" s="39">
        <v>2.5089999999999999</v>
      </c>
      <c r="AR191" s="39">
        <v>4.6790000000000003</v>
      </c>
      <c r="AS191" s="39">
        <v>2.37</v>
      </c>
      <c r="AT191" s="39">
        <v>4.8019999999999996</v>
      </c>
      <c r="AU191" s="39">
        <v>17.904</v>
      </c>
      <c r="AV191" s="39">
        <v>3.8660000000000001</v>
      </c>
      <c r="AW191" s="39">
        <v>23.465</v>
      </c>
      <c r="AX191" s="39">
        <v>6.8440000000000003</v>
      </c>
      <c r="AY191" s="39">
        <v>0.56999999999999995</v>
      </c>
      <c r="AZ191" s="39">
        <v>3.2469999999999999</v>
      </c>
      <c r="BA191" s="39">
        <v>4.867</v>
      </c>
      <c r="BB191" s="39">
        <v>3.476</v>
      </c>
      <c r="BC191" s="39">
        <v>1.554</v>
      </c>
      <c r="BD191" s="39">
        <v>1.63</v>
      </c>
      <c r="BE191" s="39">
        <v>8.3330000000000002</v>
      </c>
      <c r="BF191" s="39">
        <v>5.4669999999999996</v>
      </c>
      <c r="BG191" s="39">
        <v>3.7679999999999998</v>
      </c>
      <c r="BH191" s="39">
        <v>17.495999999999999</v>
      </c>
      <c r="BI191" s="39">
        <v>6.726</v>
      </c>
      <c r="BJ191" s="39">
        <v>2.9750000000000001</v>
      </c>
      <c r="BK191" s="39">
        <v>11.7</v>
      </c>
    </row>
    <row r="192" spans="1:63" x14ac:dyDescent="0.2">
      <c r="A192" s="30">
        <f t="shared" si="32"/>
        <v>2028</v>
      </c>
      <c r="D192" s="30">
        <f t="shared" si="33"/>
        <v>7</v>
      </c>
      <c r="E192" s="30">
        <f t="shared" si="24"/>
        <v>49</v>
      </c>
      <c r="F192" s="30">
        <f t="shared" si="25"/>
        <v>47</v>
      </c>
      <c r="G192" s="30">
        <f t="shared" si="26"/>
        <v>14</v>
      </c>
      <c r="H192" s="30">
        <f t="shared" si="27"/>
        <v>4</v>
      </c>
      <c r="I192" s="30">
        <f t="shared" si="28"/>
        <v>1</v>
      </c>
      <c r="J192" s="30">
        <f t="shared" si="29"/>
        <v>0</v>
      </c>
      <c r="K192" s="30">
        <f t="shared" si="30"/>
        <v>0</v>
      </c>
      <c r="L192" s="30">
        <f t="shared" si="31"/>
        <v>9</v>
      </c>
      <c r="M192" s="38">
        <v>46997</v>
      </c>
      <c r="N192" s="39">
        <v>5.8540000000000001</v>
      </c>
      <c r="O192" s="39">
        <v>4.5750000000000002</v>
      </c>
      <c r="P192" s="39">
        <v>4.7869999999999999</v>
      </c>
      <c r="Q192" s="39">
        <v>7.5490000000000004</v>
      </c>
      <c r="R192" s="39">
        <v>3.0329999999999999</v>
      </c>
      <c r="S192" s="39">
        <v>12.977</v>
      </c>
      <c r="T192" s="39">
        <v>10.712</v>
      </c>
      <c r="U192" s="39">
        <v>30.931000000000001</v>
      </c>
      <c r="V192" s="39">
        <v>1.8149999999999999</v>
      </c>
      <c r="W192" s="39">
        <v>50.869</v>
      </c>
      <c r="X192" s="39">
        <v>3.5409999999999999</v>
      </c>
      <c r="Y192" s="39">
        <v>8.1950000000000003</v>
      </c>
      <c r="Z192" s="39">
        <v>6.6760000000000002</v>
      </c>
      <c r="AA192" s="39">
        <v>2.891</v>
      </c>
      <c r="AB192" s="39">
        <v>4.4160000000000004</v>
      </c>
      <c r="AC192" s="39">
        <v>44.844999999999999</v>
      </c>
      <c r="AD192" s="39">
        <v>8.8330000000000002</v>
      </c>
      <c r="AE192" s="39">
        <v>5.2359999999999998</v>
      </c>
      <c r="AF192" s="39">
        <v>0.47</v>
      </c>
      <c r="AG192" s="39">
        <v>14.026</v>
      </c>
      <c r="AH192" s="39">
        <v>2.6909999999999998</v>
      </c>
      <c r="AI192" s="39">
        <v>6.2539999999999996</v>
      </c>
      <c r="AJ192" s="39">
        <v>8.8490000000000002</v>
      </c>
      <c r="AK192" s="39">
        <v>5.984</v>
      </c>
      <c r="AL192" s="39">
        <v>93.07</v>
      </c>
      <c r="AM192" s="39">
        <v>4.5380000000000003</v>
      </c>
      <c r="AN192" s="39">
        <v>11.032</v>
      </c>
      <c r="AO192" s="39">
        <v>5.73</v>
      </c>
      <c r="AP192" s="39">
        <v>4.383</v>
      </c>
      <c r="AQ192" s="39">
        <v>10.525</v>
      </c>
      <c r="AR192" s="39">
        <v>9.8109999999999999</v>
      </c>
      <c r="AS192" s="39">
        <v>2.5680000000000001</v>
      </c>
      <c r="AT192" s="39">
        <v>7.569</v>
      </c>
      <c r="AU192" s="39">
        <v>3.6480000000000001</v>
      </c>
      <c r="AV192" s="39">
        <v>7.0780000000000003</v>
      </c>
      <c r="AW192" s="39">
        <v>4.8639999999999999</v>
      </c>
      <c r="AX192" s="39">
        <v>0.36399999999999999</v>
      </c>
      <c r="AY192" s="39">
        <v>12.346</v>
      </c>
      <c r="AZ192" s="39">
        <v>8.7149999999999999</v>
      </c>
      <c r="BA192" s="39">
        <v>101.196</v>
      </c>
      <c r="BB192" s="39">
        <v>0</v>
      </c>
      <c r="BC192" s="39">
        <v>29.123000000000001</v>
      </c>
      <c r="BD192" s="39">
        <v>10.76</v>
      </c>
      <c r="BE192" s="39">
        <v>3.0209999999999999</v>
      </c>
      <c r="BF192" s="39">
        <v>3.3159999999999998</v>
      </c>
      <c r="BG192" s="39">
        <v>7.2610000000000001</v>
      </c>
      <c r="BH192" s="39">
        <v>2.3380000000000001</v>
      </c>
      <c r="BI192" s="39">
        <v>59.79</v>
      </c>
      <c r="BJ192" s="39">
        <v>6.7080000000000002</v>
      </c>
      <c r="BK192" s="39">
        <v>6.524</v>
      </c>
    </row>
    <row r="193" spans="1:63" x14ac:dyDescent="0.2">
      <c r="A193" s="30">
        <f t="shared" si="32"/>
        <v>2028</v>
      </c>
      <c r="D193" s="30">
        <f t="shared" si="33"/>
        <v>3</v>
      </c>
      <c r="E193" s="30">
        <f t="shared" si="24"/>
        <v>46</v>
      </c>
      <c r="F193" s="30">
        <f t="shared" si="25"/>
        <v>37</v>
      </c>
      <c r="G193" s="30">
        <f t="shared" si="26"/>
        <v>8</v>
      </c>
      <c r="H193" s="30">
        <f t="shared" si="27"/>
        <v>1</v>
      </c>
      <c r="I193" s="30">
        <f t="shared" si="28"/>
        <v>0</v>
      </c>
      <c r="J193" s="30">
        <f t="shared" si="29"/>
        <v>0</v>
      </c>
      <c r="K193" s="30">
        <f t="shared" si="30"/>
        <v>0</v>
      </c>
      <c r="L193" s="30">
        <f t="shared" si="31"/>
        <v>10</v>
      </c>
      <c r="M193" s="38">
        <v>47027</v>
      </c>
      <c r="N193" s="39">
        <v>8.3030000000000008</v>
      </c>
      <c r="O193" s="39">
        <v>0</v>
      </c>
      <c r="P193" s="39">
        <v>39.859000000000002</v>
      </c>
      <c r="Q193" s="39">
        <v>2.544</v>
      </c>
      <c r="R193" s="39">
        <v>1.4630000000000001</v>
      </c>
      <c r="S193" s="39">
        <v>0.81799999999999995</v>
      </c>
      <c r="T193" s="39">
        <v>1.8240000000000001</v>
      </c>
      <c r="U193" s="39">
        <v>15.766999999999999</v>
      </c>
      <c r="V193" s="39">
        <v>2.4140000000000001</v>
      </c>
      <c r="W193" s="39">
        <v>1.57</v>
      </c>
      <c r="X193" s="39">
        <v>0.86499999999999999</v>
      </c>
      <c r="Y193" s="39">
        <v>1.506</v>
      </c>
      <c r="Z193" s="39">
        <v>0.91200000000000003</v>
      </c>
      <c r="AA193" s="39">
        <v>4.3940000000000001</v>
      </c>
      <c r="AB193" s="39">
        <v>3.6869999999999998</v>
      </c>
      <c r="AC193" s="39">
        <v>69.635999999999996</v>
      </c>
      <c r="AD193" s="39">
        <v>15.31</v>
      </c>
      <c r="AE193" s="39">
        <v>1.0860000000000001</v>
      </c>
      <c r="AF193" s="39">
        <v>3.14</v>
      </c>
      <c r="AG193" s="39">
        <v>0.96799999999999997</v>
      </c>
      <c r="AH193" s="39">
        <v>3.0510000000000002</v>
      </c>
      <c r="AI193" s="39">
        <v>0.67</v>
      </c>
      <c r="AJ193" s="39">
        <v>7.3230000000000004</v>
      </c>
      <c r="AK193" s="39">
        <v>0</v>
      </c>
      <c r="AL193" s="39">
        <v>0</v>
      </c>
      <c r="AM193" s="39">
        <v>5.234</v>
      </c>
      <c r="AN193" s="39">
        <v>16.045999999999999</v>
      </c>
      <c r="AO193" s="39">
        <v>5.72</v>
      </c>
      <c r="AP193" s="39">
        <v>0.64800000000000002</v>
      </c>
      <c r="AQ193" s="39">
        <v>1.0980000000000001</v>
      </c>
      <c r="AR193" s="39">
        <v>3.0619999999999998</v>
      </c>
      <c r="AS193" s="39">
        <v>8.7780000000000005</v>
      </c>
      <c r="AT193" s="39">
        <v>1.07</v>
      </c>
      <c r="AU193" s="39">
        <v>7.6029999999999998</v>
      </c>
      <c r="AV193" s="39">
        <v>1.23</v>
      </c>
      <c r="AW193" s="39">
        <v>3.8620000000000001</v>
      </c>
      <c r="AX193" s="39">
        <v>10.725</v>
      </c>
      <c r="AY193" s="39">
        <v>0</v>
      </c>
      <c r="AZ193" s="39">
        <v>0.91500000000000004</v>
      </c>
      <c r="BA193" s="39">
        <v>1.1100000000000001</v>
      </c>
      <c r="BB193" s="39">
        <v>0.61599999999999999</v>
      </c>
      <c r="BC193" s="39">
        <v>4.3369999999999997</v>
      </c>
      <c r="BD193" s="39">
        <v>3.625</v>
      </c>
      <c r="BE193" s="39">
        <v>3.734</v>
      </c>
      <c r="BF193" s="39">
        <v>17.428000000000001</v>
      </c>
      <c r="BG193" s="39">
        <v>1.718</v>
      </c>
      <c r="BH193" s="39">
        <v>1.526</v>
      </c>
      <c r="BI193" s="39">
        <v>1.9279999999999999</v>
      </c>
      <c r="BJ193" s="39">
        <v>49.100999999999999</v>
      </c>
      <c r="BK193" s="39">
        <v>0.98899999999999999</v>
      </c>
    </row>
    <row r="194" spans="1:63" x14ac:dyDescent="0.2">
      <c r="A194" s="30">
        <f t="shared" si="32"/>
        <v>2028</v>
      </c>
      <c r="D194" s="30">
        <f t="shared" si="33"/>
        <v>0</v>
      </c>
      <c r="E194" s="30">
        <f t="shared" si="24"/>
        <v>9</v>
      </c>
      <c r="F194" s="30">
        <f t="shared" si="25"/>
        <v>3</v>
      </c>
      <c r="G194" s="30">
        <f t="shared" si="26"/>
        <v>0</v>
      </c>
      <c r="H194" s="30">
        <f t="shared" si="27"/>
        <v>0</v>
      </c>
      <c r="I194" s="30">
        <f t="shared" si="28"/>
        <v>0</v>
      </c>
      <c r="J194" s="30">
        <f t="shared" si="29"/>
        <v>0</v>
      </c>
      <c r="K194" s="30">
        <f t="shared" si="30"/>
        <v>0</v>
      </c>
      <c r="L194" s="30">
        <f t="shared" si="31"/>
        <v>11</v>
      </c>
      <c r="M194" s="38">
        <v>47058</v>
      </c>
      <c r="N194" s="39">
        <v>0</v>
      </c>
      <c r="O194" s="39">
        <v>0</v>
      </c>
      <c r="P194" s="39">
        <v>0.70199999999999996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3.9750000000000001</v>
      </c>
      <c r="X194" s="39">
        <v>0</v>
      </c>
      <c r="Y194" s="39">
        <v>0</v>
      </c>
      <c r="Z194" s="39">
        <v>0.60799999999999998</v>
      </c>
      <c r="AA194" s="39">
        <v>0</v>
      </c>
      <c r="AB194" s="39">
        <v>0</v>
      </c>
      <c r="AC194" s="39">
        <v>0</v>
      </c>
      <c r="AD194" s="39">
        <v>3.3559999999999999</v>
      </c>
      <c r="AE194" s="39">
        <v>0</v>
      </c>
      <c r="AF194" s="39">
        <v>0</v>
      </c>
      <c r="AG194" s="39">
        <v>0</v>
      </c>
      <c r="AH194" s="39">
        <v>0.40500000000000003</v>
      </c>
      <c r="AI194" s="39">
        <v>0</v>
      </c>
      <c r="AJ194" s="39">
        <v>0.33500000000000002</v>
      </c>
      <c r="AK194" s="39">
        <v>0</v>
      </c>
      <c r="AL194" s="39">
        <v>0</v>
      </c>
      <c r="AM194" s="39">
        <v>0</v>
      </c>
      <c r="AN194" s="39">
        <v>0</v>
      </c>
      <c r="AO194" s="39">
        <v>0</v>
      </c>
      <c r="AP194" s="39">
        <v>0</v>
      </c>
      <c r="AQ194" s="39">
        <v>0</v>
      </c>
      <c r="AR194" s="39">
        <v>8.1000000000000003E-2</v>
      </c>
      <c r="AS194" s="39">
        <v>0</v>
      </c>
      <c r="AT194" s="39">
        <v>0</v>
      </c>
      <c r="AU194" s="39">
        <v>0</v>
      </c>
      <c r="AV194" s="39">
        <v>0</v>
      </c>
      <c r="AW194" s="39">
        <v>0</v>
      </c>
      <c r="AX194" s="39">
        <v>7.0170000000000003</v>
      </c>
      <c r="AY194" s="39">
        <v>0</v>
      </c>
      <c r="AZ194" s="39">
        <v>0</v>
      </c>
      <c r="BA194" s="39">
        <v>0.30499999999999999</v>
      </c>
      <c r="BB194" s="39">
        <v>0</v>
      </c>
      <c r="BC194" s="39">
        <v>0</v>
      </c>
      <c r="BD194" s="39">
        <v>0</v>
      </c>
      <c r="BE194" s="39">
        <v>0</v>
      </c>
      <c r="BF194" s="39">
        <v>0</v>
      </c>
      <c r="BG194" s="39">
        <v>0</v>
      </c>
      <c r="BH194" s="39">
        <v>0</v>
      </c>
      <c r="BI194" s="39">
        <v>0</v>
      </c>
      <c r="BJ194" s="39">
        <v>0</v>
      </c>
      <c r="BK194" s="39">
        <v>0</v>
      </c>
    </row>
    <row r="195" spans="1:63" x14ac:dyDescent="0.2">
      <c r="A195" s="30">
        <f t="shared" si="32"/>
        <v>2028</v>
      </c>
      <c r="D195" s="30">
        <f t="shared" si="33"/>
        <v>4</v>
      </c>
      <c r="E195" s="30">
        <f t="shared" si="24"/>
        <v>45</v>
      </c>
      <c r="F195" s="30">
        <f t="shared" si="25"/>
        <v>39</v>
      </c>
      <c r="G195" s="30">
        <f t="shared" si="26"/>
        <v>12</v>
      </c>
      <c r="H195" s="30">
        <f t="shared" si="27"/>
        <v>2</v>
      </c>
      <c r="I195" s="30">
        <f t="shared" si="28"/>
        <v>0</v>
      </c>
      <c r="J195" s="30">
        <f t="shared" si="29"/>
        <v>0</v>
      </c>
      <c r="K195" s="30">
        <f t="shared" si="30"/>
        <v>0</v>
      </c>
      <c r="L195" s="30">
        <f t="shared" si="31"/>
        <v>12</v>
      </c>
      <c r="M195" s="38">
        <v>47088</v>
      </c>
      <c r="N195" s="39">
        <v>0.442</v>
      </c>
      <c r="O195" s="39">
        <v>11.840999999999999</v>
      </c>
      <c r="P195" s="39">
        <v>0.61899999999999999</v>
      </c>
      <c r="Q195" s="39">
        <v>10.19</v>
      </c>
      <c r="R195" s="39">
        <v>9.0120000000000005</v>
      </c>
      <c r="S195" s="39">
        <v>4.1369999999999996</v>
      </c>
      <c r="T195" s="39">
        <v>5.4029999999999996</v>
      </c>
      <c r="U195" s="39">
        <v>0.121</v>
      </c>
      <c r="V195" s="39">
        <v>1.133</v>
      </c>
      <c r="W195" s="39">
        <v>33.593000000000004</v>
      </c>
      <c r="X195" s="39">
        <v>1.335</v>
      </c>
      <c r="Y195" s="39">
        <v>14.317</v>
      </c>
      <c r="Z195" s="39">
        <v>10.422000000000001</v>
      </c>
      <c r="AA195" s="39">
        <v>1.744</v>
      </c>
      <c r="AB195" s="39">
        <v>9.3789999999999996</v>
      </c>
      <c r="AC195" s="39">
        <v>2.633</v>
      </c>
      <c r="AD195" s="39">
        <v>2.794</v>
      </c>
      <c r="AE195" s="39">
        <v>2.5230000000000001</v>
      </c>
      <c r="AF195" s="39">
        <v>13.324999999999999</v>
      </c>
      <c r="AG195" s="39">
        <v>0</v>
      </c>
      <c r="AH195" s="39">
        <v>7.64</v>
      </c>
      <c r="AI195" s="39">
        <v>1.2170000000000001</v>
      </c>
      <c r="AJ195" s="39">
        <v>0.04</v>
      </c>
      <c r="AK195" s="39">
        <v>6.492</v>
      </c>
      <c r="AL195" s="39">
        <v>13.292999999999999</v>
      </c>
      <c r="AM195" s="39">
        <v>0</v>
      </c>
      <c r="AN195" s="39">
        <v>3.5960000000000001</v>
      </c>
      <c r="AO195" s="39">
        <v>4.1929999999999996</v>
      </c>
      <c r="AP195" s="39">
        <v>1.9470000000000001</v>
      </c>
      <c r="AQ195" s="39">
        <v>1.6060000000000001</v>
      </c>
      <c r="AR195" s="39">
        <v>6.1139999999999999</v>
      </c>
      <c r="AS195" s="39">
        <v>1.7350000000000001</v>
      </c>
      <c r="AT195" s="39">
        <v>1.18</v>
      </c>
      <c r="AU195" s="39">
        <v>3.1419999999999999</v>
      </c>
      <c r="AV195" s="39">
        <v>1.5940000000000001</v>
      </c>
      <c r="AW195" s="39">
        <v>26.108000000000001</v>
      </c>
      <c r="AX195" s="39">
        <v>1.8089999999999999</v>
      </c>
      <c r="AY195" s="39">
        <v>5.5279999999999996</v>
      </c>
      <c r="AZ195" s="39">
        <v>67.52</v>
      </c>
      <c r="BA195" s="39">
        <v>0</v>
      </c>
      <c r="BB195" s="39">
        <v>2.282</v>
      </c>
      <c r="BC195" s="39">
        <v>7.5819999999999999</v>
      </c>
      <c r="BD195" s="39">
        <v>0</v>
      </c>
      <c r="BE195" s="39">
        <v>7.085</v>
      </c>
      <c r="BF195" s="39">
        <v>18.591000000000001</v>
      </c>
      <c r="BG195" s="39">
        <v>0.99</v>
      </c>
      <c r="BH195" s="39">
        <v>0.29599999999999999</v>
      </c>
      <c r="BI195" s="39">
        <v>19.484000000000002</v>
      </c>
      <c r="BJ195" s="39">
        <v>0</v>
      </c>
      <c r="BK195" s="39">
        <v>95.953000000000003</v>
      </c>
    </row>
    <row r="196" spans="1:63" x14ac:dyDescent="0.2">
      <c r="A196" s="30">
        <f t="shared" si="32"/>
        <v>2029</v>
      </c>
      <c r="D196" s="30">
        <f t="shared" si="33"/>
        <v>1</v>
      </c>
      <c r="E196" s="30">
        <f t="shared" si="24"/>
        <v>36</v>
      </c>
      <c r="F196" s="30">
        <f t="shared" si="25"/>
        <v>27</v>
      </c>
      <c r="G196" s="30">
        <f t="shared" si="26"/>
        <v>4</v>
      </c>
      <c r="H196" s="30">
        <f t="shared" si="27"/>
        <v>0</v>
      </c>
      <c r="I196" s="30">
        <f t="shared" si="28"/>
        <v>0</v>
      </c>
      <c r="J196" s="30">
        <f t="shared" si="29"/>
        <v>0</v>
      </c>
      <c r="K196" s="30">
        <f t="shared" si="30"/>
        <v>0</v>
      </c>
      <c r="L196" s="30">
        <f t="shared" si="31"/>
        <v>1</v>
      </c>
      <c r="M196" s="38">
        <v>47119</v>
      </c>
      <c r="N196" s="39">
        <v>0</v>
      </c>
      <c r="O196" s="39">
        <v>0.79</v>
      </c>
      <c r="P196" s="39">
        <v>0</v>
      </c>
      <c r="Q196" s="39">
        <v>1.284</v>
      </c>
      <c r="R196" s="39">
        <v>39.643000000000001</v>
      </c>
      <c r="S196" s="39">
        <v>0</v>
      </c>
      <c r="T196" s="39">
        <v>7.9249999999999998</v>
      </c>
      <c r="U196" s="39">
        <v>0</v>
      </c>
      <c r="V196" s="39">
        <v>1.9259999999999999</v>
      </c>
      <c r="W196" s="39">
        <v>2.7589999999999999</v>
      </c>
      <c r="X196" s="39">
        <v>4.0709999999999997</v>
      </c>
      <c r="Y196" s="39">
        <v>0</v>
      </c>
      <c r="Z196" s="39">
        <v>1.631</v>
      </c>
      <c r="AA196" s="39">
        <v>1.496</v>
      </c>
      <c r="AB196" s="39">
        <v>4.1840000000000002</v>
      </c>
      <c r="AC196" s="39">
        <v>1.4910000000000001</v>
      </c>
      <c r="AD196" s="39">
        <v>0</v>
      </c>
      <c r="AE196" s="39">
        <v>7.1210000000000004</v>
      </c>
      <c r="AF196" s="39">
        <v>3.782</v>
      </c>
      <c r="AG196" s="39">
        <v>0</v>
      </c>
      <c r="AH196" s="39">
        <v>0</v>
      </c>
      <c r="AI196" s="39">
        <v>3.52</v>
      </c>
      <c r="AJ196" s="39">
        <v>0</v>
      </c>
      <c r="AK196" s="39">
        <v>15.92</v>
      </c>
      <c r="AL196" s="39">
        <v>1.6120000000000001</v>
      </c>
      <c r="AM196" s="39">
        <v>0</v>
      </c>
      <c r="AN196" s="39">
        <v>0</v>
      </c>
      <c r="AO196" s="39">
        <v>15.294</v>
      </c>
      <c r="AP196" s="39">
        <v>1.363</v>
      </c>
      <c r="AQ196" s="39">
        <v>3.359</v>
      </c>
      <c r="AR196" s="39">
        <v>0</v>
      </c>
      <c r="AS196" s="39">
        <v>3.84</v>
      </c>
      <c r="AT196" s="39">
        <v>0</v>
      </c>
      <c r="AU196" s="39">
        <v>11.718</v>
      </c>
      <c r="AV196" s="39">
        <v>0.56200000000000006</v>
      </c>
      <c r="AW196" s="39">
        <v>0.114</v>
      </c>
      <c r="AX196" s="39">
        <v>1.7999999999999999E-2</v>
      </c>
      <c r="AY196" s="39">
        <v>0.08</v>
      </c>
      <c r="AZ196" s="39">
        <v>2.6080000000000001</v>
      </c>
      <c r="BA196" s="39">
        <v>1.5189999999999999</v>
      </c>
      <c r="BB196" s="39">
        <v>4.9359999999999999</v>
      </c>
      <c r="BC196" s="39">
        <v>0.56000000000000005</v>
      </c>
      <c r="BD196" s="39">
        <v>1.0429999999999999</v>
      </c>
      <c r="BE196" s="39">
        <v>0.75600000000000001</v>
      </c>
      <c r="BF196" s="39">
        <v>3.012</v>
      </c>
      <c r="BG196" s="39">
        <v>6.0999999999999999E-2</v>
      </c>
      <c r="BH196" s="39">
        <v>0.18099999999999999</v>
      </c>
      <c r="BI196" s="39">
        <v>1.8640000000000001</v>
      </c>
      <c r="BJ196" s="39">
        <v>0</v>
      </c>
      <c r="BK196" s="39">
        <v>9.9909999999999997</v>
      </c>
    </row>
    <row r="197" spans="1:63" x14ac:dyDescent="0.2">
      <c r="A197" s="30">
        <f t="shared" si="32"/>
        <v>2029</v>
      </c>
      <c r="D197" s="30">
        <f t="shared" si="33"/>
        <v>4</v>
      </c>
      <c r="E197" s="30">
        <f t="shared" si="24"/>
        <v>23</v>
      </c>
      <c r="F197" s="30">
        <f t="shared" si="25"/>
        <v>13</v>
      </c>
      <c r="G197" s="30">
        <f t="shared" si="26"/>
        <v>5</v>
      </c>
      <c r="H197" s="30">
        <f t="shared" si="27"/>
        <v>2</v>
      </c>
      <c r="I197" s="30">
        <f t="shared" si="28"/>
        <v>1</v>
      </c>
      <c r="J197" s="30">
        <f t="shared" si="29"/>
        <v>0</v>
      </c>
      <c r="K197" s="30">
        <f t="shared" si="30"/>
        <v>0</v>
      </c>
      <c r="L197" s="30">
        <f t="shared" si="31"/>
        <v>2</v>
      </c>
      <c r="M197" s="38">
        <v>47150</v>
      </c>
      <c r="N197" s="39">
        <v>0</v>
      </c>
      <c r="O197" s="39">
        <v>3.9580000000000002</v>
      </c>
      <c r="P197" s="39">
        <v>5.5629999999999997</v>
      </c>
      <c r="Q197" s="39">
        <v>0</v>
      </c>
      <c r="R197" s="39">
        <v>0.83299999999999996</v>
      </c>
      <c r="S197" s="39">
        <v>0</v>
      </c>
      <c r="T197" s="39">
        <v>0</v>
      </c>
      <c r="U197" s="39">
        <v>0.27800000000000002</v>
      </c>
      <c r="V197" s="39">
        <v>0</v>
      </c>
      <c r="W197" s="39">
        <v>0</v>
      </c>
      <c r="X197" s="39">
        <v>5.0640000000000001</v>
      </c>
      <c r="Y197" s="39">
        <v>136.87100000000001</v>
      </c>
      <c r="Z197" s="39">
        <v>0</v>
      </c>
      <c r="AA197" s="39">
        <v>0.90600000000000003</v>
      </c>
      <c r="AB197" s="39">
        <v>0</v>
      </c>
      <c r="AC197" s="39">
        <v>1.4E-2</v>
      </c>
      <c r="AD197" s="39">
        <v>0.504</v>
      </c>
      <c r="AE197" s="39">
        <v>34.020000000000003</v>
      </c>
      <c r="AF197" s="39">
        <v>1.694</v>
      </c>
      <c r="AG197" s="39">
        <v>0</v>
      </c>
      <c r="AH197" s="39">
        <v>0</v>
      </c>
      <c r="AI197" s="39">
        <v>17</v>
      </c>
      <c r="AJ197" s="39">
        <v>0</v>
      </c>
      <c r="AK197" s="39">
        <v>89.001999999999995</v>
      </c>
      <c r="AL197" s="39">
        <v>0</v>
      </c>
      <c r="AM197" s="39">
        <v>0.28599999999999998</v>
      </c>
      <c r="AN197" s="39">
        <v>1.496</v>
      </c>
      <c r="AO197" s="39">
        <v>6.5000000000000002E-2</v>
      </c>
      <c r="AP197" s="39">
        <v>1.3859999999999999</v>
      </c>
      <c r="AQ197" s="39">
        <v>0</v>
      </c>
      <c r="AR197" s="39">
        <v>0</v>
      </c>
      <c r="AS197" s="39">
        <v>0</v>
      </c>
      <c r="AT197" s="39">
        <v>0</v>
      </c>
      <c r="AU197" s="39">
        <v>3.0430000000000001</v>
      </c>
      <c r="AV197" s="39">
        <v>35.206000000000003</v>
      </c>
      <c r="AW197" s="39">
        <v>0</v>
      </c>
      <c r="AX197" s="39">
        <v>2.8319999999999999</v>
      </c>
      <c r="AY197" s="39">
        <v>0</v>
      </c>
      <c r="AZ197" s="39">
        <v>0.155</v>
      </c>
      <c r="BA197" s="39">
        <v>0.23699999999999999</v>
      </c>
      <c r="BB197" s="39">
        <v>0</v>
      </c>
      <c r="BC197" s="39">
        <v>0</v>
      </c>
      <c r="BD197" s="39">
        <v>0</v>
      </c>
      <c r="BE197" s="39">
        <v>0</v>
      </c>
      <c r="BF197" s="39">
        <v>0</v>
      </c>
      <c r="BG197" s="39">
        <v>0</v>
      </c>
      <c r="BH197" s="39">
        <v>0.67400000000000004</v>
      </c>
      <c r="BI197" s="39">
        <v>0</v>
      </c>
      <c r="BJ197" s="39">
        <v>0</v>
      </c>
      <c r="BK197" s="39">
        <v>0</v>
      </c>
    </row>
    <row r="198" spans="1:63" x14ac:dyDescent="0.2">
      <c r="A198" s="30">
        <f t="shared" si="32"/>
        <v>2029</v>
      </c>
      <c r="D198" s="30">
        <f t="shared" si="33"/>
        <v>0</v>
      </c>
      <c r="E198" s="30">
        <f t="shared" si="24"/>
        <v>35</v>
      </c>
      <c r="F198" s="30">
        <f t="shared" si="25"/>
        <v>24</v>
      </c>
      <c r="G198" s="30">
        <f t="shared" si="26"/>
        <v>3</v>
      </c>
      <c r="H198" s="30">
        <f t="shared" si="27"/>
        <v>0</v>
      </c>
      <c r="I198" s="30">
        <f t="shared" si="28"/>
        <v>0</v>
      </c>
      <c r="J198" s="30">
        <f t="shared" si="29"/>
        <v>0</v>
      </c>
      <c r="K198" s="30">
        <f t="shared" si="30"/>
        <v>0</v>
      </c>
      <c r="L198" s="30">
        <f t="shared" si="31"/>
        <v>3</v>
      </c>
      <c r="M198" s="38">
        <v>47178</v>
      </c>
      <c r="N198" s="39">
        <v>1.8859999999999999</v>
      </c>
      <c r="O198" s="39">
        <v>0</v>
      </c>
      <c r="P198" s="39">
        <v>2.6360000000000001</v>
      </c>
      <c r="Q198" s="39">
        <v>0</v>
      </c>
      <c r="R198" s="39">
        <v>0.9</v>
      </c>
      <c r="S198" s="39">
        <v>0.77700000000000002</v>
      </c>
      <c r="T198" s="39">
        <v>3.5960000000000001</v>
      </c>
      <c r="U198" s="39">
        <v>0.22</v>
      </c>
      <c r="V198" s="39">
        <v>6.95</v>
      </c>
      <c r="W198" s="39">
        <v>0</v>
      </c>
      <c r="X198" s="39">
        <v>1.365</v>
      </c>
      <c r="Y198" s="39">
        <v>1.7629999999999999</v>
      </c>
      <c r="Z198" s="39">
        <v>9.8390000000000004</v>
      </c>
      <c r="AA198" s="39">
        <v>1.355</v>
      </c>
      <c r="AB198" s="39">
        <v>3.2610000000000001</v>
      </c>
      <c r="AC198" s="39">
        <v>0</v>
      </c>
      <c r="AD198" s="39">
        <v>0</v>
      </c>
      <c r="AE198" s="39">
        <v>8.5359999999999996</v>
      </c>
      <c r="AF198" s="39">
        <v>0</v>
      </c>
      <c r="AG198" s="39">
        <v>1.5580000000000001</v>
      </c>
      <c r="AH198" s="39">
        <v>3.1280000000000001</v>
      </c>
      <c r="AI198" s="39">
        <v>0.33800000000000002</v>
      </c>
      <c r="AJ198" s="39">
        <v>0.71599999999999997</v>
      </c>
      <c r="AK198" s="39">
        <v>1.794</v>
      </c>
      <c r="AL198" s="39">
        <v>0</v>
      </c>
      <c r="AM198" s="39">
        <v>1.3640000000000001</v>
      </c>
      <c r="AN198" s="39">
        <v>6.67</v>
      </c>
      <c r="AO198" s="39">
        <v>0</v>
      </c>
      <c r="AP198" s="39">
        <v>12.718</v>
      </c>
      <c r="AQ198" s="39">
        <v>0</v>
      </c>
      <c r="AR198" s="39">
        <v>0.22800000000000001</v>
      </c>
      <c r="AS198" s="39">
        <v>0</v>
      </c>
      <c r="AT198" s="39">
        <v>0.876</v>
      </c>
      <c r="AU198" s="39">
        <v>0.94399999999999995</v>
      </c>
      <c r="AV198" s="39">
        <v>0.45400000000000001</v>
      </c>
      <c r="AW198" s="39">
        <v>2.2290000000000001</v>
      </c>
      <c r="AX198" s="39">
        <v>0</v>
      </c>
      <c r="AY198" s="39">
        <v>2.278</v>
      </c>
      <c r="AZ198" s="39">
        <v>0</v>
      </c>
      <c r="BA198" s="39">
        <v>14.438000000000001</v>
      </c>
      <c r="BB198" s="39">
        <v>12.121</v>
      </c>
      <c r="BC198" s="39">
        <v>0</v>
      </c>
      <c r="BD198" s="39">
        <v>0.503</v>
      </c>
      <c r="BE198" s="39">
        <v>3.2120000000000002</v>
      </c>
      <c r="BF198" s="39">
        <v>7.3659999999999997</v>
      </c>
      <c r="BG198" s="39">
        <v>0.27700000000000002</v>
      </c>
      <c r="BH198" s="39">
        <v>0</v>
      </c>
      <c r="BI198" s="39">
        <v>1.806</v>
      </c>
      <c r="BJ198" s="39">
        <v>0</v>
      </c>
      <c r="BK198" s="39">
        <v>3.68</v>
      </c>
    </row>
    <row r="199" spans="1:63" x14ac:dyDescent="0.2">
      <c r="A199" s="30">
        <f t="shared" si="32"/>
        <v>2029</v>
      </c>
      <c r="D199" s="30">
        <f t="shared" si="33"/>
        <v>0</v>
      </c>
      <c r="E199" s="30">
        <f t="shared" si="24"/>
        <v>8</v>
      </c>
      <c r="F199" s="30">
        <f t="shared" si="25"/>
        <v>2</v>
      </c>
      <c r="G199" s="30">
        <f t="shared" si="26"/>
        <v>0</v>
      </c>
      <c r="H199" s="30">
        <f t="shared" si="27"/>
        <v>0</v>
      </c>
      <c r="I199" s="30">
        <f t="shared" si="28"/>
        <v>0</v>
      </c>
      <c r="J199" s="30">
        <f t="shared" si="29"/>
        <v>0</v>
      </c>
      <c r="K199" s="30">
        <f t="shared" si="30"/>
        <v>0</v>
      </c>
      <c r="L199" s="30">
        <f t="shared" si="31"/>
        <v>4</v>
      </c>
      <c r="M199" s="38">
        <v>47209</v>
      </c>
      <c r="N199" s="39">
        <v>0</v>
      </c>
      <c r="O199" s="39">
        <v>9.1029999999999998</v>
      </c>
      <c r="P199" s="39">
        <v>0</v>
      </c>
      <c r="Q199" s="39">
        <v>1.347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0.42699999999999999</v>
      </c>
      <c r="AB199" s="39">
        <v>0.88700000000000001</v>
      </c>
      <c r="AC199" s="39">
        <v>0</v>
      </c>
      <c r="AD199" s="39">
        <v>0</v>
      </c>
      <c r="AE199" s="39">
        <v>0.497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0.59799999999999998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0</v>
      </c>
      <c r="AV199" s="39">
        <v>0</v>
      </c>
      <c r="AW199" s="39">
        <v>0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0.29899999999999999</v>
      </c>
      <c r="BJ199" s="39">
        <v>0.17799999999999999</v>
      </c>
      <c r="BK199" s="39">
        <v>0</v>
      </c>
    </row>
    <row r="200" spans="1:63" x14ac:dyDescent="0.2">
      <c r="A200" s="30">
        <f t="shared" si="32"/>
        <v>2029</v>
      </c>
      <c r="D200" s="30">
        <f t="shared" si="33"/>
        <v>1</v>
      </c>
      <c r="E200" s="30">
        <f t="shared" si="24"/>
        <v>35</v>
      </c>
      <c r="F200" s="30">
        <f t="shared" si="25"/>
        <v>25</v>
      </c>
      <c r="G200" s="30">
        <f t="shared" si="26"/>
        <v>3</v>
      </c>
      <c r="H200" s="30">
        <f t="shared" si="27"/>
        <v>0</v>
      </c>
      <c r="I200" s="30">
        <f t="shared" si="28"/>
        <v>0</v>
      </c>
      <c r="J200" s="30">
        <f t="shared" si="29"/>
        <v>0</v>
      </c>
      <c r="K200" s="30">
        <f t="shared" si="30"/>
        <v>0</v>
      </c>
      <c r="L200" s="30">
        <f t="shared" si="31"/>
        <v>5</v>
      </c>
      <c r="M200" s="38">
        <v>47239</v>
      </c>
      <c r="N200" s="39">
        <v>0.24</v>
      </c>
      <c r="O200" s="39">
        <v>0.122</v>
      </c>
      <c r="P200" s="39">
        <v>0</v>
      </c>
      <c r="Q200" s="39">
        <v>4.2610000000000001</v>
      </c>
      <c r="R200" s="39">
        <v>0.38900000000000001</v>
      </c>
      <c r="S200" s="39">
        <v>0</v>
      </c>
      <c r="T200" s="39">
        <v>0.20399999999999999</v>
      </c>
      <c r="U200" s="39">
        <v>3.2210000000000001</v>
      </c>
      <c r="V200" s="39">
        <v>2.2240000000000002</v>
      </c>
      <c r="W200" s="39">
        <v>0</v>
      </c>
      <c r="X200" s="39">
        <v>8.4860000000000007</v>
      </c>
      <c r="Y200" s="39">
        <v>18.731999999999999</v>
      </c>
      <c r="Z200" s="39">
        <v>0</v>
      </c>
      <c r="AA200" s="39">
        <v>4.7430000000000003</v>
      </c>
      <c r="AB200" s="39">
        <v>0</v>
      </c>
      <c r="AC200" s="39">
        <v>2.282</v>
      </c>
      <c r="AD200" s="39">
        <v>0.12</v>
      </c>
      <c r="AE200" s="39">
        <v>2.1909999999999998</v>
      </c>
      <c r="AF200" s="39">
        <v>2.952</v>
      </c>
      <c r="AG200" s="39">
        <v>9.07</v>
      </c>
      <c r="AH200" s="39">
        <v>1.972</v>
      </c>
      <c r="AI200" s="39">
        <v>6.3659999999999997</v>
      </c>
      <c r="AJ200" s="39">
        <v>1.9330000000000001</v>
      </c>
      <c r="AK200" s="39">
        <v>0</v>
      </c>
      <c r="AL200" s="39">
        <v>1.105</v>
      </c>
      <c r="AM200" s="39">
        <v>1.3480000000000001</v>
      </c>
      <c r="AN200" s="39">
        <v>0</v>
      </c>
      <c r="AO200" s="39">
        <v>0.23899999999999999</v>
      </c>
      <c r="AP200" s="39">
        <v>0.41199999999999998</v>
      </c>
      <c r="AQ200" s="39">
        <v>6.0579999999999998</v>
      </c>
      <c r="AR200" s="39">
        <v>12.1</v>
      </c>
      <c r="AS200" s="39">
        <v>0</v>
      </c>
      <c r="AT200" s="39">
        <v>0</v>
      </c>
      <c r="AU200" s="39">
        <v>5.1820000000000004</v>
      </c>
      <c r="AV200" s="39">
        <v>4.9770000000000003</v>
      </c>
      <c r="AW200" s="39">
        <v>0</v>
      </c>
      <c r="AX200" s="39">
        <v>0.16400000000000001</v>
      </c>
      <c r="AY200" s="39">
        <v>26.079000000000001</v>
      </c>
      <c r="AZ200" s="39">
        <v>1.885</v>
      </c>
      <c r="BA200" s="39">
        <v>0.11799999999999999</v>
      </c>
      <c r="BB200" s="39">
        <v>0</v>
      </c>
      <c r="BC200" s="39">
        <v>3.7269999999999999</v>
      </c>
      <c r="BD200" s="39">
        <v>2.86</v>
      </c>
      <c r="BE200" s="39">
        <v>0</v>
      </c>
      <c r="BF200" s="39">
        <v>0.52100000000000002</v>
      </c>
      <c r="BG200" s="39">
        <v>0</v>
      </c>
      <c r="BH200" s="39">
        <v>7.5730000000000004</v>
      </c>
      <c r="BI200" s="39">
        <v>0</v>
      </c>
      <c r="BJ200" s="39">
        <v>0</v>
      </c>
      <c r="BK200" s="39">
        <v>5.46</v>
      </c>
    </row>
    <row r="201" spans="1:63" x14ac:dyDescent="0.2">
      <c r="A201" s="30">
        <f t="shared" si="32"/>
        <v>2029</v>
      </c>
      <c r="D201" s="30">
        <f t="shared" si="33"/>
        <v>1</v>
      </c>
      <c r="E201" s="30">
        <f t="shared" si="24"/>
        <v>30</v>
      </c>
      <c r="F201" s="30">
        <f t="shared" si="25"/>
        <v>18</v>
      </c>
      <c r="G201" s="30">
        <f t="shared" si="26"/>
        <v>5</v>
      </c>
      <c r="H201" s="30">
        <f t="shared" si="27"/>
        <v>0</v>
      </c>
      <c r="I201" s="30">
        <f t="shared" si="28"/>
        <v>0</v>
      </c>
      <c r="J201" s="30">
        <f t="shared" si="29"/>
        <v>0</v>
      </c>
      <c r="K201" s="30">
        <f t="shared" si="30"/>
        <v>0</v>
      </c>
      <c r="L201" s="30">
        <f t="shared" si="31"/>
        <v>6</v>
      </c>
      <c r="M201" s="38">
        <v>47270</v>
      </c>
      <c r="N201" s="39">
        <v>0</v>
      </c>
      <c r="O201" s="39">
        <v>38.243000000000002</v>
      </c>
      <c r="P201" s="39">
        <v>0.91600000000000004</v>
      </c>
      <c r="Q201" s="39">
        <v>0</v>
      </c>
      <c r="R201" s="39">
        <v>0.51600000000000001</v>
      </c>
      <c r="S201" s="39">
        <v>0.75600000000000001</v>
      </c>
      <c r="T201" s="39">
        <v>1.1419999999999999</v>
      </c>
      <c r="U201" s="39">
        <v>0.69799999999999995</v>
      </c>
      <c r="V201" s="39">
        <v>0</v>
      </c>
      <c r="W201" s="39">
        <v>0</v>
      </c>
      <c r="X201" s="39">
        <v>6.9509999999999996</v>
      </c>
      <c r="Y201" s="39">
        <v>1.044</v>
      </c>
      <c r="Z201" s="39">
        <v>0</v>
      </c>
      <c r="AA201" s="39">
        <v>1.6739999999999999</v>
      </c>
      <c r="AB201" s="39">
        <v>0.12</v>
      </c>
      <c r="AC201" s="39">
        <v>0.71099999999999997</v>
      </c>
      <c r="AD201" s="39">
        <v>1.9</v>
      </c>
      <c r="AE201" s="39">
        <v>0</v>
      </c>
      <c r="AF201" s="39">
        <v>0.502</v>
      </c>
      <c r="AG201" s="39">
        <v>0</v>
      </c>
      <c r="AH201" s="39">
        <v>6.7830000000000004</v>
      </c>
      <c r="AI201" s="39">
        <v>0</v>
      </c>
      <c r="AJ201" s="39">
        <v>0.77</v>
      </c>
      <c r="AK201" s="39">
        <v>11.837</v>
      </c>
      <c r="AL201" s="39">
        <v>0</v>
      </c>
      <c r="AM201" s="39">
        <v>17.161000000000001</v>
      </c>
      <c r="AN201" s="39">
        <v>0</v>
      </c>
      <c r="AO201" s="39">
        <v>1.266</v>
      </c>
      <c r="AP201" s="39">
        <v>0</v>
      </c>
      <c r="AQ201" s="39">
        <v>0.53800000000000003</v>
      </c>
      <c r="AR201" s="39">
        <v>0</v>
      </c>
      <c r="AS201" s="39">
        <v>0</v>
      </c>
      <c r="AT201" s="39">
        <v>0</v>
      </c>
      <c r="AU201" s="39">
        <v>14.928000000000001</v>
      </c>
      <c r="AV201" s="39">
        <v>0.63900000000000001</v>
      </c>
      <c r="AW201" s="39">
        <v>1.4079999999999999</v>
      </c>
      <c r="AX201" s="39">
        <v>0</v>
      </c>
      <c r="AY201" s="39">
        <v>0.78500000000000003</v>
      </c>
      <c r="AZ201" s="39">
        <v>1.0960000000000001</v>
      </c>
      <c r="BA201" s="39">
        <v>0</v>
      </c>
      <c r="BB201" s="39">
        <v>3.6139999999999999</v>
      </c>
      <c r="BC201" s="39">
        <v>2.8820000000000001</v>
      </c>
      <c r="BD201" s="39">
        <v>0</v>
      </c>
      <c r="BE201" s="39">
        <v>0.50900000000000001</v>
      </c>
      <c r="BF201" s="39">
        <v>1.3340000000000001</v>
      </c>
      <c r="BG201" s="39">
        <v>16.989000000000001</v>
      </c>
      <c r="BH201" s="39">
        <v>0</v>
      </c>
      <c r="BI201" s="39">
        <v>2.9340000000000002</v>
      </c>
      <c r="BJ201" s="39">
        <v>0</v>
      </c>
      <c r="BK201" s="39">
        <v>0</v>
      </c>
    </row>
    <row r="202" spans="1:63" x14ac:dyDescent="0.2">
      <c r="A202" s="30">
        <f t="shared" si="32"/>
        <v>2029</v>
      </c>
      <c r="D202" s="30">
        <f t="shared" si="33"/>
        <v>6</v>
      </c>
      <c r="E202" s="30">
        <f t="shared" si="24"/>
        <v>50</v>
      </c>
      <c r="F202" s="30">
        <f t="shared" si="25"/>
        <v>48</v>
      </c>
      <c r="G202" s="30">
        <f t="shared" si="26"/>
        <v>21</v>
      </c>
      <c r="H202" s="30">
        <f t="shared" si="27"/>
        <v>2</v>
      </c>
      <c r="I202" s="30">
        <f t="shared" si="28"/>
        <v>0</v>
      </c>
      <c r="J202" s="30">
        <f t="shared" si="29"/>
        <v>0</v>
      </c>
      <c r="K202" s="30">
        <f t="shared" si="30"/>
        <v>0</v>
      </c>
      <c r="L202" s="30">
        <f t="shared" si="31"/>
        <v>7</v>
      </c>
      <c r="M202" s="38">
        <v>47300</v>
      </c>
      <c r="N202" s="39">
        <v>21.923999999999999</v>
      </c>
      <c r="O202" s="39">
        <v>9.7170000000000005</v>
      </c>
      <c r="P202" s="39">
        <v>4.5880000000000001</v>
      </c>
      <c r="Q202" s="39">
        <v>8.8689999999999998</v>
      </c>
      <c r="R202" s="39">
        <v>15.837</v>
      </c>
      <c r="S202" s="39">
        <v>1.756</v>
      </c>
      <c r="T202" s="39">
        <v>9.6590000000000007</v>
      </c>
      <c r="U202" s="39">
        <v>4.5830000000000002</v>
      </c>
      <c r="V202" s="39">
        <v>2.99</v>
      </c>
      <c r="W202" s="39">
        <v>10.323</v>
      </c>
      <c r="X202" s="39">
        <v>7.1619999999999999</v>
      </c>
      <c r="Y202" s="39">
        <v>12.276999999999999</v>
      </c>
      <c r="Z202" s="39">
        <v>9.6229999999999993</v>
      </c>
      <c r="AA202" s="39">
        <v>10.747999999999999</v>
      </c>
      <c r="AB202" s="39">
        <v>25.367000000000001</v>
      </c>
      <c r="AC202" s="39">
        <v>0.54</v>
      </c>
      <c r="AD202" s="39">
        <v>7.2859999999999996</v>
      </c>
      <c r="AE202" s="39">
        <v>7.101</v>
      </c>
      <c r="AF202" s="39">
        <v>28.814</v>
      </c>
      <c r="AG202" s="39">
        <v>0.27</v>
      </c>
      <c r="AH202" s="39">
        <v>1.2330000000000001</v>
      </c>
      <c r="AI202" s="39">
        <v>24.510999999999999</v>
      </c>
      <c r="AJ202" s="39">
        <v>73.956999999999994</v>
      </c>
      <c r="AK202" s="39">
        <v>3.5049999999999999</v>
      </c>
      <c r="AL202" s="39">
        <v>1.0740000000000001</v>
      </c>
      <c r="AM202" s="39">
        <v>18.152999999999999</v>
      </c>
      <c r="AN202" s="39">
        <v>6.97</v>
      </c>
      <c r="AO202" s="39">
        <v>6.2460000000000004</v>
      </c>
      <c r="AP202" s="39">
        <v>9.0299999999999994</v>
      </c>
      <c r="AQ202" s="39">
        <v>6.69</v>
      </c>
      <c r="AR202" s="39">
        <v>68.665999999999997</v>
      </c>
      <c r="AS202" s="39">
        <v>2.0739999999999998</v>
      </c>
      <c r="AT202" s="39">
        <v>2.35</v>
      </c>
      <c r="AU202" s="39">
        <v>30.904</v>
      </c>
      <c r="AV202" s="39">
        <v>20.431999999999999</v>
      </c>
      <c r="AW202" s="39">
        <v>1.042</v>
      </c>
      <c r="AX202" s="39">
        <v>15.106999999999999</v>
      </c>
      <c r="AY202" s="39">
        <v>5.78</v>
      </c>
      <c r="AZ202" s="39">
        <v>5.1059999999999999</v>
      </c>
      <c r="BA202" s="39">
        <v>11.066000000000001</v>
      </c>
      <c r="BB202" s="39">
        <v>42.082000000000001</v>
      </c>
      <c r="BC202" s="39">
        <v>21.300999999999998</v>
      </c>
      <c r="BD202" s="39">
        <v>14.206</v>
      </c>
      <c r="BE202" s="39">
        <v>3.66</v>
      </c>
      <c r="BF202" s="39">
        <v>2.5880000000000001</v>
      </c>
      <c r="BG202" s="39">
        <v>21.56</v>
      </c>
      <c r="BH202" s="39">
        <v>12.561</v>
      </c>
      <c r="BI202" s="39">
        <v>4.2670000000000003</v>
      </c>
      <c r="BJ202" s="39">
        <v>4.8559999999999999</v>
      </c>
      <c r="BK202" s="39">
        <v>16.518000000000001</v>
      </c>
    </row>
    <row r="203" spans="1:63" x14ac:dyDescent="0.2">
      <c r="A203" s="30">
        <f t="shared" si="32"/>
        <v>2029</v>
      </c>
      <c r="D203" s="30">
        <f t="shared" si="33"/>
        <v>5</v>
      </c>
      <c r="E203" s="30">
        <f t="shared" si="24"/>
        <v>50</v>
      </c>
      <c r="F203" s="30">
        <f t="shared" si="25"/>
        <v>49</v>
      </c>
      <c r="G203" s="30">
        <f t="shared" si="26"/>
        <v>21</v>
      </c>
      <c r="H203" s="30">
        <f t="shared" si="27"/>
        <v>1</v>
      </c>
      <c r="I203" s="30">
        <f t="shared" si="28"/>
        <v>0</v>
      </c>
      <c r="J203" s="30">
        <f t="shared" si="29"/>
        <v>0</v>
      </c>
      <c r="K203" s="30">
        <f t="shared" si="30"/>
        <v>0</v>
      </c>
      <c r="L203" s="30">
        <f t="shared" si="31"/>
        <v>8</v>
      </c>
      <c r="M203" s="38">
        <v>47331</v>
      </c>
      <c r="N203" s="39">
        <v>5.5869999999999997</v>
      </c>
      <c r="O203" s="39">
        <v>4.1100000000000003</v>
      </c>
      <c r="P203" s="39">
        <v>2.274</v>
      </c>
      <c r="Q203" s="39">
        <v>29.911999999999999</v>
      </c>
      <c r="R203" s="39">
        <v>9.11</v>
      </c>
      <c r="S203" s="39">
        <v>6.617</v>
      </c>
      <c r="T203" s="39">
        <v>6.9889999999999999</v>
      </c>
      <c r="U203" s="39">
        <v>10.129</v>
      </c>
      <c r="V203" s="39">
        <v>91.733000000000004</v>
      </c>
      <c r="W203" s="39">
        <v>3.3780000000000001</v>
      </c>
      <c r="X203" s="39">
        <v>13.988</v>
      </c>
      <c r="Y203" s="39">
        <v>2.448</v>
      </c>
      <c r="Z203" s="39">
        <v>4.5750000000000002</v>
      </c>
      <c r="AA203" s="39">
        <v>13.629</v>
      </c>
      <c r="AB203" s="39">
        <v>34.802</v>
      </c>
      <c r="AC203" s="39">
        <v>0.96</v>
      </c>
      <c r="AD203" s="39">
        <v>7.3449999999999998</v>
      </c>
      <c r="AE203" s="39">
        <v>9.2919999999999998</v>
      </c>
      <c r="AF203" s="39">
        <v>10.861000000000001</v>
      </c>
      <c r="AG203" s="39">
        <v>2.7360000000000002</v>
      </c>
      <c r="AH203" s="39">
        <v>22.533999999999999</v>
      </c>
      <c r="AI203" s="39">
        <v>8.6850000000000005</v>
      </c>
      <c r="AJ203" s="39">
        <v>2.0470000000000002</v>
      </c>
      <c r="AK203" s="39">
        <v>18.407</v>
      </c>
      <c r="AL203" s="39">
        <v>5.7560000000000002</v>
      </c>
      <c r="AM203" s="39">
        <v>15.311999999999999</v>
      </c>
      <c r="AN203" s="39">
        <v>8.3230000000000004</v>
      </c>
      <c r="AO203" s="39">
        <v>3.681</v>
      </c>
      <c r="AP203" s="39">
        <v>12.476000000000001</v>
      </c>
      <c r="AQ203" s="39">
        <v>4.2409999999999997</v>
      </c>
      <c r="AR203" s="39">
        <v>16.001999999999999</v>
      </c>
      <c r="AS203" s="39">
        <v>3.4769999999999999</v>
      </c>
      <c r="AT203" s="39">
        <v>6.5039999999999996</v>
      </c>
      <c r="AU203" s="39">
        <v>35.654000000000003</v>
      </c>
      <c r="AV203" s="39">
        <v>14.555999999999999</v>
      </c>
      <c r="AW203" s="39">
        <v>21.334</v>
      </c>
      <c r="AX203" s="39">
        <v>1.7050000000000001</v>
      </c>
      <c r="AY203" s="39">
        <v>13.555999999999999</v>
      </c>
      <c r="AZ203" s="39">
        <v>12.599</v>
      </c>
      <c r="BA203" s="39">
        <v>5.1239999999999997</v>
      </c>
      <c r="BB203" s="39">
        <v>11.632999999999999</v>
      </c>
      <c r="BC203" s="39">
        <v>4.3529999999999998</v>
      </c>
      <c r="BD203" s="39">
        <v>10.920999999999999</v>
      </c>
      <c r="BE203" s="39">
        <v>4.9539999999999997</v>
      </c>
      <c r="BF203" s="39">
        <v>8.4109999999999996</v>
      </c>
      <c r="BG203" s="39">
        <v>4.306</v>
      </c>
      <c r="BH203" s="39">
        <v>32.168999999999997</v>
      </c>
      <c r="BI203" s="39">
        <v>6.1269999999999998</v>
      </c>
      <c r="BJ203" s="39">
        <v>2.3420000000000001</v>
      </c>
      <c r="BK203" s="39">
        <v>19.166</v>
      </c>
    </row>
    <row r="204" spans="1:63" x14ac:dyDescent="0.2">
      <c r="A204" s="30">
        <f t="shared" si="32"/>
        <v>2029</v>
      </c>
      <c r="D204" s="30">
        <f t="shared" si="33"/>
        <v>3</v>
      </c>
      <c r="E204" s="30">
        <f t="shared" si="24"/>
        <v>49</v>
      </c>
      <c r="F204" s="30">
        <f t="shared" si="25"/>
        <v>48</v>
      </c>
      <c r="G204" s="30">
        <f t="shared" si="26"/>
        <v>17</v>
      </c>
      <c r="H204" s="30">
        <f t="shared" si="27"/>
        <v>2</v>
      </c>
      <c r="I204" s="30">
        <f t="shared" si="28"/>
        <v>0</v>
      </c>
      <c r="J204" s="30">
        <f t="shared" si="29"/>
        <v>0</v>
      </c>
      <c r="K204" s="30">
        <f t="shared" si="30"/>
        <v>0</v>
      </c>
      <c r="L204" s="30">
        <f t="shared" si="31"/>
        <v>9</v>
      </c>
      <c r="M204" s="38">
        <v>47362</v>
      </c>
      <c r="N204" s="39">
        <v>4.0170000000000003</v>
      </c>
      <c r="O204" s="39">
        <v>12.657999999999999</v>
      </c>
      <c r="P204" s="39">
        <v>1.1859999999999999</v>
      </c>
      <c r="Q204" s="39">
        <v>8.6820000000000004</v>
      </c>
      <c r="R204" s="39">
        <v>7.8</v>
      </c>
      <c r="S204" s="39">
        <v>1.427</v>
      </c>
      <c r="T204" s="39">
        <v>14.391</v>
      </c>
      <c r="U204" s="39">
        <v>17.579000000000001</v>
      </c>
      <c r="V204" s="39">
        <v>7.51</v>
      </c>
      <c r="W204" s="39">
        <v>23.013999999999999</v>
      </c>
      <c r="X204" s="39">
        <v>3.8460000000000001</v>
      </c>
      <c r="Y204" s="39">
        <v>5.6989999999999998</v>
      </c>
      <c r="Z204" s="39">
        <v>5.3840000000000003</v>
      </c>
      <c r="AA204" s="39">
        <v>7.008</v>
      </c>
      <c r="AB204" s="39">
        <v>11.928000000000001</v>
      </c>
      <c r="AC204" s="39">
        <v>13.169</v>
      </c>
      <c r="AD204" s="39">
        <v>4.1159999999999997</v>
      </c>
      <c r="AE204" s="39">
        <v>8.34</v>
      </c>
      <c r="AF204" s="39">
        <v>14.618</v>
      </c>
      <c r="AG204" s="39">
        <v>2.8220000000000001</v>
      </c>
      <c r="AH204" s="39">
        <v>1.474</v>
      </c>
      <c r="AI204" s="39">
        <v>7.202</v>
      </c>
      <c r="AJ204" s="39">
        <v>2.4009999999999998</v>
      </c>
      <c r="AK204" s="39">
        <v>8.4</v>
      </c>
      <c r="AL204" s="39">
        <v>54.637</v>
      </c>
      <c r="AM204" s="39">
        <v>0.41199999999999998</v>
      </c>
      <c r="AN204" s="39">
        <v>0</v>
      </c>
      <c r="AO204" s="39">
        <v>21.419</v>
      </c>
      <c r="AP204" s="39">
        <v>1.1559999999999999</v>
      </c>
      <c r="AQ204" s="39">
        <v>7.3259999999999996</v>
      </c>
      <c r="AR204" s="39">
        <v>9.7520000000000007</v>
      </c>
      <c r="AS204" s="39">
        <v>6.4139999999999997</v>
      </c>
      <c r="AT204" s="39">
        <v>17.350999999999999</v>
      </c>
      <c r="AU204" s="39">
        <v>1.3580000000000001</v>
      </c>
      <c r="AV204" s="39">
        <v>4.5519999999999996</v>
      </c>
      <c r="AW204" s="39">
        <v>5.0110000000000001</v>
      </c>
      <c r="AX204" s="39">
        <v>1.5840000000000001</v>
      </c>
      <c r="AY204" s="39">
        <v>21.123999999999999</v>
      </c>
      <c r="AZ204" s="39">
        <v>14.06</v>
      </c>
      <c r="BA204" s="39">
        <v>50.322000000000003</v>
      </c>
      <c r="BB204" s="39">
        <v>6.6760000000000002</v>
      </c>
      <c r="BC204" s="39">
        <v>4.4130000000000003</v>
      </c>
      <c r="BD204" s="39">
        <v>11.24</v>
      </c>
      <c r="BE204" s="39">
        <v>4.1159999999999997</v>
      </c>
      <c r="BF204" s="39">
        <v>5.2</v>
      </c>
      <c r="BG204" s="39">
        <v>14.028</v>
      </c>
      <c r="BH204" s="39">
        <v>6.641</v>
      </c>
      <c r="BI204" s="39">
        <v>30.154</v>
      </c>
      <c r="BJ204" s="39">
        <v>1.8</v>
      </c>
      <c r="BK204" s="39">
        <v>16.495000000000001</v>
      </c>
    </row>
    <row r="205" spans="1:63" x14ac:dyDescent="0.2">
      <c r="A205" s="30">
        <f t="shared" si="32"/>
        <v>2029</v>
      </c>
      <c r="D205" s="30">
        <f t="shared" si="33"/>
        <v>2</v>
      </c>
      <c r="E205" s="30">
        <f t="shared" si="24"/>
        <v>47</v>
      </c>
      <c r="F205" s="30">
        <f t="shared" si="25"/>
        <v>33</v>
      </c>
      <c r="G205" s="30">
        <f t="shared" si="26"/>
        <v>7</v>
      </c>
      <c r="H205" s="30">
        <f t="shared" si="27"/>
        <v>0</v>
      </c>
      <c r="I205" s="30">
        <f t="shared" si="28"/>
        <v>0</v>
      </c>
      <c r="J205" s="30">
        <f t="shared" si="29"/>
        <v>0</v>
      </c>
      <c r="K205" s="30">
        <f t="shared" si="30"/>
        <v>0</v>
      </c>
      <c r="L205" s="30">
        <f t="shared" si="31"/>
        <v>10</v>
      </c>
      <c r="M205" s="38">
        <v>47392</v>
      </c>
      <c r="N205" s="39">
        <v>1.3520000000000001</v>
      </c>
      <c r="O205" s="39">
        <v>0.19900000000000001</v>
      </c>
      <c r="P205" s="39">
        <v>24.239000000000001</v>
      </c>
      <c r="Q205" s="39">
        <v>4.657</v>
      </c>
      <c r="R205" s="39">
        <v>0</v>
      </c>
      <c r="S205" s="39">
        <v>2.2400000000000002</v>
      </c>
      <c r="T205" s="39">
        <v>0.29599999999999999</v>
      </c>
      <c r="U205" s="39">
        <v>24.053999999999998</v>
      </c>
      <c r="V205" s="39">
        <v>2.3639999999999999</v>
      </c>
      <c r="W205" s="39">
        <v>0.86299999999999999</v>
      </c>
      <c r="X205" s="39">
        <v>0.28000000000000003</v>
      </c>
      <c r="Y205" s="39">
        <v>2.0760000000000001</v>
      </c>
      <c r="Z205" s="39">
        <v>5.4119999999999999</v>
      </c>
      <c r="AA205" s="39">
        <v>0.48599999999999999</v>
      </c>
      <c r="AB205" s="39">
        <v>0.55900000000000005</v>
      </c>
      <c r="AC205" s="39">
        <v>41.273000000000003</v>
      </c>
      <c r="AD205" s="39">
        <v>9.6620000000000008</v>
      </c>
      <c r="AE205" s="39">
        <v>5.2569999999999997</v>
      </c>
      <c r="AF205" s="39">
        <v>0.999</v>
      </c>
      <c r="AG205" s="39">
        <v>1.53</v>
      </c>
      <c r="AH205" s="39">
        <v>0.629</v>
      </c>
      <c r="AI205" s="39">
        <v>1.2090000000000001</v>
      </c>
      <c r="AJ205" s="39">
        <v>0.46800000000000003</v>
      </c>
      <c r="AK205" s="39">
        <v>1.33</v>
      </c>
      <c r="AL205" s="39">
        <v>3.27</v>
      </c>
      <c r="AM205" s="39">
        <v>0.78</v>
      </c>
      <c r="AN205" s="39">
        <v>21.835999999999999</v>
      </c>
      <c r="AO205" s="39">
        <v>0</v>
      </c>
      <c r="AP205" s="39">
        <v>2.5739999999999998</v>
      </c>
      <c r="AQ205" s="39">
        <v>0.46899999999999997</v>
      </c>
      <c r="AR205" s="39">
        <v>9.67</v>
      </c>
      <c r="AS205" s="39">
        <v>0.88200000000000001</v>
      </c>
      <c r="AT205" s="39">
        <v>3.7170000000000001</v>
      </c>
      <c r="AU205" s="39">
        <v>3.4860000000000002</v>
      </c>
      <c r="AV205" s="39">
        <v>12.786</v>
      </c>
      <c r="AW205" s="39">
        <v>0</v>
      </c>
      <c r="AX205" s="39">
        <v>2.2719999999999998</v>
      </c>
      <c r="AY205" s="39">
        <v>2.0640000000000001</v>
      </c>
      <c r="AZ205" s="39">
        <v>2.1030000000000002</v>
      </c>
      <c r="BA205" s="39">
        <v>1.7370000000000001</v>
      </c>
      <c r="BB205" s="39">
        <v>12.96</v>
      </c>
      <c r="BC205" s="39">
        <v>0.45200000000000001</v>
      </c>
      <c r="BD205" s="39">
        <v>1.0860000000000001</v>
      </c>
      <c r="BE205" s="39">
        <v>2.1309999999999998</v>
      </c>
      <c r="BF205" s="39">
        <v>5.6230000000000002</v>
      </c>
      <c r="BG205" s="39">
        <v>2.7930000000000001</v>
      </c>
      <c r="BH205" s="39">
        <v>1.371</v>
      </c>
      <c r="BI205" s="39">
        <v>2.5920000000000001</v>
      </c>
      <c r="BJ205" s="39">
        <v>32.433</v>
      </c>
      <c r="BK205" s="39">
        <v>0.14899999999999999</v>
      </c>
    </row>
    <row r="206" spans="1:63" x14ac:dyDescent="0.2">
      <c r="A206" s="30">
        <f t="shared" si="32"/>
        <v>2029</v>
      </c>
      <c r="D206" s="30">
        <f t="shared" si="33"/>
        <v>0</v>
      </c>
      <c r="E206" s="30">
        <f t="shared" si="24"/>
        <v>22</v>
      </c>
      <c r="F206" s="30">
        <f t="shared" si="25"/>
        <v>6</v>
      </c>
      <c r="G206" s="30">
        <f t="shared" si="26"/>
        <v>0</v>
      </c>
      <c r="H206" s="30">
        <f t="shared" si="27"/>
        <v>0</v>
      </c>
      <c r="I206" s="30">
        <f t="shared" si="28"/>
        <v>0</v>
      </c>
      <c r="J206" s="30">
        <f t="shared" si="29"/>
        <v>0</v>
      </c>
      <c r="K206" s="30">
        <f t="shared" si="30"/>
        <v>0</v>
      </c>
      <c r="L206" s="30">
        <f t="shared" si="31"/>
        <v>11</v>
      </c>
      <c r="M206" s="38">
        <v>47423</v>
      </c>
      <c r="N206" s="39">
        <v>0</v>
      </c>
      <c r="O206" s="39">
        <v>0.95499999999999996</v>
      </c>
      <c r="P206" s="39">
        <v>0.11899999999999999</v>
      </c>
      <c r="Q206" s="39">
        <v>0</v>
      </c>
      <c r="R206" s="39">
        <v>0.26200000000000001</v>
      </c>
      <c r="S206" s="39">
        <v>0</v>
      </c>
      <c r="T206" s="39">
        <v>0.57599999999999996</v>
      </c>
      <c r="U206" s="39">
        <v>0</v>
      </c>
      <c r="V206" s="39">
        <v>0</v>
      </c>
      <c r="W206" s="39">
        <v>0.316</v>
      </c>
      <c r="X206" s="39">
        <v>0.61699999999999999</v>
      </c>
      <c r="Y206" s="39">
        <v>0.86099999999999999</v>
      </c>
      <c r="Z206" s="39">
        <v>0.54</v>
      </c>
      <c r="AA206" s="39">
        <v>0</v>
      </c>
      <c r="AB206" s="39">
        <v>0</v>
      </c>
      <c r="AC206" s="39">
        <v>0</v>
      </c>
      <c r="AD206" s="39">
        <v>0.99099999999999999</v>
      </c>
      <c r="AE206" s="39">
        <v>0</v>
      </c>
      <c r="AF206" s="39">
        <v>0</v>
      </c>
      <c r="AG206" s="39">
        <v>0</v>
      </c>
      <c r="AH206" s="39">
        <v>1.718</v>
      </c>
      <c r="AI206" s="39">
        <v>0</v>
      </c>
      <c r="AJ206" s="39">
        <v>0</v>
      </c>
      <c r="AK206" s="39">
        <v>0</v>
      </c>
      <c r="AL206" s="39">
        <v>0</v>
      </c>
      <c r="AM206" s="39">
        <v>0.92</v>
      </c>
      <c r="AN206" s="39">
        <v>2.226</v>
      </c>
      <c r="AO206" s="39">
        <v>0</v>
      </c>
      <c r="AP206" s="39">
        <v>0</v>
      </c>
      <c r="AQ206" s="39">
        <v>1.784</v>
      </c>
      <c r="AR206" s="39">
        <v>0</v>
      </c>
      <c r="AS206" s="39">
        <v>4.25</v>
      </c>
      <c r="AT206" s="39">
        <v>0</v>
      </c>
      <c r="AU206" s="39">
        <v>0</v>
      </c>
      <c r="AV206" s="39">
        <v>0</v>
      </c>
      <c r="AW206" s="39">
        <v>0</v>
      </c>
      <c r="AX206" s="39">
        <v>7.5949999999999998</v>
      </c>
      <c r="AY206" s="39">
        <v>0</v>
      </c>
      <c r="AZ206" s="39">
        <v>0.57899999999999996</v>
      </c>
      <c r="BA206" s="39">
        <v>0</v>
      </c>
      <c r="BB206" s="39">
        <v>0</v>
      </c>
      <c r="BC206" s="39">
        <v>0</v>
      </c>
      <c r="BD206" s="39">
        <v>1.5649999999999999</v>
      </c>
      <c r="BE206" s="39">
        <v>0</v>
      </c>
      <c r="BF206" s="39">
        <v>0</v>
      </c>
      <c r="BG206" s="39">
        <v>0.23300000000000001</v>
      </c>
      <c r="BH206" s="39">
        <v>0.85</v>
      </c>
      <c r="BI206" s="39">
        <v>0.499</v>
      </c>
      <c r="BJ206" s="39">
        <v>3.5999999999999997E-2</v>
      </c>
      <c r="BK206" s="39">
        <v>3.5000000000000003E-2</v>
      </c>
    </row>
    <row r="207" spans="1:63" x14ac:dyDescent="0.2">
      <c r="A207" s="30">
        <f t="shared" si="32"/>
        <v>2029</v>
      </c>
      <c r="D207" s="30">
        <f t="shared" si="33"/>
        <v>0</v>
      </c>
      <c r="E207" s="30">
        <f t="shared" si="24"/>
        <v>30</v>
      </c>
      <c r="F207" s="30">
        <f t="shared" si="25"/>
        <v>18</v>
      </c>
      <c r="G207" s="30">
        <f t="shared" si="26"/>
        <v>2</v>
      </c>
      <c r="H207" s="30">
        <f t="shared" si="27"/>
        <v>0</v>
      </c>
      <c r="I207" s="30">
        <f t="shared" si="28"/>
        <v>0</v>
      </c>
      <c r="J207" s="30">
        <f t="shared" si="29"/>
        <v>0</v>
      </c>
      <c r="K207" s="30">
        <f t="shared" si="30"/>
        <v>0</v>
      </c>
      <c r="L207" s="30">
        <f t="shared" si="31"/>
        <v>12</v>
      </c>
      <c r="M207" s="38">
        <v>47453</v>
      </c>
      <c r="N207" s="39">
        <v>0</v>
      </c>
      <c r="O207" s="39">
        <v>3.036</v>
      </c>
      <c r="P207" s="39">
        <v>0.42499999999999999</v>
      </c>
      <c r="Q207" s="39">
        <v>1.9319999999999999</v>
      </c>
      <c r="R207" s="39">
        <v>0.375</v>
      </c>
      <c r="S207" s="39">
        <v>12.423999999999999</v>
      </c>
      <c r="T207" s="39">
        <v>1.242</v>
      </c>
      <c r="U207" s="39">
        <v>0</v>
      </c>
      <c r="V207" s="39">
        <v>0</v>
      </c>
      <c r="W207" s="39">
        <v>0</v>
      </c>
      <c r="X207" s="39">
        <v>0.86399999999999999</v>
      </c>
      <c r="Y207" s="39">
        <v>0</v>
      </c>
      <c r="Z207" s="39">
        <v>7.4999999999999997E-2</v>
      </c>
      <c r="AA207" s="39">
        <v>0</v>
      </c>
      <c r="AB207" s="39">
        <v>0.45700000000000002</v>
      </c>
      <c r="AC207" s="39">
        <v>0.87</v>
      </c>
      <c r="AD207" s="39">
        <v>0</v>
      </c>
      <c r="AE207" s="39">
        <v>5.6779999999999999</v>
      </c>
      <c r="AF207" s="39">
        <v>0</v>
      </c>
      <c r="AG207" s="39">
        <v>3.5550000000000002</v>
      </c>
      <c r="AH207" s="39">
        <v>0</v>
      </c>
      <c r="AI207" s="39">
        <v>3.4000000000000002E-2</v>
      </c>
      <c r="AJ207" s="39">
        <v>1.448</v>
      </c>
      <c r="AK207" s="39">
        <v>0.76900000000000002</v>
      </c>
      <c r="AL207" s="39">
        <v>0.66900000000000004</v>
      </c>
      <c r="AM207" s="39">
        <v>0.314</v>
      </c>
      <c r="AN207" s="39">
        <v>1.3660000000000001</v>
      </c>
      <c r="AO207" s="39">
        <v>0</v>
      </c>
      <c r="AP207" s="39">
        <v>8.3119999999999994</v>
      </c>
      <c r="AQ207" s="39">
        <v>0</v>
      </c>
      <c r="AR207" s="39">
        <v>7.516</v>
      </c>
      <c r="AS207" s="39">
        <v>0</v>
      </c>
      <c r="AT207" s="39">
        <v>0</v>
      </c>
      <c r="AU207" s="39">
        <v>3.101</v>
      </c>
      <c r="AV207" s="39">
        <v>0</v>
      </c>
      <c r="AW207" s="39">
        <v>1.0389999999999999</v>
      </c>
      <c r="AX207" s="39">
        <v>0</v>
      </c>
      <c r="AY207" s="39">
        <v>3.35</v>
      </c>
      <c r="AZ207" s="39">
        <v>0</v>
      </c>
      <c r="BA207" s="39">
        <v>9.9309999999999992</v>
      </c>
      <c r="BB207" s="39">
        <v>4.59</v>
      </c>
      <c r="BC207" s="39">
        <v>0</v>
      </c>
      <c r="BD207" s="39">
        <v>0</v>
      </c>
      <c r="BE207" s="39">
        <v>2.9220000000000002</v>
      </c>
      <c r="BF207" s="39">
        <v>0</v>
      </c>
      <c r="BG207" s="39">
        <v>11.493</v>
      </c>
      <c r="BH207" s="39">
        <v>0</v>
      </c>
      <c r="BI207" s="39">
        <v>0.53400000000000003</v>
      </c>
      <c r="BJ207" s="39">
        <v>1.3420000000000001</v>
      </c>
      <c r="BK207" s="39">
        <v>0.33600000000000002</v>
      </c>
    </row>
    <row r="208" spans="1:63" x14ac:dyDescent="0.2">
      <c r="A208" s="30">
        <f t="shared" si="32"/>
        <v>2030</v>
      </c>
      <c r="D208" s="30">
        <f t="shared" si="33"/>
        <v>1</v>
      </c>
      <c r="E208" s="30">
        <f t="shared" si="24"/>
        <v>41</v>
      </c>
      <c r="F208" s="30">
        <f t="shared" si="25"/>
        <v>32</v>
      </c>
      <c r="G208" s="30">
        <f t="shared" si="26"/>
        <v>4</v>
      </c>
      <c r="H208" s="30">
        <f t="shared" si="27"/>
        <v>0</v>
      </c>
      <c r="I208" s="30">
        <f t="shared" si="28"/>
        <v>0</v>
      </c>
      <c r="J208" s="30">
        <f t="shared" si="29"/>
        <v>0</v>
      </c>
      <c r="K208" s="30">
        <f t="shared" si="30"/>
        <v>0</v>
      </c>
      <c r="L208" s="30">
        <f t="shared" si="31"/>
        <v>1</v>
      </c>
      <c r="M208" s="38">
        <v>47484</v>
      </c>
      <c r="N208" s="39">
        <v>0.35799999999999998</v>
      </c>
      <c r="O208" s="39">
        <v>2.8730000000000002</v>
      </c>
      <c r="P208" s="39">
        <v>0</v>
      </c>
      <c r="Q208" s="39">
        <v>8.0730000000000004</v>
      </c>
      <c r="R208" s="39">
        <v>0.215</v>
      </c>
      <c r="S208" s="39">
        <v>4.1840000000000002</v>
      </c>
      <c r="T208" s="39">
        <v>0.60699999999999998</v>
      </c>
      <c r="U208" s="39">
        <v>1.9279999999999999</v>
      </c>
      <c r="V208" s="39">
        <v>6.1230000000000002</v>
      </c>
      <c r="W208" s="39">
        <v>8.4000000000000005E-2</v>
      </c>
      <c r="X208" s="39">
        <v>0.72099999999999997</v>
      </c>
      <c r="Y208" s="39">
        <v>8.25</v>
      </c>
      <c r="Z208" s="39">
        <v>6.399</v>
      </c>
      <c r="AA208" s="39">
        <v>0.126</v>
      </c>
      <c r="AB208" s="39">
        <v>2.58</v>
      </c>
      <c r="AC208" s="39">
        <v>1.6659999999999999</v>
      </c>
      <c r="AD208" s="39">
        <v>16.808</v>
      </c>
      <c r="AE208" s="39">
        <v>0</v>
      </c>
      <c r="AF208" s="39">
        <v>0</v>
      </c>
      <c r="AG208" s="39">
        <v>3.1190000000000002</v>
      </c>
      <c r="AH208" s="39">
        <v>4.1859999999999999</v>
      </c>
      <c r="AI208" s="39">
        <v>1.6160000000000001</v>
      </c>
      <c r="AJ208" s="39">
        <v>3.2010000000000001</v>
      </c>
      <c r="AK208" s="39">
        <v>1.2649999999999999</v>
      </c>
      <c r="AL208" s="39">
        <v>6.93</v>
      </c>
      <c r="AM208" s="39">
        <v>0</v>
      </c>
      <c r="AN208" s="39">
        <v>4.3090000000000002</v>
      </c>
      <c r="AO208" s="39">
        <v>19.366</v>
      </c>
      <c r="AP208" s="39">
        <v>9.1280000000000001</v>
      </c>
      <c r="AQ208" s="39">
        <v>0.38600000000000001</v>
      </c>
      <c r="AR208" s="39">
        <v>2.1139999999999999</v>
      </c>
      <c r="AS208" s="39">
        <v>0</v>
      </c>
      <c r="AT208" s="39">
        <v>0</v>
      </c>
      <c r="AU208" s="39">
        <v>45.462000000000003</v>
      </c>
      <c r="AV208" s="39">
        <v>0</v>
      </c>
      <c r="AW208" s="39">
        <v>8.5869999999999997</v>
      </c>
      <c r="AX208" s="39">
        <v>2.8010000000000002</v>
      </c>
      <c r="AY208" s="39">
        <v>11.955</v>
      </c>
      <c r="AZ208" s="39">
        <v>6.5000000000000002E-2</v>
      </c>
      <c r="BA208" s="39">
        <v>1.115</v>
      </c>
      <c r="BB208" s="39">
        <v>1.548</v>
      </c>
      <c r="BC208" s="39">
        <v>0</v>
      </c>
      <c r="BD208" s="39">
        <v>1.472</v>
      </c>
      <c r="BE208" s="39">
        <v>2.0510000000000002</v>
      </c>
      <c r="BF208" s="39">
        <v>5.6710000000000003</v>
      </c>
      <c r="BG208" s="39">
        <v>0</v>
      </c>
      <c r="BH208" s="39">
        <v>2.1230000000000002</v>
      </c>
      <c r="BI208" s="39">
        <v>2.5000000000000001E-2</v>
      </c>
      <c r="BJ208" s="39">
        <v>2.198</v>
      </c>
      <c r="BK208" s="39">
        <v>1.982</v>
      </c>
    </row>
    <row r="209" spans="1:63" x14ac:dyDescent="0.2">
      <c r="A209" s="30">
        <f t="shared" si="32"/>
        <v>2030</v>
      </c>
      <c r="D209" s="30">
        <f t="shared" si="33"/>
        <v>0</v>
      </c>
      <c r="E209" s="30">
        <f t="shared" si="24"/>
        <v>24</v>
      </c>
      <c r="F209" s="30">
        <f t="shared" si="25"/>
        <v>15</v>
      </c>
      <c r="G209" s="30">
        <f t="shared" si="26"/>
        <v>3</v>
      </c>
      <c r="H209" s="30">
        <f t="shared" si="27"/>
        <v>0</v>
      </c>
      <c r="I209" s="30">
        <f t="shared" si="28"/>
        <v>0</v>
      </c>
      <c r="J209" s="30">
        <f t="shared" si="29"/>
        <v>0</v>
      </c>
      <c r="K209" s="30">
        <f t="shared" si="30"/>
        <v>0</v>
      </c>
      <c r="L209" s="30">
        <f t="shared" si="31"/>
        <v>2</v>
      </c>
      <c r="M209" s="38">
        <v>47515</v>
      </c>
      <c r="N209" s="39">
        <v>0</v>
      </c>
      <c r="O209" s="39">
        <v>0</v>
      </c>
      <c r="P209" s="39">
        <v>7.1550000000000002</v>
      </c>
      <c r="Q209" s="39">
        <v>0</v>
      </c>
      <c r="R209" s="39">
        <v>0</v>
      </c>
      <c r="S209" s="39">
        <v>3.464</v>
      </c>
      <c r="T209" s="39">
        <v>0</v>
      </c>
      <c r="U209" s="39">
        <v>3.4740000000000002</v>
      </c>
      <c r="V209" s="39">
        <v>1.903</v>
      </c>
      <c r="W209" s="39">
        <v>0</v>
      </c>
      <c r="X209" s="39">
        <v>0</v>
      </c>
      <c r="Y209" s="39">
        <v>24.757000000000001</v>
      </c>
      <c r="Z209" s="39">
        <v>0</v>
      </c>
      <c r="AA209" s="39">
        <v>0.56200000000000006</v>
      </c>
      <c r="AB209" s="39">
        <v>0</v>
      </c>
      <c r="AC209" s="39">
        <v>2.1429999999999998</v>
      </c>
      <c r="AD209" s="39">
        <v>0</v>
      </c>
      <c r="AE209" s="39">
        <v>1.726</v>
      </c>
      <c r="AF209" s="39">
        <v>1.496</v>
      </c>
      <c r="AG209" s="39">
        <v>0</v>
      </c>
      <c r="AH209" s="39">
        <v>0.71299999999999997</v>
      </c>
      <c r="AI209" s="39">
        <v>8.9999999999999993E-3</v>
      </c>
      <c r="AJ209" s="39">
        <v>1.33</v>
      </c>
      <c r="AK209" s="39">
        <v>1.07</v>
      </c>
      <c r="AL209" s="39">
        <v>0</v>
      </c>
      <c r="AM209" s="39">
        <v>5.7149999999999999</v>
      </c>
      <c r="AN209" s="39">
        <v>0</v>
      </c>
      <c r="AO209" s="39">
        <v>18.977</v>
      </c>
      <c r="AP209" s="39">
        <v>0.72099999999999997</v>
      </c>
      <c r="AQ209" s="39">
        <v>0</v>
      </c>
      <c r="AR209" s="39">
        <v>7.02</v>
      </c>
      <c r="AS209" s="39">
        <v>0</v>
      </c>
      <c r="AT209" s="39">
        <v>0</v>
      </c>
      <c r="AU209" s="39">
        <v>0</v>
      </c>
      <c r="AV209" s="39">
        <v>20.704999999999998</v>
      </c>
      <c r="AW209" s="39">
        <v>0</v>
      </c>
      <c r="AX209" s="39">
        <v>0</v>
      </c>
      <c r="AY209" s="39">
        <v>0.99099999999999999</v>
      </c>
      <c r="AZ209" s="39">
        <v>0</v>
      </c>
      <c r="BA209" s="39">
        <v>3.2000000000000001E-2</v>
      </c>
      <c r="BB209" s="39">
        <v>0.104</v>
      </c>
      <c r="BC209" s="39">
        <v>0</v>
      </c>
      <c r="BD209" s="39">
        <v>9.2750000000000004</v>
      </c>
      <c r="BE209" s="39">
        <v>0</v>
      </c>
      <c r="BF209" s="39">
        <v>0.91</v>
      </c>
      <c r="BG209" s="39">
        <v>0</v>
      </c>
      <c r="BH209" s="39">
        <v>0</v>
      </c>
      <c r="BI209" s="39">
        <v>0</v>
      </c>
      <c r="BJ209" s="39">
        <v>0.41499999999999998</v>
      </c>
      <c r="BK209" s="39">
        <v>0</v>
      </c>
    </row>
    <row r="210" spans="1:63" x14ac:dyDescent="0.2">
      <c r="A210" s="30">
        <f t="shared" si="32"/>
        <v>2030</v>
      </c>
      <c r="D210" s="30">
        <f t="shared" si="33"/>
        <v>0</v>
      </c>
      <c r="E210" s="30">
        <f t="shared" si="24"/>
        <v>39</v>
      </c>
      <c r="F210" s="30">
        <f t="shared" si="25"/>
        <v>32</v>
      </c>
      <c r="G210" s="30">
        <f t="shared" si="26"/>
        <v>3</v>
      </c>
      <c r="H210" s="30">
        <f t="shared" si="27"/>
        <v>0</v>
      </c>
      <c r="I210" s="30">
        <f t="shared" si="28"/>
        <v>0</v>
      </c>
      <c r="J210" s="30">
        <f t="shared" si="29"/>
        <v>0</v>
      </c>
      <c r="K210" s="30">
        <f t="shared" si="30"/>
        <v>0</v>
      </c>
      <c r="L210" s="30">
        <f t="shared" si="31"/>
        <v>3</v>
      </c>
      <c r="M210" s="38">
        <v>47543</v>
      </c>
      <c r="N210" s="39">
        <v>4.4390000000000001</v>
      </c>
      <c r="O210" s="39">
        <v>0.501</v>
      </c>
      <c r="P210" s="39">
        <v>1.635</v>
      </c>
      <c r="Q210" s="39">
        <v>3.1970000000000001</v>
      </c>
      <c r="R210" s="39">
        <v>0</v>
      </c>
      <c r="S210" s="39">
        <v>8.9939999999999998</v>
      </c>
      <c r="T210" s="39">
        <v>1.375</v>
      </c>
      <c r="U210" s="39">
        <v>3.2749999999999999</v>
      </c>
      <c r="V210" s="39">
        <v>0</v>
      </c>
      <c r="W210" s="39">
        <v>8.1929999999999996</v>
      </c>
      <c r="X210" s="39">
        <v>0</v>
      </c>
      <c r="Y210" s="39">
        <v>7.02</v>
      </c>
      <c r="Z210" s="39">
        <v>19.533000000000001</v>
      </c>
      <c r="AA210" s="39">
        <v>1.073</v>
      </c>
      <c r="AB210" s="39">
        <v>0.83099999999999996</v>
      </c>
      <c r="AC210" s="39">
        <v>6.242</v>
      </c>
      <c r="AD210" s="39">
        <v>5.6989999999999998</v>
      </c>
      <c r="AE210" s="39">
        <v>0.55000000000000004</v>
      </c>
      <c r="AF210" s="39">
        <v>0</v>
      </c>
      <c r="AG210" s="39">
        <v>4.1319999999999997</v>
      </c>
      <c r="AH210" s="39">
        <v>3.0470000000000002</v>
      </c>
      <c r="AI210" s="39">
        <v>0.32300000000000001</v>
      </c>
      <c r="AJ210" s="39">
        <v>0</v>
      </c>
      <c r="AK210" s="39">
        <v>2.484</v>
      </c>
      <c r="AL210" s="39">
        <v>8.4489999999999998</v>
      </c>
      <c r="AM210" s="39">
        <v>0</v>
      </c>
      <c r="AN210" s="39">
        <v>0</v>
      </c>
      <c r="AO210" s="39">
        <v>10.417</v>
      </c>
      <c r="AP210" s="39">
        <v>0</v>
      </c>
      <c r="AQ210" s="39">
        <v>0.34599999999999997</v>
      </c>
      <c r="AR210" s="39">
        <v>1.8069999999999999</v>
      </c>
      <c r="AS210" s="39">
        <v>0</v>
      </c>
      <c r="AT210" s="39">
        <v>2.3460000000000001</v>
      </c>
      <c r="AU210" s="39">
        <v>2.1320000000000001</v>
      </c>
      <c r="AV210" s="39">
        <v>4.2</v>
      </c>
      <c r="AW210" s="39">
        <v>0.45700000000000002</v>
      </c>
      <c r="AX210" s="39">
        <v>4.8330000000000002</v>
      </c>
      <c r="AY210" s="39">
        <v>2.7189999999999999</v>
      </c>
      <c r="AZ210" s="39">
        <v>0</v>
      </c>
      <c r="BA210" s="39">
        <v>6.1680000000000001</v>
      </c>
      <c r="BB210" s="39">
        <v>5.6970000000000001</v>
      </c>
      <c r="BC210" s="39">
        <v>1.9279999999999999</v>
      </c>
      <c r="BD210" s="39">
        <v>1.1539999999999999</v>
      </c>
      <c r="BE210" s="39">
        <v>1.405</v>
      </c>
      <c r="BF210" s="39">
        <v>4.38</v>
      </c>
      <c r="BG210" s="39">
        <v>0</v>
      </c>
      <c r="BH210" s="39">
        <v>1.6339999999999999</v>
      </c>
      <c r="BI210" s="39">
        <v>1.2829999999999999</v>
      </c>
      <c r="BJ210" s="39">
        <v>0.16400000000000001</v>
      </c>
      <c r="BK210" s="39">
        <v>12.659000000000001</v>
      </c>
    </row>
    <row r="211" spans="1:63" x14ac:dyDescent="0.2">
      <c r="A211" s="30">
        <f t="shared" si="32"/>
        <v>2030</v>
      </c>
      <c r="D211" s="30">
        <f t="shared" si="33"/>
        <v>0</v>
      </c>
      <c r="E211" s="30">
        <f t="shared" si="24"/>
        <v>5</v>
      </c>
      <c r="F211" s="30">
        <f t="shared" si="25"/>
        <v>1</v>
      </c>
      <c r="G211" s="30">
        <f t="shared" si="26"/>
        <v>0</v>
      </c>
      <c r="H211" s="30">
        <f t="shared" si="27"/>
        <v>0</v>
      </c>
      <c r="I211" s="30">
        <f t="shared" si="28"/>
        <v>0</v>
      </c>
      <c r="J211" s="30">
        <f t="shared" si="29"/>
        <v>0</v>
      </c>
      <c r="K211" s="30">
        <f t="shared" si="30"/>
        <v>0</v>
      </c>
      <c r="L211" s="30">
        <f t="shared" si="31"/>
        <v>4</v>
      </c>
      <c r="M211" s="38">
        <v>47574</v>
      </c>
      <c r="N211" s="39">
        <v>0.59199999999999997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7.0999999999999994E-2</v>
      </c>
      <c r="AG211" s="39">
        <v>0</v>
      </c>
      <c r="AH211" s="39">
        <v>0</v>
      </c>
      <c r="AI211" s="39">
        <v>0</v>
      </c>
      <c r="AJ211" s="39">
        <v>0.373</v>
      </c>
      <c r="AK211" s="39">
        <v>0</v>
      </c>
      <c r="AL211" s="39">
        <v>0</v>
      </c>
      <c r="AM211" s="39">
        <v>1.272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0</v>
      </c>
      <c r="AY211" s="39">
        <v>0</v>
      </c>
      <c r="AZ211" s="39">
        <v>0</v>
      </c>
      <c r="BA211" s="39">
        <v>0.113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</row>
    <row r="212" spans="1:63" x14ac:dyDescent="0.2">
      <c r="A212" s="30">
        <f t="shared" si="32"/>
        <v>2030</v>
      </c>
      <c r="D212" s="30">
        <f t="shared" si="33"/>
        <v>0</v>
      </c>
      <c r="E212" s="30">
        <f t="shared" si="24"/>
        <v>12</v>
      </c>
      <c r="F212" s="30">
        <f t="shared" si="25"/>
        <v>4</v>
      </c>
      <c r="G212" s="30">
        <f t="shared" si="26"/>
        <v>0</v>
      </c>
      <c r="H212" s="30">
        <f t="shared" si="27"/>
        <v>0</v>
      </c>
      <c r="I212" s="30">
        <f t="shared" si="28"/>
        <v>0</v>
      </c>
      <c r="J212" s="30">
        <f t="shared" si="29"/>
        <v>0</v>
      </c>
      <c r="K212" s="30">
        <f t="shared" si="30"/>
        <v>0</v>
      </c>
      <c r="L212" s="30">
        <f t="shared" si="31"/>
        <v>5</v>
      </c>
      <c r="M212" s="38">
        <v>47604</v>
      </c>
      <c r="N212" s="39">
        <v>0.48099999999999998</v>
      </c>
      <c r="O212" s="39">
        <v>0</v>
      </c>
      <c r="P212" s="39">
        <v>0</v>
      </c>
      <c r="Q212" s="39">
        <v>1.367</v>
      </c>
      <c r="R212" s="39">
        <v>1.7070000000000001</v>
      </c>
      <c r="S212" s="39">
        <v>0</v>
      </c>
      <c r="T212" s="39">
        <v>0</v>
      </c>
      <c r="U212" s="39">
        <v>1.325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1.167</v>
      </c>
      <c r="AE212" s="39">
        <v>0</v>
      </c>
      <c r="AF212" s="39">
        <v>0</v>
      </c>
      <c r="AG212" s="39">
        <v>0.30299999999999999</v>
      </c>
      <c r="AH212" s="39">
        <v>0</v>
      </c>
      <c r="AI212" s="39">
        <v>0.214</v>
      </c>
      <c r="AJ212" s="39">
        <v>0</v>
      </c>
      <c r="AK212" s="39">
        <v>0</v>
      </c>
      <c r="AL212" s="39">
        <v>0.92</v>
      </c>
      <c r="AM212" s="39">
        <v>0</v>
      </c>
      <c r="AN212" s="39">
        <v>0</v>
      </c>
      <c r="AO212" s="39">
        <v>0</v>
      </c>
      <c r="AP212" s="39">
        <v>0</v>
      </c>
      <c r="AQ212" s="39">
        <v>0.76500000000000001</v>
      </c>
      <c r="AR212" s="39">
        <v>0</v>
      </c>
      <c r="AS212" s="39">
        <v>0</v>
      </c>
      <c r="AT212" s="39">
        <v>0</v>
      </c>
      <c r="AU212" s="39">
        <v>0</v>
      </c>
      <c r="AV212" s="39">
        <v>4.0000000000000001E-3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0.98599999999999999</v>
      </c>
      <c r="BE212" s="39">
        <v>0</v>
      </c>
      <c r="BF212" s="39">
        <v>0</v>
      </c>
      <c r="BG212" s="39">
        <v>0</v>
      </c>
      <c r="BH212" s="39">
        <v>7.0000000000000007E-2</v>
      </c>
      <c r="BI212" s="39">
        <v>0</v>
      </c>
      <c r="BJ212" s="39">
        <v>0</v>
      </c>
      <c r="BK212" s="39">
        <v>0</v>
      </c>
    </row>
    <row r="213" spans="1:63" x14ac:dyDescent="0.2">
      <c r="A213" s="30">
        <f t="shared" si="32"/>
        <v>2030</v>
      </c>
      <c r="D213" s="30">
        <f t="shared" si="33"/>
        <v>0</v>
      </c>
      <c r="E213" s="30">
        <f t="shared" si="24"/>
        <v>38</v>
      </c>
      <c r="F213" s="30">
        <f t="shared" si="25"/>
        <v>17</v>
      </c>
      <c r="G213" s="30">
        <f t="shared" si="26"/>
        <v>1</v>
      </c>
      <c r="H213" s="30">
        <f t="shared" si="27"/>
        <v>0</v>
      </c>
      <c r="I213" s="30">
        <f t="shared" si="28"/>
        <v>0</v>
      </c>
      <c r="J213" s="30">
        <f t="shared" si="29"/>
        <v>0</v>
      </c>
      <c r="K213" s="30">
        <f t="shared" si="30"/>
        <v>0</v>
      </c>
      <c r="L213" s="30">
        <f t="shared" si="31"/>
        <v>6</v>
      </c>
      <c r="M213" s="38">
        <v>47635</v>
      </c>
      <c r="N213" s="39">
        <v>1.3979999999999999</v>
      </c>
      <c r="O213" s="39">
        <v>1.1180000000000001</v>
      </c>
      <c r="P213" s="39">
        <v>0.61499999999999999</v>
      </c>
      <c r="Q213" s="39">
        <v>0</v>
      </c>
      <c r="R213" s="39">
        <v>0.58599999999999997</v>
      </c>
      <c r="S213" s="39">
        <v>0</v>
      </c>
      <c r="T213" s="39">
        <v>0.60799999999999998</v>
      </c>
      <c r="U213" s="39">
        <v>0.74399999999999999</v>
      </c>
      <c r="V213" s="39">
        <v>2.84</v>
      </c>
      <c r="W213" s="39">
        <v>0</v>
      </c>
      <c r="X213" s="39">
        <v>17.666</v>
      </c>
      <c r="Y213" s="39">
        <v>0</v>
      </c>
      <c r="Z213" s="39">
        <v>0</v>
      </c>
      <c r="AA213" s="39">
        <v>1.774</v>
      </c>
      <c r="AB213" s="39">
        <v>5.3029999999999999</v>
      </c>
      <c r="AC213" s="39">
        <v>0</v>
      </c>
      <c r="AD213" s="39">
        <v>1.663</v>
      </c>
      <c r="AE213" s="39">
        <v>0</v>
      </c>
      <c r="AF213" s="39">
        <v>0.70699999999999996</v>
      </c>
      <c r="AG213" s="39">
        <v>0.64500000000000002</v>
      </c>
      <c r="AH213" s="39">
        <v>0.69899999999999995</v>
      </c>
      <c r="AI213" s="39">
        <v>1.2709999999999999</v>
      </c>
      <c r="AJ213" s="39">
        <v>0.65500000000000003</v>
      </c>
      <c r="AK213" s="39">
        <v>1.4870000000000001</v>
      </c>
      <c r="AL213" s="39">
        <v>0.71899999999999997</v>
      </c>
      <c r="AM213" s="39">
        <v>4.0389999999999997</v>
      </c>
      <c r="AN213" s="39">
        <v>0</v>
      </c>
      <c r="AO213" s="39">
        <v>0.89800000000000002</v>
      </c>
      <c r="AP213" s="39">
        <v>0</v>
      </c>
      <c r="AQ213" s="39">
        <v>0.92100000000000004</v>
      </c>
      <c r="AR213" s="39">
        <v>1.534</v>
      </c>
      <c r="AS213" s="39">
        <v>0</v>
      </c>
      <c r="AT213" s="39">
        <v>0.72199999999999998</v>
      </c>
      <c r="AU213" s="39">
        <v>4.1139999999999999</v>
      </c>
      <c r="AV213" s="39">
        <v>0.66100000000000003</v>
      </c>
      <c r="AW213" s="39">
        <v>6.0000000000000001E-3</v>
      </c>
      <c r="AX213" s="39">
        <v>5.992</v>
      </c>
      <c r="AY213" s="39">
        <v>0</v>
      </c>
      <c r="AZ213" s="39">
        <v>0.97</v>
      </c>
      <c r="BA213" s="39">
        <v>0.38300000000000001</v>
      </c>
      <c r="BB213" s="39">
        <v>0.67</v>
      </c>
      <c r="BC213" s="39">
        <v>1.7669999999999999</v>
      </c>
      <c r="BD213" s="39">
        <v>0</v>
      </c>
      <c r="BE213" s="39">
        <v>2.222</v>
      </c>
      <c r="BF213" s="39">
        <v>3.4279999999999999</v>
      </c>
      <c r="BG213" s="39">
        <v>0.432</v>
      </c>
      <c r="BH213" s="39">
        <v>0.97899999999999998</v>
      </c>
      <c r="BI213" s="39">
        <v>0.47399999999999998</v>
      </c>
      <c r="BJ213" s="39">
        <v>9.5000000000000001E-2</v>
      </c>
      <c r="BK213" s="39">
        <v>1.0740000000000001</v>
      </c>
    </row>
    <row r="214" spans="1:63" x14ac:dyDescent="0.2">
      <c r="A214" s="30">
        <f t="shared" si="32"/>
        <v>2030</v>
      </c>
      <c r="D214" s="30">
        <f t="shared" si="33"/>
        <v>4</v>
      </c>
      <c r="E214" s="30">
        <f t="shared" si="24"/>
        <v>50</v>
      </c>
      <c r="F214" s="30">
        <f t="shared" si="25"/>
        <v>50</v>
      </c>
      <c r="G214" s="30">
        <f t="shared" si="26"/>
        <v>20</v>
      </c>
      <c r="H214" s="30">
        <f t="shared" si="27"/>
        <v>0</v>
      </c>
      <c r="I214" s="30">
        <f t="shared" si="28"/>
        <v>0</v>
      </c>
      <c r="J214" s="30">
        <f t="shared" si="29"/>
        <v>0</v>
      </c>
      <c r="K214" s="30">
        <f t="shared" si="30"/>
        <v>0</v>
      </c>
      <c r="L214" s="30">
        <f t="shared" si="31"/>
        <v>7</v>
      </c>
      <c r="M214" s="38">
        <v>47665</v>
      </c>
      <c r="N214" s="39">
        <v>3.67</v>
      </c>
      <c r="O214" s="39">
        <v>7.976</v>
      </c>
      <c r="P214" s="39">
        <v>33.139000000000003</v>
      </c>
      <c r="Q214" s="39">
        <v>1.387</v>
      </c>
      <c r="R214" s="39">
        <v>10.35</v>
      </c>
      <c r="S214" s="39">
        <v>6.984</v>
      </c>
      <c r="T214" s="39">
        <v>3.774</v>
      </c>
      <c r="U214" s="39">
        <v>12.936</v>
      </c>
      <c r="V214" s="39">
        <v>11.723000000000001</v>
      </c>
      <c r="W214" s="39">
        <v>7.3440000000000003</v>
      </c>
      <c r="X214" s="39">
        <v>6.45</v>
      </c>
      <c r="Y214" s="39">
        <v>9.0009999999999994</v>
      </c>
      <c r="Z214" s="39">
        <v>2.8919999999999999</v>
      </c>
      <c r="AA214" s="39">
        <v>19.289000000000001</v>
      </c>
      <c r="AB214" s="39">
        <v>1.329</v>
      </c>
      <c r="AC214" s="39">
        <v>17.581</v>
      </c>
      <c r="AD214" s="39">
        <v>2.2759999999999998</v>
      </c>
      <c r="AE214" s="39">
        <v>22.260999999999999</v>
      </c>
      <c r="AF214" s="39">
        <v>30.327000000000002</v>
      </c>
      <c r="AG214" s="39">
        <v>1.954</v>
      </c>
      <c r="AH214" s="39">
        <v>3.08</v>
      </c>
      <c r="AI214" s="39">
        <v>23.225999999999999</v>
      </c>
      <c r="AJ214" s="39">
        <v>7.4779999999999998</v>
      </c>
      <c r="AK214" s="39">
        <v>5.6260000000000003</v>
      </c>
      <c r="AL214" s="39">
        <v>11.839</v>
      </c>
      <c r="AM214" s="39">
        <v>3.347</v>
      </c>
      <c r="AN214" s="39">
        <v>1.4730000000000001</v>
      </c>
      <c r="AO214" s="39">
        <v>15.881</v>
      </c>
      <c r="AP214" s="39">
        <v>4.6500000000000004</v>
      </c>
      <c r="AQ214" s="39">
        <v>14.673999999999999</v>
      </c>
      <c r="AR214" s="39">
        <v>32.567</v>
      </c>
      <c r="AS214" s="39">
        <v>3.6059999999999999</v>
      </c>
      <c r="AT214" s="39">
        <v>4.67</v>
      </c>
      <c r="AU214" s="39">
        <v>12.614000000000001</v>
      </c>
      <c r="AV214" s="39">
        <v>3.6349999999999998</v>
      </c>
      <c r="AW214" s="39">
        <v>11.628</v>
      </c>
      <c r="AX214" s="39">
        <v>8.11</v>
      </c>
      <c r="AY214" s="39">
        <v>7.4169999999999998</v>
      </c>
      <c r="AZ214" s="39">
        <v>8.6470000000000002</v>
      </c>
      <c r="BA214" s="39">
        <v>6.24</v>
      </c>
      <c r="BB214" s="39">
        <v>28.306000000000001</v>
      </c>
      <c r="BC214" s="39">
        <v>12.018000000000001</v>
      </c>
      <c r="BD214" s="39">
        <v>10.161</v>
      </c>
      <c r="BE214" s="39">
        <v>5.4359999999999999</v>
      </c>
      <c r="BF214" s="39">
        <v>16.491</v>
      </c>
      <c r="BG214" s="39">
        <v>3.456</v>
      </c>
      <c r="BH214" s="39">
        <v>9.0359999999999996</v>
      </c>
      <c r="BI214" s="39">
        <v>6.5720000000000001</v>
      </c>
      <c r="BJ214" s="39">
        <v>11.815</v>
      </c>
      <c r="BK214" s="39">
        <v>4.2759999999999998</v>
      </c>
    </row>
    <row r="215" spans="1:63" x14ac:dyDescent="0.2">
      <c r="A215" s="30">
        <f t="shared" si="32"/>
        <v>2030</v>
      </c>
      <c r="D215" s="30">
        <f t="shared" si="33"/>
        <v>4</v>
      </c>
      <c r="E215" s="30">
        <f t="shared" si="24"/>
        <v>50</v>
      </c>
      <c r="F215" s="30">
        <f t="shared" si="25"/>
        <v>49</v>
      </c>
      <c r="G215" s="30">
        <f t="shared" si="26"/>
        <v>22</v>
      </c>
      <c r="H215" s="30">
        <f t="shared" si="27"/>
        <v>1</v>
      </c>
      <c r="I215" s="30">
        <f t="shared" si="28"/>
        <v>0</v>
      </c>
      <c r="J215" s="30">
        <f t="shared" si="29"/>
        <v>0</v>
      </c>
      <c r="K215" s="30">
        <f t="shared" si="30"/>
        <v>0</v>
      </c>
      <c r="L215" s="30">
        <f t="shared" si="31"/>
        <v>8</v>
      </c>
      <c r="M215" s="38">
        <v>47696</v>
      </c>
      <c r="N215" s="39">
        <v>15.808999999999999</v>
      </c>
      <c r="O215" s="39">
        <v>3.472</v>
      </c>
      <c r="P215" s="39">
        <v>16.024999999999999</v>
      </c>
      <c r="Q215" s="39">
        <v>2.5249999999999999</v>
      </c>
      <c r="R215" s="39">
        <v>4.3579999999999997</v>
      </c>
      <c r="S215" s="39">
        <v>7.8319999999999999</v>
      </c>
      <c r="T215" s="39">
        <v>1.927</v>
      </c>
      <c r="U215" s="39">
        <v>17.899999999999999</v>
      </c>
      <c r="V215" s="39">
        <v>1.512</v>
      </c>
      <c r="W215" s="39">
        <v>12.916</v>
      </c>
      <c r="X215" s="39">
        <v>1.851</v>
      </c>
      <c r="Y215" s="39">
        <v>20.119</v>
      </c>
      <c r="Z215" s="39">
        <v>6.1230000000000002</v>
      </c>
      <c r="AA215" s="39">
        <v>8.3800000000000008</v>
      </c>
      <c r="AB215" s="39">
        <v>7.0679999999999996</v>
      </c>
      <c r="AC215" s="39">
        <v>6.45</v>
      </c>
      <c r="AD215" s="39">
        <v>69.894000000000005</v>
      </c>
      <c r="AE215" s="39">
        <v>4.9909999999999997</v>
      </c>
      <c r="AF215" s="39">
        <v>23.905999999999999</v>
      </c>
      <c r="AG215" s="39">
        <v>3.411</v>
      </c>
      <c r="AH215" s="39">
        <v>28.786999999999999</v>
      </c>
      <c r="AI215" s="39">
        <v>9.375</v>
      </c>
      <c r="AJ215" s="39">
        <v>10.71</v>
      </c>
      <c r="AK215" s="39">
        <v>6.5060000000000002</v>
      </c>
      <c r="AL215" s="39">
        <v>36.527000000000001</v>
      </c>
      <c r="AM215" s="39">
        <v>0.70599999999999996</v>
      </c>
      <c r="AN215" s="39">
        <v>2.9889999999999999</v>
      </c>
      <c r="AO215" s="39">
        <v>18.446999999999999</v>
      </c>
      <c r="AP215" s="39">
        <v>2.7669999999999999</v>
      </c>
      <c r="AQ215" s="39">
        <v>7.1959999999999997</v>
      </c>
      <c r="AR215" s="39">
        <v>17.687999999999999</v>
      </c>
      <c r="AS215" s="39">
        <v>4.601</v>
      </c>
      <c r="AT215" s="39">
        <v>21.385000000000002</v>
      </c>
      <c r="AU215" s="39">
        <v>13.832000000000001</v>
      </c>
      <c r="AV215" s="39">
        <v>13.538</v>
      </c>
      <c r="AW215" s="39">
        <v>10.662000000000001</v>
      </c>
      <c r="AX215" s="39">
        <v>5.0670000000000002</v>
      </c>
      <c r="AY215" s="39">
        <v>11.566000000000001</v>
      </c>
      <c r="AZ215" s="39">
        <v>3.1440000000000001</v>
      </c>
      <c r="BA215" s="39">
        <v>11.561999999999999</v>
      </c>
      <c r="BB215" s="39">
        <v>9.1820000000000004</v>
      </c>
      <c r="BC215" s="39">
        <v>7.2279999999999998</v>
      </c>
      <c r="BD215" s="39">
        <v>2.8969999999999998</v>
      </c>
      <c r="BE215" s="39">
        <v>8.4979999999999993</v>
      </c>
      <c r="BF215" s="39">
        <v>26.603999999999999</v>
      </c>
      <c r="BG215" s="39">
        <v>7.58</v>
      </c>
      <c r="BH215" s="39">
        <v>14.997</v>
      </c>
      <c r="BI215" s="39">
        <v>19.579000000000001</v>
      </c>
      <c r="BJ215" s="39">
        <v>10.827</v>
      </c>
      <c r="BK215" s="39">
        <v>5.6959999999999997</v>
      </c>
    </row>
    <row r="216" spans="1:63" x14ac:dyDescent="0.2">
      <c r="A216" s="30">
        <f t="shared" si="32"/>
        <v>2030</v>
      </c>
      <c r="D216" s="30">
        <f t="shared" si="33"/>
        <v>2</v>
      </c>
      <c r="E216" s="30">
        <f t="shared" si="24"/>
        <v>50</v>
      </c>
      <c r="F216" s="30">
        <f t="shared" si="25"/>
        <v>49</v>
      </c>
      <c r="G216" s="30">
        <f t="shared" si="26"/>
        <v>13</v>
      </c>
      <c r="H216" s="30">
        <f t="shared" si="27"/>
        <v>1</v>
      </c>
      <c r="I216" s="30">
        <f t="shared" si="28"/>
        <v>0</v>
      </c>
      <c r="J216" s="30">
        <f t="shared" si="29"/>
        <v>0</v>
      </c>
      <c r="K216" s="30">
        <f t="shared" si="30"/>
        <v>0</v>
      </c>
      <c r="L216" s="30">
        <f t="shared" si="31"/>
        <v>9</v>
      </c>
      <c r="M216" s="38">
        <v>47727</v>
      </c>
      <c r="N216" s="39">
        <v>32.371000000000002</v>
      </c>
      <c r="O216" s="39">
        <v>1.278</v>
      </c>
      <c r="P216" s="39">
        <v>3.7440000000000002</v>
      </c>
      <c r="Q216" s="39">
        <v>15.984999999999999</v>
      </c>
      <c r="R216" s="39">
        <v>5.7619999999999996</v>
      </c>
      <c r="S216" s="39">
        <v>9.8360000000000003</v>
      </c>
      <c r="T216" s="39">
        <v>6.1970000000000001</v>
      </c>
      <c r="U216" s="39">
        <v>19.800999999999998</v>
      </c>
      <c r="V216" s="39">
        <v>5.0759999999999996</v>
      </c>
      <c r="W216" s="39">
        <v>11.641999999999999</v>
      </c>
      <c r="X216" s="39">
        <v>0.78200000000000003</v>
      </c>
      <c r="Y216" s="39">
        <v>5.5339999999999998</v>
      </c>
      <c r="Z216" s="39">
        <v>8.718</v>
      </c>
      <c r="AA216" s="39">
        <v>6.61</v>
      </c>
      <c r="AB216" s="39">
        <v>1.599</v>
      </c>
      <c r="AC216" s="39">
        <v>11.089</v>
      </c>
      <c r="AD216" s="39">
        <v>10.295999999999999</v>
      </c>
      <c r="AE216" s="39">
        <v>4.202</v>
      </c>
      <c r="AF216" s="39">
        <v>6.5209999999999999</v>
      </c>
      <c r="AG216" s="39">
        <v>5.2560000000000002</v>
      </c>
      <c r="AH216" s="39">
        <v>7.21</v>
      </c>
      <c r="AI216" s="39">
        <v>5.5620000000000003</v>
      </c>
      <c r="AJ216" s="39">
        <v>3.3359999999999999</v>
      </c>
      <c r="AK216" s="39">
        <v>7.9320000000000004</v>
      </c>
      <c r="AL216" s="39">
        <v>11.491</v>
      </c>
      <c r="AM216" s="39">
        <v>5.133</v>
      </c>
      <c r="AN216" s="39">
        <v>3.6080000000000001</v>
      </c>
      <c r="AO216" s="39">
        <v>7.0960000000000001</v>
      </c>
      <c r="AP216" s="39">
        <v>2.65</v>
      </c>
      <c r="AQ216" s="39">
        <v>4.7699999999999996</v>
      </c>
      <c r="AR216" s="39">
        <v>3.625</v>
      </c>
      <c r="AS216" s="39">
        <v>6.4889999999999999</v>
      </c>
      <c r="AT216" s="39">
        <v>6.4480000000000004</v>
      </c>
      <c r="AU216" s="39">
        <v>10.023999999999999</v>
      </c>
      <c r="AV216" s="39">
        <v>19.866</v>
      </c>
      <c r="AW216" s="39">
        <v>2.988</v>
      </c>
      <c r="AX216" s="39">
        <v>2.851</v>
      </c>
      <c r="AY216" s="39">
        <v>9.3390000000000004</v>
      </c>
      <c r="AZ216" s="39">
        <v>2.7639999999999998</v>
      </c>
      <c r="BA216" s="39">
        <v>10.099</v>
      </c>
      <c r="BB216" s="39">
        <v>2.5390000000000001</v>
      </c>
      <c r="BC216" s="39">
        <v>6.1580000000000004</v>
      </c>
      <c r="BD216" s="39">
        <v>11.654</v>
      </c>
      <c r="BE216" s="39">
        <v>2.7360000000000002</v>
      </c>
      <c r="BF216" s="39">
        <v>1.4239999999999999</v>
      </c>
      <c r="BG216" s="39">
        <v>16.7</v>
      </c>
      <c r="BH216" s="39">
        <v>3.335</v>
      </c>
      <c r="BI216" s="39">
        <v>53.612000000000002</v>
      </c>
      <c r="BJ216" s="39">
        <v>3.7679999999999998</v>
      </c>
      <c r="BK216" s="39">
        <v>8.9480000000000004</v>
      </c>
    </row>
    <row r="217" spans="1:63" x14ac:dyDescent="0.2">
      <c r="A217" s="30">
        <f t="shared" si="32"/>
        <v>2030</v>
      </c>
      <c r="D217" s="30">
        <f t="shared" si="33"/>
        <v>2</v>
      </c>
      <c r="E217" s="30">
        <f t="shared" si="24"/>
        <v>43</v>
      </c>
      <c r="F217" s="30">
        <f t="shared" si="25"/>
        <v>29</v>
      </c>
      <c r="G217" s="30">
        <f t="shared" si="26"/>
        <v>9</v>
      </c>
      <c r="H217" s="30">
        <f t="shared" si="27"/>
        <v>0</v>
      </c>
      <c r="I217" s="30">
        <f t="shared" si="28"/>
        <v>0</v>
      </c>
      <c r="J217" s="30">
        <f t="shared" si="29"/>
        <v>0</v>
      </c>
      <c r="K217" s="30">
        <f t="shared" si="30"/>
        <v>0</v>
      </c>
      <c r="L217" s="30">
        <f t="shared" si="31"/>
        <v>10</v>
      </c>
      <c r="M217" s="38">
        <v>47757</v>
      </c>
      <c r="N217" s="39">
        <v>1.875</v>
      </c>
      <c r="O217" s="39">
        <v>0.66900000000000004</v>
      </c>
      <c r="P217" s="39">
        <v>3.6070000000000002</v>
      </c>
      <c r="Q217" s="39">
        <v>0</v>
      </c>
      <c r="R217" s="39">
        <v>0.51400000000000001</v>
      </c>
      <c r="S217" s="39">
        <v>10.891999999999999</v>
      </c>
      <c r="T217" s="39">
        <v>0.93200000000000005</v>
      </c>
      <c r="U217" s="39">
        <v>35.045999999999999</v>
      </c>
      <c r="V217" s="39">
        <v>4.3760000000000003</v>
      </c>
      <c r="W217" s="39">
        <v>0.79800000000000004</v>
      </c>
      <c r="X217" s="39">
        <v>3.3290000000000002</v>
      </c>
      <c r="Y217" s="39">
        <v>1.0189999999999999</v>
      </c>
      <c r="Z217" s="39">
        <v>1.599</v>
      </c>
      <c r="AA217" s="39">
        <v>2.1760000000000002</v>
      </c>
      <c r="AB217" s="39">
        <v>10.657999999999999</v>
      </c>
      <c r="AC217" s="39">
        <v>1.355</v>
      </c>
      <c r="AD217" s="39">
        <v>47.36</v>
      </c>
      <c r="AE217" s="39">
        <v>0.314</v>
      </c>
      <c r="AF217" s="39">
        <v>1.9139999999999999</v>
      </c>
      <c r="AG217" s="39">
        <v>6.4</v>
      </c>
      <c r="AH217" s="39">
        <v>1.29</v>
      </c>
      <c r="AI217" s="39">
        <v>0.10100000000000001</v>
      </c>
      <c r="AJ217" s="39">
        <v>5.327</v>
      </c>
      <c r="AK217" s="39">
        <v>0</v>
      </c>
      <c r="AL217" s="39">
        <v>0.17799999999999999</v>
      </c>
      <c r="AM217" s="39">
        <v>11.78</v>
      </c>
      <c r="AN217" s="39">
        <v>18.584</v>
      </c>
      <c r="AO217" s="39">
        <v>2.552</v>
      </c>
      <c r="AP217" s="39">
        <v>0</v>
      </c>
      <c r="AQ217" s="39">
        <v>7.2389999999999999</v>
      </c>
      <c r="AR217" s="39">
        <v>7.6230000000000002</v>
      </c>
      <c r="AS217" s="39">
        <v>0</v>
      </c>
      <c r="AT217" s="39">
        <v>11.394</v>
      </c>
      <c r="AU217" s="39">
        <v>8.0000000000000002E-3</v>
      </c>
      <c r="AV217" s="39">
        <v>8.5000000000000006E-2</v>
      </c>
      <c r="AW217" s="39">
        <v>2.2850000000000001</v>
      </c>
      <c r="AX217" s="39">
        <v>0.54400000000000004</v>
      </c>
      <c r="AY217" s="39">
        <v>11.371</v>
      </c>
      <c r="AZ217" s="39">
        <v>0</v>
      </c>
      <c r="BA217" s="39">
        <v>4.5620000000000003</v>
      </c>
      <c r="BB217" s="39">
        <v>0.69499999999999995</v>
      </c>
      <c r="BC217" s="39">
        <v>1.9239999999999999</v>
      </c>
      <c r="BD217" s="39">
        <v>3.4740000000000002</v>
      </c>
      <c r="BE217" s="39">
        <v>0</v>
      </c>
      <c r="BF217" s="39">
        <v>18.431000000000001</v>
      </c>
      <c r="BG217" s="39">
        <v>0.52400000000000002</v>
      </c>
      <c r="BH217" s="39">
        <v>0</v>
      </c>
      <c r="BI217" s="39">
        <v>7.1379999999999999</v>
      </c>
      <c r="BJ217" s="39">
        <v>0.61099999999999999</v>
      </c>
      <c r="BK217" s="39">
        <v>0.48899999999999999</v>
      </c>
    </row>
    <row r="218" spans="1:63" x14ac:dyDescent="0.2">
      <c r="A218" s="30">
        <f t="shared" si="32"/>
        <v>2030</v>
      </c>
      <c r="D218" s="30">
        <f t="shared" si="33"/>
        <v>0</v>
      </c>
      <c r="E218" s="30">
        <f t="shared" si="24"/>
        <v>21</v>
      </c>
      <c r="F218" s="30">
        <f t="shared" si="25"/>
        <v>11</v>
      </c>
      <c r="G218" s="30">
        <f t="shared" si="26"/>
        <v>1</v>
      </c>
      <c r="H218" s="30">
        <f t="shared" si="27"/>
        <v>0</v>
      </c>
      <c r="I218" s="30">
        <f t="shared" si="28"/>
        <v>0</v>
      </c>
      <c r="J218" s="30">
        <f t="shared" si="29"/>
        <v>0</v>
      </c>
      <c r="K218" s="30">
        <f t="shared" si="30"/>
        <v>0</v>
      </c>
      <c r="L218" s="30">
        <f t="shared" si="31"/>
        <v>11</v>
      </c>
      <c r="M218" s="38">
        <v>47788</v>
      </c>
      <c r="N218" s="39">
        <v>0</v>
      </c>
      <c r="O218" s="39">
        <v>1.617</v>
      </c>
      <c r="P218" s="39">
        <v>0</v>
      </c>
      <c r="Q218" s="39">
        <v>0</v>
      </c>
      <c r="R218" s="39">
        <v>0.622</v>
      </c>
      <c r="S218" s="39">
        <v>0</v>
      </c>
      <c r="T218" s="39">
        <v>8.2000000000000003E-2</v>
      </c>
      <c r="U218" s="39">
        <v>0</v>
      </c>
      <c r="V218" s="39">
        <v>0</v>
      </c>
      <c r="W218" s="39">
        <v>0</v>
      </c>
      <c r="X218" s="39">
        <v>0.82199999999999995</v>
      </c>
      <c r="Y218" s="39">
        <v>0</v>
      </c>
      <c r="Z218" s="39">
        <v>0</v>
      </c>
      <c r="AA218" s="39">
        <v>0.49199999999999999</v>
      </c>
      <c r="AB218" s="39">
        <v>0</v>
      </c>
      <c r="AC218" s="39">
        <v>2.875</v>
      </c>
      <c r="AD218" s="39">
        <v>0.88600000000000001</v>
      </c>
      <c r="AE218" s="39">
        <v>0</v>
      </c>
      <c r="AF218" s="39">
        <v>0</v>
      </c>
      <c r="AG218" s="39">
        <v>0.78600000000000003</v>
      </c>
      <c r="AH218" s="39">
        <v>0</v>
      </c>
      <c r="AI218" s="39">
        <v>1.2749999999999999</v>
      </c>
      <c r="AJ218" s="39">
        <v>0</v>
      </c>
      <c r="AK218" s="39">
        <v>0.66100000000000003</v>
      </c>
      <c r="AL218" s="39">
        <v>0</v>
      </c>
      <c r="AM218" s="39">
        <v>1.911</v>
      </c>
      <c r="AN218" s="39">
        <v>3.0529999999999999</v>
      </c>
      <c r="AO218" s="39">
        <v>0</v>
      </c>
      <c r="AP218" s="39">
        <v>0</v>
      </c>
      <c r="AQ218" s="39">
        <v>0.437</v>
      </c>
      <c r="AR218" s="39">
        <v>1.8979999999999999</v>
      </c>
      <c r="AS218" s="39">
        <v>0</v>
      </c>
      <c r="AT218" s="39">
        <v>0.94299999999999995</v>
      </c>
      <c r="AU218" s="39">
        <v>0</v>
      </c>
      <c r="AV218" s="39">
        <v>0</v>
      </c>
      <c r="AW218" s="39">
        <v>0.36299999999999999</v>
      </c>
      <c r="AX218" s="39">
        <v>0</v>
      </c>
      <c r="AY218" s="39">
        <v>0</v>
      </c>
      <c r="AZ218" s="39">
        <v>0</v>
      </c>
      <c r="BA218" s="39">
        <v>2.5449999999999999</v>
      </c>
      <c r="BB218" s="39">
        <v>3.7989999999999999</v>
      </c>
      <c r="BC218" s="39">
        <v>0</v>
      </c>
      <c r="BD218" s="39">
        <v>1.083</v>
      </c>
      <c r="BE218" s="39">
        <v>0</v>
      </c>
      <c r="BF218" s="39">
        <v>0</v>
      </c>
      <c r="BG218" s="39">
        <v>5.9039999999999999</v>
      </c>
      <c r="BH218" s="39">
        <v>17.818000000000001</v>
      </c>
      <c r="BI218" s="39">
        <v>0</v>
      </c>
      <c r="BJ218" s="39">
        <v>0</v>
      </c>
      <c r="BK218" s="39">
        <v>0</v>
      </c>
    </row>
    <row r="219" spans="1:63" x14ac:dyDescent="0.2">
      <c r="A219" s="30">
        <f t="shared" si="32"/>
        <v>2030</v>
      </c>
      <c r="D219" s="30">
        <f t="shared" si="33"/>
        <v>0</v>
      </c>
      <c r="E219" s="30">
        <f t="shared" si="24"/>
        <v>26</v>
      </c>
      <c r="F219" s="30">
        <f t="shared" si="25"/>
        <v>12</v>
      </c>
      <c r="G219" s="30">
        <f t="shared" si="26"/>
        <v>3</v>
      </c>
      <c r="H219" s="30">
        <f t="shared" si="27"/>
        <v>0</v>
      </c>
      <c r="I219" s="30">
        <f t="shared" si="28"/>
        <v>0</v>
      </c>
      <c r="J219" s="30">
        <f t="shared" si="29"/>
        <v>0</v>
      </c>
      <c r="K219" s="30">
        <f t="shared" si="30"/>
        <v>0</v>
      </c>
      <c r="L219" s="30">
        <f t="shared" si="31"/>
        <v>12</v>
      </c>
      <c r="M219" s="38">
        <v>47818</v>
      </c>
      <c r="N219" s="39">
        <v>0</v>
      </c>
      <c r="O219" s="39">
        <v>0.36299999999999999</v>
      </c>
      <c r="P219" s="39">
        <v>0.36199999999999999</v>
      </c>
      <c r="Q219" s="39">
        <v>2.69</v>
      </c>
      <c r="R219" s="39">
        <v>0</v>
      </c>
      <c r="S219" s="39">
        <v>0.66</v>
      </c>
      <c r="T219" s="39">
        <v>12.773</v>
      </c>
      <c r="U219" s="39">
        <v>0</v>
      </c>
      <c r="V219" s="39">
        <v>0</v>
      </c>
      <c r="W219" s="39">
        <v>0</v>
      </c>
      <c r="X219" s="39">
        <v>3.5750000000000002</v>
      </c>
      <c r="Y219" s="39">
        <v>0</v>
      </c>
      <c r="Z219" s="39">
        <v>0</v>
      </c>
      <c r="AA219" s="39">
        <v>0.18</v>
      </c>
      <c r="AB219" s="39">
        <v>0.06</v>
      </c>
      <c r="AC219" s="39">
        <v>0.64100000000000001</v>
      </c>
      <c r="AD219" s="39">
        <v>0</v>
      </c>
      <c r="AE219" s="39">
        <v>2.8519999999999999</v>
      </c>
      <c r="AF219" s="39">
        <v>1.806</v>
      </c>
      <c r="AG219" s="39">
        <v>0</v>
      </c>
      <c r="AH219" s="39">
        <v>0</v>
      </c>
      <c r="AI219" s="39">
        <v>6.3049999999999997</v>
      </c>
      <c r="AJ219" s="39">
        <v>1.8779999999999999</v>
      </c>
      <c r="AK219" s="39">
        <v>0</v>
      </c>
      <c r="AL219" s="39">
        <v>0.95799999999999996</v>
      </c>
      <c r="AM219" s="39">
        <v>0</v>
      </c>
      <c r="AN219" s="39">
        <v>0</v>
      </c>
      <c r="AO219" s="39">
        <v>0.14199999999999999</v>
      </c>
      <c r="AP219" s="39">
        <v>0.83499999999999996</v>
      </c>
      <c r="AQ219" s="39">
        <v>4.3999999999999997E-2</v>
      </c>
      <c r="AR219" s="39">
        <v>0</v>
      </c>
      <c r="AS219" s="39">
        <v>0.47699999999999998</v>
      </c>
      <c r="AT219" s="39">
        <v>0</v>
      </c>
      <c r="AU219" s="39">
        <v>0</v>
      </c>
      <c r="AV219" s="39">
        <v>0</v>
      </c>
      <c r="AW219" s="39">
        <v>3.03</v>
      </c>
      <c r="AX219" s="39">
        <v>0</v>
      </c>
      <c r="AY219" s="39">
        <v>5.3659999999999997</v>
      </c>
      <c r="AZ219" s="39">
        <v>0.13400000000000001</v>
      </c>
      <c r="BA219" s="39">
        <v>4.6280000000000001</v>
      </c>
      <c r="BB219" s="39">
        <v>0</v>
      </c>
      <c r="BC219" s="39">
        <v>0</v>
      </c>
      <c r="BD219" s="39">
        <v>0.318</v>
      </c>
      <c r="BE219" s="39">
        <v>0</v>
      </c>
      <c r="BF219" s="39">
        <v>10.577999999999999</v>
      </c>
      <c r="BG219" s="39">
        <v>0</v>
      </c>
      <c r="BH219" s="39">
        <v>0</v>
      </c>
      <c r="BI219" s="39">
        <v>0.53200000000000003</v>
      </c>
      <c r="BJ219" s="39">
        <v>0</v>
      </c>
      <c r="BK219" s="39">
        <v>14.036</v>
      </c>
    </row>
    <row r="220" spans="1:63" x14ac:dyDescent="0.2">
      <c r="A220" s="30">
        <f t="shared" si="32"/>
        <v>2031</v>
      </c>
      <c r="D220" s="30">
        <f t="shared" si="33"/>
        <v>4</v>
      </c>
      <c r="E220" s="30">
        <f t="shared" ref="E220:E267" si="34">COUNTIF($N220:$BK220,"&gt;0")</f>
        <v>47</v>
      </c>
      <c r="F220" s="30">
        <f t="shared" ref="F220:F267" si="35">COUNTIF($N220:$BK220,"&gt;1")</f>
        <v>41</v>
      </c>
      <c r="G220" s="30">
        <f t="shared" ref="G220:G267" si="36">COUNTIF($N220:$BK220,"&gt;10")</f>
        <v>19</v>
      </c>
      <c r="H220" s="30">
        <f t="shared" ref="H220:H267" si="37">COUNTIF($N220:$BK220,"&gt;50")</f>
        <v>0</v>
      </c>
      <c r="I220" s="30">
        <f t="shared" ref="I220:I267" si="38">COUNTIF($N220:$BK220,"&gt;100")</f>
        <v>0</v>
      </c>
      <c r="J220" s="30">
        <f t="shared" ref="J220:J267" si="39">COUNTIF($N220:$BK220,"&gt;500")</f>
        <v>0</v>
      </c>
      <c r="K220" s="30">
        <f t="shared" ref="K220:K267" si="40">COUNTIF($N220:$BK220,"&gt;1000")</f>
        <v>0</v>
      </c>
      <c r="L220" s="30">
        <f t="shared" ref="L220:L267" si="41">MONTH(M220)</f>
        <v>1</v>
      </c>
      <c r="M220" s="38">
        <v>47849</v>
      </c>
      <c r="N220" s="39">
        <v>21.606999999999999</v>
      </c>
      <c r="O220" s="39">
        <v>0.27</v>
      </c>
      <c r="P220" s="39">
        <v>11.686</v>
      </c>
      <c r="Q220" s="39">
        <v>1.887</v>
      </c>
      <c r="R220" s="39">
        <v>27.163</v>
      </c>
      <c r="S220" s="39">
        <v>0</v>
      </c>
      <c r="T220" s="39">
        <v>0</v>
      </c>
      <c r="U220" s="39">
        <v>14.631</v>
      </c>
      <c r="V220" s="39">
        <v>8.8260000000000005</v>
      </c>
      <c r="W220" s="39">
        <v>9.7940000000000005</v>
      </c>
      <c r="X220" s="39">
        <v>6.101</v>
      </c>
      <c r="Y220" s="39">
        <v>4.5780000000000003</v>
      </c>
      <c r="Z220" s="39">
        <v>2.4340000000000002</v>
      </c>
      <c r="AA220" s="39">
        <v>5.5389999999999997</v>
      </c>
      <c r="AB220" s="39">
        <v>36.241999999999997</v>
      </c>
      <c r="AC220" s="39">
        <v>0.124</v>
      </c>
      <c r="AD220" s="39">
        <v>0.221</v>
      </c>
      <c r="AE220" s="39">
        <v>31.574000000000002</v>
      </c>
      <c r="AF220" s="39">
        <v>0.71199999999999997</v>
      </c>
      <c r="AG220" s="39">
        <v>13.875999999999999</v>
      </c>
      <c r="AH220" s="39">
        <v>3.964</v>
      </c>
      <c r="AI220" s="39">
        <v>13.904</v>
      </c>
      <c r="AJ220" s="39">
        <v>10.082000000000001</v>
      </c>
      <c r="AK220" s="39">
        <v>3.1680000000000001</v>
      </c>
      <c r="AL220" s="39">
        <v>3.8010000000000002</v>
      </c>
      <c r="AM220" s="39">
        <v>8.0530000000000008</v>
      </c>
      <c r="AN220" s="39">
        <v>8.2140000000000004</v>
      </c>
      <c r="AO220" s="39">
        <v>16.103999999999999</v>
      </c>
      <c r="AP220" s="39">
        <v>13.18</v>
      </c>
      <c r="AQ220" s="39">
        <v>1.355</v>
      </c>
      <c r="AR220" s="39">
        <v>0</v>
      </c>
      <c r="AS220" s="39">
        <v>32.540999999999997</v>
      </c>
      <c r="AT220" s="39">
        <v>1.377</v>
      </c>
      <c r="AU220" s="39">
        <v>9.3829999999999991</v>
      </c>
      <c r="AV220" s="39">
        <v>11.93</v>
      </c>
      <c r="AW220" s="39">
        <v>0.77</v>
      </c>
      <c r="AX220" s="39">
        <v>12.624000000000001</v>
      </c>
      <c r="AY220" s="39">
        <v>3.8279999999999998</v>
      </c>
      <c r="AZ220" s="39">
        <v>2.2120000000000002</v>
      </c>
      <c r="BA220" s="39">
        <v>15.045</v>
      </c>
      <c r="BB220" s="39">
        <v>20.338000000000001</v>
      </c>
      <c r="BC220" s="39">
        <v>1.702</v>
      </c>
      <c r="BD220" s="39">
        <v>3.5310000000000001</v>
      </c>
      <c r="BE220" s="39">
        <v>11.083</v>
      </c>
      <c r="BF220" s="39">
        <v>3.702</v>
      </c>
      <c r="BG220" s="39">
        <v>11.88</v>
      </c>
      <c r="BH220" s="39">
        <v>5.2329999999999997</v>
      </c>
      <c r="BI220" s="39">
        <v>5.5720000000000001</v>
      </c>
      <c r="BJ220" s="39">
        <v>21.161000000000001</v>
      </c>
      <c r="BK220" s="39">
        <v>2.3E-2</v>
      </c>
    </row>
    <row r="221" spans="1:63" x14ac:dyDescent="0.2">
      <c r="A221" s="30">
        <f t="shared" ref="A221:A267" si="42">YEAR(M221)</f>
        <v>2031</v>
      </c>
      <c r="D221" s="30">
        <f t="shared" ref="D221:D267" si="43">COUNTIF(N221:BK221,"&gt;25")</f>
        <v>0</v>
      </c>
      <c r="E221" s="30">
        <f t="shared" si="34"/>
        <v>28</v>
      </c>
      <c r="F221" s="30">
        <f t="shared" si="35"/>
        <v>22</v>
      </c>
      <c r="G221" s="30">
        <f t="shared" si="36"/>
        <v>4</v>
      </c>
      <c r="H221" s="30">
        <f t="shared" si="37"/>
        <v>0</v>
      </c>
      <c r="I221" s="30">
        <f t="shared" si="38"/>
        <v>0</v>
      </c>
      <c r="J221" s="30">
        <f t="shared" si="39"/>
        <v>0</v>
      </c>
      <c r="K221" s="30">
        <f t="shared" si="40"/>
        <v>0</v>
      </c>
      <c r="L221" s="30">
        <f t="shared" si="41"/>
        <v>2</v>
      </c>
      <c r="M221" s="38">
        <v>47880</v>
      </c>
      <c r="N221" s="39">
        <v>0</v>
      </c>
      <c r="O221" s="39">
        <v>4.29</v>
      </c>
      <c r="P221" s="39">
        <v>0</v>
      </c>
      <c r="Q221" s="39">
        <v>0.30599999999999999</v>
      </c>
      <c r="R221" s="39">
        <v>4.3760000000000003</v>
      </c>
      <c r="S221" s="39">
        <v>0</v>
      </c>
      <c r="T221" s="39">
        <v>0</v>
      </c>
      <c r="U221" s="39">
        <v>3.125</v>
      </c>
      <c r="V221" s="39">
        <v>0</v>
      </c>
      <c r="W221" s="39">
        <v>0.745</v>
      </c>
      <c r="X221" s="39">
        <v>0.77300000000000002</v>
      </c>
      <c r="Y221" s="39">
        <v>22.77</v>
      </c>
      <c r="Z221" s="39">
        <v>1.1279999999999999</v>
      </c>
      <c r="AA221" s="39">
        <v>0</v>
      </c>
      <c r="AB221" s="39">
        <v>6.226</v>
      </c>
      <c r="AC221" s="39">
        <v>0</v>
      </c>
      <c r="AD221" s="39">
        <v>0</v>
      </c>
      <c r="AE221" s="39">
        <v>2.298</v>
      </c>
      <c r="AF221" s="39">
        <v>0</v>
      </c>
      <c r="AG221" s="39">
        <v>0.21</v>
      </c>
      <c r="AH221" s="39">
        <v>6.7359999999999998</v>
      </c>
      <c r="AI221" s="39">
        <v>0</v>
      </c>
      <c r="AJ221" s="39">
        <v>0</v>
      </c>
      <c r="AK221" s="39">
        <v>10.576000000000001</v>
      </c>
      <c r="AL221" s="39">
        <v>2.23</v>
      </c>
      <c r="AM221" s="39">
        <v>0</v>
      </c>
      <c r="AN221" s="39">
        <v>1.18</v>
      </c>
      <c r="AO221" s="39">
        <v>3.7919999999999998</v>
      </c>
      <c r="AP221" s="39">
        <v>0</v>
      </c>
      <c r="AQ221" s="39">
        <v>0.91700000000000004</v>
      </c>
      <c r="AR221" s="39">
        <v>0</v>
      </c>
      <c r="AS221" s="39">
        <v>16.972000000000001</v>
      </c>
      <c r="AT221" s="39">
        <v>0</v>
      </c>
      <c r="AU221" s="39">
        <v>9.66</v>
      </c>
      <c r="AV221" s="39">
        <v>10.09</v>
      </c>
      <c r="AW221" s="39">
        <v>0</v>
      </c>
      <c r="AX221" s="39">
        <v>1.3720000000000001</v>
      </c>
      <c r="AY221" s="39">
        <v>0</v>
      </c>
      <c r="AZ221" s="39">
        <v>0</v>
      </c>
      <c r="BA221" s="39">
        <v>5.1369999999999996</v>
      </c>
      <c r="BB221" s="39">
        <v>1.0920000000000001</v>
      </c>
      <c r="BC221" s="39">
        <v>0.70899999999999996</v>
      </c>
      <c r="BD221" s="39">
        <v>2.0390000000000001</v>
      </c>
      <c r="BE221" s="39">
        <v>0</v>
      </c>
      <c r="BF221" s="39">
        <v>0</v>
      </c>
      <c r="BG221" s="39">
        <v>2.2639999999999998</v>
      </c>
      <c r="BH221" s="39">
        <v>0</v>
      </c>
      <c r="BI221" s="39">
        <v>1.119</v>
      </c>
      <c r="BJ221" s="39">
        <v>3.4390000000000001</v>
      </c>
      <c r="BK221" s="39">
        <v>0</v>
      </c>
    </row>
    <row r="222" spans="1:63" x14ac:dyDescent="0.2">
      <c r="A222" s="30">
        <f t="shared" si="42"/>
        <v>2031</v>
      </c>
      <c r="D222" s="30">
        <f t="shared" si="43"/>
        <v>0</v>
      </c>
      <c r="E222" s="30">
        <f t="shared" si="34"/>
        <v>42</v>
      </c>
      <c r="F222" s="30">
        <f t="shared" si="35"/>
        <v>27</v>
      </c>
      <c r="G222" s="30">
        <f t="shared" si="36"/>
        <v>1</v>
      </c>
      <c r="H222" s="30">
        <f t="shared" si="37"/>
        <v>0</v>
      </c>
      <c r="I222" s="30">
        <f t="shared" si="38"/>
        <v>0</v>
      </c>
      <c r="J222" s="30">
        <f t="shared" si="39"/>
        <v>0</v>
      </c>
      <c r="K222" s="30">
        <f t="shared" si="40"/>
        <v>0</v>
      </c>
      <c r="L222" s="30">
        <f t="shared" si="41"/>
        <v>3</v>
      </c>
      <c r="M222" s="38">
        <v>47908</v>
      </c>
      <c r="N222" s="39">
        <v>2.9020000000000001</v>
      </c>
      <c r="O222" s="39">
        <v>0.753</v>
      </c>
      <c r="P222" s="39">
        <v>1.0449999999999999</v>
      </c>
      <c r="Q222" s="39">
        <v>0</v>
      </c>
      <c r="R222" s="39">
        <v>0</v>
      </c>
      <c r="S222" s="39">
        <v>1.9259999999999999</v>
      </c>
      <c r="T222" s="39">
        <v>2.266</v>
      </c>
      <c r="U222" s="39">
        <v>0.3</v>
      </c>
      <c r="V222" s="39">
        <v>0.86299999999999999</v>
      </c>
      <c r="W222" s="39">
        <v>3.0720000000000001</v>
      </c>
      <c r="X222" s="39">
        <v>5.2679999999999998</v>
      </c>
      <c r="Y222" s="39">
        <v>0</v>
      </c>
      <c r="Z222" s="39">
        <v>12.3</v>
      </c>
      <c r="AA222" s="39">
        <v>1.2130000000000001</v>
      </c>
      <c r="AB222" s="39">
        <v>0.14099999999999999</v>
      </c>
      <c r="AC222" s="39">
        <v>0.17199999999999999</v>
      </c>
      <c r="AD222" s="39">
        <v>0</v>
      </c>
      <c r="AE222" s="39">
        <v>1.4139999999999999</v>
      </c>
      <c r="AF222" s="39">
        <v>7.2229999999999999</v>
      </c>
      <c r="AG222" s="39">
        <v>0</v>
      </c>
      <c r="AH222" s="39">
        <v>0.57099999999999995</v>
      </c>
      <c r="AI222" s="39">
        <v>0.53500000000000003</v>
      </c>
      <c r="AJ222" s="39">
        <v>0.25600000000000001</v>
      </c>
      <c r="AK222" s="39">
        <v>2.8109999999999999</v>
      </c>
      <c r="AL222" s="39">
        <v>0</v>
      </c>
      <c r="AM222" s="39">
        <v>4.5659999999999998</v>
      </c>
      <c r="AN222" s="39">
        <v>1.9410000000000001</v>
      </c>
      <c r="AO222" s="39">
        <v>2.3980000000000001</v>
      </c>
      <c r="AP222" s="39">
        <v>2.5569999999999999</v>
      </c>
      <c r="AQ222" s="39">
        <v>0</v>
      </c>
      <c r="AR222" s="39">
        <v>0.83899999999999997</v>
      </c>
      <c r="AS222" s="39">
        <v>1.1000000000000001</v>
      </c>
      <c r="AT222" s="39">
        <v>0.96199999999999997</v>
      </c>
      <c r="AU222" s="39">
        <v>2.9220000000000002</v>
      </c>
      <c r="AV222" s="39">
        <v>3.08</v>
      </c>
      <c r="AW222" s="39">
        <v>0.26800000000000002</v>
      </c>
      <c r="AX222" s="39">
        <v>0.41499999999999998</v>
      </c>
      <c r="AY222" s="39">
        <v>4.585</v>
      </c>
      <c r="AZ222" s="39">
        <v>9.44</v>
      </c>
      <c r="BA222" s="39">
        <v>0.79800000000000004</v>
      </c>
      <c r="BB222" s="39">
        <v>6.6920000000000002</v>
      </c>
      <c r="BC222" s="39">
        <v>1.9690000000000001</v>
      </c>
      <c r="BD222" s="39">
        <v>9.0269999999999992</v>
      </c>
      <c r="BE222" s="39">
        <v>0</v>
      </c>
      <c r="BF222" s="39">
        <v>1.3140000000000001</v>
      </c>
      <c r="BG222" s="39">
        <v>0.98099999999999998</v>
      </c>
      <c r="BH222" s="39">
        <v>1.21</v>
      </c>
      <c r="BI222" s="39">
        <v>0.69899999999999995</v>
      </c>
      <c r="BJ222" s="39">
        <v>1.655</v>
      </c>
      <c r="BK222" s="39">
        <v>3.782</v>
      </c>
    </row>
    <row r="223" spans="1:63" x14ac:dyDescent="0.2">
      <c r="A223" s="30">
        <f t="shared" si="42"/>
        <v>2031</v>
      </c>
      <c r="D223" s="30">
        <f t="shared" si="43"/>
        <v>0</v>
      </c>
      <c r="E223" s="30">
        <f t="shared" si="34"/>
        <v>8</v>
      </c>
      <c r="F223" s="30">
        <f t="shared" si="35"/>
        <v>1</v>
      </c>
      <c r="G223" s="30">
        <f t="shared" si="36"/>
        <v>0</v>
      </c>
      <c r="H223" s="30">
        <f t="shared" si="37"/>
        <v>0</v>
      </c>
      <c r="I223" s="30">
        <f t="shared" si="38"/>
        <v>0</v>
      </c>
      <c r="J223" s="30">
        <f t="shared" si="39"/>
        <v>0</v>
      </c>
      <c r="K223" s="30">
        <f t="shared" si="40"/>
        <v>0</v>
      </c>
      <c r="L223" s="30">
        <f t="shared" si="41"/>
        <v>4</v>
      </c>
      <c r="M223" s="38">
        <v>47939</v>
      </c>
      <c r="N223" s="39">
        <v>1.4750000000000001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0.29099999999999998</v>
      </c>
      <c r="AB223" s="39">
        <v>8.3000000000000004E-2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0.77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0</v>
      </c>
      <c r="AV223" s="39">
        <v>0</v>
      </c>
      <c r="AW223" s="39">
        <v>0</v>
      </c>
      <c r="AX223" s="39">
        <v>0</v>
      </c>
      <c r="AY223" s="39">
        <v>0.46800000000000003</v>
      </c>
      <c r="AZ223" s="39">
        <v>0</v>
      </c>
      <c r="BA223" s="39">
        <v>0.25</v>
      </c>
      <c r="BB223" s="39">
        <v>0</v>
      </c>
      <c r="BC223" s="39">
        <v>0.74</v>
      </c>
      <c r="BD223" s="39">
        <v>0</v>
      </c>
      <c r="BE223" s="39">
        <v>8.7999999999999995E-2</v>
      </c>
      <c r="BF223" s="39">
        <v>0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</row>
    <row r="224" spans="1:63" x14ac:dyDescent="0.2">
      <c r="A224" s="30">
        <f t="shared" si="42"/>
        <v>2031</v>
      </c>
      <c r="D224" s="30">
        <f t="shared" si="43"/>
        <v>0</v>
      </c>
      <c r="E224" s="30">
        <f t="shared" si="34"/>
        <v>13</v>
      </c>
      <c r="F224" s="30">
        <f t="shared" si="35"/>
        <v>2</v>
      </c>
      <c r="G224" s="30">
        <f t="shared" si="36"/>
        <v>0</v>
      </c>
      <c r="H224" s="30">
        <f t="shared" si="37"/>
        <v>0</v>
      </c>
      <c r="I224" s="30">
        <f t="shared" si="38"/>
        <v>0</v>
      </c>
      <c r="J224" s="30">
        <f t="shared" si="39"/>
        <v>0</v>
      </c>
      <c r="K224" s="30">
        <f t="shared" si="40"/>
        <v>0</v>
      </c>
      <c r="L224" s="30">
        <f t="shared" si="41"/>
        <v>5</v>
      </c>
      <c r="M224" s="38">
        <v>47969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1.861</v>
      </c>
      <c r="V224" s="39">
        <v>0.65700000000000003</v>
      </c>
      <c r="W224" s="39">
        <v>0</v>
      </c>
      <c r="X224" s="39">
        <v>0.53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0.434</v>
      </c>
      <c r="AG224" s="39">
        <v>0</v>
      </c>
      <c r="AH224" s="39">
        <v>0</v>
      </c>
      <c r="AI224" s="39">
        <v>0.51400000000000001</v>
      </c>
      <c r="AJ224" s="39">
        <v>0.53200000000000003</v>
      </c>
      <c r="AK224" s="39">
        <v>0</v>
      </c>
      <c r="AL224" s="39">
        <v>1.8140000000000001</v>
      </c>
      <c r="AM224" s="39">
        <v>0</v>
      </c>
      <c r="AN224" s="39">
        <v>0.31900000000000001</v>
      </c>
      <c r="AO224" s="39">
        <v>0</v>
      </c>
      <c r="AP224" s="39">
        <v>0.58499999999999996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9.8000000000000004E-2</v>
      </c>
      <c r="AZ224" s="39">
        <v>0</v>
      </c>
      <c r="BA224" s="39">
        <v>0.499</v>
      </c>
      <c r="BB224" s="39">
        <v>0</v>
      </c>
      <c r="BC224" s="39">
        <v>0</v>
      </c>
      <c r="BD224" s="39">
        <v>0.71099999999999997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0.46200000000000002</v>
      </c>
    </row>
    <row r="225" spans="1:63" x14ac:dyDescent="0.2">
      <c r="A225" s="30">
        <f t="shared" si="42"/>
        <v>2031</v>
      </c>
      <c r="D225" s="30">
        <f t="shared" si="43"/>
        <v>0</v>
      </c>
      <c r="E225" s="30">
        <f t="shared" si="34"/>
        <v>26</v>
      </c>
      <c r="F225" s="30">
        <f t="shared" si="35"/>
        <v>12</v>
      </c>
      <c r="G225" s="30">
        <f t="shared" si="36"/>
        <v>0</v>
      </c>
      <c r="H225" s="30">
        <f t="shared" si="37"/>
        <v>0</v>
      </c>
      <c r="I225" s="30">
        <f t="shared" si="38"/>
        <v>0</v>
      </c>
      <c r="J225" s="30">
        <f t="shared" si="39"/>
        <v>0</v>
      </c>
      <c r="K225" s="30">
        <f t="shared" si="40"/>
        <v>0</v>
      </c>
      <c r="L225" s="30">
        <f t="shared" si="41"/>
        <v>6</v>
      </c>
      <c r="M225" s="38">
        <v>48000</v>
      </c>
      <c r="N225" s="39">
        <v>0</v>
      </c>
      <c r="O225" s="39">
        <v>6.9610000000000003</v>
      </c>
      <c r="P225" s="39">
        <v>0.51700000000000002</v>
      </c>
      <c r="Q225" s="39">
        <v>0.44800000000000001</v>
      </c>
      <c r="R225" s="39">
        <v>0.188</v>
      </c>
      <c r="S225" s="39">
        <v>0</v>
      </c>
      <c r="T225" s="39">
        <v>0.91</v>
      </c>
      <c r="U225" s="39">
        <v>0</v>
      </c>
      <c r="V225" s="39">
        <v>2.1819999999999999</v>
      </c>
      <c r="W225" s="39">
        <v>0</v>
      </c>
      <c r="X225" s="39">
        <v>0.70199999999999996</v>
      </c>
      <c r="Y225" s="39">
        <v>0.70399999999999996</v>
      </c>
      <c r="Z225" s="39">
        <v>7.2999999999999995E-2</v>
      </c>
      <c r="AA225" s="39">
        <v>0</v>
      </c>
      <c r="AB225" s="39">
        <v>0</v>
      </c>
      <c r="AC225" s="39">
        <v>2.25</v>
      </c>
      <c r="AD225" s="39">
        <v>0.95499999999999996</v>
      </c>
      <c r="AE225" s="39">
        <v>9.9000000000000005E-2</v>
      </c>
      <c r="AF225" s="39">
        <v>0</v>
      </c>
      <c r="AG225" s="39">
        <v>0.90500000000000003</v>
      </c>
      <c r="AH225" s="39">
        <v>0</v>
      </c>
      <c r="AI225" s="39">
        <v>0.32</v>
      </c>
      <c r="AJ225" s="39">
        <v>3.9180000000000001</v>
      </c>
      <c r="AK225" s="39">
        <v>0</v>
      </c>
      <c r="AL225" s="39">
        <v>0</v>
      </c>
      <c r="AM225" s="39">
        <v>4.5350000000000001</v>
      </c>
      <c r="AN225" s="39">
        <v>0.86199999999999999</v>
      </c>
      <c r="AO225" s="39">
        <v>0</v>
      </c>
      <c r="AP225" s="39">
        <v>0</v>
      </c>
      <c r="AQ225" s="39">
        <v>2.0169999999999999</v>
      </c>
      <c r="AR225" s="39">
        <v>0.47499999999999998</v>
      </c>
      <c r="AS225" s="39">
        <v>0</v>
      </c>
      <c r="AT225" s="39">
        <v>0</v>
      </c>
      <c r="AU225" s="39">
        <v>1.355</v>
      </c>
      <c r="AV225" s="39">
        <v>0</v>
      </c>
      <c r="AW225" s="39">
        <v>0</v>
      </c>
      <c r="AX225" s="39">
        <v>3.3519999999999999</v>
      </c>
      <c r="AY225" s="39">
        <v>0</v>
      </c>
      <c r="AZ225" s="39">
        <v>1.6759999999999999</v>
      </c>
      <c r="BA225" s="39">
        <v>0</v>
      </c>
      <c r="BB225" s="39">
        <v>1.3380000000000001</v>
      </c>
      <c r="BC225" s="39">
        <v>0</v>
      </c>
      <c r="BD225" s="39">
        <v>0</v>
      </c>
      <c r="BE225" s="39">
        <v>2.024</v>
      </c>
      <c r="BF225" s="39">
        <v>0</v>
      </c>
      <c r="BG225" s="39">
        <v>0</v>
      </c>
      <c r="BH225" s="39">
        <v>4.9000000000000002E-2</v>
      </c>
      <c r="BI225" s="39">
        <v>0</v>
      </c>
      <c r="BJ225" s="39">
        <v>0</v>
      </c>
      <c r="BK225" s="39">
        <v>1.5409999999999999</v>
      </c>
    </row>
    <row r="226" spans="1:63" x14ac:dyDescent="0.2">
      <c r="A226" s="30">
        <f t="shared" si="42"/>
        <v>2031</v>
      </c>
      <c r="D226" s="30">
        <f t="shared" si="43"/>
        <v>27</v>
      </c>
      <c r="E226" s="30">
        <f t="shared" si="34"/>
        <v>50</v>
      </c>
      <c r="F226" s="30">
        <f t="shared" si="35"/>
        <v>50</v>
      </c>
      <c r="G226" s="30">
        <f t="shared" si="36"/>
        <v>42</v>
      </c>
      <c r="H226" s="30">
        <f t="shared" si="37"/>
        <v>7</v>
      </c>
      <c r="I226" s="30">
        <f t="shared" si="38"/>
        <v>0</v>
      </c>
      <c r="J226" s="30">
        <f t="shared" si="39"/>
        <v>0</v>
      </c>
      <c r="K226" s="30">
        <f t="shared" si="40"/>
        <v>0</v>
      </c>
      <c r="L226" s="30">
        <f t="shared" si="41"/>
        <v>7</v>
      </c>
      <c r="M226" s="38">
        <v>48030</v>
      </c>
      <c r="N226" s="39">
        <v>28.120999999999999</v>
      </c>
      <c r="O226" s="39">
        <v>28.995000000000001</v>
      </c>
      <c r="P226" s="39">
        <v>36.600999999999999</v>
      </c>
      <c r="Q226" s="39">
        <v>17.73</v>
      </c>
      <c r="R226" s="39">
        <v>62.063000000000002</v>
      </c>
      <c r="S226" s="39">
        <v>3.6</v>
      </c>
      <c r="T226" s="39">
        <v>54.777000000000001</v>
      </c>
      <c r="U226" s="39">
        <v>7.6470000000000002</v>
      </c>
      <c r="V226" s="39">
        <v>26.890999999999998</v>
      </c>
      <c r="W226" s="39">
        <v>28.907</v>
      </c>
      <c r="X226" s="39">
        <v>22.408000000000001</v>
      </c>
      <c r="Y226" s="39">
        <v>32.31</v>
      </c>
      <c r="Z226" s="39">
        <v>32.811999999999998</v>
      </c>
      <c r="AA226" s="39">
        <v>20.661999999999999</v>
      </c>
      <c r="AB226" s="39">
        <v>48.848999999999997</v>
      </c>
      <c r="AC226" s="39">
        <v>9.3109999999999999</v>
      </c>
      <c r="AD226" s="39">
        <v>6.6349999999999998</v>
      </c>
      <c r="AE226" s="39">
        <v>57.49</v>
      </c>
      <c r="AF226" s="39">
        <v>50.25</v>
      </c>
      <c r="AG226" s="39">
        <v>9.5779999999999994</v>
      </c>
      <c r="AH226" s="39">
        <v>9.0739999999999998</v>
      </c>
      <c r="AI226" s="39">
        <v>50.44</v>
      </c>
      <c r="AJ226" s="39">
        <v>22.026</v>
      </c>
      <c r="AK226" s="39">
        <v>31.637</v>
      </c>
      <c r="AL226" s="39">
        <v>22.244</v>
      </c>
      <c r="AM226" s="39">
        <v>32.518999999999998</v>
      </c>
      <c r="AN226" s="39">
        <v>31.806999999999999</v>
      </c>
      <c r="AO226" s="39">
        <v>24.605</v>
      </c>
      <c r="AP226" s="39">
        <v>34.405000000000001</v>
      </c>
      <c r="AQ226" s="39">
        <v>21.411000000000001</v>
      </c>
      <c r="AR226" s="39">
        <v>4.806</v>
      </c>
      <c r="AS226" s="39">
        <v>64.138000000000005</v>
      </c>
      <c r="AT226" s="39">
        <v>13.231999999999999</v>
      </c>
      <c r="AU226" s="39">
        <v>42.448999999999998</v>
      </c>
      <c r="AV226" s="39">
        <v>29.446000000000002</v>
      </c>
      <c r="AW226" s="39">
        <v>22.856000000000002</v>
      </c>
      <c r="AX226" s="39">
        <v>72.507000000000005</v>
      </c>
      <c r="AY226" s="39">
        <v>1.9910000000000001</v>
      </c>
      <c r="AZ226" s="39">
        <v>14.977</v>
      </c>
      <c r="BA226" s="39">
        <v>49.755000000000003</v>
      </c>
      <c r="BB226" s="39">
        <v>16.652000000000001</v>
      </c>
      <c r="BC226" s="39">
        <v>43.69</v>
      </c>
      <c r="BD226" s="39">
        <v>42.334000000000003</v>
      </c>
      <c r="BE226" s="39">
        <v>14.016</v>
      </c>
      <c r="BF226" s="39">
        <v>22.667999999999999</v>
      </c>
      <c r="BG226" s="39">
        <v>30.071999999999999</v>
      </c>
      <c r="BH226" s="39">
        <v>42.006</v>
      </c>
      <c r="BI226" s="39">
        <v>11.478</v>
      </c>
      <c r="BJ226" s="39">
        <v>31.484999999999999</v>
      </c>
      <c r="BK226" s="39">
        <v>21.18</v>
      </c>
    </row>
    <row r="227" spans="1:63" x14ac:dyDescent="0.2">
      <c r="A227" s="30">
        <f t="shared" si="42"/>
        <v>2031</v>
      </c>
      <c r="D227" s="30">
        <f t="shared" si="43"/>
        <v>1</v>
      </c>
      <c r="E227" s="30">
        <f t="shared" si="34"/>
        <v>50</v>
      </c>
      <c r="F227" s="30">
        <f t="shared" si="35"/>
        <v>47</v>
      </c>
      <c r="G227" s="30">
        <f t="shared" si="36"/>
        <v>6</v>
      </c>
      <c r="H227" s="30">
        <f t="shared" si="37"/>
        <v>0</v>
      </c>
      <c r="I227" s="30">
        <f t="shared" si="38"/>
        <v>0</v>
      </c>
      <c r="J227" s="30">
        <f t="shared" si="39"/>
        <v>0</v>
      </c>
      <c r="K227" s="30">
        <f t="shared" si="40"/>
        <v>0</v>
      </c>
      <c r="L227" s="30">
        <f t="shared" si="41"/>
        <v>8</v>
      </c>
      <c r="M227" s="38">
        <v>48061</v>
      </c>
      <c r="N227" s="39">
        <v>4.74</v>
      </c>
      <c r="O227" s="39">
        <v>1.5780000000000001</v>
      </c>
      <c r="P227" s="39">
        <v>1.931</v>
      </c>
      <c r="Q227" s="39">
        <v>3.3849999999999998</v>
      </c>
      <c r="R227" s="39">
        <v>2.5459999999999998</v>
      </c>
      <c r="S227" s="39">
        <v>5.3979999999999997</v>
      </c>
      <c r="T227" s="39">
        <v>8.6989999999999998</v>
      </c>
      <c r="U227" s="39">
        <v>1.55</v>
      </c>
      <c r="V227" s="39">
        <v>2.2389999999999999</v>
      </c>
      <c r="W227" s="39">
        <v>10.628</v>
      </c>
      <c r="X227" s="39">
        <v>26.001000000000001</v>
      </c>
      <c r="Y227" s="39">
        <v>8.8999999999999996E-2</v>
      </c>
      <c r="Z227" s="39">
        <v>6.0069999999999997</v>
      </c>
      <c r="AA227" s="39">
        <v>1.37</v>
      </c>
      <c r="AB227" s="39">
        <v>6.7930000000000001</v>
      </c>
      <c r="AC227" s="39">
        <v>4.0519999999999996</v>
      </c>
      <c r="AD227" s="39">
        <v>5.0250000000000004</v>
      </c>
      <c r="AE227" s="39">
        <v>0.23799999999999999</v>
      </c>
      <c r="AF227" s="39">
        <v>5.97</v>
      </c>
      <c r="AG227" s="39">
        <v>4.0359999999999996</v>
      </c>
      <c r="AH227" s="39">
        <v>13.576000000000001</v>
      </c>
      <c r="AI227" s="39">
        <v>4.5549999999999997</v>
      </c>
      <c r="AJ227" s="39">
        <v>3.5609999999999999</v>
      </c>
      <c r="AK227" s="39">
        <v>3.7280000000000002</v>
      </c>
      <c r="AL227" s="39">
        <v>3.2879999999999998</v>
      </c>
      <c r="AM227" s="39">
        <v>3.3370000000000002</v>
      </c>
      <c r="AN227" s="39">
        <v>5.79</v>
      </c>
      <c r="AO227" s="39">
        <v>1.9650000000000001</v>
      </c>
      <c r="AP227" s="39">
        <v>1.607</v>
      </c>
      <c r="AQ227" s="39">
        <v>5.2830000000000004</v>
      </c>
      <c r="AR227" s="39">
        <v>6.2720000000000002</v>
      </c>
      <c r="AS227" s="39">
        <v>3.125</v>
      </c>
      <c r="AT227" s="39">
        <v>4.3920000000000003</v>
      </c>
      <c r="AU227" s="39">
        <v>16.64</v>
      </c>
      <c r="AV227" s="39">
        <v>6.7359999999999998</v>
      </c>
      <c r="AW227" s="39">
        <v>1.397</v>
      </c>
      <c r="AX227" s="39">
        <v>3.3140000000000001</v>
      </c>
      <c r="AY227" s="39">
        <v>2.5960000000000001</v>
      </c>
      <c r="AZ227" s="39">
        <v>4.9859999999999998</v>
      </c>
      <c r="BA227" s="39">
        <v>0.77900000000000003</v>
      </c>
      <c r="BB227" s="39">
        <v>16.023</v>
      </c>
      <c r="BC227" s="39">
        <v>1.6850000000000001</v>
      </c>
      <c r="BD227" s="39">
        <v>3.2669999999999999</v>
      </c>
      <c r="BE227" s="39">
        <v>6.4089999999999998</v>
      </c>
      <c r="BF227" s="39">
        <v>3.9289999999999998</v>
      </c>
      <c r="BG227" s="39">
        <v>4.5129999999999999</v>
      </c>
      <c r="BH227" s="39">
        <v>15.134</v>
      </c>
      <c r="BI227" s="39">
        <v>5.3579999999999997</v>
      </c>
      <c r="BJ227" s="39">
        <v>2.1789999999999998</v>
      </c>
      <c r="BK227" s="39">
        <v>2.2210000000000001</v>
      </c>
    </row>
    <row r="228" spans="1:63" x14ac:dyDescent="0.2">
      <c r="A228" s="30">
        <f t="shared" si="42"/>
        <v>2031</v>
      </c>
      <c r="D228" s="30">
        <f t="shared" si="43"/>
        <v>9</v>
      </c>
      <c r="E228" s="30">
        <f t="shared" si="34"/>
        <v>50</v>
      </c>
      <c r="F228" s="30">
        <f t="shared" si="35"/>
        <v>50</v>
      </c>
      <c r="G228" s="30">
        <f t="shared" si="36"/>
        <v>27</v>
      </c>
      <c r="H228" s="30">
        <f t="shared" si="37"/>
        <v>0</v>
      </c>
      <c r="I228" s="30">
        <f t="shared" si="38"/>
        <v>0</v>
      </c>
      <c r="J228" s="30">
        <f t="shared" si="39"/>
        <v>0</v>
      </c>
      <c r="K228" s="30">
        <f t="shared" si="40"/>
        <v>0</v>
      </c>
      <c r="L228" s="30">
        <f t="shared" si="41"/>
        <v>9</v>
      </c>
      <c r="M228" s="38">
        <v>48092</v>
      </c>
      <c r="N228" s="39">
        <v>18.739000000000001</v>
      </c>
      <c r="O228" s="39">
        <v>4.2240000000000002</v>
      </c>
      <c r="P228" s="39">
        <v>7.7519999999999998</v>
      </c>
      <c r="Q228" s="39">
        <v>17.666</v>
      </c>
      <c r="R228" s="39">
        <v>34.515999999999998</v>
      </c>
      <c r="S228" s="39">
        <v>4.2149999999999999</v>
      </c>
      <c r="T228" s="39">
        <v>11.936</v>
      </c>
      <c r="U228" s="39">
        <v>27.475999999999999</v>
      </c>
      <c r="V228" s="39">
        <v>27.943999999999999</v>
      </c>
      <c r="W228" s="39">
        <v>4.5170000000000003</v>
      </c>
      <c r="X228" s="39">
        <v>29.937000000000001</v>
      </c>
      <c r="Y228" s="39">
        <v>1.956</v>
      </c>
      <c r="Z228" s="39">
        <v>4.3849999999999998</v>
      </c>
      <c r="AA228" s="39">
        <v>19.62</v>
      </c>
      <c r="AB228" s="39">
        <v>3.63</v>
      </c>
      <c r="AC228" s="39">
        <v>18.143999999999998</v>
      </c>
      <c r="AD228" s="39">
        <v>1.8819999999999999</v>
      </c>
      <c r="AE228" s="39">
        <v>17.18</v>
      </c>
      <c r="AF228" s="39">
        <v>1.8460000000000001</v>
      </c>
      <c r="AG228" s="39">
        <v>17.472000000000001</v>
      </c>
      <c r="AH228" s="39">
        <v>8.7230000000000008</v>
      </c>
      <c r="AI228" s="39">
        <v>20.919</v>
      </c>
      <c r="AJ228" s="39">
        <v>15.94</v>
      </c>
      <c r="AK228" s="39">
        <v>23.215</v>
      </c>
      <c r="AL228" s="39">
        <v>7.6260000000000003</v>
      </c>
      <c r="AM228" s="39">
        <v>11.622</v>
      </c>
      <c r="AN228" s="39">
        <v>3.9249999999999998</v>
      </c>
      <c r="AO228" s="39">
        <v>16.972999999999999</v>
      </c>
      <c r="AP228" s="39">
        <v>3.919</v>
      </c>
      <c r="AQ228" s="39">
        <v>18.507999999999999</v>
      </c>
      <c r="AR228" s="39">
        <v>44.360999999999997</v>
      </c>
      <c r="AS228" s="39">
        <v>4.3529999999999998</v>
      </c>
      <c r="AT228" s="39">
        <v>9.3879999999999999</v>
      </c>
      <c r="AU228" s="39">
        <v>11.297000000000001</v>
      </c>
      <c r="AV228" s="39">
        <v>19.027000000000001</v>
      </c>
      <c r="AW228" s="39">
        <v>6.2149999999999999</v>
      </c>
      <c r="AX228" s="39">
        <v>2.13</v>
      </c>
      <c r="AY228" s="39">
        <v>27.89</v>
      </c>
      <c r="AZ228" s="39">
        <v>3.74</v>
      </c>
      <c r="BA228" s="39">
        <v>27.571999999999999</v>
      </c>
      <c r="BB228" s="39">
        <v>17.600000000000001</v>
      </c>
      <c r="BC228" s="39">
        <v>4.835</v>
      </c>
      <c r="BD228" s="39">
        <v>3.9550000000000001</v>
      </c>
      <c r="BE228" s="39">
        <v>13.539</v>
      </c>
      <c r="BF228" s="39">
        <v>7.3230000000000004</v>
      </c>
      <c r="BG228" s="39">
        <v>12.443</v>
      </c>
      <c r="BH228" s="39">
        <v>6.5540000000000003</v>
      </c>
      <c r="BI228" s="39">
        <v>40.625</v>
      </c>
      <c r="BJ228" s="39">
        <v>31.106000000000002</v>
      </c>
      <c r="BK228" s="39">
        <v>2.1579999999999999</v>
      </c>
    </row>
    <row r="229" spans="1:63" x14ac:dyDescent="0.2">
      <c r="A229" s="30">
        <f t="shared" si="42"/>
        <v>2031</v>
      </c>
      <c r="D229" s="30">
        <f t="shared" si="43"/>
        <v>4</v>
      </c>
      <c r="E229" s="30">
        <f t="shared" si="34"/>
        <v>49</v>
      </c>
      <c r="F229" s="30">
        <f t="shared" si="35"/>
        <v>44</v>
      </c>
      <c r="G229" s="30">
        <f t="shared" si="36"/>
        <v>13</v>
      </c>
      <c r="H229" s="30">
        <f t="shared" si="37"/>
        <v>0</v>
      </c>
      <c r="I229" s="30">
        <f t="shared" si="38"/>
        <v>0</v>
      </c>
      <c r="J229" s="30">
        <f t="shared" si="39"/>
        <v>0</v>
      </c>
      <c r="K229" s="30">
        <f t="shared" si="40"/>
        <v>0</v>
      </c>
      <c r="L229" s="30">
        <f t="shared" si="41"/>
        <v>10</v>
      </c>
      <c r="M229" s="38">
        <v>48122</v>
      </c>
      <c r="N229" s="39">
        <v>5.1639999999999997</v>
      </c>
      <c r="O229" s="39">
        <v>2.5259999999999998</v>
      </c>
      <c r="P229" s="39">
        <v>10.134</v>
      </c>
      <c r="Q229" s="39">
        <v>2.1309999999999998</v>
      </c>
      <c r="R229" s="39">
        <v>3.4830000000000001</v>
      </c>
      <c r="S229" s="39">
        <v>2.6880000000000002</v>
      </c>
      <c r="T229" s="39">
        <v>5.9089999999999998</v>
      </c>
      <c r="U229" s="39">
        <v>39.088999999999999</v>
      </c>
      <c r="V229" s="39">
        <v>26.155000000000001</v>
      </c>
      <c r="W229" s="39">
        <v>0.48599999999999999</v>
      </c>
      <c r="X229" s="39">
        <v>13.606999999999999</v>
      </c>
      <c r="Y229" s="39">
        <v>0.81599999999999995</v>
      </c>
      <c r="Z229" s="39">
        <v>2.2400000000000002</v>
      </c>
      <c r="AA229" s="39">
        <v>8.2650000000000006</v>
      </c>
      <c r="AB229" s="39">
        <v>1.954</v>
      </c>
      <c r="AC229" s="39">
        <v>6.61</v>
      </c>
      <c r="AD229" s="39">
        <v>32.677999999999997</v>
      </c>
      <c r="AE229" s="39">
        <v>1.3560000000000001</v>
      </c>
      <c r="AF229" s="39">
        <v>2.919</v>
      </c>
      <c r="AG229" s="39">
        <v>17.303000000000001</v>
      </c>
      <c r="AH229" s="39">
        <v>2.6429999999999998</v>
      </c>
      <c r="AI229" s="39">
        <v>3.843</v>
      </c>
      <c r="AJ229" s="39">
        <v>0</v>
      </c>
      <c r="AK229" s="39">
        <v>15.435</v>
      </c>
      <c r="AL229" s="39">
        <v>0.92700000000000005</v>
      </c>
      <c r="AM229" s="39">
        <v>14.256</v>
      </c>
      <c r="AN229" s="39">
        <v>14.339</v>
      </c>
      <c r="AO229" s="39">
        <v>10.319000000000001</v>
      </c>
      <c r="AP229" s="39">
        <v>1.0189999999999999</v>
      </c>
      <c r="AQ229" s="39">
        <v>7.7779999999999996</v>
      </c>
      <c r="AR229" s="39">
        <v>9.6039999999999992</v>
      </c>
      <c r="AS229" s="39">
        <v>3.7050000000000001</v>
      </c>
      <c r="AT229" s="39">
        <v>4.4649999999999999</v>
      </c>
      <c r="AU229" s="39">
        <v>5.1260000000000003</v>
      </c>
      <c r="AV229" s="39">
        <v>2.9260000000000002</v>
      </c>
      <c r="AW229" s="39">
        <v>3.1669999999999998</v>
      </c>
      <c r="AX229" s="39">
        <v>2.0110000000000001</v>
      </c>
      <c r="AY229" s="39">
        <v>5.2249999999999996</v>
      </c>
      <c r="AZ229" s="39">
        <v>3.7949999999999999</v>
      </c>
      <c r="BA229" s="39">
        <v>1.4970000000000001</v>
      </c>
      <c r="BB229" s="39">
        <v>2.875</v>
      </c>
      <c r="BC229" s="39">
        <v>3.242</v>
      </c>
      <c r="BD229" s="39">
        <v>12.398</v>
      </c>
      <c r="BE229" s="39">
        <v>0.28100000000000003</v>
      </c>
      <c r="BF229" s="39">
        <v>41.905000000000001</v>
      </c>
      <c r="BG229" s="39">
        <v>2.3149999999999999</v>
      </c>
      <c r="BH229" s="39">
        <v>7.8449999999999998</v>
      </c>
      <c r="BI229" s="39">
        <v>2.0529999999999999</v>
      </c>
      <c r="BJ229" s="39">
        <v>12.582000000000001</v>
      </c>
      <c r="BK229" s="39">
        <v>0.82799999999999996</v>
      </c>
    </row>
    <row r="230" spans="1:63" x14ac:dyDescent="0.2">
      <c r="A230" s="30">
        <f t="shared" si="42"/>
        <v>2031</v>
      </c>
      <c r="D230" s="30">
        <f t="shared" si="43"/>
        <v>0</v>
      </c>
      <c r="E230" s="30">
        <f t="shared" si="34"/>
        <v>21</v>
      </c>
      <c r="F230" s="30">
        <f t="shared" si="35"/>
        <v>6</v>
      </c>
      <c r="G230" s="30">
        <f t="shared" si="36"/>
        <v>0</v>
      </c>
      <c r="H230" s="30">
        <f t="shared" si="37"/>
        <v>0</v>
      </c>
      <c r="I230" s="30">
        <f t="shared" si="38"/>
        <v>0</v>
      </c>
      <c r="J230" s="30">
        <f t="shared" si="39"/>
        <v>0</v>
      </c>
      <c r="K230" s="30">
        <f t="shared" si="40"/>
        <v>0</v>
      </c>
      <c r="L230" s="30">
        <f t="shared" si="41"/>
        <v>11</v>
      </c>
      <c r="M230" s="38">
        <v>48153</v>
      </c>
      <c r="N230" s="39">
        <v>2.6960000000000002</v>
      </c>
      <c r="O230" s="39">
        <v>0</v>
      </c>
      <c r="P230" s="39">
        <v>0.496</v>
      </c>
      <c r="Q230" s="39">
        <v>0</v>
      </c>
      <c r="R230" s="39">
        <v>0.57199999999999995</v>
      </c>
      <c r="S230" s="39">
        <v>0.152</v>
      </c>
      <c r="T230" s="39">
        <v>0</v>
      </c>
      <c r="U230" s="39">
        <v>0</v>
      </c>
      <c r="V230" s="39">
        <v>0</v>
      </c>
      <c r="W230" s="39">
        <v>0.496</v>
      </c>
      <c r="X230" s="39">
        <v>3.379</v>
      </c>
      <c r="Y230" s="39">
        <v>0</v>
      </c>
      <c r="Z230" s="39">
        <v>0.628</v>
      </c>
      <c r="AA230" s="39">
        <v>0</v>
      </c>
      <c r="AB230" s="39">
        <v>0</v>
      </c>
      <c r="AC230" s="39">
        <v>0</v>
      </c>
      <c r="AD230" s="39">
        <v>0.48899999999999999</v>
      </c>
      <c r="AE230" s="39">
        <v>0</v>
      </c>
      <c r="AF230" s="39">
        <v>0</v>
      </c>
      <c r="AG230" s="39">
        <v>4.47</v>
      </c>
      <c r="AH230" s="39">
        <v>0</v>
      </c>
      <c r="AI230" s="39">
        <v>0</v>
      </c>
      <c r="AJ230" s="39">
        <v>1.1419999999999999</v>
      </c>
      <c r="AK230" s="39">
        <v>0</v>
      </c>
      <c r="AL230" s="39">
        <v>0</v>
      </c>
      <c r="AM230" s="39">
        <v>0.75800000000000001</v>
      </c>
      <c r="AN230" s="39">
        <v>0</v>
      </c>
      <c r="AO230" s="39">
        <v>1.206</v>
      </c>
      <c r="AP230" s="39">
        <v>6.9000000000000006E-2</v>
      </c>
      <c r="AQ230" s="39">
        <v>0</v>
      </c>
      <c r="AR230" s="39">
        <v>0</v>
      </c>
      <c r="AS230" s="39">
        <v>0.108</v>
      </c>
      <c r="AT230" s="39">
        <v>0.23100000000000001</v>
      </c>
      <c r="AU230" s="39">
        <v>0</v>
      </c>
      <c r="AV230" s="39">
        <v>0.626</v>
      </c>
      <c r="AW230" s="39">
        <v>0</v>
      </c>
      <c r="AX230" s="39">
        <v>8.0000000000000002E-3</v>
      </c>
      <c r="AY230" s="39">
        <v>0</v>
      </c>
      <c r="AZ230" s="39">
        <v>0</v>
      </c>
      <c r="BA230" s="39">
        <v>0</v>
      </c>
      <c r="BB230" s="39">
        <v>0.40899999999999997</v>
      </c>
      <c r="BC230" s="39">
        <v>0</v>
      </c>
      <c r="BD230" s="39">
        <v>4.7370000000000001</v>
      </c>
      <c r="BE230" s="39">
        <v>0</v>
      </c>
      <c r="BF230" s="39">
        <v>0</v>
      </c>
      <c r="BG230" s="39">
        <v>0</v>
      </c>
      <c r="BH230" s="39">
        <v>0.73399999999999999</v>
      </c>
      <c r="BI230" s="39">
        <v>0</v>
      </c>
      <c r="BJ230" s="39">
        <v>0</v>
      </c>
      <c r="BK230" s="39">
        <v>0.23</v>
      </c>
    </row>
    <row r="231" spans="1:63" x14ac:dyDescent="0.2">
      <c r="A231" s="30">
        <f t="shared" si="42"/>
        <v>2031</v>
      </c>
      <c r="D231" s="30">
        <f t="shared" si="43"/>
        <v>5</v>
      </c>
      <c r="E231" s="30">
        <f t="shared" si="34"/>
        <v>46</v>
      </c>
      <c r="F231" s="30">
        <f t="shared" si="35"/>
        <v>39</v>
      </c>
      <c r="G231" s="30">
        <f t="shared" si="36"/>
        <v>16</v>
      </c>
      <c r="H231" s="30">
        <f t="shared" si="37"/>
        <v>0</v>
      </c>
      <c r="I231" s="30">
        <f t="shared" si="38"/>
        <v>0</v>
      </c>
      <c r="J231" s="30">
        <f t="shared" si="39"/>
        <v>0</v>
      </c>
      <c r="K231" s="30">
        <f t="shared" si="40"/>
        <v>0</v>
      </c>
      <c r="L231" s="30">
        <f t="shared" si="41"/>
        <v>12</v>
      </c>
      <c r="M231" s="38">
        <v>48183</v>
      </c>
      <c r="N231" s="39">
        <v>2.222</v>
      </c>
      <c r="O231" s="39">
        <v>11.788</v>
      </c>
      <c r="P231" s="39">
        <v>2.2080000000000002</v>
      </c>
      <c r="Q231" s="39">
        <v>7.9119999999999999</v>
      </c>
      <c r="R231" s="39">
        <v>0.72599999999999998</v>
      </c>
      <c r="S231" s="39">
        <v>9.4250000000000007</v>
      </c>
      <c r="T231" s="39">
        <v>30.635999999999999</v>
      </c>
      <c r="U231" s="39">
        <v>0.62</v>
      </c>
      <c r="V231" s="39">
        <v>0</v>
      </c>
      <c r="W231" s="39">
        <v>20.058</v>
      </c>
      <c r="X231" s="39">
        <v>14.279</v>
      </c>
      <c r="Y231" s="39">
        <v>7.3810000000000002</v>
      </c>
      <c r="Z231" s="39">
        <v>6.9169999999999998</v>
      </c>
      <c r="AA231" s="39">
        <v>4.1100000000000003</v>
      </c>
      <c r="AB231" s="39">
        <v>4.2510000000000003</v>
      </c>
      <c r="AC231" s="39">
        <v>7.4859999999999998</v>
      </c>
      <c r="AD231" s="39">
        <v>3.3879999999999999</v>
      </c>
      <c r="AE231" s="39">
        <v>4.8319999999999999</v>
      </c>
      <c r="AF231" s="39">
        <v>0</v>
      </c>
      <c r="AG231" s="39">
        <v>31.106999999999999</v>
      </c>
      <c r="AH231" s="39">
        <v>13.1</v>
      </c>
      <c r="AI231" s="39">
        <v>2.7370000000000001</v>
      </c>
      <c r="AJ231" s="39">
        <v>38.280999999999999</v>
      </c>
      <c r="AK231" s="39">
        <v>0</v>
      </c>
      <c r="AL231" s="39">
        <v>0</v>
      </c>
      <c r="AM231" s="39">
        <v>36.070999999999998</v>
      </c>
      <c r="AN231" s="39">
        <v>10.428000000000001</v>
      </c>
      <c r="AO231" s="39">
        <v>3.3119999999999998</v>
      </c>
      <c r="AP231" s="39">
        <v>5.7809999999999997</v>
      </c>
      <c r="AQ231" s="39">
        <v>4.0229999999999997</v>
      </c>
      <c r="AR231" s="39">
        <v>11.34</v>
      </c>
      <c r="AS231" s="39">
        <v>6.3040000000000003</v>
      </c>
      <c r="AT231" s="39">
        <v>0.69599999999999995</v>
      </c>
      <c r="AU231" s="39">
        <v>19.047999999999998</v>
      </c>
      <c r="AV231" s="39">
        <v>5.5259999999999998</v>
      </c>
      <c r="AW231" s="39">
        <v>8.6219999999999999</v>
      </c>
      <c r="AX231" s="39">
        <v>9.8279999999999994</v>
      </c>
      <c r="AY231" s="39">
        <v>0.77600000000000002</v>
      </c>
      <c r="AZ231" s="39">
        <v>5.2240000000000002</v>
      </c>
      <c r="BA231" s="39">
        <v>3.45</v>
      </c>
      <c r="BB231" s="39">
        <v>40.881999999999998</v>
      </c>
      <c r="BC231" s="39">
        <v>0.48499999999999999</v>
      </c>
      <c r="BD231" s="39">
        <v>5.8579999999999997</v>
      </c>
      <c r="BE231" s="39">
        <v>2.6230000000000002</v>
      </c>
      <c r="BF231" s="39">
        <v>14.064</v>
      </c>
      <c r="BG231" s="39">
        <v>11.500999999999999</v>
      </c>
      <c r="BH231" s="39">
        <v>0.127</v>
      </c>
      <c r="BI231" s="39">
        <v>20.672000000000001</v>
      </c>
      <c r="BJ231" s="39">
        <v>11.961</v>
      </c>
      <c r="BK231" s="39">
        <v>0.49</v>
      </c>
    </row>
    <row r="232" spans="1:63" x14ac:dyDescent="0.2">
      <c r="A232" s="30">
        <f t="shared" si="42"/>
        <v>2032</v>
      </c>
      <c r="D232" s="30">
        <f t="shared" si="43"/>
        <v>5</v>
      </c>
      <c r="E232" s="30">
        <f t="shared" si="34"/>
        <v>48</v>
      </c>
      <c r="F232" s="30">
        <f t="shared" si="35"/>
        <v>44</v>
      </c>
      <c r="G232" s="30">
        <f t="shared" si="36"/>
        <v>16</v>
      </c>
      <c r="H232" s="30">
        <f t="shared" si="37"/>
        <v>0</v>
      </c>
      <c r="I232" s="30">
        <f t="shared" si="38"/>
        <v>0</v>
      </c>
      <c r="J232" s="30">
        <f t="shared" si="39"/>
        <v>0</v>
      </c>
      <c r="K232" s="30">
        <f t="shared" si="40"/>
        <v>0</v>
      </c>
      <c r="L232" s="30">
        <f t="shared" si="41"/>
        <v>1</v>
      </c>
      <c r="M232" s="38">
        <v>48214</v>
      </c>
      <c r="N232" s="39">
        <v>30.419</v>
      </c>
      <c r="O232" s="39">
        <v>0</v>
      </c>
      <c r="P232" s="39">
        <v>8.8940000000000001</v>
      </c>
      <c r="Q232" s="39">
        <v>5.2130000000000001</v>
      </c>
      <c r="R232" s="39">
        <v>17.943999999999999</v>
      </c>
      <c r="S232" s="39">
        <v>5.8490000000000002</v>
      </c>
      <c r="T232" s="39">
        <v>3.996</v>
      </c>
      <c r="U232" s="39">
        <v>6.92</v>
      </c>
      <c r="V232" s="39">
        <v>8.0220000000000002</v>
      </c>
      <c r="W232" s="39">
        <v>5.577</v>
      </c>
      <c r="X232" s="39">
        <v>18.707999999999998</v>
      </c>
      <c r="Y232" s="39">
        <v>0.68500000000000005</v>
      </c>
      <c r="Z232" s="39">
        <v>10.005000000000001</v>
      </c>
      <c r="AA232" s="39">
        <v>8.4629999999999992</v>
      </c>
      <c r="AB232" s="39">
        <v>5.7380000000000004</v>
      </c>
      <c r="AC232" s="39">
        <v>38.262999999999998</v>
      </c>
      <c r="AD232" s="39">
        <v>4.5979999999999999</v>
      </c>
      <c r="AE232" s="39">
        <v>6.4340000000000002</v>
      </c>
      <c r="AF232" s="39">
        <v>6.2720000000000002</v>
      </c>
      <c r="AG232" s="39">
        <v>3.0259999999999998</v>
      </c>
      <c r="AH232" s="39">
        <v>10.827999999999999</v>
      </c>
      <c r="AI232" s="39">
        <v>13.023</v>
      </c>
      <c r="AJ232" s="39">
        <v>20.405000000000001</v>
      </c>
      <c r="AK232" s="39">
        <v>1.014</v>
      </c>
      <c r="AL232" s="39">
        <v>0.89</v>
      </c>
      <c r="AM232" s="39">
        <v>8.7680000000000007</v>
      </c>
      <c r="AN232" s="39">
        <v>5.0620000000000003</v>
      </c>
      <c r="AO232" s="39">
        <v>38.085999999999999</v>
      </c>
      <c r="AP232" s="39">
        <v>23.28</v>
      </c>
      <c r="AQ232" s="39">
        <v>0.95299999999999996</v>
      </c>
      <c r="AR232" s="39">
        <v>5.4809999999999999</v>
      </c>
      <c r="AS232" s="39">
        <v>2.98</v>
      </c>
      <c r="AT232" s="39">
        <v>0</v>
      </c>
      <c r="AU232" s="39">
        <v>25.841999999999999</v>
      </c>
      <c r="AV232" s="39">
        <v>12.054</v>
      </c>
      <c r="AW232" s="39">
        <v>2.7480000000000002</v>
      </c>
      <c r="AX232" s="39">
        <v>10.115</v>
      </c>
      <c r="AY232" s="39">
        <v>9.41</v>
      </c>
      <c r="AZ232" s="39">
        <v>3.0139999999999998</v>
      </c>
      <c r="BA232" s="39">
        <v>7.5170000000000003</v>
      </c>
      <c r="BB232" s="39">
        <v>28.727</v>
      </c>
      <c r="BC232" s="39">
        <v>1.988</v>
      </c>
      <c r="BD232" s="39">
        <v>0.95099999999999996</v>
      </c>
      <c r="BE232" s="39">
        <v>14.82</v>
      </c>
      <c r="BF232" s="39">
        <v>3.9809999999999999</v>
      </c>
      <c r="BG232" s="39">
        <v>8.9559999999999995</v>
      </c>
      <c r="BH232" s="39">
        <v>4.8239999999999998</v>
      </c>
      <c r="BI232" s="39">
        <v>8.1349999999999998</v>
      </c>
      <c r="BJ232" s="39">
        <v>16.247</v>
      </c>
      <c r="BK232" s="39">
        <v>3.6680000000000001</v>
      </c>
    </row>
    <row r="233" spans="1:63" x14ac:dyDescent="0.2">
      <c r="A233" s="30">
        <f t="shared" si="42"/>
        <v>2032</v>
      </c>
      <c r="D233" s="30">
        <f t="shared" si="43"/>
        <v>1</v>
      </c>
      <c r="E233" s="30">
        <f t="shared" si="34"/>
        <v>35</v>
      </c>
      <c r="F233" s="30">
        <f t="shared" si="35"/>
        <v>26</v>
      </c>
      <c r="G233" s="30">
        <f t="shared" si="36"/>
        <v>4</v>
      </c>
      <c r="H233" s="30">
        <f t="shared" si="37"/>
        <v>0</v>
      </c>
      <c r="I233" s="30">
        <f t="shared" si="38"/>
        <v>0</v>
      </c>
      <c r="J233" s="30">
        <f t="shared" si="39"/>
        <v>0</v>
      </c>
      <c r="K233" s="30">
        <f t="shared" si="40"/>
        <v>0</v>
      </c>
      <c r="L233" s="30">
        <f t="shared" si="41"/>
        <v>2</v>
      </c>
      <c r="M233" s="38">
        <v>48245</v>
      </c>
      <c r="N233" s="39">
        <v>0</v>
      </c>
      <c r="O233" s="39">
        <v>10.882999999999999</v>
      </c>
      <c r="P233" s="39">
        <v>0.192</v>
      </c>
      <c r="Q233" s="39">
        <v>8.7889999999999997</v>
      </c>
      <c r="R233" s="39">
        <v>7.1589999999999998</v>
      </c>
      <c r="S233" s="39">
        <v>0</v>
      </c>
      <c r="T233" s="39">
        <v>4.3949999999999996</v>
      </c>
      <c r="U233" s="39">
        <v>0</v>
      </c>
      <c r="V233" s="39">
        <v>0</v>
      </c>
      <c r="W233" s="39">
        <v>4.8490000000000002</v>
      </c>
      <c r="X233" s="39">
        <v>0</v>
      </c>
      <c r="Y233" s="39">
        <v>27.48</v>
      </c>
      <c r="Z233" s="39">
        <v>4.2240000000000002</v>
      </c>
      <c r="AA233" s="39">
        <v>0</v>
      </c>
      <c r="AB233" s="39">
        <v>0</v>
      </c>
      <c r="AC233" s="39">
        <v>8.7219999999999995</v>
      </c>
      <c r="AD233" s="39">
        <v>1.675</v>
      </c>
      <c r="AE233" s="39">
        <v>0.22600000000000001</v>
      </c>
      <c r="AF233" s="39">
        <v>1.8640000000000001</v>
      </c>
      <c r="AG233" s="39">
        <v>2.7E-2</v>
      </c>
      <c r="AH233" s="39">
        <v>4.6980000000000004</v>
      </c>
      <c r="AI233" s="39">
        <v>7.1999999999999995E-2</v>
      </c>
      <c r="AJ233" s="39">
        <v>8.0310000000000006</v>
      </c>
      <c r="AK233" s="39">
        <v>3.0270000000000001</v>
      </c>
      <c r="AL233" s="39">
        <v>2.355</v>
      </c>
      <c r="AM233" s="39">
        <v>0</v>
      </c>
      <c r="AN233" s="39">
        <v>18.669</v>
      </c>
      <c r="AO233" s="39">
        <v>0</v>
      </c>
      <c r="AP233" s="39">
        <v>1.736</v>
      </c>
      <c r="AQ233" s="39">
        <v>1.7090000000000001</v>
      </c>
      <c r="AR233" s="39">
        <v>4.048</v>
      </c>
      <c r="AS233" s="39">
        <v>0</v>
      </c>
      <c r="AT233" s="39">
        <v>0</v>
      </c>
      <c r="AU233" s="39">
        <v>2.536</v>
      </c>
      <c r="AV233" s="39">
        <v>1.893</v>
      </c>
      <c r="AW233" s="39">
        <v>6.2359999999999998</v>
      </c>
      <c r="AX233" s="39">
        <v>5.6000000000000001E-2</v>
      </c>
      <c r="AY233" s="39">
        <v>0.36399999999999999</v>
      </c>
      <c r="AZ233" s="39">
        <v>0.35799999999999998</v>
      </c>
      <c r="BA233" s="39">
        <v>0</v>
      </c>
      <c r="BB233" s="39">
        <v>6.6609999999999996</v>
      </c>
      <c r="BC233" s="39">
        <v>0.115</v>
      </c>
      <c r="BD233" s="39">
        <v>5.4640000000000004</v>
      </c>
      <c r="BE233" s="39">
        <v>0.65</v>
      </c>
      <c r="BF233" s="39">
        <v>5.52</v>
      </c>
      <c r="BG233" s="39">
        <v>0</v>
      </c>
      <c r="BH233" s="39">
        <v>0</v>
      </c>
      <c r="BI233" s="39">
        <v>6.1909999999999998</v>
      </c>
      <c r="BJ233" s="39">
        <v>12.17</v>
      </c>
      <c r="BK233" s="39">
        <v>0</v>
      </c>
    </row>
    <row r="234" spans="1:63" x14ac:dyDescent="0.2">
      <c r="A234" s="30">
        <f t="shared" si="42"/>
        <v>2032</v>
      </c>
      <c r="D234" s="30">
        <f t="shared" si="43"/>
        <v>0</v>
      </c>
      <c r="E234" s="30">
        <f t="shared" si="34"/>
        <v>38</v>
      </c>
      <c r="F234" s="30">
        <f t="shared" si="35"/>
        <v>31</v>
      </c>
      <c r="G234" s="30">
        <f t="shared" si="36"/>
        <v>1</v>
      </c>
      <c r="H234" s="30">
        <f t="shared" si="37"/>
        <v>0</v>
      </c>
      <c r="I234" s="30">
        <f t="shared" si="38"/>
        <v>0</v>
      </c>
      <c r="J234" s="30">
        <f t="shared" si="39"/>
        <v>0</v>
      </c>
      <c r="K234" s="30">
        <f t="shared" si="40"/>
        <v>0</v>
      </c>
      <c r="L234" s="30">
        <f t="shared" si="41"/>
        <v>3</v>
      </c>
      <c r="M234" s="38">
        <v>48274</v>
      </c>
      <c r="N234" s="39">
        <v>0.126</v>
      </c>
      <c r="O234" s="39">
        <v>3.4580000000000002</v>
      </c>
      <c r="P234" s="39">
        <v>0</v>
      </c>
      <c r="Q234" s="39">
        <v>2.9670000000000001</v>
      </c>
      <c r="R234" s="39">
        <v>0</v>
      </c>
      <c r="S234" s="39">
        <v>4.3479999999999999</v>
      </c>
      <c r="T234" s="39">
        <v>1.2330000000000001</v>
      </c>
      <c r="U234" s="39">
        <v>2.8170000000000002</v>
      </c>
      <c r="V234" s="39">
        <v>1.7010000000000001</v>
      </c>
      <c r="W234" s="39">
        <v>2.298</v>
      </c>
      <c r="X234" s="39">
        <v>1.073</v>
      </c>
      <c r="Y234" s="39">
        <v>1.6339999999999999</v>
      </c>
      <c r="Z234" s="39">
        <v>13.23</v>
      </c>
      <c r="AA234" s="39">
        <v>1.1419999999999999</v>
      </c>
      <c r="AB234" s="39">
        <v>3.5329999999999999</v>
      </c>
      <c r="AC234" s="39">
        <v>0.28299999999999997</v>
      </c>
      <c r="AD234" s="39">
        <v>3.8740000000000001</v>
      </c>
      <c r="AE234" s="39">
        <v>0.66</v>
      </c>
      <c r="AF234" s="39">
        <v>1.952</v>
      </c>
      <c r="AG234" s="39">
        <v>1.34</v>
      </c>
      <c r="AH234" s="39">
        <v>1.177</v>
      </c>
      <c r="AI234" s="39">
        <v>0.56699999999999995</v>
      </c>
      <c r="AJ234" s="39">
        <v>0</v>
      </c>
      <c r="AK234" s="39">
        <v>0.72299999999999998</v>
      </c>
      <c r="AL234" s="39">
        <v>0</v>
      </c>
      <c r="AM234" s="39">
        <v>1.042</v>
      </c>
      <c r="AN234" s="39">
        <v>3.9209999999999998</v>
      </c>
      <c r="AO234" s="39">
        <v>0</v>
      </c>
      <c r="AP234" s="39">
        <v>0</v>
      </c>
      <c r="AQ234" s="39">
        <v>5.0579999999999998</v>
      </c>
      <c r="AR234" s="39">
        <v>0</v>
      </c>
      <c r="AS234" s="39">
        <v>3.35</v>
      </c>
      <c r="AT234" s="39">
        <v>0.71899999999999997</v>
      </c>
      <c r="AU234" s="39">
        <v>2.556</v>
      </c>
      <c r="AV234" s="39">
        <v>7.234</v>
      </c>
      <c r="AW234" s="39">
        <v>0</v>
      </c>
      <c r="AX234" s="39">
        <v>0</v>
      </c>
      <c r="AY234" s="39">
        <v>6.1050000000000004</v>
      </c>
      <c r="AZ234" s="39">
        <v>0.45500000000000002</v>
      </c>
      <c r="BA234" s="39">
        <v>7.9139999999999997</v>
      </c>
      <c r="BB234" s="39">
        <v>4.0490000000000004</v>
      </c>
      <c r="BC234" s="39">
        <v>3.1659999999999999</v>
      </c>
      <c r="BD234" s="39">
        <v>0</v>
      </c>
      <c r="BE234" s="39">
        <v>4.4640000000000004</v>
      </c>
      <c r="BF234" s="39">
        <v>0</v>
      </c>
      <c r="BG234" s="39">
        <v>3.0710000000000002</v>
      </c>
      <c r="BH234" s="39">
        <v>0</v>
      </c>
      <c r="BI234" s="39">
        <v>2.6160000000000001</v>
      </c>
      <c r="BJ234" s="39">
        <v>1.147</v>
      </c>
      <c r="BK234" s="39">
        <v>2.15</v>
      </c>
    </row>
    <row r="235" spans="1:63" x14ac:dyDescent="0.2">
      <c r="A235" s="30">
        <f t="shared" si="42"/>
        <v>2032</v>
      </c>
      <c r="D235" s="30">
        <f t="shared" si="43"/>
        <v>0</v>
      </c>
      <c r="E235" s="30">
        <f t="shared" si="34"/>
        <v>12</v>
      </c>
      <c r="F235" s="30">
        <f t="shared" si="35"/>
        <v>2</v>
      </c>
      <c r="G235" s="30">
        <f t="shared" si="36"/>
        <v>1</v>
      </c>
      <c r="H235" s="30">
        <f t="shared" si="37"/>
        <v>0</v>
      </c>
      <c r="I235" s="30">
        <f t="shared" si="38"/>
        <v>0</v>
      </c>
      <c r="J235" s="30">
        <f t="shared" si="39"/>
        <v>0</v>
      </c>
      <c r="K235" s="30">
        <f t="shared" si="40"/>
        <v>0</v>
      </c>
      <c r="L235" s="30">
        <f t="shared" si="41"/>
        <v>4</v>
      </c>
      <c r="M235" s="38">
        <v>48305</v>
      </c>
      <c r="N235" s="39">
        <v>0</v>
      </c>
      <c r="O235" s="39">
        <v>10.246</v>
      </c>
      <c r="P235" s="39">
        <v>0</v>
      </c>
      <c r="Q235" s="39">
        <v>0</v>
      </c>
      <c r="R235" s="39">
        <v>0.628</v>
      </c>
      <c r="S235" s="39">
        <v>0</v>
      </c>
      <c r="T235" s="39">
        <v>0</v>
      </c>
      <c r="U235" s="39">
        <v>0</v>
      </c>
      <c r="V235" s="39">
        <v>0</v>
      </c>
      <c r="W235" s="39">
        <v>1.8280000000000001</v>
      </c>
      <c r="X235" s="39">
        <v>0</v>
      </c>
      <c r="Y235" s="39">
        <v>0</v>
      </c>
      <c r="Z235" s="39">
        <v>0</v>
      </c>
      <c r="AA235" s="39">
        <v>0</v>
      </c>
      <c r="AB235" s="39">
        <v>0.126</v>
      </c>
      <c r="AC235" s="39">
        <v>0</v>
      </c>
      <c r="AD235" s="39">
        <v>0</v>
      </c>
      <c r="AE235" s="39">
        <v>4.0000000000000001E-3</v>
      </c>
      <c r="AF235" s="39">
        <v>0</v>
      </c>
      <c r="AG235" s="39">
        <v>0</v>
      </c>
      <c r="AH235" s="39">
        <v>0</v>
      </c>
      <c r="AI235" s="39">
        <v>0</v>
      </c>
      <c r="AJ235" s="39">
        <v>0.59399999999999997</v>
      </c>
      <c r="AK235" s="39">
        <v>0</v>
      </c>
      <c r="AL235" s="39">
        <v>0.63500000000000001</v>
      </c>
      <c r="AM235" s="39">
        <v>0</v>
      </c>
      <c r="AN235" s="39">
        <v>0</v>
      </c>
      <c r="AO235" s="39">
        <v>0</v>
      </c>
      <c r="AP235" s="39">
        <v>5.3999999999999999E-2</v>
      </c>
      <c r="AQ235" s="39">
        <v>0</v>
      </c>
      <c r="AR235" s="39">
        <v>0</v>
      </c>
      <c r="AS235" s="39">
        <v>0</v>
      </c>
      <c r="AT235" s="39">
        <v>0</v>
      </c>
      <c r="AU235" s="39">
        <v>0</v>
      </c>
      <c r="AV235" s="39">
        <v>0</v>
      </c>
      <c r="AW235" s="39">
        <v>0</v>
      </c>
      <c r="AX235" s="39">
        <v>0</v>
      </c>
      <c r="AY235" s="39">
        <v>0.30599999999999999</v>
      </c>
      <c r="AZ235" s="39">
        <v>0</v>
      </c>
      <c r="BA235" s="39">
        <v>0</v>
      </c>
      <c r="BB235" s="39">
        <v>0.34399999999999997</v>
      </c>
      <c r="BC235" s="39">
        <v>0</v>
      </c>
      <c r="BD235" s="39">
        <v>0.23</v>
      </c>
      <c r="BE235" s="39">
        <v>0</v>
      </c>
      <c r="BF235" s="39">
        <v>0.17100000000000001</v>
      </c>
      <c r="BG235" s="39">
        <v>0</v>
      </c>
      <c r="BH235" s="39">
        <v>0</v>
      </c>
      <c r="BI235" s="39">
        <v>0</v>
      </c>
      <c r="BJ235" s="39">
        <v>0</v>
      </c>
      <c r="BK235" s="39">
        <v>0</v>
      </c>
    </row>
    <row r="236" spans="1:63" x14ac:dyDescent="0.2">
      <c r="A236" s="30">
        <f t="shared" si="42"/>
        <v>2032</v>
      </c>
      <c r="D236" s="30">
        <f t="shared" si="43"/>
        <v>0</v>
      </c>
      <c r="E236" s="30">
        <f t="shared" si="34"/>
        <v>42</v>
      </c>
      <c r="F236" s="30">
        <f t="shared" si="35"/>
        <v>19</v>
      </c>
      <c r="G236" s="30">
        <f t="shared" si="36"/>
        <v>1</v>
      </c>
      <c r="H236" s="30">
        <f t="shared" si="37"/>
        <v>0</v>
      </c>
      <c r="I236" s="30">
        <f t="shared" si="38"/>
        <v>0</v>
      </c>
      <c r="J236" s="30">
        <f t="shared" si="39"/>
        <v>0</v>
      </c>
      <c r="K236" s="30">
        <f t="shared" si="40"/>
        <v>0</v>
      </c>
      <c r="L236" s="30">
        <f t="shared" si="41"/>
        <v>5</v>
      </c>
      <c r="M236" s="38">
        <v>48335</v>
      </c>
      <c r="N236" s="39">
        <v>0.57999999999999996</v>
      </c>
      <c r="O236" s="39">
        <v>3.198</v>
      </c>
      <c r="P236" s="39">
        <v>0.42299999999999999</v>
      </c>
      <c r="Q236" s="39">
        <v>1.1639999999999999</v>
      </c>
      <c r="R236" s="39">
        <v>0</v>
      </c>
      <c r="S236" s="39">
        <v>12.02</v>
      </c>
      <c r="T236" s="39">
        <v>0.158</v>
      </c>
      <c r="U236" s="39">
        <v>4.8220000000000001</v>
      </c>
      <c r="V236" s="39">
        <v>9.702</v>
      </c>
      <c r="W236" s="39">
        <v>0</v>
      </c>
      <c r="X236" s="39">
        <v>0.20699999999999999</v>
      </c>
      <c r="Y236" s="39">
        <v>0.53500000000000003</v>
      </c>
      <c r="Z236" s="39">
        <v>1.7000000000000001E-2</v>
      </c>
      <c r="AA236" s="39">
        <v>0.23499999999999999</v>
      </c>
      <c r="AB236" s="39">
        <v>3.6869999999999998</v>
      </c>
      <c r="AC236" s="39">
        <v>0</v>
      </c>
      <c r="AD236" s="39">
        <v>0.19500000000000001</v>
      </c>
      <c r="AE236" s="39">
        <v>0.28299999999999997</v>
      </c>
      <c r="AF236" s="39">
        <v>0.27500000000000002</v>
      </c>
      <c r="AG236" s="39">
        <v>2.0099999999999998</v>
      </c>
      <c r="AH236" s="39">
        <v>1.125</v>
      </c>
      <c r="AI236" s="39">
        <v>0</v>
      </c>
      <c r="AJ236" s="39">
        <v>0.26700000000000002</v>
      </c>
      <c r="AK236" s="39">
        <v>5.1859999999999999</v>
      </c>
      <c r="AL236" s="39">
        <v>0.40899999999999997</v>
      </c>
      <c r="AM236" s="39">
        <v>2.2120000000000002</v>
      </c>
      <c r="AN236" s="39">
        <v>0.81799999999999995</v>
      </c>
      <c r="AO236" s="39">
        <v>0.76900000000000002</v>
      </c>
      <c r="AP236" s="39">
        <v>0</v>
      </c>
      <c r="AQ236" s="39">
        <v>0.79</v>
      </c>
      <c r="AR236" s="39">
        <v>0</v>
      </c>
      <c r="AS236" s="39">
        <v>3.2170000000000001</v>
      </c>
      <c r="AT236" s="39">
        <v>0.34</v>
      </c>
      <c r="AU236" s="39">
        <v>1.246</v>
      </c>
      <c r="AV236" s="39">
        <v>2.0230000000000001</v>
      </c>
      <c r="AW236" s="39">
        <v>0.47199999999999998</v>
      </c>
      <c r="AX236" s="39">
        <v>0.248</v>
      </c>
      <c r="AY236" s="39">
        <v>1.046</v>
      </c>
      <c r="AZ236" s="39">
        <v>0.72499999999999998</v>
      </c>
      <c r="BA236" s="39">
        <v>1.4339999999999999</v>
      </c>
      <c r="BB236" s="39">
        <v>7.1999999999999995E-2</v>
      </c>
      <c r="BC236" s="39">
        <v>1.528</v>
      </c>
      <c r="BD236" s="39">
        <v>0.51100000000000001</v>
      </c>
      <c r="BE236" s="39">
        <v>5.3999999999999999E-2</v>
      </c>
      <c r="BF236" s="39">
        <v>3.7</v>
      </c>
      <c r="BG236" s="39">
        <v>0.73199999999999998</v>
      </c>
      <c r="BH236" s="39">
        <v>2.4649999999999999</v>
      </c>
      <c r="BI236" s="39">
        <v>0</v>
      </c>
      <c r="BJ236" s="39">
        <v>8.3119999999999994</v>
      </c>
      <c r="BK236" s="39">
        <v>0</v>
      </c>
    </row>
    <row r="237" spans="1:63" x14ac:dyDescent="0.2">
      <c r="A237" s="30">
        <f t="shared" si="42"/>
        <v>2032</v>
      </c>
      <c r="D237" s="30">
        <f t="shared" si="43"/>
        <v>0</v>
      </c>
      <c r="E237" s="30">
        <f t="shared" si="34"/>
        <v>27</v>
      </c>
      <c r="F237" s="30">
        <f t="shared" si="35"/>
        <v>9</v>
      </c>
      <c r="G237" s="30">
        <f t="shared" si="36"/>
        <v>0</v>
      </c>
      <c r="H237" s="30">
        <f t="shared" si="37"/>
        <v>0</v>
      </c>
      <c r="I237" s="30">
        <f t="shared" si="38"/>
        <v>0</v>
      </c>
      <c r="J237" s="30">
        <f t="shared" si="39"/>
        <v>0</v>
      </c>
      <c r="K237" s="30">
        <f t="shared" si="40"/>
        <v>0</v>
      </c>
      <c r="L237" s="30">
        <f t="shared" si="41"/>
        <v>6</v>
      </c>
      <c r="M237" s="38">
        <v>48366</v>
      </c>
      <c r="N237" s="39">
        <v>0.59899999999999998</v>
      </c>
      <c r="O237" s="39">
        <v>3.282</v>
      </c>
      <c r="P237" s="39">
        <v>0</v>
      </c>
      <c r="Q237" s="39">
        <v>0.53600000000000003</v>
      </c>
      <c r="R237" s="39">
        <v>0</v>
      </c>
      <c r="S237" s="39">
        <v>1.0329999999999999</v>
      </c>
      <c r="T237" s="39">
        <v>0.77200000000000002</v>
      </c>
      <c r="U237" s="39">
        <v>0</v>
      </c>
      <c r="V237" s="39">
        <v>0.158</v>
      </c>
      <c r="W237" s="39">
        <v>0.13500000000000001</v>
      </c>
      <c r="X237" s="39">
        <v>0.66400000000000003</v>
      </c>
      <c r="Y237" s="39">
        <v>0.48399999999999999</v>
      </c>
      <c r="Z237" s="39">
        <v>0</v>
      </c>
      <c r="AA237" s="39">
        <v>0</v>
      </c>
      <c r="AB237" s="39">
        <v>0</v>
      </c>
      <c r="AC237" s="39">
        <v>3.2000000000000001E-2</v>
      </c>
      <c r="AD237" s="39">
        <v>0</v>
      </c>
      <c r="AE237" s="39">
        <v>0</v>
      </c>
      <c r="AF237" s="39">
        <v>2.0720000000000001</v>
      </c>
      <c r="AG237" s="39">
        <v>0</v>
      </c>
      <c r="AH237" s="39">
        <v>0</v>
      </c>
      <c r="AI237" s="39">
        <v>2.056</v>
      </c>
      <c r="AJ237" s="39">
        <v>0</v>
      </c>
      <c r="AK237" s="39">
        <v>0.77100000000000002</v>
      </c>
      <c r="AL237" s="39">
        <v>0.88600000000000001</v>
      </c>
      <c r="AM237" s="39">
        <v>0</v>
      </c>
      <c r="AN237" s="39">
        <v>0</v>
      </c>
      <c r="AO237" s="39">
        <v>0</v>
      </c>
      <c r="AP237" s="39">
        <v>0</v>
      </c>
      <c r="AQ237" s="39">
        <v>0.60899999999999999</v>
      </c>
      <c r="AR237" s="39">
        <v>0</v>
      </c>
      <c r="AS237" s="39">
        <v>0</v>
      </c>
      <c r="AT237" s="39">
        <v>6.3E-2</v>
      </c>
      <c r="AU237" s="39">
        <v>2.879</v>
      </c>
      <c r="AV237" s="39">
        <v>0</v>
      </c>
      <c r="AW237" s="39">
        <v>0</v>
      </c>
      <c r="AX237" s="39">
        <v>0.44400000000000001</v>
      </c>
      <c r="AY237" s="39">
        <v>0</v>
      </c>
      <c r="AZ237" s="39">
        <v>9.2999999999999999E-2</v>
      </c>
      <c r="BA237" s="39">
        <v>0.25900000000000001</v>
      </c>
      <c r="BB237" s="39">
        <v>0</v>
      </c>
      <c r="BC237" s="39">
        <v>1.8340000000000001</v>
      </c>
      <c r="BD237" s="39">
        <v>0.13600000000000001</v>
      </c>
      <c r="BE237" s="39">
        <v>6.22</v>
      </c>
      <c r="BF237" s="39">
        <v>0</v>
      </c>
      <c r="BG237" s="39">
        <v>3.605</v>
      </c>
      <c r="BH237" s="39">
        <v>7.6999999999999999E-2</v>
      </c>
      <c r="BI237" s="39">
        <v>0.35799999999999998</v>
      </c>
      <c r="BJ237" s="39">
        <v>1.014</v>
      </c>
      <c r="BK237" s="39">
        <v>0</v>
      </c>
    </row>
    <row r="238" spans="1:63" x14ac:dyDescent="0.2">
      <c r="A238" s="30">
        <f t="shared" si="42"/>
        <v>2032</v>
      </c>
      <c r="D238" s="30">
        <f t="shared" si="43"/>
        <v>28</v>
      </c>
      <c r="E238" s="30">
        <f t="shared" si="34"/>
        <v>50</v>
      </c>
      <c r="F238" s="30">
        <f t="shared" si="35"/>
        <v>50</v>
      </c>
      <c r="G238" s="30">
        <f t="shared" si="36"/>
        <v>47</v>
      </c>
      <c r="H238" s="30">
        <f t="shared" si="37"/>
        <v>5</v>
      </c>
      <c r="I238" s="30">
        <f t="shared" si="38"/>
        <v>0</v>
      </c>
      <c r="J238" s="30">
        <f t="shared" si="39"/>
        <v>0</v>
      </c>
      <c r="K238" s="30">
        <f t="shared" si="40"/>
        <v>0</v>
      </c>
      <c r="L238" s="30">
        <f t="shared" si="41"/>
        <v>7</v>
      </c>
      <c r="M238" s="38">
        <v>48396</v>
      </c>
      <c r="N238" s="39">
        <v>15.79</v>
      </c>
      <c r="O238" s="39">
        <v>37.619999999999997</v>
      </c>
      <c r="P238" s="39">
        <v>39.551000000000002</v>
      </c>
      <c r="Q238" s="39">
        <v>14.369</v>
      </c>
      <c r="R238" s="39">
        <v>41.164999999999999</v>
      </c>
      <c r="S238" s="39">
        <v>15.582000000000001</v>
      </c>
      <c r="T238" s="39">
        <v>11.536</v>
      </c>
      <c r="U238" s="39">
        <v>45.634999999999998</v>
      </c>
      <c r="V238" s="39">
        <v>28.997</v>
      </c>
      <c r="W238" s="39">
        <v>24.158000000000001</v>
      </c>
      <c r="X238" s="39">
        <v>21.850999999999999</v>
      </c>
      <c r="Y238" s="39">
        <v>28.565000000000001</v>
      </c>
      <c r="Z238" s="39">
        <v>30.308</v>
      </c>
      <c r="AA238" s="39">
        <v>21.861000000000001</v>
      </c>
      <c r="AB238" s="39">
        <v>19.297000000000001</v>
      </c>
      <c r="AC238" s="39">
        <v>36.936</v>
      </c>
      <c r="AD238" s="39">
        <v>26.838000000000001</v>
      </c>
      <c r="AE238" s="39">
        <v>97.075999999999993</v>
      </c>
      <c r="AF238" s="39">
        <v>8.8140000000000001</v>
      </c>
      <c r="AG238" s="39">
        <v>54.048000000000002</v>
      </c>
      <c r="AH238" s="39">
        <v>28.341999999999999</v>
      </c>
      <c r="AI238" s="39">
        <v>25.457999999999998</v>
      </c>
      <c r="AJ238" s="39">
        <v>24.172000000000001</v>
      </c>
      <c r="AK238" s="39">
        <v>33.512</v>
      </c>
      <c r="AL238" s="39">
        <v>4.2629999999999999</v>
      </c>
      <c r="AM238" s="39">
        <v>73.814999999999998</v>
      </c>
      <c r="AN238" s="39">
        <v>23.041</v>
      </c>
      <c r="AO238" s="39">
        <v>29.972000000000001</v>
      </c>
      <c r="AP238" s="39">
        <v>46.24</v>
      </c>
      <c r="AQ238" s="39">
        <v>11.680999999999999</v>
      </c>
      <c r="AR238" s="39">
        <v>20.213999999999999</v>
      </c>
      <c r="AS238" s="39">
        <v>32.945</v>
      </c>
      <c r="AT238" s="39">
        <v>31.699000000000002</v>
      </c>
      <c r="AU238" s="39">
        <v>20.812000000000001</v>
      </c>
      <c r="AV238" s="39">
        <v>26.516999999999999</v>
      </c>
      <c r="AW238" s="39">
        <v>24.209</v>
      </c>
      <c r="AX238" s="39">
        <v>30.45</v>
      </c>
      <c r="AY238" s="39">
        <v>35.393999999999998</v>
      </c>
      <c r="AZ238" s="39">
        <v>9.3569999999999993</v>
      </c>
      <c r="BA238" s="39">
        <v>48.488999999999997</v>
      </c>
      <c r="BB238" s="39">
        <v>19.288</v>
      </c>
      <c r="BC238" s="39">
        <v>96.028999999999996</v>
      </c>
      <c r="BD238" s="39">
        <v>11.422000000000001</v>
      </c>
      <c r="BE238" s="39">
        <v>48.23</v>
      </c>
      <c r="BF238" s="39">
        <v>19.170000000000002</v>
      </c>
      <c r="BG238" s="39">
        <v>52.087000000000003</v>
      </c>
      <c r="BH238" s="39">
        <v>31.213000000000001</v>
      </c>
      <c r="BI238" s="39">
        <v>21.837</v>
      </c>
      <c r="BJ238" s="39">
        <v>39.844000000000001</v>
      </c>
      <c r="BK238" s="39">
        <v>12.714</v>
      </c>
    </row>
    <row r="239" spans="1:63" x14ac:dyDescent="0.2">
      <c r="A239" s="30">
        <f t="shared" si="42"/>
        <v>2032</v>
      </c>
      <c r="D239" s="30">
        <f t="shared" si="43"/>
        <v>2</v>
      </c>
      <c r="E239" s="30">
        <f t="shared" si="34"/>
        <v>50</v>
      </c>
      <c r="F239" s="30">
        <f t="shared" si="35"/>
        <v>49</v>
      </c>
      <c r="G239" s="30">
        <f t="shared" si="36"/>
        <v>8</v>
      </c>
      <c r="H239" s="30">
        <f t="shared" si="37"/>
        <v>0</v>
      </c>
      <c r="I239" s="30">
        <f t="shared" si="38"/>
        <v>0</v>
      </c>
      <c r="J239" s="30">
        <f t="shared" si="39"/>
        <v>0</v>
      </c>
      <c r="K239" s="30">
        <f t="shared" si="40"/>
        <v>0</v>
      </c>
      <c r="L239" s="30">
        <f t="shared" si="41"/>
        <v>8</v>
      </c>
      <c r="M239" s="38">
        <v>48427</v>
      </c>
      <c r="N239" s="39">
        <v>3.8410000000000002</v>
      </c>
      <c r="O239" s="39">
        <v>4.7240000000000002</v>
      </c>
      <c r="P239" s="39">
        <v>9.9939999999999998</v>
      </c>
      <c r="Q239" s="39">
        <v>0.623</v>
      </c>
      <c r="R239" s="39">
        <v>10.105</v>
      </c>
      <c r="S239" s="39">
        <v>1.3879999999999999</v>
      </c>
      <c r="T239" s="39">
        <v>2.9940000000000002</v>
      </c>
      <c r="U239" s="39">
        <v>9.907</v>
      </c>
      <c r="V239" s="39">
        <v>4.1139999999999999</v>
      </c>
      <c r="W239" s="39">
        <v>17.751999999999999</v>
      </c>
      <c r="X239" s="39">
        <v>5.4480000000000004</v>
      </c>
      <c r="Y239" s="39">
        <v>3.4790000000000001</v>
      </c>
      <c r="Z239" s="39">
        <v>1.77</v>
      </c>
      <c r="AA239" s="39">
        <v>12.497</v>
      </c>
      <c r="AB239" s="39">
        <v>9.8230000000000004</v>
      </c>
      <c r="AC239" s="39">
        <v>1.855</v>
      </c>
      <c r="AD239" s="39">
        <v>6.2469999999999999</v>
      </c>
      <c r="AE239" s="39">
        <v>3.887</v>
      </c>
      <c r="AF239" s="39">
        <v>8.2669999999999995</v>
      </c>
      <c r="AG239" s="39">
        <v>2.7040000000000002</v>
      </c>
      <c r="AH239" s="39">
        <v>35.484000000000002</v>
      </c>
      <c r="AI239" s="39">
        <v>2.0249999999999999</v>
      </c>
      <c r="AJ239" s="39">
        <v>1.8089999999999999</v>
      </c>
      <c r="AK239" s="39">
        <v>6.5609999999999999</v>
      </c>
      <c r="AL239" s="39">
        <v>5.0019999999999998</v>
      </c>
      <c r="AM239" s="39">
        <v>1.4019999999999999</v>
      </c>
      <c r="AN239" s="39">
        <v>4.2220000000000004</v>
      </c>
      <c r="AO239" s="39">
        <v>4.8230000000000004</v>
      </c>
      <c r="AP239" s="39">
        <v>5.468</v>
      </c>
      <c r="AQ239" s="39">
        <v>2.1349999999999998</v>
      </c>
      <c r="AR239" s="39">
        <v>6.351</v>
      </c>
      <c r="AS239" s="39">
        <v>1.992</v>
      </c>
      <c r="AT239" s="39">
        <v>3.68</v>
      </c>
      <c r="AU239" s="39">
        <v>22.228000000000002</v>
      </c>
      <c r="AV239" s="39">
        <v>2.02</v>
      </c>
      <c r="AW239" s="39">
        <v>8.0939999999999994</v>
      </c>
      <c r="AX239" s="39">
        <v>3.3210000000000002</v>
      </c>
      <c r="AY239" s="39">
        <v>5.1619999999999999</v>
      </c>
      <c r="AZ239" s="39">
        <v>1.49</v>
      </c>
      <c r="BA239" s="39">
        <v>14.83</v>
      </c>
      <c r="BB239" s="39">
        <v>7.2530000000000001</v>
      </c>
      <c r="BC239" s="39">
        <v>2.3919999999999999</v>
      </c>
      <c r="BD239" s="39">
        <v>5.5629999999999997</v>
      </c>
      <c r="BE239" s="39">
        <v>2.2509999999999999</v>
      </c>
      <c r="BF239" s="39">
        <v>4.4960000000000004</v>
      </c>
      <c r="BG239" s="39">
        <v>7.1440000000000001</v>
      </c>
      <c r="BH239" s="39">
        <v>41.368000000000002</v>
      </c>
      <c r="BI239" s="39">
        <v>2.7050000000000001</v>
      </c>
      <c r="BJ239" s="39">
        <v>3.5840000000000001</v>
      </c>
      <c r="BK239" s="39">
        <v>11.723000000000001</v>
      </c>
    </row>
    <row r="240" spans="1:63" x14ac:dyDescent="0.2">
      <c r="A240" s="30">
        <f t="shared" si="42"/>
        <v>2032</v>
      </c>
      <c r="D240" s="30">
        <f t="shared" si="43"/>
        <v>2</v>
      </c>
      <c r="E240" s="30">
        <f t="shared" si="34"/>
        <v>50</v>
      </c>
      <c r="F240" s="30">
        <f t="shared" si="35"/>
        <v>49</v>
      </c>
      <c r="G240" s="30">
        <f t="shared" si="36"/>
        <v>20</v>
      </c>
      <c r="H240" s="30">
        <f t="shared" si="37"/>
        <v>0</v>
      </c>
      <c r="I240" s="30">
        <f t="shared" si="38"/>
        <v>0</v>
      </c>
      <c r="J240" s="30">
        <f t="shared" si="39"/>
        <v>0</v>
      </c>
      <c r="K240" s="30">
        <f t="shared" si="40"/>
        <v>0</v>
      </c>
      <c r="L240" s="30">
        <f t="shared" si="41"/>
        <v>9</v>
      </c>
      <c r="M240" s="38">
        <v>48458</v>
      </c>
      <c r="N240" s="39">
        <v>14.202</v>
      </c>
      <c r="O240" s="39">
        <v>3.6880000000000002</v>
      </c>
      <c r="P240" s="39">
        <v>21.948</v>
      </c>
      <c r="Q240" s="39">
        <v>4.78</v>
      </c>
      <c r="R240" s="39">
        <v>6.6040000000000001</v>
      </c>
      <c r="S240" s="39">
        <v>6.3780000000000001</v>
      </c>
      <c r="T240" s="39">
        <v>16.495000000000001</v>
      </c>
      <c r="U240" s="39">
        <v>22.606000000000002</v>
      </c>
      <c r="V240" s="39">
        <v>16.631</v>
      </c>
      <c r="W240" s="39">
        <v>1.097</v>
      </c>
      <c r="X240" s="39">
        <v>13.603999999999999</v>
      </c>
      <c r="Y240" s="39">
        <v>6.67</v>
      </c>
      <c r="Z240" s="39">
        <v>1.5309999999999999</v>
      </c>
      <c r="AA240" s="39">
        <v>15.398999999999999</v>
      </c>
      <c r="AB240" s="39">
        <v>0.624</v>
      </c>
      <c r="AC240" s="39">
        <v>13.827</v>
      </c>
      <c r="AD240" s="39">
        <v>8.9550000000000001</v>
      </c>
      <c r="AE240" s="39">
        <v>6.5529999999999999</v>
      </c>
      <c r="AF240" s="39">
        <v>12.994</v>
      </c>
      <c r="AG240" s="39">
        <v>5.9820000000000002</v>
      </c>
      <c r="AH240" s="39">
        <v>6.8410000000000002</v>
      </c>
      <c r="AI240" s="39">
        <v>8.7129999999999992</v>
      </c>
      <c r="AJ240" s="39">
        <v>6.6580000000000004</v>
      </c>
      <c r="AK240" s="39">
        <v>11.12</v>
      </c>
      <c r="AL240" s="39">
        <v>2.2890000000000001</v>
      </c>
      <c r="AM240" s="39">
        <v>34.420999999999999</v>
      </c>
      <c r="AN240" s="39">
        <v>11.852</v>
      </c>
      <c r="AO240" s="39">
        <v>7.1429999999999998</v>
      </c>
      <c r="AP240" s="39">
        <v>1.3120000000000001</v>
      </c>
      <c r="AQ240" s="39">
        <v>11.236000000000001</v>
      </c>
      <c r="AR240" s="39">
        <v>14.391</v>
      </c>
      <c r="AS240" s="39">
        <v>2.3149999999999999</v>
      </c>
      <c r="AT240" s="39">
        <v>8.0350000000000001</v>
      </c>
      <c r="AU240" s="39">
        <v>5.3</v>
      </c>
      <c r="AV240" s="39">
        <v>4.976</v>
      </c>
      <c r="AW240" s="39">
        <v>5.6029999999999998</v>
      </c>
      <c r="AX240" s="39">
        <v>7.6079999999999997</v>
      </c>
      <c r="AY240" s="39">
        <v>7.1050000000000004</v>
      </c>
      <c r="AZ240" s="39">
        <v>5.9690000000000003</v>
      </c>
      <c r="BA240" s="39">
        <v>12.518000000000001</v>
      </c>
      <c r="BB240" s="39">
        <v>2.0790000000000002</v>
      </c>
      <c r="BC240" s="39">
        <v>13.048999999999999</v>
      </c>
      <c r="BD240" s="39">
        <v>14.526999999999999</v>
      </c>
      <c r="BE240" s="39">
        <v>4.6719999999999997</v>
      </c>
      <c r="BF240" s="39">
        <v>1.67</v>
      </c>
      <c r="BG240" s="39">
        <v>14.448</v>
      </c>
      <c r="BH240" s="39">
        <v>2.7080000000000002</v>
      </c>
      <c r="BI240" s="39">
        <v>39.497999999999998</v>
      </c>
      <c r="BJ240" s="39">
        <v>12.358000000000001</v>
      </c>
      <c r="BK240" s="39">
        <v>1.1180000000000001</v>
      </c>
    </row>
    <row r="241" spans="1:63" x14ac:dyDescent="0.2">
      <c r="A241" s="30">
        <f t="shared" si="42"/>
        <v>2032</v>
      </c>
      <c r="D241" s="30">
        <f t="shared" si="43"/>
        <v>4</v>
      </c>
      <c r="E241" s="30">
        <f t="shared" si="34"/>
        <v>48</v>
      </c>
      <c r="F241" s="30">
        <f t="shared" si="35"/>
        <v>41</v>
      </c>
      <c r="G241" s="30">
        <f t="shared" si="36"/>
        <v>12</v>
      </c>
      <c r="H241" s="30">
        <f t="shared" si="37"/>
        <v>1</v>
      </c>
      <c r="I241" s="30">
        <f t="shared" si="38"/>
        <v>0</v>
      </c>
      <c r="J241" s="30">
        <f t="shared" si="39"/>
        <v>0</v>
      </c>
      <c r="K241" s="30">
        <f t="shared" si="40"/>
        <v>0</v>
      </c>
      <c r="L241" s="30">
        <f t="shared" si="41"/>
        <v>10</v>
      </c>
      <c r="M241" s="38">
        <v>48488</v>
      </c>
      <c r="N241" s="39">
        <v>5.9720000000000004</v>
      </c>
      <c r="O241" s="39">
        <v>1.3879999999999999</v>
      </c>
      <c r="P241" s="39">
        <v>3.8620000000000001</v>
      </c>
      <c r="Q241" s="39">
        <v>0.89100000000000001</v>
      </c>
      <c r="R241" s="39">
        <v>3.1619999999999999</v>
      </c>
      <c r="S241" s="39">
        <v>5.7649999999999997</v>
      </c>
      <c r="T241" s="39">
        <v>0.63700000000000001</v>
      </c>
      <c r="U241" s="39">
        <v>46.945999999999998</v>
      </c>
      <c r="V241" s="39">
        <v>21.533000000000001</v>
      </c>
      <c r="W241" s="39">
        <v>0.46400000000000002</v>
      </c>
      <c r="X241" s="39">
        <v>1.3129999999999999</v>
      </c>
      <c r="Y241" s="39">
        <v>15.818</v>
      </c>
      <c r="Z241" s="39">
        <v>9.7949999999999999</v>
      </c>
      <c r="AA241" s="39">
        <v>3.3069999999999999</v>
      </c>
      <c r="AB241" s="39">
        <v>1.504</v>
      </c>
      <c r="AC241" s="39">
        <v>10.792999999999999</v>
      </c>
      <c r="AD241" s="39">
        <v>52.378999999999998</v>
      </c>
      <c r="AE241" s="39">
        <v>1.1890000000000001</v>
      </c>
      <c r="AF241" s="39">
        <v>1.2450000000000001</v>
      </c>
      <c r="AG241" s="39">
        <v>10.377000000000001</v>
      </c>
      <c r="AH241" s="39">
        <v>2.758</v>
      </c>
      <c r="AI241" s="39">
        <v>4.548</v>
      </c>
      <c r="AJ241" s="39">
        <v>2.7189999999999999</v>
      </c>
      <c r="AK241" s="39">
        <v>6.3819999999999997</v>
      </c>
      <c r="AL241" s="39">
        <v>1.845</v>
      </c>
      <c r="AM241" s="39">
        <v>8.6769999999999996</v>
      </c>
      <c r="AN241" s="39">
        <v>8.3360000000000003</v>
      </c>
      <c r="AO241" s="39">
        <v>14.653</v>
      </c>
      <c r="AP241" s="39">
        <v>0</v>
      </c>
      <c r="AQ241" s="39">
        <v>40.618000000000002</v>
      </c>
      <c r="AR241" s="39">
        <v>0.81699999999999995</v>
      </c>
      <c r="AS241" s="39">
        <v>6.7320000000000002</v>
      </c>
      <c r="AT241" s="39">
        <v>15.843999999999999</v>
      </c>
      <c r="AU241" s="39">
        <v>1.321</v>
      </c>
      <c r="AV241" s="39">
        <v>8.2629999999999999</v>
      </c>
      <c r="AW241" s="39">
        <v>1.885</v>
      </c>
      <c r="AX241" s="39">
        <v>19.706</v>
      </c>
      <c r="AY241" s="39">
        <v>0</v>
      </c>
      <c r="AZ241" s="39">
        <v>7.9809999999999999</v>
      </c>
      <c r="BA241" s="39">
        <v>0.28000000000000003</v>
      </c>
      <c r="BB241" s="39">
        <v>2.3980000000000001</v>
      </c>
      <c r="BC241" s="39">
        <v>4.2699999999999996</v>
      </c>
      <c r="BD241" s="39">
        <v>8.3689999999999998</v>
      </c>
      <c r="BE241" s="39">
        <v>0.26700000000000002</v>
      </c>
      <c r="BF241" s="39">
        <v>29.832999999999998</v>
      </c>
      <c r="BG241" s="39">
        <v>5.17</v>
      </c>
      <c r="BH241" s="39">
        <v>0.76900000000000002</v>
      </c>
      <c r="BI241" s="39">
        <v>12.773999999999999</v>
      </c>
      <c r="BJ241" s="39">
        <v>1.3</v>
      </c>
      <c r="BK241" s="39">
        <v>4.6239999999999997</v>
      </c>
    </row>
    <row r="242" spans="1:63" x14ac:dyDescent="0.2">
      <c r="A242" s="30">
        <f t="shared" si="42"/>
        <v>2032</v>
      </c>
      <c r="D242" s="30">
        <f t="shared" si="43"/>
        <v>0</v>
      </c>
      <c r="E242" s="30">
        <f t="shared" si="34"/>
        <v>13</v>
      </c>
      <c r="F242" s="30">
        <f t="shared" si="35"/>
        <v>3</v>
      </c>
      <c r="G242" s="30">
        <f t="shared" si="36"/>
        <v>0</v>
      </c>
      <c r="H242" s="30">
        <f t="shared" si="37"/>
        <v>0</v>
      </c>
      <c r="I242" s="30">
        <f t="shared" si="38"/>
        <v>0</v>
      </c>
      <c r="J242" s="30">
        <f t="shared" si="39"/>
        <v>0</v>
      </c>
      <c r="K242" s="30">
        <f t="shared" si="40"/>
        <v>0</v>
      </c>
      <c r="L242" s="30">
        <f t="shared" si="41"/>
        <v>11</v>
      </c>
      <c r="M242" s="38">
        <v>48519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1.794</v>
      </c>
      <c r="T242" s="39">
        <v>0.999</v>
      </c>
      <c r="U242" s="39">
        <v>0</v>
      </c>
      <c r="V242" s="39">
        <v>0</v>
      </c>
      <c r="W242" s="39">
        <v>0</v>
      </c>
      <c r="X242" s="39">
        <v>0</v>
      </c>
      <c r="Y242" s="39">
        <v>0.10100000000000001</v>
      </c>
      <c r="Z242" s="39">
        <v>0</v>
      </c>
      <c r="AA242" s="39">
        <v>0.45</v>
      </c>
      <c r="AB242" s="39">
        <v>0.48899999999999999</v>
      </c>
      <c r="AC242" s="39">
        <v>0</v>
      </c>
      <c r="AD242" s="39">
        <v>0</v>
      </c>
      <c r="AE242" s="39">
        <v>0</v>
      </c>
      <c r="AF242" s="39">
        <v>0.89400000000000002</v>
      </c>
      <c r="AG242" s="39">
        <v>0</v>
      </c>
      <c r="AH242" s="39">
        <v>0</v>
      </c>
      <c r="AI242" s="39">
        <v>4.2999999999999997E-2</v>
      </c>
      <c r="AJ242" s="39">
        <v>0</v>
      </c>
      <c r="AK242" s="39">
        <v>3.798</v>
      </c>
      <c r="AL242" s="39">
        <v>0</v>
      </c>
      <c r="AM242" s="39">
        <v>0</v>
      </c>
      <c r="AN242" s="39">
        <v>0</v>
      </c>
      <c r="AO242" s="39">
        <v>0</v>
      </c>
      <c r="AP242" s="39">
        <v>0</v>
      </c>
      <c r="AQ242" s="39">
        <v>0</v>
      </c>
      <c r="AR242" s="39">
        <v>0.122</v>
      </c>
      <c r="AS242" s="39">
        <v>0</v>
      </c>
      <c r="AT242" s="39">
        <v>0</v>
      </c>
      <c r="AU242" s="39">
        <v>0</v>
      </c>
      <c r="AV242" s="39">
        <v>0</v>
      </c>
      <c r="AW242" s="39">
        <v>0</v>
      </c>
      <c r="AX242" s="39">
        <v>5.4420000000000002</v>
      </c>
      <c r="AY242" s="39">
        <v>0</v>
      </c>
      <c r="AZ242" s="39">
        <v>0</v>
      </c>
      <c r="BA242" s="39">
        <v>0.82699999999999996</v>
      </c>
      <c r="BB242" s="39">
        <v>0</v>
      </c>
      <c r="BC242" s="39">
        <v>0</v>
      </c>
      <c r="BD242" s="39">
        <v>0</v>
      </c>
      <c r="BE242" s="39">
        <v>0.38500000000000001</v>
      </c>
      <c r="BF242" s="39">
        <v>0</v>
      </c>
      <c r="BG242" s="39">
        <v>0</v>
      </c>
      <c r="BH242" s="39">
        <v>0.13800000000000001</v>
      </c>
      <c r="BI242" s="39">
        <v>0</v>
      </c>
      <c r="BJ242" s="39">
        <v>0</v>
      </c>
      <c r="BK242" s="39">
        <v>0</v>
      </c>
    </row>
    <row r="243" spans="1:63" x14ac:dyDescent="0.2">
      <c r="A243" s="30">
        <f t="shared" si="42"/>
        <v>2032</v>
      </c>
      <c r="D243" s="30">
        <f t="shared" si="43"/>
        <v>6</v>
      </c>
      <c r="E243" s="30">
        <f t="shared" si="34"/>
        <v>42</v>
      </c>
      <c r="F243" s="30">
        <f t="shared" si="35"/>
        <v>34</v>
      </c>
      <c r="G243" s="30">
        <f t="shared" si="36"/>
        <v>20</v>
      </c>
      <c r="H243" s="30">
        <f t="shared" si="37"/>
        <v>0</v>
      </c>
      <c r="I243" s="30">
        <f t="shared" si="38"/>
        <v>0</v>
      </c>
      <c r="J243" s="30">
        <f t="shared" si="39"/>
        <v>0</v>
      </c>
      <c r="K243" s="30">
        <f t="shared" si="40"/>
        <v>0</v>
      </c>
      <c r="L243" s="30">
        <f t="shared" si="41"/>
        <v>12</v>
      </c>
      <c r="M243" s="38">
        <v>48549</v>
      </c>
      <c r="N243" s="39">
        <v>0</v>
      </c>
      <c r="O243" s="39">
        <v>48.048000000000002</v>
      </c>
      <c r="P243" s="39">
        <v>4.4260000000000002</v>
      </c>
      <c r="Q243" s="39">
        <v>3.246</v>
      </c>
      <c r="R243" s="39">
        <v>3.0659999999999998</v>
      </c>
      <c r="S243" s="39">
        <v>19.73</v>
      </c>
      <c r="T243" s="39">
        <v>14.762</v>
      </c>
      <c r="U243" s="39">
        <v>5.7480000000000002</v>
      </c>
      <c r="V243" s="39">
        <v>29.327999999999999</v>
      </c>
      <c r="W243" s="39">
        <v>0</v>
      </c>
      <c r="X243" s="39">
        <v>2.5670000000000002</v>
      </c>
      <c r="Y243" s="39">
        <v>11.326000000000001</v>
      </c>
      <c r="Z243" s="39">
        <v>9.5</v>
      </c>
      <c r="AA243" s="39">
        <v>0.71699999999999997</v>
      </c>
      <c r="AB243" s="39">
        <v>0.10299999999999999</v>
      </c>
      <c r="AC243" s="39">
        <v>18.196999999999999</v>
      </c>
      <c r="AD243" s="39">
        <v>0</v>
      </c>
      <c r="AE243" s="39">
        <v>22.79</v>
      </c>
      <c r="AF243" s="39">
        <v>0.41299999999999998</v>
      </c>
      <c r="AG243" s="39">
        <v>17.731999999999999</v>
      </c>
      <c r="AH243" s="39">
        <v>4.0830000000000002</v>
      </c>
      <c r="AI243" s="39">
        <v>11.247999999999999</v>
      </c>
      <c r="AJ243" s="39">
        <v>1.1359999999999999</v>
      </c>
      <c r="AK243" s="39">
        <v>14.039</v>
      </c>
      <c r="AL243" s="39">
        <v>0.314</v>
      </c>
      <c r="AM243" s="39">
        <v>41.747999999999998</v>
      </c>
      <c r="AN243" s="39">
        <v>7.8330000000000002</v>
      </c>
      <c r="AO243" s="39">
        <v>4.0750000000000002</v>
      </c>
      <c r="AP243" s="39">
        <v>0</v>
      </c>
      <c r="AQ243" s="39">
        <v>28.058</v>
      </c>
      <c r="AR243" s="39">
        <v>17.773</v>
      </c>
      <c r="AS243" s="39">
        <v>0</v>
      </c>
      <c r="AT243" s="39">
        <v>10.317</v>
      </c>
      <c r="AU243" s="39">
        <v>7.3890000000000002</v>
      </c>
      <c r="AV243" s="39">
        <v>0.31900000000000001</v>
      </c>
      <c r="AW243" s="39">
        <v>11.848000000000001</v>
      </c>
      <c r="AX243" s="39">
        <v>16.039000000000001</v>
      </c>
      <c r="AY243" s="39">
        <v>0.46400000000000002</v>
      </c>
      <c r="AZ243" s="39">
        <v>7.0730000000000004</v>
      </c>
      <c r="BA243" s="39">
        <v>3.8359999999999999</v>
      </c>
      <c r="BB243" s="39">
        <v>0</v>
      </c>
      <c r="BC243" s="39">
        <v>17.716000000000001</v>
      </c>
      <c r="BD243" s="39">
        <v>14.132</v>
      </c>
      <c r="BE243" s="39">
        <v>0.70499999999999996</v>
      </c>
      <c r="BF243" s="39">
        <v>8.0790000000000006</v>
      </c>
      <c r="BG243" s="39">
        <v>0.86299999999999999</v>
      </c>
      <c r="BH243" s="39">
        <v>39.317999999999998</v>
      </c>
      <c r="BI243" s="39">
        <v>0</v>
      </c>
      <c r="BJ243" s="39">
        <v>29.585000000000001</v>
      </c>
      <c r="BK243" s="39">
        <v>0</v>
      </c>
    </row>
    <row r="244" spans="1:63" x14ac:dyDescent="0.2">
      <c r="A244" s="30">
        <f t="shared" si="42"/>
        <v>2033</v>
      </c>
      <c r="D244" s="30">
        <f t="shared" si="43"/>
        <v>12</v>
      </c>
      <c r="E244" s="30">
        <f t="shared" si="34"/>
        <v>47</v>
      </c>
      <c r="F244" s="30">
        <f t="shared" si="35"/>
        <v>43</v>
      </c>
      <c r="G244" s="30">
        <f t="shared" si="36"/>
        <v>19</v>
      </c>
      <c r="H244" s="30">
        <f t="shared" si="37"/>
        <v>2</v>
      </c>
      <c r="I244" s="30">
        <f t="shared" si="38"/>
        <v>0</v>
      </c>
      <c r="J244" s="30">
        <f t="shared" si="39"/>
        <v>0</v>
      </c>
      <c r="K244" s="30">
        <f t="shared" si="40"/>
        <v>0</v>
      </c>
      <c r="L244" s="30">
        <f t="shared" si="41"/>
        <v>1</v>
      </c>
      <c r="M244" s="38">
        <v>48580</v>
      </c>
      <c r="N244" s="39">
        <v>15.597</v>
      </c>
      <c r="O244" s="39">
        <v>4.1859999999999999</v>
      </c>
      <c r="P244" s="39">
        <v>2.625</v>
      </c>
      <c r="Q244" s="39">
        <v>33.130000000000003</v>
      </c>
      <c r="R244" s="39">
        <v>21.210999999999999</v>
      </c>
      <c r="S244" s="39">
        <v>0.88</v>
      </c>
      <c r="T244" s="39">
        <v>38.832999999999998</v>
      </c>
      <c r="U244" s="39">
        <v>0</v>
      </c>
      <c r="V244" s="39">
        <v>12.92</v>
      </c>
      <c r="W244" s="39">
        <v>5.468</v>
      </c>
      <c r="X244" s="39">
        <v>5.3849999999999998</v>
      </c>
      <c r="Y244" s="39">
        <v>13.672000000000001</v>
      </c>
      <c r="Z244" s="39">
        <v>0.60599999999999998</v>
      </c>
      <c r="AA244" s="39">
        <v>26.15</v>
      </c>
      <c r="AB244" s="39">
        <v>7.2190000000000003</v>
      </c>
      <c r="AC244" s="39">
        <v>25.379000000000001</v>
      </c>
      <c r="AD244" s="39">
        <v>1.1000000000000001</v>
      </c>
      <c r="AE244" s="39">
        <v>26.632999999999999</v>
      </c>
      <c r="AF244" s="39">
        <v>1.2250000000000001</v>
      </c>
      <c r="AG244" s="39">
        <v>8.7720000000000002</v>
      </c>
      <c r="AH244" s="39">
        <v>25.163</v>
      </c>
      <c r="AI244" s="39">
        <v>4.5289999999999999</v>
      </c>
      <c r="AJ244" s="39">
        <v>18.172999999999998</v>
      </c>
      <c r="AK244" s="39">
        <v>2.1629999999999998</v>
      </c>
      <c r="AL244" s="39">
        <v>66.111000000000004</v>
      </c>
      <c r="AM244" s="39">
        <v>0.94</v>
      </c>
      <c r="AN244" s="39">
        <v>7.4349999999999996</v>
      </c>
      <c r="AO244" s="39">
        <v>28.704000000000001</v>
      </c>
      <c r="AP244" s="39">
        <v>0</v>
      </c>
      <c r="AQ244" s="39">
        <v>50.082999999999998</v>
      </c>
      <c r="AR244" s="39">
        <v>3.5960000000000001</v>
      </c>
      <c r="AS244" s="39">
        <v>5.2320000000000002</v>
      </c>
      <c r="AT244" s="39">
        <v>4.22</v>
      </c>
      <c r="AU244" s="39">
        <v>8.3439999999999994</v>
      </c>
      <c r="AV244" s="39">
        <v>1.1100000000000001</v>
      </c>
      <c r="AW244" s="39">
        <v>36.546999999999997</v>
      </c>
      <c r="AX244" s="39">
        <v>0.62</v>
      </c>
      <c r="AY244" s="39">
        <v>22.768999999999998</v>
      </c>
      <c r="AZ244" s="39">
        <v>8.7850000000000001</v>
      </c>
      <c r="BA244" s="39">
        <v>2.1549999999999998</v>
      </c>
      <c r="BB244" s="39">
        <v>2.2069999999999999</v>
      </c>
      <c r="BC244" s="39">
        <v>14.507999999999999</v>
      </c>
      <c r="BD244" s="39">
        <v>3.1459999999999999</v>
      </c>
      <c r="BE244" s="39">
        <v>27.094000000000001</v>
      </c>
      <c r="BF244" s="39">
        <v>1.59</v>
      </c>
      <c r="BG244" s="39">
        <v>9.1</v>
      </c>
      <c r="BH244" s="39">
        <v>4.8259999999999996</v>
      </c>
      <c r="BI244" s="39">
        <v>8.5730000000000004</v>
      </c>
      <c r="BJ244" s="39">
        <v>26.067</v>
      </c>
      <c r="BK244" s="39">
        <v>0</v>
      </c>
    </row>
    <row r="245" spans="1:63" x14ac:dyDescent="0.2">
      <c r="A245" s="30">
        <f t="shared" si="42"/>
        <v>2033</v>
      </c>
      <c r="D245" s="30">
        <f t="shared" si="43"/>
        <v>0</v>
      </c>
      <c r="E245" s="30">
        <f t="shared" si="34"/>
        <v>35</v>
      </c>
      <c r="F245" s="30">
        <f t="shared" si="35"/>
        <v>28</v>
      </c>
      <c r="G245" s="30">
        <f t="shared" si="36"/>
        <v>5</v>
      </c>
      <c r="H245" s="30">
        <f t="shared" si="37"/>
        <v>0</v>
      </c>
      <c r="I245" s="30">
        <f t="shared" si="38"/>
        <v>0</v>
      </c>
      <c r="J245" s="30">
        <f t="shared" si="39"/>
        <v>0</v>
      </c>
      <c r="K245" s="30">
        <f t="shared" si="40"/>
        <v>0</v>
      </c>
      <c r="L245" s="30">
        <f t="shared" si="41"/>
        <v>2</v>
      </c>
      <c r="M245" s="38">
        <v>48611</v>
      </c>
      <c r="N245" s="39">
        <v>0</v>
      </c>
      <c r="O245" s="39">
        <v>8.375</v>
      </c>
      <c r="P245" s="39">
        <v>6.1310000000000002</v>
      </c>
      <c r="Q245" s="39">
        <v>0</v>
      </c>
      <c r="R245" s="39">
        <v>4.7640000000000002</v>
      </c>
      <c r="S245" s="39">
        <v>0</v>
      </c>
      <c r="T245" s="39">
        <v>0.22500000000000001</v>
      </c>
      <c r="U245" s="39">
        <v>3.274</v>
      </c>
      <c r="V245" s="39">
        <v>8.34</v>
      </c>
      <c r="W245" s="39">
        <v>0</v>
      </c>
      <c r="X245" s="39">
        <v>1.6759999999999999</v>
      </c>
      <c r="Y245" s="39">
        <v>21.727</v>
      </c>
      <c r="Z245" s="39">
        <v>2.3860000000000001</v>
      </c>
      <c r="AA245" s="39">
        <v>1.194</v>
      </c>
      <c r="AB245" s="39">
        <v>1.1120000000000001</v>
      </c>
      <c r="AC245" s="39">
        <v>0.25</v>
      </c>
      <c r="AD245" s="39">
        <v>2.1190000000000002</v>
      </c>
      <c r="AE245" s="39">
        <v>1.5429999999999999</v>
      </c>
      <c r="AF245" s="39">
        <v>4.032</v>
      </c>
      <c r="AG245" s="39">
        <v>0</v>
      </c>
      <c r="AH245" s="39">
        <v>0</v>
      </c>
      <c r="AI245" s="39">
        <v>10.09</v>
      </c>
      <c r="AJ245" s="39">
        <v>0.1</v>
      </c>
      <c r="AK245" s="39">
        <v>22.273</v>
      </c>
      <c r="AL245" s="39">
        <v>6.0019999999999998</v>
      </c>
      <c r="AM245" s="39">
        <v>0</v>
      </c>
      <c r="AN245" s="39">
        <v>0.83399999999999996</v>
      </c>
      <c r="AO245" s="39">
        <v>6.3490000000000002</v>
      </c>
      <c r="AP245" s="39">
        <v>6.649</v>
      </c>
      <c r="AQ245" s="39">
        <v>0</v>
      </c>
      <c r="AR245" s="39">
        <v>12.007999999999999</v>
      </c>
      <c r="AS245" s="39">
        <v>0</v>
      </c>
      <c r="AT245" s="39">
        <v>0</v>
      </c>
      <c r="AU245" s="39">
        <v>1.9119999999999999</v>
      </c>
      <c r="AV245" s="39">
        <v>1.5920000000000001</v>
      </c>
      <c r="AW245" s="39">
        <v>3.7879999999999998</v>
      </c>
      <c r="AX245" s="39">
        <v>10.531000000000001</v>
      </c>
      <c r="AY245" s="39">
        <v>0</v>
      </c>
      <c r="AZ245" s="39">
        <v>0</v>
      </c>
      <c r="BA245" s="39">
        <v>3.887</v>
      </c>
      <c r="BB245" s="39">
        <v>3.7850000000000001</v>
      </c>
      <c r="BC245" s="39">
        <v>0.45100000000000001</v>
      </c>
      <c r="BD245" s="39">
        <v>4.7290000000000001</v>
      </c>
      <c r="BE245" s="39">
        <v>0.28299999999999997</v>
      </c>
      <c r="BF245" s="39">
        <v>3.5129999999999999</v>
      </c>
      <c r="BG245" s="39">
        <v>0</v>
      </c>
      <c r="BH245" s="39">
        <v>0</v>
      </c>
      <c r="BI245" s="39">
        <v>0.53400000000000003</v>
      </c>
      <c r="BJ245" s="39">
        <v>0</v>
      </c>
      <c r="BK245" s="39">
        <v>8.2420000000000009</v>
      </c>
    </row>
    <row r="246" spans="1:63" x14ac:dyDescent="0.2">
      <c r="A246" s="30">
        <f t="shared" si="42"/>
        <v>2033</v>
      </c>
      <c r="D246" s="30">
        <f t="shared" si="43"/>
        <v>1</v>
      </c>
      <c r="E246" s="30">
        <f t="shared" si="34"/>
        <v>41</v>
      </c>
      <c r="F246" s="30">
        <f t="shared" si="35"/>
        <v>31</v>
      </c>
      <c r="G246" s="30">
        <f t="shared" si="36"/>
        <v>3</v>
      </c>
      <c r="H246" s="30">
        <f t="shared" si="37"/>
        <v>0</v>
      </c>
      <c r="I246" s="30">
        <f t="shared" si="38"/>
        <v>0</v>
      </c>
      <c r="J246" s="30">
        <f t="shared" si="39"/>
        <v>0</v>
      </c>
      <c r="K246" s="30">
        <f t="shared" si="40"/>
        <v>0</v>
      </c>
      <c r="L246" s="30">
        <f t="shared" si="41"/>
        <v>3</v>
      </c>
      <c r="M246" s="38">
        <v>48639</v>
      </c>
      <c r="N246" s="39">
        <v>2.4209999999999998</v>
      </c>
      <c r="O246" s="39">
        <v>0.40200000000000002</v>
      </c>
      <c r="P246" s="39">
        <v>5.7830000000000004</v>
      </c>
      <c r="Q246" s="39">
        <v>0</v>
      </c>
      <c r="R246" s="39">
        <v>3.9039999999999999</v>
      </c>
      <c r="S246" s="39">
        <v>0.68100000000000005</v>
      </c>
      <c r="T246" s="39">
        <v>1.3180000000000001</v>
      </c>
      <c r="U246" s="39">
        <v>1.3660000000000001</v>
      </c>
      <c r="V246" s="39">
        <v>1.1910000000000001</v>
      </c>
      <c r="W246" s="39">
        <v>0.22500000000000001</v>
      </c>
      <c r="X246" s="39">
        <v>0.28599999999999998</v>
      </c>
      <c r="Y246" s="39">
        <v>1.6719999999999999</v>
      </c>
      <c r="Z246" s="39">
        <v>2.0619999999999998</v>
      </c>
      <c r="AA246" s="39">
        <v>5.7539999999999996</v>
      </c>
      <c r="AB246" s="39">
        <v>0</v>
      </c>
      <c r="AC246" s="39">
        <v>28.515999999999998</v>
      </c>
      <c r="AD246" s="39">
        <v>4.9740000000000002</v>
      </c>
      <c r="AE246" s="39">
        <v>0</v>
      </c>
      <c r="AF246" s="39">
        <v>1.7090000000000001</v>
      </c>
      <c r="AG246" s="39">
        <v>0.79500000000000004</v>
      </c>
      <c r="AH246" s="39">
        <v>1.2210000000000001</v>
      </c>
      <c r="AI246" s="39">
        <v>2.11</v>
      </c>
      <c r="AJ246" s="39">
        <v>1.417</v>
      </c>
      <c r="AK246" s="39">
        <v>7.242</v>
      </c>
      <c r="AL246" s="39">
        <v>0</v>
      </c>
      <c r="AM246" s="39">
        <v>5.04</v>
      </c>
      <c r="AN246" s="39">
        <v>1.302</v>
      </c>
      <c r="AO246" s="39">
        <v>1.496</v>
      </c>
      <c r="AP246" s="39">
        <v>0</v>
      </c>
      <c r="AQ246" s="39">
        <v>10.544</v>
      </c>
      <c r="AR246" s="39">
        <v>0.39100000000000001</v>
      </c>
      <c r="AS246" s="39">
        <v>4.0759999999999996</v>
      </c>
      <c r="AT246" s="39">
        <v>0.54800000000000004</v>
      </c>
      <c r="AU246" s="39">
        <v>3.0950000000000002</v>
      </c>
      <c r="AV246" s="39">
        <v>1.468</v>
      </c>
      <c r="AW246" s="39">
        <v>0.86599999999999999</v>
      </c>
      <c r="AX246" s="39">
        <v>0</v>
      </c>
      <c r="AY246" s="39">
        <v>0.88600000000000001</v>
      </c>
      <c r="AZ246" s="39">
        <v>2.2879999999999998</v>
      </c>
      <c r="BA246" s="39">
        <v>1.21</v>
      </c>
      <c r="BB246" s="39">
        <v>24.087</v>
      </c>
      <c r="BC246" s="39">
        <v>2.7170000000000001</v>
      </c>
      <c r="BD246" s="39">
        <v>0</v>
      </c>
      <c r="BE246" s="39">
        <v>9.0640000000000001</v>
      </c>
      <c r="BF246" s="39">
        <v>0</v>
      </c>
      <c r="BG246" s="39">
        <v>2.6829999999999998</v>
      </c>
      <c r="BH246" s="39">
        <v>0.54900000000000004</v>
      </c>
      <c r="BI246" s="39">
        <v>3.2530000000000001</v>
      </c>
      <c r="BJ246" s="39">
        <v>0</v>
      </c>
      <c r="BK246" s="39">
        <v>1.3009999999999999</v>
      </c>
    </row>
    <row r="247" spans="1:63" x14ac:dyDescent="0.2">
      <c r="A247" s="30">
        <f t="shared" si="42"/>
        <v>2033</v>
      </c>
      <c r="D247" s="30">
        <f t="shared" si="43"/>
        <v>0</v>
      </c>
      <c r="E247" s="30">
        <f t="shared" si="34"/>
        <v>3</v>
      </c>
      <c r="F247" s="30">
        <f t="shared" si="35"/>
        <v>2</v>
      </c>
      <c r="G247" s="30">
        <f t="shared" si="36"/>
        <v>0</v>
      </c>
      <c r="H247" s="30">
        <f t="shared" si="37"/>
        <v>0</v>
      </c>
      <c r="I247" s="30">
        <f t="shared" si="38"/>
        <v>0</v>
      </c>
      <c r="J247" s="30">
        <f t="shared" si="39"/>
        <v>0</v>
      </c>
      <c r="K247" s="30">
        <f t="shared" si="40"/>
        <v>0</v>
      </c>
      <c r="L247" s="30">
        <f t="shared" si="41"/>
        <v>4</v>
      </c>
      <c r="M247" s="38">
        <v>48670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0.126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2.448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2.0110000000000001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</row>
    <row r="248" spans="1:63" x14ac:dyDescent="0.2">
      <c r="A248" s="30">
        <f t="shared" si="42"/>
        <v>2033</v>
      </c>
      <c r="D248" s="30">
        <f t="shared" si="43"/>
        <v>0</v>
      </c>
      <c r="E248" s="30">
        <f t="shared" si="34"/>
        <v>19</v>
      </c>
      <c r="F248" s="30">
        <f t="shared" si="35"/>
        <v>6</v>
      </c>
      <c r="G248" s="30">
        <f t="shared" si="36"/>
        <v>1</v>
      </c>
      <c r="H248" s="30">
        <f t="shared" si="37"/>
        <v>0</v>
      </c>
      <c r="I248" s="30">
        <f t="shared" si="38"/>
        <v>0</v>
      </c>
      <c r="J248" s="30">
        <f t="shared" si="39"/>
        <v>0</v>
      </c>
      <c r="K248" s="30">
        <f t="shared" si="40"/>
        <v>0</v>
      </c>
      <c r="L248" s="30">
        <f t="shared" si="41"/>
        <v>5</v>
      </c>
      <c r="M248" s="38">
        <v>48700</v>
      </c>
      <c r="N248" s="39">
        <v>0</v>
      </c>
      <c r="O248" s="39">
        <v>0</v>
      </c>
      <c r="P248" s="39">
        <v>0.31</v>
      </c>
      <c r="Q248" s="39">
        <v>0</v>
      </c>
      <c r="R248" s="39">
        <v>0.4</v>
      </c>
      <c r="S248" s="39">
        <v>0</v>
      </c>
      <c r="T248" s="39">
        <v>0</v>
      </c>
      <c r="U248" s="39">
        <v>1.35</v>
      </c>
      <c r="V248" s="39">
        <v>0</v>
      </c>
      <c r="W248" s="39">
        <v>0</v>
      </c>
      <c r="X248" s="39">
        <v>0</v>
      </c>
      <c r="Y248" s="39">
        <v>0</v>
      </c>
      <c r="Z248" s="39">
        <v>0.50800000000000001</v>
      </c>
      <c r="AA248" s="39">
        <v>0.01</v>
      </c>
      <c r="AB248" s="39">
        <v>0</v>
      </c>
      <c r="AC248" s="39">
        <v>0</v>
      </c>
      <c r="AD248" s="39">
        <v>0</v>
      </c>
      <c r="AE248" s="39">
        <v>0</v>
      </c>
      <c r="AF248" s="39">
        <v>0.38</v>
      </c>
      <c r="AG248" s="39">
        <v>0</v>
      </c>
      <c r="AH248" s="39">
        <v>19.960999999999999</v>
      </c>
      <c r="AI248" s="39">
        <v>0</v>
      </c>
      <c r="AJ248" s="39">
        <v>3.6999999999999998E-2</v>
      </c>
      <c r="AK248" s="39">
        <v>8.1000000000000003E-2</v>
      </c>
      <c r="AL248" s="39">
        <v>5.3999999999999999E-2</v>
      </c>
      <c r="AM248" s="39">
        <v>1.3069999999999999</v>
      </c>
      <c r="AN248" s="39">
        <v>0.82699999999999996</v>
      </c>
      <c r="AO248" s="39">
        <v>0</v>
      </c>
      <c r="AP248" s="39">
        <v>0</v>
      </c>
      <c r="AQ248" s="39">
        <v>0.68300000000000005</v>
      </c>
      <c r="AR248" s="39">
        <v>0</v>
      </c>
      <c r="AS248" s="39">
        <v>0.378</v>
      </c>
      <c r="AT248" s="39">
        <v>0</v>
      </c>
      <c r="AU248" s="39">
        <v>0</v>
      </c>
      <c r="AV248" s="39">
        <v>0</v>
      </c>
      <c r="AW248" s="39">
        <v>0</v>
      </c>
      <c r="AX248" s="39">
        <v>2.5270000000000001</v>
      </c>
      <c r="AY248" s="39">
        <v>0</v>
      </c>
      <c r="AZ248" s="39">
        <v>0</v>
      </c>
      <c r="BA248" s="39">
        <v>0</v>
      </c>
      <c r="BB248" s="39">
        <v>0</v>
      </c>
      <c r="BC248" s="39">
        <v>2.407</v>
      </c>
      <c r="BD248" s="39">
        <v>0.43</v>
      </c>
      <c r="BE248" s="39">
        <v>0</v>
      </c>
      <c r="BF248" s="39">
        <v>0.02</v>
      </c>
      <c r="BG248" s="39">
        <v>0</v>
      </c>
      <c r="BH248" s="39">
        <v>0</v>
      </c>
      <c r="BI248" s="39">
        <v>0</v>
      </c>
      <c r="BJ248" s="39">
        <v>1.798</v>
      </c>
      <c r="BK248" s="39">
        <v>0</v>
      </c>
    </row>
    <row r="249" spans="1:63" x14ac:dyDescent="0.2">
      <c r="A249" s="30">
        <f t="shared" si="42"/>
        <v>2033</v>
      </c>
      <c r="D249" s="30">
        <f t="shared" si="43"/>
        <v>0</v>
      </c>
      <c r="E249" s="30">
        <f t="shared" si="34"/>
        <v>31</v>
      </c>
      <c r="F249" s="30">
        <f t="shared" si="35"/>
        <v>4</v>
      </c>
      <c r="G249" s="30">
        <f t="shared" si="36"/>
        <v>0</v>
      </c>
      <c r="H249" s="30">
        <f t="shared" si="37"/>
        <v>0</v>
      </c>
      <c r="I249" s="30">
        <f t="shared" si="38"/>
        <v>0</v>
      </c>
      <c r="J249" s="30">
        <f t="shared" si="39"/>
        <v>0</v>
      </c>
      <c r="K249" s="30">
        <f t="shared" si="40"/>
        <v>0</v>
      </c>
      <c r="L249" s="30">
        <f t="shared" si="41"/>
        <v>6</v>
      </c>
      <c r="M249" s="38">
        <v>48731</v>
      </c>
      <c r="N249" s="39">
        <v>0</v>
      </c>
      <c r="O249" s="39">
        <v>0.374</v>
      </c>
      <c r="P249" s="39">
        <v>0.26100000000000001</v>
      </c>
      <c r="Q249" s="39">
        <v>1.9E-2</v>
      </c>
      <c r="R249" s="39">
        <v>0.52600000000000002</v>
      </c>
      <c r="S249" s="39">
        <v>0.72099999999999997</v>
      </c>
      <c r="T249" s="39">
        <v>0</v>
      </c>
      <c r="U249" s="39">
        <v>0.72</v>
      </c>
      <c r="V249" s="39">
        <v>0.70399999999999996</v>
      </c>
      <c r="W249" s="39">
        <v>0.35699999999999998</v>
      </c>
      <c r="X249" s="39">
        <v>1.3180000000000001</v>
      </c>
      <c r="Y249" s="39">
        <v>0</v>
      </c>
      <c r="Z249" s="39">
        <v>0</v>
      </c>
      <c r="AA249" s="39">
        <v>0</v>
      </c>
      <c r="AB249" s="39">
        <v>0</v>
      </c>
      <c r="AC249" s="39">
        <v>0.57499999999999996</v>
      </c>
      <c r="AD249" s="39">
        <v>0</v>
      </c>
      <c r="AE249" s="39">
        <v>0.61599999999999999</v>
      </c>
      <c r="AF249" s="39">
        <v>0.28899999999999998</v>
      </c>
      <c r="AG249" s="39">
        <v>0.158</v>
      </c>
      <c r="AH249" s="39">
        <v>0.04</v>
      </c>
      <c r="AI249" s="39">
        <v>0</v>
      </c>
      <c r="AJ249" s="39">
        <v>0</v>
      </c>
      <c r="AK249" s="39">
        <v>0.46700000000000003</v>
      </c>
      <c r="AL249" s="39">
        <v>0.26200000000000001</v>
      </c>
      <c r="AM249" s="39">
        <v>0.83599999999999997</v>
      </c>
      <c r="AN249" s="39">
        <v>0.59799999999999998</v>
      </c>
      <c r="AO249" s="39">
        <v>0.65</v>
      </c>
      <c r="AP249" s="39">
        <v>0</v>
      </c>
      <c r="AQ249" s="39">
        <v>0.70899999999999996</v>
      </c>
      <c r="AR249" s="39">
        <v>0</v>
      </c>
      <c r="AS249" s="39">
        <v>0.876</v>
      </c>
      <c r="AT249" s="39">
        <v>0</v>
      </c>
      <c r="AU249" s="39">
        <v>1.0760000000000001</v>
      </c>
      <c r="AV249" s="39">
        <v>0.61099999999999999</v>
      </c>
      <c r="AW249" s="39">
        <v>0.70399999999999996</v>
      </c>
      <c r="AX249" s="39">
        <v>0</v>
      </c>
      <c r="AY249" s="39">
        <v>0.42299999999999999</v>
      </c>
      <c r="AZ249" s="39">
        <v>0.69399999999999995</v>
      </c>
      <c r="BA249" s="39">
        <v>0.55300000000000005</v>
      </c>
      <c r="BB249" s="39">
        <v>8.0299999999999994</v>
      </c>
      <c r="BC249" s="39">
        <v>0</v>
      </c>
      <c r="BD249" s="39">
        <v>0.61299999999999999</v>
      </c>
      <c r="BE249" s="39">
        <v>0</v>
      </c>
      <c r="BF249" s="39">
        <v>0</v>
      </c>
      <c r="BG249" s="39">
        <v>3.5249999999999999</v>
      </c>
      <c r="BH249" s="39">
        <v>0</v>
      </c>
      <c r="BI249" s="39">
        <v>0</v>
      </c>
      <c r="BJ249" s="39">
        <v>0.80800000000000005</v>
      </c>
      <c r="BK249" s="39">
        <v>0</v>
      </c>
    </row>
    <row r="250" spans="1:63" x14ac:dyDescent="0.2">
      <c r="A250" s="30">
        <f t="shared" si="42"/>
        <v>2033</v>
      </c>
      <c r="D250" s="30">
        <f t="shared" si="43"/>
        <v>28</v>
      </c>
      <c r="E250" s="30">
        <f t="shared" si="34"/>
        <v>50</v>
      </c>
      <c r="F250" s="30">
        <f t="shared" si="35"/>
        <v>50</v>
      </c>
      <c r="G250" s="30">
        <f t="shared" si="36"/>
        <v>43</v>
      </c>
      <c r="H250" s="30">
        <f t="shared" si="37"/>
        <v>10</v>
      </c>
      <c r="I250" s="30">
        <f t="shared" si="38"/>
        <v>5</v>
      </c>
      <c r="J250" s="30">
        <f t="shared" si="39"/>
        <v>0</v>
      </c>
      <c r="K250" s="30">
        <f t="shared" si="40"/>
        <v>0</v>
      </c>
      <c r="L250" s="30">
        <f t="shared" si="41"/>
        <v>7</v>
      </c>
      <c r="M250" s="38">
        <v>48761</v>
      </c>
      <c r="N250" s="39">
        <v>36.661999999999999</v>
      </c>
      <c r="O250" s="39">
        <v>20.47</v>
      </c>
      <c r="P250" s="39">
        <v>32.110999999999997</v>
      </c>
      <c r="Q250" s="39">
        <v>26.363</v>
      </c>
      <c r="R250" s="39">
        <v>39.869999999999997</v>
      </c>
      <c r="S250" s="39">
        <v>11.628</v>
      </c>
      <c r="T250" s="39">
        <v>6.9850000000000003</v>
      </c>
      <c r="U250" s="39">
        <v>122.96</v>
      </c>
      <c r="V250" s="39">
        <v>47.646999999999998</v>
      </c>
      <c r="W250" s="39">
        <v>10.228999999999999</v>
      </c>
      <c r="X250" s="39">
        <v>57.514000000000003</v>
      </c>
      <c r="Y250" s="39">
        <v>13.692</v>
      </c>
      <c r="Z250" s="39">
        <v>1.476</v>
      </c>
      <c r="AA250" s="39">
        <v>226.648</v>
      </c>
      <c r="AB250" s="39">
        <v>141.83000000000001</v>
      </c>
      <c r="AC250" s="39">
        <v>1.56</v>
      </c>
      <c r="AD250" s="39">
        <v>13.840999999999999</v>
      </c>
      <c r="AE250" s="39">
        <v>41.148000000000003</v>
      </c>
      <c r="AF250" s="39">
        <v>33.021999999999998</v>
      </c>
      <c r="AG250" s="39">
        <v>20.923999999999999</v>
      </c>
      <c r="AH250" s="39">
        <v>102.578</v>
      </c>
      <c r="AI250" s="39">
        <v>6.1589999999999998</v>
      </c>
      <c r="AJ250" s="39">
        <v>41.683999999999997</v>
      </c>
      <c r="AK250" s="39">
        <v>17.009</v>
      </c>
      <c r="AL250" s="39">
        <v>33.475000000000001</v>
      </c>
      <c r="AM250" s="39">
        <v>48.454999999999998</v>
      </c>
      <c r="AN250" s="39">
        <v>177.56899999999999</v>
      </c>
      <c r="AO250" s="39">
        <v>2.484</v>
      </c>
      <c r="AP250" s="39">
        <v>14.414</v>
      </c>
      <c r="AQ250" s="39">
        <v>40.277000000000001</v>
      </c>
      <c r="AR250" s="39">
        <v>32.548000000000002</v>
      </c>
      <c r="AS250" s="39">
        <v>21.706</v>
      </c>
      <c r="AT250" s="39">
        <v>43.429000000000002</v>
      </c>
      <c r="AU250" s="39">
        <v>14.154999999999999</v>
      </c>
      <c r="AV250" s="39">
        <v>9.6950000000000003</v>
      </c>
      <c r="AW250" s="39">
        <v>49.539000000000001</v>
      </c>
      <c r="AX250" s="39">
        <v>13.03</v>
      </c>
      <c r="AY250" s="39">
        <v>42.337000000000003</v>
      </c>
      <c r="AZ250" s="39">
        <v>36.232999999999997</v>
      </c>
      <c r="BA250" s="39">
        <v>17.471</v>
      </c>
      <c r="BB250" s="39">
        <v>49.360999999999997</v>
      </c>
      <c r="BC250" s="39">
        <v>57.808999999999997</v>
      </c>
      <c r="BD250" s="39">
        <v>13.888</v>
      </c>
      <c r="BE250" s="39">
        <v>44.761000000000003</v>
      </c>
      <c r="BF250" s="39">
        <v>52.05</v>
      </c>
      <c r="BG250" s="39">
        <v>10.69</v>
      </c>
      <c r="BH250" s="39">
        <v>57.249000000000002</v>
      </c>
      <c r="BI250" s="39">
        <v>19.367999999999999</v>
      </c>
      <c r="BJ250" s="39">
        <v>8.5050000000000008</v>
      </c>
      <c r="BK250" s="39">
        <v>73.893000000000001</v>
      </c>
    </row>
    <row r="251" spans="1:63" x14ac:dyDescent="0.2">
      <c r="A251" s="30">
        <f t="shared" si="42"/>
        <v>2033</v>
      </c>
      <c r="D251" s="30">
        <f t="shared" si="43"/>
        <v>5</v>
      </c>
      <c r="E251" s="30">
        <f t="shared" si="34"/>
        <v>50</v>
      </c>
      <c r="F251" s="30">
        <f t="shared" si="35"/>
        <v>46</v>
      </c>
      <c r="G251" s="30">
        <f t="shared" si="36"/>
        <v>13</v>
      </c>
      <c r="H251" s="30">
        <f t="shared" si="37"/>
        <v>1</v>
      </c>
      <c r="I251" s="30">
        <f t="shared" si="38"/>
        <v>1</v>
      </c>
      <c r="J251" s="30">
        <f t="shared" si="39"/>
        <v>0</v>
      </c>
      <c r="K251" s="30">
        <f t="shared" si="40"/>
        <v>0</v>
      </c>
      <c r="L251" s="30">
        <f t="shared" si="41"/>
        <v>8</v>
      </c>
      <c r="M251" s="38">
        <v>48792</v>
      </c>
      <c r="N251" s="39">
        <v>1.6439999999999999</v>
      </c>
      <c r="O251" s="39">
        <v>23.19</v>
      </c>
      <c r="P251" s="39">
        <v>1.518</v>
      </c>
      <c r="Q251" s="39">
        <v>8.6639999999999997</v>
      </c>
      <c r="R251" s="39">
        <v>3.0750000000000002</v>
      </c>
      <c r="S251" s="39">
        <v>3.1859999999999999</v>
      </c>
      <c r="T251" s="39">
        <v>5.6150000000000002</v>
      </c>
      <c r="U251" s="39">
        <v>1.498</v>
      </c>
      <c r="V251" s="39">
        <v>150.69399999999999</v>
      </c>
      <c r="W251" s="39">
        <v>8.5269999999999992</v>
      </c>
      <c r="X251" s="39">
        <v>3.5990000000000002</v>
      </c>
      <c r="Y251" s="39">
        <v>5.7679999999999998</v>
      </c>
      <c r="Z251" s="39">
        <v>20.280999999999999</v>
      </c>
      <c r="AA251" s="39">
        <v>0.84499999999999997</v>
      </c>
      <c r="AB251" s="39">
        <v>2.2850000000000001</v>
      </c>
      <c r="AC251" s="39">
        <v>17.026</v>
      </c>
      <c r="AD251" s="39">
        <v>25.835999999999999</v>
      </c>
      <c r="AE251" s="39">
        <v>2.1509999999999998</v>
      </c>
      <c r="AF251" s="39">
        <v>4.2839999999999998</v>
      </c>
      <c r="AG251" s="39">
        <v>8.4749999999999996</v>
      </c>
      <c r="AH251" s="39">
        <v>12.987</v>
      </c>
      <c r="AI251" s="39">
        <v>29.359000000000002</v>
      </c>
      <c r="AJ251" s="39">
        <v>1.613</v>
      </c>
      <c r="AK251" s="39">
        <v>10.259</v>
      </c>
      <c r="AL251" s="39">
        <v>9.44</v>
      </c>
      <c r="AM251" s="39">
        <v>2.94</v>
      </c>
      <c r="AN251" s="39">
        <v>0.99</v>
      </c>
      <c r="AO251" s="39">
        <v>9.1150000000000002</v>
      </c>
      <c r="AP251" s="39">
        <v>3.169</v>
      </c>
      <c r="AQ251" s="39">
        <v>3.5350000000000001</v>
      </c>
      <c r="AR251" s="39">
        <v>3.859</v>
      </c>
      <c r="AS251" s="39">
        <v>10.307</v>
      </c>
      <c r="AT251" s="39">
        <v>3.8420000000000001</v>
      </c>
      <c r="AU251" s="39">
        <v>37.124000000000002</v>
      </c>
      <c r="AV251" s="39">
        <v>2.67</v>
      </c>
      <c r="AW251" s="39">
        <v>3.6619999999999999</v>
      </c>
      <c r="AX251" s="39">
        <v>0.68400000000000005</v>
      </c>
      <c r="AY251" s="39">
        <v>5.7329999999999997</v>
      </c>
      <c r="AZ251" s="39">
        <v>3.8370000000000002</v>
      </c>
      <c r="BA251" s="39">
        <v>8.0540000000000003</v>
      </c>
      <c r="BB251" s="39">
        <v>10.339</v>
      </c>
      <c r="BC251" s="39">
        <v>3.879</v>
      </c>
      <c r="BD251" s="39">
        <v>0.82199999999999995</v>
      </c>
      <c r="BE251" s="39">
        <v>6.0389999999999997</v>
      </c>
      <c r="BF251" s="39">
        <v>2.944</v>
      </c>
      <c r="BG251" s="39">
        <v>3.8849999999999998</v>
      </c>
      <c r="BH251" s="39">
        <v>27.404</v>
      </c>
      <c r="BI251" s="39">
        <v>6.0439999999999996</v>
      </c>
      <c r="BJ251" s="39">
        <v>1.734</v>
      </c>
      <c r="BK251" s="39">
        <v>10.993</v>
      </c>
    </row>
    <row r="252" spans="1:63" x14ac:dyDescent="0.2">
      <c r="A252" s="30">
        <f t="shared" si="42"/>
        <v>2033</v>
      </c>
      <c r="D252" s="30">
        <f t="shared" si="43"/>
        <v>4</v>
      </c>
      <c r="E252" s="30">
        <f t="shared" si="34"/>
        <v>50</v>
      </c>
      <c r="F252" s="30">
        <f t="shared" si="35"/>
        <v>43</v>
      </c>
      <c r="G252" s="30">
        <f t="shared" si="36"/>
        <v>19</v>
      </c>
      <c r="H252" s="30">
        <f t="shared" si="37"/>
        <v>0</v>
      </c>
      <c r="I252" s="30">
        <f t="shared" si="38"/>
        <v>0</v>
      </c>
      <c r="J252" s="30">
        <f t="shared" si="39"/>
        <v>0</v>
      </c>
      <c r="K252" s="30">
        <f t="shared" si="40"/>
        <v>0</v>
      </c>
      <c r="L252" s="30">
        <f t="shared" si="41"/>
        <v>9</v>
      </c>
      <c r="M252" s="38">
        <v>48823</v>
      </c>
      <c r="N252" s="39">
        <v>8.0220000000000002</v>
      </c>
      <c r="O252" s="39">
        <v>6.43</v>
      </c>
      <c r="P252" s="39">
        <v>2.5999999999999999E-2</v>
      </c>
      <c r="Q252" s="39">
        <v>21.632000000000001</v>
      </c>
      <c r="R252" s="39">
        <v>5.4809999999999999</v>
      </c>
      <c r="S252" s="39">
        <v>10.912000000000001</v>
      </c>
      <c r="T252" s="39">
        <v>9.4190000000000005</v>
      </c>
      <c r="U252" s="39">
        <v>31.824999999999999</v>
      </c>
      <c r="V252" s="39">
        <v>8.8490000000000002</v>
      </c>
      <c r="W252" s="39">
        <v>4.2030000000000003</v>
      </c>
      <c r="X252" s="39">
        <v>11.073</v>
      </c>
      <c r="Y252" s="39">
        <v>10.276</v>
      </c>
      <c r="Z252" s="39">
        <v>9.0950000000000006</v>
      </c>
      <c r="AA252" s="39">
        <v>4.9400000000000004</v>
      </c>
      <c r="AB252" s="39">
        <v>3.9780000000000002</v>
      </c>
      <c r="AC252" s="39">
        <v>14.942</v>
      </c>
      <c r="AD252" s="39">
        <v>15.661</v>
      </c>
      <c r="AE252" s="39">
        <v>3.2709999999999999</v>
      </c>
      <c r="AF252" s="39">
        <v>28.071000000000002</v>
      </c>
      <c r="AG252" s="39">
        <v>3.3380000000000001</v>
      </c>
      <c r="AH252" s="39">
        <v>6.4420000000000002</v>
      </c>
      <c r="AI252" s="39">
        <v>2.1800000000000002</v>
      </c>
      <c r="AJ252" s="39">
        <v>8.4819999999999993</v>
      </c>
      <c r="AK252" s="39">
        <v>4.2480000000000002</v>
      </c>
      <c r="AL252" s="39">
        <v>17.466000000000001</v>
      </c>
      <c r="AM252" s="39">
        <v>0.21099999999999999</v>
      </c>
      <c r="AN252" s="39">
        <v>8.3640000000000008</v>
      </c>
      <c r="AO252" s="39">
        <v>6.1029999999999998</v>
      </c>
      <c r="AP252" s="39">
        <v>8.2000000000000003E-2</v>
      </c>
      <c r="AQ252" s="39">
        <v>23.094000000000001</v>
      </c>
      <c r="AR252" s="39">
        <v>17.702000000000002</v>
      </c>
      <c r="AS252" s="39">
        <v>0.46600000000000003</v>
      </c>
      <c r="AT252" s="39">
        <v>12.464</v>
      </c>
      <c r="AU252" s="39">
        <v>1.0489999999999999</v>
      </c>
      <c r="AV252" s="39">
        <v>14.834</v>
      </c>
      <c r="AW252" s="39">
        <v>0.17699999999999999</v>
      </c>
      <c r="AX252" s="39">
        <v>12.016</v>
      </c>
      <c r="AY252" s="39">
        <v>3.5259999999999998</v>
      </c>
      <c r="AZ252" s="39">
        <v>8.9619999999999997</v>
      </c>
      <c r="BA252" s="39">
        <v>0.96899999999999997</v>
      </c>
      <c r="BB252" s="39">
        <v>10.329000000000001</v>
      </c>
      <c r="BC252" s="39">
        <v>4.95</v>
      </c>
      <c r="BD252" s="39">
        <v>27.486999999999998</v>
      </c>
      <c r="BE252" s="39">
        <v>0.94099999999999995</v>
      </c>
      <c r="BF252" s="39">
        <v>6.1459999999999999</v>
      </c>
      <c r="BG252" s="39">
        <v>12.534000000000001</v>
      </c>
      <c r="BH252" s="39">
        <v>7.2629999999999999</v>
      </c>
      <c r="BI252" s="39">
        <v>35.426000000000002</v>
      </c>
      <c r="BJ252" s="39">
        <v>14.018000000000001</v>
      </c>
      <c r="BK252" s="39">
        <v>4.1230000000000002</v>
      </c>
    </row>
    <row r="253" spans="1:63" x14ac:dyDescent="0.2">
      <c r="A253" s="30">
        <f t="shared" si="42"/>
        <v>2033</v>
      </c>
      <c r="D253" s="30">
        <f t="shared" si="43"/>
        <v>3</v>
      </c>
      <c r="E253" s="30">
        <f t="shared" si="34"/>
        <v>49</v>
      </c>
      <c r="F253" s="30">
        <f t="shared" si="35"/>
        <v>40</v>
      </c>
      <c r="G253" s="30">
        <f t="shared" si="36"/>
        <v>16</v>
      </c>
      <c r="H253" s="30">
        <f t="shared" si="37"/>
        <v>1</v>
      </c>
      <c r="I253" s="30">
        <f t="shared" si="38"/>
        <v>0</v>
      </c>
      <c r="J253" s="30">
        <f t="shared" si="39"/>
        <v>0</v>
      </c>
      <c r="K253" s="30">
        <f t="shared" si="40"/>
        <v>0</v>
      </c>
      <c r="L253" s="30">
        <f t="shared" si="41"/>
        <v>10</v>
      </c>
      <c r="M253" s="38">
        <v>48853</v>
      </c>
      <c r="N253" s="39">
        <v>21.114000000000001</v>
      </c>
      <c r="O253" s="39">
        <v>0.98299999999999998</v>
      </c>
      <c r="P253" s="39">
        <v>14.112</v>
      </c>
      <c r="Q253" s="39">
        <v>0.74099999999999999</v>
      </c>
      <c r="R253" s="39">
        <v>2.9239999999999999</v>
      </c>
      <c r="S253" s="39">
        <v>4.181</v>
      </c>
      <c r="T253" s="39">
        <v>0.92900000000000005</v>
      </c>
      <c r="U253" s="39">
        <v>58.201999999999998</v>
      </c>
      <c r="V253" s="39">
        <v>0.80700000000000005</v>
      </c>
      <c r="W253" s="39">
        <v>10.141</v>
      </c>
      <c r="X253" s="39">
        <v>25.391999999999999</v>
      </c>
      <c r="Y253" s="39">
        <v>1.5329999999999999</v>
      </c>
      <c r="Z253" s="39">
        <v>2.8370000000000002</v>
      </c>
      <c r="AA253" s="39">
        <v>11.605</v>
      </c>
      <c r="AB253" s="39">
        <v>3.919</v>
      </c>
      <c r="AC253" s="39">
        <v>2.9849999999999999</v>
      </c>
      <c r="AD253" s="39">
        <v>15.462999999999999</v>
      </c>
      <c r="AE253" s="39">
        <v>8.2170000000000005</v>
      </c>
      <c r="AF253" s="39">
        <v>2.2999999999999998</v>
      </c>
      <c r="AG253" s="39">
        <v>7.1070000000000002</v>
      </c>
      <c r="AH253" s="39">
        <v>22.558</v>
      </c>
      <c r="AI253" s="39">
        <v>0.70599999999999996</v>
      </c>
      <c r="AJ253" s="39">
        <v>2.2850000000000001</v>
      </c>
      <c r="AK253" s="39">
        <v>5.8380000000000001</v>
      </c>
      <c r="AL253" s="39">
        <v>0.38200000000000001</v>
      </c>
      <c r="AM253" s="39">
        <v>7.87</v>
      </c>
      <c r="AN253" s="39">
        <v>42.356000000000002</v>
      </c>
      <c r="AO253" s="39">
        <v>2.427</v>
      </c>
      <c r="AP253" s="39">
        <v>2.4889999999999999</v>
      </c>
      <c r="AQ253" s="39">
        <v>5.6310000000000002</v>
      </c>
      <c r="AR253" s="39">
        <v>19.719000000000001</v>
      </c>
      <c r="AS253" s="39">
        <v>3</v>
      </c>
      <c r="AT253" s="39">
        <v>3.12</v>
      </c>
      <c r="AU253" s="39">
        <v>3.556</v>
      </c>
      <c r="AV253" s="39">
        <v>17.861999999999998</v>
      </c>
      <c r="AW253" s="39">
        <v>0</v>
      </c>
      <c r="AX253" s="39">
        <v>11.252000000000001</v>
      </c>
      <c r="AY253" s="39">
        <v>3.5000000000000003E-2</v>
      </c>
      <c r="AZ253" s="39">
        <v>1.004</v>
      </c>
      <c r="BA253" s="39">
        <v>10.587999999999999</v>
      </c>
      <c r="BB253" s="39">
        <v>9.91</v>
      </c>
      <c r="BC253" s="39">
        <v>2.238</v>
      </c>
      <c r="BD253" s="39">
        <v>11.547000000000001</v>
      </c>
      <c r="BE253" s="39">
        <v>0.95099999999999996</v>
      </c>
      <c r="BF253" s="39">
        <v>14.356</v>
      </c>
      <c r="BG253" s="39">
        <v>10.166</v>
      </c>
      <c r="BH253" s="39">
        <v>0.81799999999999995</v>
      </c>
      <c r="BI253" s="39">
        <v>6.7969999999999997</v>
      </c>
      <c r="BJ253" s="39">
        <v>1.581</v>
      </c>
      <c r="BK253" s="39">
        <v>8.9719999999999995</v>
      </c>
    </row>
    <row r="254" spans="1:63" x14ac:dyDescent="0.2">
      <c r="A254" s="30">
        <f t="shared" si="42"/>
        <v>2033</v>
      </c>
      <c r="D254" s="30">
        <f t="shared" si="43"/>
        <v>0</v>
      </c>
      <c r="E254" s="30">
        <f t="shared" si="34"/>
        <v>16</v>
      </c>
      <c r="F254" s="30">
        <f t="shared" si="35"/>
        <v>5</v>
      </c>
      <c r="G254" s="30">
        <f t="shared" si="36"/>
        <v>0</v>
      </c>
      <c r="H254" s="30">
        <f t="shared" si="37"/>
        <v>0</v>
      </c>
      <c r="I254" s="30">
        <f t="shared" si="38"/>
        <v>0</v>
      </c>
      <c r="J254" s="30">
        <f t="shared" si="39"/>
        <v>0</v>
      </c>
      <c r="K254" s="30">
        <f t="shared" si="40"/>
        <v>0</v>
      </c>
      <c r="L254" s="30">
        <f t="shared" si="41"/>
        <v>11</v>
      </c>
      <c r="M254" s="38">
        <v>48884</v>
      </c>
      <c r="N254" s="39">
        <v>0.377</v>
      </c>
      <c r="O254" s="39">
        <v>0</v>
      </c>
      <c r="P254" s="39">
        <v>0</v>
      </c>
      <c r="Q254" s="39">
        <v>1.2E-2</v>
      </c>
      <c r="R254" s="39">
        <v>0</v>
      </c>
      <c r="S254" s="39">
        <v>0.47</v>
      </c>
      <c r="T254" s="39">
        <v>0</v>
      </c>
      <c r="U254" s="39">
        <v>0</v>
      </c>
      <c r="V254" s="39">
        <v>0</v>
      </c>
      <c r="W254" s="39">
        <v>9.8000000000000004E-2</v>
      </c>
      <c r="X254" s="39">
        <v>0.33700000000000002</v>
      </c>
      <c r="Y254" s="39">
        <v>0</v>
      </c>
      <c r="Z254" s="39">
        <v>0</v>
      </c>
      <c r="AA254" s="39">
        <v>0</v>
      </c>
      <c r="AB254" s="39">
        <v>0</v>
      </c>
      <c r="AC254" s="39">
        <v>1.86</v>
      </c>
      <c r="AD254" s="39">
        <v>0</v>
      </c>
      <c r="AE254" s="39">
        <v>0</v>
      </c>
      <c r="AF254" s="39">
        <v>0</v>
      </c>
      <c r="AG254" s="39">
        <v>0</v>
      </c>
      <c r="AH254" s="39">
        <v>0.433</v>
      </c>
      <c r="AI254" s="39">
        <v>0</v>
      </c>
      <c r="AJ254" s="39">
        <v>0</v>
      </c>
      <c r="AK254" s="39">
        <v>6.6000000000000003E-2</v>
      </c>
      <c r="AL254" s="39">
        <v>0</v>
      </c>
      <c r="AM254" s="39">
        <v>1.972</v>
      </c>
      <c r="AN254" s="39">
        <v>0.17100000000000001</v>
      </c>
      <c r="AO254" s="39">
        <v>0</v>
      </c>
      <c r="AP254" s="39">
        <v>4.4999999999999998E-2</v>
      </c>
      <c r="AQ254" s="39">
        <v>0</v>
      </c>
      <c r="AR254" s="39">
        <v>0.248</v>
      </c>
      <c r="AS254" s="39">
        <v>0</v>
      </c>
      <c r="AT254" s="39">
        <v>0</v>
      </c>
      <c r="AU254" s="39">
        <v>0</v>
      </c>
      <c r="AV254" s="39">
        <v>9.6280000000000001</v>
      </c>
      <c r="AW254" s="39">
        <v>0</v>
      </c>
      <c r="AX254" s="39">
        <v>0</v>
      </c>
      <c r="AY254" s="39">
        <v>0.19500000000000001</v>
      </c>
      <c r="AZ254" s="39">
        <v>1.228</v>
      </c>
      <c r="BA254" s="39">
        <v>0</v>
      </c>
      <c r="BB254" s="39">
        <v>0</v>
      </c>
      <c r="BC254" s="39">
        <v>0</v>
      </c>
      <c r="BD254" s="39">
        <v>0</v>
      </c>
      <c r="BE254" s="39">
        <v>0</v>
      </c>
      <c r="BF254" s="39">
        <v>0</v>
      </c>
      <c r="BG254" s="39">
        <v>0</v>
      </c>
      <c r="BH254" s="39">
        <v>2.3079999999999998</v>
      </c>
      <c r="BI254" s="39">
        <v>0</v>
      </c>
      <c r="BJ254" s="39">
        <v>0</v>
      </c>
      <c r="BK254" s="39">
        <v>0</v>
      </c>
    </row>
    <row r="255" spans="1:63" x14ac:dyDescent="0.2">
      <c r="A255" s="30">
        <f t="shared" si="42"/>
        <v>2033</v>
      </c>
      <c r="D255" s="30">
        <f t="shared" si="43"/>
        <v>6</v>
      </c>
      <c r="E255" s="30">
        <f t="shared" si="34"/>
        <v>46</v>
      </c>
      <c r="F255" s="30">
        <f t="shared" si="35"/>
        <v>40</v>
      </c>
      <c r="G255" s="30">
        <f t="shared" si="36"/>
        <v>21</v>
      </c>
      <c r="H255" s="30">
        <f t="shared" si="37"/>
        <v>0</v>
      </c>
      <c r="I255" s="30">
        <f t="shared" si="38"/>
        <v>0</v>
      </c>
      <c r="J255" s="30">
        <f t="shared" si="39"/>
        <v>0</v>
      </c>
      <c r="K255" s="30">
        <f t="shared" si="40"/>
        <v>0</v>
      </c>
      <c r="L255" s="30">
        <f t="shared" si="41"/>
        <v>12</v>
      </c>
      <c r="M255" s="38">
        <v>48914</v>
      </c>
      <c r="N255" s="39">
        <v>8.5410000000000004</v>
      </c>
      <c r="O255" s="39">
        <v>2.597</v>
      </c>
      <c r="P255" s="39">
        <v>28.824000000000002</v>
      </c>
      <c r="Q255" s="39">
        <v>0.217</v>
      </c>
      <c r="R255" s="39">
        <v>1.4590000000000001</v>
      </c>
      <c r="S255" s="39">
        <v>25.077000000000002</v>
      </c>
      <c r="T255" s="39">
        <v>3.347</v>
      </c>
      <c r="U255" s="39">
        <v>10.385</v>
      </c>
      <c r="V255" s="39">
        <v>35.808999999999997</v>
      </c>
      <c r="W255" s="39">
        <v>0</v>
      </c>
      <c r="X255" s="39">
        <v>11.444000000000001</v>
      </c>
      <c r="Y255" s="39">
        <v>0.55800000000000005</v>
      </c>
      <c r="Z255" s="39">
        <v>2.6560000000000001</v>
      </c>
      <c r="AA255" s="39">
        <v>13.84</v>
      </c>
      <c r="AB255" s="39">
        <v>6.4379999999999997</v>
      </c>
      <c r="AC255" s="39">
        <v>23.247</v>
      </c>
      <c r="AD255" s="39">
        <v>1.004</v>
      </c>
      <c r="AE255" s="39">
        <v>14.307</v>
      </c>
      <c r="AF255" s="39">
        <v>23.899000000000001</v>
      </c>
      <c r="AG255" s="39">
        <v>0</v>
      </c>
      <c r="AH255" s="39">
        <v>6.6749999999999998</v>
      </c>
      <c r="AI255" s="39">
        <v>8.077</v>
      </c>
      <c r="AJ255" s="39">
        <v>28.759</v>
      </c>
      <c r="AK255" s="39">
        <v>1.143</v>
      </c>
      <c r="AL255" s="39">
        <v>1.4159999999999999</v>
      </c>
      <c r="AM255" s="39">
        <v>16.411000000000001</v>
      </c>
      <c r="AN255" s="39">
        <v>9.8460000000000001</v>
      </c>
      <c r="AO255" s="39">
        <v>1.7270000000000001</v>
      </c>
      <c r="AP255" s="39">
        <v>17.260999999999999</v>
      </c>
      <c r="AQ255" s="39">
        <v>0.28100000000000003</v>
      </c>
      <c r="AR255" s="39">
        <v>1.4390000000000001</v>
      </c>
      <c r="AS255" s="39">
        <v>13.167</v>
      </c>
      <c r="AT255" s="39">
        <v>28.936</v>
      </c>
      <c r="AU255" s="39">
        <v>9.2999999999999999E-2</v>
      </c>
      <c r="AV255" s="39">
        <v>6.13</v>
      </c>
      <c r="AW255" s="39">
        <v>8.3919999999999995</v>
      </c>
      <c r="AX255" s="39">
        <v>0.03</v>
      </c>
      <c r="AY255" s="39">
        <v>15.117000000000001</v>
      </c>
      <c r="AZ255" s="39">
        <v>20.678999999999998</v>
      </c>
      <c r="BA255" s="39">
        <v>1.679</v>
      </c>
      <c r="BB255" s="39">
        <v>10.282999999999999</v>
      </c>
      <c r="BC255" s="39">
        <v>2.3620000000000001</v>
      </c>
      <c r="BD255" s="39">
        <v>12.81</v>
      </c>
      <c r="BE255" s="39">
        <v>0.35299999999999998</v>
      </c>
      <c r="BF255" s="39">
        <v>13.366</v>
      </c>
      <c r="BG255" s="39">
        <v>0</v>
      </c>
      <c r="BH255" s="39">
        <v>0</v>
      </c>
      <c r="BI255" s="39">
        <v>49.65</v>
      </c>
      <c r="BJ255" s="39">
        <v>19.263000000000002</v>
      </c>
      <c r="BK255" s="39">
        <v>1.43</v>
      </c>
    </row>
    <row r="256" spans="1:63" x14ac:dyDescent="0.2">
      <c r="A256" s="30">
        <f t="shared" si="42"/>
        <v>2034</v>
      </c>
      <c r="D256" s="30">
        <f t="shared" si="43"/>
        <v>8</v>
      </c>
      <c r="E256" s="30">
        <f t="shared" si="34"/>
        <v>47</v>
      </c>
      <c r="F256" s="30">
        <f t="shared" si="35"/>
        <v>45</v>
      </c>
      <c r="G256" s="30">
        <f t="shared" si="36"/>
        <v>20</v>
      </c>
      <c r="H256" s="30">
        <f t="shared" si="37"/>
        <v>4</v>
      </c>
      <c r="I256" s="30">
        <f t="shared" si="38"/>
        <v>0</v>
      </c>
      <c r="J256" s="30">
        <f t="shared" si="39"/>
        <v>0</v>
      </c>
      <c r="K256" s="30">
        <f t="shared" si="40"/>
        <v>0</v>
      </c>
      <c r="L256" s="30">
        <f t="shared" si="41"/>
        <v>1</v>
      </c>
      <c r="M256" s="38">
        <v>48945</v>
      </c>
      <c r="N256" s="39">
        <v>3.4369999999999998</v>
      </c>
      <c r="O256" s="39">
        <v>37.372</v>
      </c>
      <c r="P256" s="39">
        <v>11.68</v>
      </c>
      <c r="Q256" s="39">
        <v>7.4039999999999999</v>
      </c>
      <c r="R256" s="39">
        <v>17.018000000000001</v>
      </c>
      <c r="S256" s="39">
        <v>2.177</v>
      </c>
      <c r="T256" s="39">
        <v>5.3479999999999999</v>
      </c>
      <c r="U256" s="39">
        <v>14.728999999999999</v>
      </c>
      <c r="V256" s="39">
        <v>20.777000000000001</v>
      </c>
      <c r="W256" s="39">
        <v>1.353</v>
      </c>
      <c r="X256" s="39">
        <v>32.100999999999999</v>
      </c>
      <c r="Y256" s="39">
        <v>1.595</v>
      </c>
      <c r="Z256" s="39">
        <v>7.2439999999999998</v>
      </c>
      <c r="AA256" s="39">
        <v>3.1949999999999998</v>
      </c>
      <c r="AB256" s="39">
        <v>0.55200000000000005</v>
      </c>
      <c r="AC256" s="39">
        <v>54.360999999999997</v>
      </c>
      <c r="AD256" s="39">
        <v>2.722</v>
      </c>
      <c r="AE256" s="39">
        <v>14.956</v>
      </c>
      <c r="AF256" s="39">
        <v>5.2670000000000003</v>
      </c>
      <c r="AG256" s="39">
        <v>9.3079999999999998</v>
      </c>
      <c r="AH256" s="39">
        <v>21.652000000000001</v>
      </c>
      <c r="AI256" s="39">
        <v>3.3069999999999999</v>
      </c>
      <c r="AJ256" s="39">
        <v>8.6639999999999997</v>
      </c>
      <c r="AK256" s="39">
        <v>6.29</v>
      </c>
      <c r="AL256" s="39">
        <v>16.029</v>
      </c>
      <c r="AM256" s="39">
        <v>2.4529999999999998</v>
      </c>
      <c r="AN256" s="39">
        <v>4.9210000000000003</v>
      </c>
      <c r="AO256" s="39">
        <v>33.948999999999998</v>
      </c>
      <c r="AP256" s="39">
        <v>16.358000000000001</v>
      </c>
      <c r="AQ256" s="39">
        <v>4.665</v>
      </c>
      <c r="AR256" s="39">
        <v>27.175999999999998</v>
      </c>
      <c r="AS256" s="39">
        <v>0</v>
      </c>
      <c r="AT256" s="39">
        <v>0</v>
      </c>
      <c r="AU256" s="39">
        <v>55.332000000000001</v>
      </c>
      <c r="AV256" s="39">
        <v>13.430999999999999</v>
      </c>
      <c r="AW256" s="39">
        <v>7.45</v>
      </c>
      <c r="AX256" s="39">
        <v>5.2729999999999997</v>
      </c>
      <c r="AY256" s="39">
        <v>7.5789999999999997</v>
      </c>
      <c r="AZ256" s="39">
        <v>77.748999999999995</v>
      </c>
      <c r="BA256" s="39">
        <v>0</v>
      </c>
      <c r="BB256" s="39">
        <v>1.147</v>
      </c>
      <c r="BC256" s="39">
        <v>15.866</v>
      </c>
      <c r="BD256" s="39">
        <v>4.3360000000000003</v>
      </c>
      <c r="BE256" s="39">
        <v>9.9420000000000002</v>
      </c>
      <c r="BF256" s="39">
        <v>16.463000000000001</v>
      </c>
      <c r="BG256" s="39">
        <v>7.0279999999999996</v>
      </c>
      <c r="BH256" s="39">
        <v>17.082999999999998</v>
      </c>
      <c r="BI256" s="39">
        <v>3.165</v>
      </c>
      <c r="BJ256" s="39">
        <v>58.353999999999999</v>
      </c>
      <c r="BK256" s="39">
        <v>0.752</v>
      </c>
    </row>
    <row r="257" spans="1:63" x14ac:dyDescent="0.2">
      <c r="A257" s="30">
        <f t="shared" si="42"/>
        <v>2034</v>
      </c>
      <c r="D257" s="30">
        <f t="shared" si="43"/>
        <v>1</v>
      </c>
      <c r="E257" s="30">
        <f t="shared" si="34"/>
        <v>37</v>
      </c>
      <c r="F257" s="30">
        <f t="shared" si="35"/>
        <v>21</v>
      </c>
      <c r="G257" s="30">
        <f t="shared" si="36"/>
        <v>7</v>
      </c>
      <c r="H257" s="30">
        <f t="shared" si="37"/>
        <v>0</v>
      </c>
      <c r="I257" s="30">
        <f t="shared" si="38"/>
        <v>0</v>
      </c>
      <c r="J257" s="30">
        <f t="shared" si="39"/>
        <v>0</v>
      </c>
      <c r="K257" s="30">
        <f t="shared" si="40"/>
        <v>0</v>
      </c>
      <c r="L257" s="30">
        <f t="shared" si="41"/>
        <v>2</v>
      </c>
      <c r="M257" s="38">
        <v>48976</v>
      </c>
      <c r="N257" s="39">
        <v>0.441</v>
      </c>
      <c r="O257" s="39">
        <v>0.745</v>
      </c>
      <c r="P257" s="39">
        <v>0</v>
      </c>
      <c r="Q257" s="39">
        <v>0.77200000000000002</v>
      </c>
      <c r="R257" s="39">
        <v>0</v>
      </c>
      <c r="S257" s="39">
        <v>0.55400000000000005</v>
      </c>
      <c r="T257" s="39">
        <v>2.2429999999999999</v>
      </c>
      <c r="U257" s="39">
        <v>0.126</v>
      </c>
      <c r="V257" s="39">
        <v>8.8670000000000009</v>
      </c>
      <c r="W257" s="39">
        <v>0</v>
      </c>
      <c r="X257" s="39">
        <v>10.055999999999999</v>
      </c>
      <c r="Y257" s="39">
        <v>15.343999999999999</v>
      </c>
      <c r="Z257" s="39">
        <v>0.77600000000000002</v>
      </c>
      <c r="AA257" s="39">
        <v>1.68</v>
      </c>
      <c r="AB257" s="39">
        <v>5.8999999999999997E-2</v>
      </c>
      <c r="AC257" s="39">
        <v>1.8280000000000001</v>
      </c>
      <c r="AD257" s="39">
        <v>0</v>
      </c>
      <c r="AE257" s="39">
        <v>2.444</v>
      </c>
      <c r="AF257" s="39">
        <v>0.97199999999999998</v>
      </c>
      <c r="AG257" s="39">
        <v>7.1999999999999995E-2</v>
      </c>
      <c r="AH257" s="39">
        <v>0</v>
      </c>
      <c r="AI257" s="39">
        <v>0.39800000000000002</v>
      </c>
      <c r="AJ257" s="39">
        <v>0.62</v>
      </c>
      <c r="AK257" s="39">
        <v>18.324000000000002</v>
      </c>
      <c r="AL257" s="39">
        <v>0</v>
      </c>
      <c r="AM257" s="39">
        <v>4.899</v>
      </c>
      <c r="AN257" s="39">
        <v>0</v>
      </c>
      <c r="AO257" s="39">
        <v>23.994</v>
      </c>
      <c r="AP257" s="39">
        <v>0.70399999999999996</v>
      </c>
      <c r="AQ257" s="39">
        <v>1.5349999999999999</v>
      </c>
      <c r="AR257" s="39">
        <v>5.2130000000000001</v>
      </c>
      <c r="AS257" s="39">
        <v>0.747</v>
      </c>
      <c r="AT257" s="39">
        <v>6.8849999999999998</v>
      </c>
      <c r="AU257" s="39">
        <v>0</v>
      </c>
      <c r="AV257" s="39">
        <v>4.9379999999999997</v>
      </c>
      <c r="AW257" s="39">
        <v>0.41799999999999998</v>
      </c>
      <c r="AX257" s="39">
        <v>0</v>
      </c>
      <c r="AY257" s="39">
        <v>1.645</v>
      </c>
      <c r="AZ257" s="39">
        <v>1.218</v>
      </c>
      <c r="BA257" s="39">
        <v>0.64500000000000002</v>
      </c>
      <c r="BB257" s="39">
        <v>1.0720000000000001</v>
      </c>
      <c r="BC257" s="39">
        <v>0.58199999999999996</v>
      </c>
      <c r="BD257" s="39">
        <v>0</v>
      </c>
      <c r="BE257" s="39">
        <v>15.106999999999999</v>
      </c>
      <c r="BF257" s="39">
        <v>28.349</v>
      </c>
      <c r="BG257" s="39">
        <v>0</v>
      </c>
      <c r="BH257" s="39">
        <v>12.635</v>
      </c>
      <c r="BI257" s="39">
        <v>0</v>
      </c>
      <c r="BJ257" s="39">
        <v>3.69</v>
      </c>
      <c r="BK257" s="39">
        <v>0</v>
      </c>
    </row>
    <row r="258" spans="1:63" x14ac:dyDescent="0.2">
      <c r="A258" s="30">
        <f t="shared" si="42"/>
        <v>2034</v>
      </c>
      <c r="D258" s="30">
        <f t="shared" si="43"/>
        <v>1</v>
      </c>
      <c r="E258" s="30">
        <f t="shared" si="34"/>
        <v>47</v>
      </c>
      <c r="F258" s="30">
        <f t="shared" si="35"/>
        <v>38</v>
      </c>
      <c r="G258" s="30">
        <f t="shared" si="36"/>
        <v>6</v>
      </c>
      <c r="H258" s="30">
        <f t="shared" si="37"/>
        <v>0</v>
      </c>
      <c r="I258" s="30">
        <f t="shared" si="38"/>
        <v>0</v>
      </c>
      <c r="J258" s="30">
        <f t="shared" si="39"/>
        <v>0</v>
      </c>
      <c r="K258" s="30">
        <f t="shared" si="40"/>
        <v>0</v>
      </c>
      <c r="L258" s="30">
        <f t="shared" si="41"/>
        <v>3</v>
      </c>
      <c r="M258" s="38">
        <v>49004</v>
      </c>
      <c r="N258" s="39">
        <v>19.829000000000001</v>
      </c>
      <c r="O258" s="39">
        <v>0.67</v>
      </c>
      <c r="P258" s="39">
        <v>9.17</v>
      </c>
      <c r="Q258" s="39">
        <v>0</v>
      </c>
      <c r="R258" s="39">
        <v>6.2859999999999996</v>
      </c>
      <c r="S258" s="39">
        <v>2.613</v>
      </c>
      <c r="T258" s="39">
        <v>6.7469999999999999</v>
      </c>
      <c r="U258" s="39">
        <v>0.29199999999999998</v>
      </c>
      <c r="V258" s="39">
        <v>8.9090000000000007</v>
      </c>
      <c r="W258" s="39">
        <v>0.84199999999999997</v>
      </c>
      <c r="X258" s="39">
        <v>4.0350000000000001</v>
      </c>
      <c r="Y258" s="39">
        <v>2.274</v>
      </c>
      <c r="Z258" s="39">
        <v>25.791</v>
      </c>
      <c r="AA258" s="39">
        <v>0.71799999999999997</v>
      </c>
      <c r="AB258" s="39">
        <v>1.238</v>
      </c>
      <c r="AC258" s="39">
        <v>2.4390000000000001</v>
      </c>
      <c r="AD258" s="39">
        <v>4.7949999999999999</v>
      </c>
      <c r="AE258" s="39">
        <v>0</v>
      </c>
      <c r="AF258" s="39">
        <v>1.21</v>
      </c>
      <c r="AG258" s="39">
        <v>8.8309999999999995</v>
      </c>
      <c r="AH258" s="39">
        <v>0.32600000000000001</v>
      </c>
      <c r="AI258" s="39">
        <v>2.9889999999999999</v>
      </c>
      <c r="AJ258" s="39">
        <v>1.502</v>
      </c>
      <c r="AK258" s="39">
        <v>11.292</v>
      </c>
      <c r="AL258" s="39">
        <v>1.151</v>
      </c>
      <c r="AM258" s="39">
        <v>2.9510000000000001</v>
      </c>
      <c r="AN258" s="39">
        <v>0.96</v>
      </c>
      <c r="AO258" s="39">
        <v>10.692</v>
      </c>
      <c r="AP258" s="39">
        <v>0</v>
      </c>
      <c r="AQ258" s="39">
        <v>10.721</v>
      </c>
      <c r="AR258" s="39">
        <v>4.0949999999999998</v>
      </c>
      <c r="AS258" s="39">
        <v>0.91900000000000004</v>
      </c>
      <c r="AT258" s="39">
        <v>1.2949999999999999</v>
      </c>
      <c r="AU258" s="39">
        <v>3.2080000000000002</v>
      </c>
      <c r="AV258" s="39">
        <v>2.1579999999999999</v>
      </c>
      <c r="AW258" s="39">
        <v>4.617</v>
      </c>
      <c r="AX258" s="39">
        <v>1.7589999999999999</v>
      </c>
      <c r="AY258" s="39">
        <v>3.02</v>
      </c>
      <c r="AZ258" s="39">
        <v>1.2110000000000001</v>
      </c>
      <c r="BA258" s="39">
        <v>5.2779999999999996</v>
      </c>
      <c r="BB258" s="39">
        <v>14.96</v>
      </c>
      <c r="BC258" s="39">
        <v>5.4080000000000004</v>
      </c>
      <c r="BD258" s="39">
        <v>4.8780000000000001</v>
      </c>
      <c r="BE258" s="39">
        <v>0.54100000000000004</v>
      </c>
      <c r="BF258" s="39">
        <v>0.67800000000000005</v>
      </c>
      <c r="BG258" s="39">
        <v>2.4359999999999999</v>
      </c>
      <c r="BH258" s="39">
        <v>3.3740000000000001</v>
      </c>
      <c r="BI258" s="39">
        <v>3.9129999999999998</v>
      </c>
      <c r="BJ258" s="39">
        <v>3.202</v>
      </c>
      <c r="BK258" s="39">
        <v>1.2649999999999999</v>
      </c>
    </row>
    <row r="259" spans="1:63" x14ac:dyDescent="0.2">
      <c r="A259" s="30">
        <f t="shared" si="42"/>
        <v>2034</v>
      </c>
      <c r="D259" s="30">
        <f t="shared" si="43"/>
        <v>0</v>
      </c>
      <c r="E259" s="30">
        <f t="shared" si="34"/>
        <v>7</v>
      </c>
      <c r="F259" s="30">
        <f t="shared" si="35"/>
        <v>3</v>
      </c>
      <c r="G259" s="30">
        <f t="shared" si="36"/>
        <v>0</v>
      </c>
      <c r="H259" s="30">
        <f t="shared" si="37"/>
        <v>0</v>
      </c>
      <c r="I259" s="30">
        <f t="shared" si="38"/>
        <v>0</v>
      </c>
      <c r="J259" s="30">
        <f t="shared" si="39"/>
        <v>0</v>
      </c>
      <c r="K259" s="30">
        <f t="shared" si="40"/>
        <v>0</v>
      </c>
      <c r="L259" s="30">
        <f t="shared" si="41"/>
        <v>4</v>
      </c>
      <c r="M259" s="38">
        <v>49035</v>
      </c>
      <c r="N259" s="39">
        <v>0.97899999999999998</v>
      </c>
      <c r="O259" s="39">
        <v>0</v>
      </c>
      <c r="P259" s="39">
        <v>0</v>
      </c>
      <c r="Q259" s="39">
        <v>0</v>
      </c>
      <c r="R259" s="39">
        <v>0.23100000000000001</v>
      </c>
      <c r="S259" s="39">
        <v>0</v>
      </c>
      <c r="T259" s="39">
        <v>0</v>
      </c>
      <c r="U259" s="39">
        <v>0</v>
      </c>
      <c r="V259" s="39">
        <v>1.9039999999999999</v>
      </c>
      <c r="W259" s="39">
        <v>0</v>
      </c>
      <c r="X259" s="39">
        <v>9.9000000000000005E-2</v>
      </c>
      <c r="Y259" s="39">
        <v>0</v>
      </c>
      <c r="Z259" s="39">
        <v>0.70399999999999996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  <c r="AN259" s="39">
        <v>0</v>
      </c>
      <c r="AO259" s="39">
        <v>0</v>
      </c>
      <c r="AP259" s="39">
        <v>1.2290000000000001</v>
      </c>
      <c r="AQ259" s="39">
        <v>0</v>
      </c>
      <c r="AR259" s="39">
        <v>0</v>
      </c>
      <c r="AS259" s="39">
        <v>0</v>
      </c>
      <c r="AT259" s="39">
        <v>0</v>
      </c>
      <c r="AU259" s="39">
        <v>0</v>
      </c>
      <c r="AV259" s="39">
        <v>0</v>
      </c>
      <c r="AW259" s="39">
        <v>0</v>
      </c>
      <c r="AX259" s="39">
        <v>0</v>
      </c>
      <c r="AY259" s="39">
        <v>0</v>
      </c>
      <c r="AZ259" s="39">
        <v>1.268</v>
      </c>
      <c r="BA259" s="39">
        <v>0</v>
      </c>
      <c r="BB259" s="39">
        <v>0</v>
      </c>
      <c r="BC259" s="39">
        <v>0</v>
      </c>
      <c r="BD259" s="39">
        <v>0</v>
      </c>
      <c r="BE259" s="39">
        <v>0</v>
      </c>
      <c r="BF259" s="39">
        <v>0</v>
      </c>
      <c r="BG259" s="39">
        <v>0</v>
      </c>
      <c r="BH259" s="39">
        <v>0</v>
      </c>
      <c r="BI259" s="39">
        <v>0</v>
      </c>
      <c r="BJ259" s="39">
        <v>0</v>
      </c>
      <c r="BK259" s="39">
        <v>0</v>
      </c>
    </row>
    <row r="260" spans="1:63" x14ac:dyDescent="0.2">
      <c r="A260" s="30">
        <f t="shared" si="42"/>
        <v>2034</v>
      </c>
      <c r="D260" s="30">
        <f t="shared" si="43"/>
        <v>0</v>
      </c>
      <c r="E260" s="30">
        <f t="shared" si="34"/>
        <v>12</v>
      </c>
      <c r="F260" s="30">
        <f t="shared" si="35"/>
        <v>6</v>
      </c>
      <c r="G260" s="30">
        <f t="shared" si="36"/>
        <v>0</v>
      </c>
      <c r="H260" s="30">
        <f t="shared" si="37"/>
        <v>0</v>
      </c>
      <c r="I260" s="30">
        <f t="shared" si="38"/>
        <v>0</v>
      </c>
      <c r="J260" s="30">
        <f t="shared" si="39"/>
        <v>0</v>
      </c>
      <c r="K260" s="30">
        <f t="shared" si="40"/>
        <v>0</v>
      </c>
      <c r="L260" s="30">
        <f t="shared" si="41"/>
        <v>5</v>
      </c>
      <c r="M260" s="38">
        <v>49065</v>
      </c>
      <c r="N260" s="39">
        <v>0</v>
      </c>
      <c r="O260" s="39">
        <v>0</v>
      </c>
      <c r="P260" s="39">
        <v>0</v>
      </c>
      <c r="Q260" s="39">
        <v>3.7010000000000001</v>
      </c>
      <c r="R260" s="39">
        <v>0</v>
      </c>
      <c r="S260" s="39">
        <v>0</v>
      </c>
      <c r="T260" s="39">
        <v>0.254</v>
      </c>
      <c r="U260" s="39">
        <v>0.58299999999999996</v>
      </c>
      <c r="V260" s="39">
        <v>0</v>
      </c>
      <c r="W260" s="39">
        <v>0.14899999999999999</v>
      </c>
      <c r="X260" s="39">
        <v>0</v>
      </c>
      <c r="Y260" s="39">
        <v>0</v>
      </c>
      <c r="Z260" s="39">
        <v>1.3029999999999999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3.9820000000000002</v>
      </c>
      <c r="AI260" s="39">
        <v>0.59799999999999998</v>
      </c>
      <c r="AJ260" s="39">
        <v>0</v>
      </c>
      <c r="AK260" s="39">
        <v>0.10299999999999999</v>
      </c>
      <c r="AL260" s="39">
        <v>0</v>
      </c>
      <c r="AM260" s="39">
        <v>1.2629999999999999</v>
      </c>
      <c r="AN260" s="39">
        <v>0</v>
      </c>
      <c r="AO260" s="39">
        <v>0</v>
      </c>
      <c r="AP260" s="39">
        <v>3.0539999999999998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0.94599999999999995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1.109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</row>
    <row r="261" spans="1:63" x14ac:dyDescent="0.2">
      <c r="A261" s="30">
        <f t="shared" si="42"/>
        <v>2034</v>
      </c>
      <c r="D261" s="30">
        <f t="shared" si="43"/>
        <v>0</v>
      </c>
      <c r="E261" s="30">
        <f t="shared" si="34"/>
        <v>22</v>
      </c>
      <c r="F261" s="30">
        <f t="shared" si="35"/>
        <v>7</v>
      </c>
      <c r="G261" s="30">
        <f t="shared" si="36"/>
        <v>1</v>
      </c>
      <c r="H261" s="30">
        <f t="shared" si="37"/>
        <v>0</v>
      </c>
      <c r="I261" s="30">
        <f t="shared" si="38"/>
        <v>0</v>
      </c>
      <c r="J261" s="30">
        <f t="shared" si="39"/>
        <v>0</v>
      </c>
      <c r="K261" s="30">
        <f t="shared" si="40"/>
        <v>0</v>
      </c>
      <c r="L261" s="30">
        <f t="shared" si="41"/>
        <v>6</v>
      </c>
      <c r="M261" s="38">
        <v>49096</v>
      </c>
      <c r="N261" s="39">
        <v>0</v>
      </c>
      <c r="O261" s="39">
        <v>22.381</v>
      </c>
      <c r="P261" s="39">
        <v>0</v>
      </c>
      <c r="Q261" s="39">
        <v>3.2970000000000002</v>
      </c>
      <c r="R261" s="39">
        <v>0</v>
      </c>
      <c r="S261" s="39">
        <v>0</v>
      </c>
      <c r="T261" s="39">
        <v>0</v>
      </c>
      <c r="U261" s="39">
        <v>0</v>
      </c>
      <c r="V261" s="39">
        <v>1.224</v>
      </c>
      <c r="W261" s="39">
        <v>0</v>
      </c>
      <c r="X261" s="39">
        <v>2.0680000000000001</v>
      </c>
      <c r="Y261" s="39">
        <v>0</v>
      </c>
      <c r="Z261" s="39">
        <v>0.497</v>
      </c>
      <c r="AA261" s="39">
        <v>0.80200000000000005</v>
      </c>
      <c r="AB261" s="39">
        <v>0.501</v>
      </c>
      <c r="AC261" s="39">
        <v>0</v>
      </c>
      <c r="AD261" s="39">
        <v>0</v>
      </c>
      <c r="AE261" s="39">
        <v>0</v>
      </c>
      <c r="AF261" s="39">
        <v>0</v>
      </c>
      <c r="AG261" s="39">
        <v>0.34200000000000003</v>
      </c>
      <c r="AH261" s="39">
        <v>0.33100000000000002</v>
      </c>
      <c r="AI261" s="39">
        <v>0</v>
      </c>
      <c r="AJ261" s="39">
        <v>0.67200000000000004</v>
      </c>
      <c r="AK261" s="39">
        <v>0</v>
      </c>
      <c r="AL261" s="39">
        <v>0</v>
      </c>
      <c r="AM261" s="39">
        <v>4.2030000000000003</v>
      </c>
      <c r="AN261" s="39">
        <v>0.54</v>
      </c>
      <c r="AO261" s="39">
        <v>0</v>
      </c>
      <c r="AP261" s="39">
        <v>0.40300000000000002</v>
      </c>
      <c r="AQ261" s="39">
        <v>0</v>
      </c>
      <c r="AR261" s="39">
        <v>0</v>
      </c>
      <c r="AS261" s="39">
        <v>0</v>
      </c>
      <c r="AT261" s="39">
        <v>0</v>
      </c>
      <c r="AU261" s="39">
        <v>6.1660000000000004</v>
      </c>
      <c r="AV261" s="39">
        <v>0</v>
      </c>
      <c r="AW261" s="39">
        <v>0.47299999999999998</v>
      </c>
      <c r="AX261" s="39">
        <v>3.4000000000000002E-2</v>
      </c>
      <c r="AY261" s="39">
        <v>0.39800000000000002</v>
      </c>
      <c r="AZ261" s="39">
        <v>0</v>
      </c>
      <c r="BA261" s="39">
        <v>0</v>
      </c>
      <c r="BB261" s="39">
        <v>0.53100000000000003</v>
      </c>
      <c r="BC261" s="39">
        <v>0</v>
      </c>
      <c r="BD261" s="39">
        <v>0.23899999999999999</v>
      </c>
      <c r="BE261" s="39">
        <v>0</v>
      </c>
      <c r="BF261" s="39">
        <v>1.1180000000000001</v>
      </c>
      <c r="BG261" s="39">
        <v>0</v>
      </c>
      <c r="BH261" s="39">
        <v>0</v>
      </c>
      <c r="BI261" s="39">
        <v>0.78400000000000003</v>
      </c>
      <c r="BJ261" s="39">
        <v>0</v>
      </c>
      <c r="BK261" s="39">
        <v>0.90600000000000003</v>
      </c>
    </row>
    <row r="262" spans="1:63" x14ac:dyDescent="0.2">
      <c r="A262" s="30">
        <f t="shared" si="42"/>
        <v>2034</v>
      </c>
      <c r="D262" s="30">
        <f t="shared" si="43"/>
        <v>32</v>
      </c>
      <c r="E262" s="30">
        <f t="shared" si="34"/>
        <v>50</v>
      </c>
      <c r="F262" s="30">
        <f t="shared" si="35"/>
        <v>49</v>
      </c>
      <c r="G262" s="30">
        <f t="shared" si="36"/>
        <v>44</v>
      </c>
      <c r="H262" s="30">
        <f t="shared" si="37"/>
        <v>9</v>
      </c>
      <c r="I262" s="30">
        <f t="shared" si="38"/>
        <v>1</v>
      </c>
      <c r="J262" s="30">
        <f t="shared" si="39"/>
        <v>0</v>
      </c>
      <c r="K262" s="30">
        <f t="shared" si="40"/>
        <v>0</v>
      </c>
      <c r="L262" s="30">
        <f t="shared" si="41"/>
        <v>7</v>
      </c>
      <c r="M262" s="38">
        <v>49126</v>
      </c>
      <c r="N262" s="39">
        <v>92.953999999999994</v>
      </c>
      <c r="O262" s="39">
        <v>0.7</v>
      </c>
      <c r="P262" s="39">
        <v>96.534999999999997</v>
      </c>
      <c r="Q262" s="39">
        <v>14.77</v>
      </c>
      <c r="R262" s="39">
        <v>26.202999999999999</v>
      </c>
      <c r="S262" s="39">
        <v>27.045999999999999</v>
      </c>
      <c r="T262" s="39">
        <v>9.4830000000000005</v>
      </c>
      <c r="U262" s="39">
        <v>48.744999999999997</v>
      </c>
      <c r="V262" s="39">
        <v>36.140999999999998</v>
      </c>
      <c r="W262" s="39">
        <v>19.411999999999999</v>
      </c>
      <c r="X262" s="39">
        <v>32.988</v>
      </c>
      <c r="Y262" s="39">
        <v>19.917999999999999</v>
      </c>
      <c r="Z262" s="39">
        <v>26.218</v>
      </c>
      <c r="AA262" s="39">
        <v>28.954000000000001</v>
      </c>
      <c r="AB262" s="39">
        <v>25.288</v>
      </c>
      <c r="AC262" s="39">
        <v>31.16</v>
      </c>
      <c r="AD262" s="39">
        <v>36.341999999999999</v>
      </c>
      <c r="AE262" s="39">
        <v>18.946999999999999</v>
      </c>
      <c r="AF262" s="39">
        <v>44.844999999999999</v>
      </c>
      <c r="AG262" s="39">
        <v>23.956</v>
      </c>
      <c r="AH262" s="39">
        <v>30.315000000000001</v>
      </c>
      <c r="AI262" s="39">
        <v>96.972999999999999</v>
      </c>
      <c r="AJ262" s="39">
        <v>11.789</v>
      </c>
      <c r="AK262" s="39">
        <v>50.765999999999998</v>
      </c>
      <c r="AL262" s="39">
        <v>25.556000000000001</v>
      </c>
      <c r="AM262" s="39">
        <v>31.248000000000001</v>
      </c>
      <c r="AN262" s="39">
        <v>14.423</v>
      </c>
      <c r="AO262" s="39">
        <v>46.347000000000001</v>
      </c>
      <c r="AP262" s="39">
        <v>5.7949999999999999</v>
      </c>
      <c r="AQ262" s="39">
        <v>53.948</v>
      </c>
      <c r="AR262" s="39">
        <v>17.602</v>
      </c>
      <c r="AS262" s="39">
        <v>39.893999999999998</v>
      </c>
      <c r="AT262" s="39">
        <v>51.353000000000002</v>
      </c>
      <c r="AU262" s="39">
        <v>8.8550000000000004</v>
      </c>
      <c r="AV262" s="39">
        <v>18.867000000000001</v>
      </c>
      <c r="AW262" s="39">
        <v>35.76</v>
      </c>
      <c r="AX262" s="39">
        <v>25.678999999999998</v>
      </c>
      <c r="AY262" s="39">
        <v>27.637</v>
      </c>
      <c r="AZ262" s="39">
        <v>2.8490000000000002</v>
      </c>
      <c r="BA262" s="39">
        <v>67.64</v>
      </c>
      <c r="BB262" s="39">
        <v>2.758</v>
      </c>
      <c r="BC262" s="39">
        <v>212.66499999999999</v>
      </c>
      <c r="BD262" s="39">
        <v>15.887</v>
      </c>
      <c r="BE262" s="39">
        <v>84.867999999999995</v>
      </c>
      <c r="BF262" s="39">
        <v>19.716000000000001</v>
      </c>
      <c r="BG262" s="39">
        <v>34.692</v>
      </c>
      <c r="BH262" s="39">
        <v>25.263000000000002</v>
      </c>
      <c r="BI262" s="39">
        <v>29.29</v>
      </c>
      <c r="BJ262" s="39">
        <v>18.45</v>
      </c>
      <c r="BK262" s="39">
        <v>39.207000000000001</v>
      </c>
    </row>
    <row r="263" spans="1:63" x14ac:dyDescent="0.2">
      <c r="A263" s="30">
        <f t="shared" si="42"/>
        <v>2034</v>
      </c>
      <c r="D263" s="30">
        <f t="shared" si="43"/>
        <v>2</v>
      </c>
      <c r="E263" s="30">
        <f t="shared" si="34"/>
        <v>50</v>
      </c>
      <c r="F263" s="30">
        <f t="shared" si="35"/>
        <v>47</v>
      </c>
      <c r="G263" s="30">
        <f t="shared" si="36"/>
        <v>11</v>
      </c>
      <c r="H263" s="30">
        <f t="shared" si="37"/>
        <v>0</v>
      </c>
      <c r="I263" s="30">
        <f t="shared" si="38"/>
        <v>0</v>
      </c>
      <c r="J263" s="30">
        <f t="shared" si="39"/>
        <v>0</v>
      </c>
      <c r="K263" s="30">
        <f t="shared" si="40"/>
        <v>0</v>
      </c>
      <c r="L263" s="30">
        <f t="shared" si="41"/>
        <v>8</v>
      </c>
      <c r="M263" s="38">
        <v>49157</v>
      </c>
      <c r="N263" s="39">
        <v>5.1520000000000001</v>
      </c>
      <c r="O263" s="39">
        <v>3.1339999999999999</v>
      </c>
      <c r="P263" s="39">
        <v>6.609</v>
      </c>
      <c r="Q263" s="39">
        <v>3.0590000000000002</v>
      </c>
      <c r="R263" s="39">
        <v>3.9039999999999999</v>
      </c>
      <c r="S263" s="39">
        <v>3.726</v>
      </c>
      <c r="T263" s="39">
        <v>7.9249999999999998</v>
      </c>
      <c r="U263" s="39">
        <v>4.0190000000000001</v>
      </c>
      <c r="V263" s="39">
        <v>6.8579999999999997</v>
      </c>
      <c r="W263" s="39">
        <v>3.121</v>
      </c>
      <c r="X263" s="39">
        <v>4.6020000000000003</v>
      </c>
      <c r="Y263" s="39">
        <v>11.358000000000001</v>
      </c>
      <c r="Z263" s="39">
        <v>11.734999999999999</v>
      </c>
      <c r="AA263" s="39">
        <v>2.198</v>
      </c>
      <c r="AB263" s="39">
        <v>8.6539999999999999</v>
      </c>
      <c r="AC263" s="39">
        <v>4.3780000000000001</v>
      </c>
      <c r="AD263" s="39">
        <v>4.9320000000000004</v>
      </c>
      <c r="AE263" s="39">
        <v>0.50600000000000001</v>
      </c>
      <c r="AF263" s="39">
        <v>3.1920000000000002</v>
      </c>
      <c r="AG263" s="39">
        <v>21.123999999999999</v>
      </c>
      <c r="AH263" s="39">
        <v>21.390999999999998</v>
      </c>
      <c r="AI263" s="39">
        <v>4.4980000000000002</v>
      </c>
      <c r="AJ263" s="39">
        <v>7.734</v>
      </c>
      <c r="AK263" s="39">
        <v>1.3140000000000001</v>
      </c>
      <c r="AL263" s="39">
        <v>4.7</v>
      </c>
      <c r="AM263" s="39">
        <v>2.73</v>
      </c>
      <c r="AN263" s="39">
        <v>9.6140000000000008</v>
      </c>
      <c r="AO263" s="39">
        <v>13.523</v>
      </c>
      <c r="AP263" s="39">
        <v>5.3559999999999999</v>
      </c>
      <c r="AQ263" s="39">
        <v>4.0369999999999999</v>
      </c>
      <c r="AR263" s="39">
        <v>7.94</v>
      </c>
      <c r="AS263" s="39">
        <v>1.012</v>
      </c>
      <c r="AT263" s="39">
        <v>3.528</v>
      </c>
      <c r="AU263" s="39">
        <v>45.326000000000001</v>
      </c>
      <c r="AV263" s="39">
        <v>1.56</v>
      </c>
      <c r="AW263" s="39">
        <v>30.69</v>
      </c>
      <c r="AX263" s="39">
        <v>3.8410000000000002</v>
      </c>
      <c r="AY263" s="39">
        <v>4.0949999999999998</v>
      </c>
      <c r="AZ263" s="39">
        <v>17.324999999999999</v>
      </c>
      <c r="BA263" s="39">
        <v>9.0999999999999998E-2</v>
      </c>
      <c r="BB263" s="39">
        <v>4.1950000000000003</v>
      </c>
      <c r="BC263" s="39">
        <v>9.2270000000000003</v>
      </c>
      <c r="BD263" s="39">
        <v>2.7320000000000002</v>
      </c>
      <c r="BE263" s="39">
        <v>15.742000000000001</v>
      </c>
      <c r="BF263" s="39">
        <v>0.86299999999999999</v>
      </c>
      <c r="BG263" s="39">
        <v>19.163</v>
      </c>
      <c r="BH263" s="39">
        <v>20.934999999999999</v>
      </c>
      <c r="BI263" s="39">
        <v>4.8650000000000002</v>
      </c>
      <c r="BJ263" s="39">
        <v>5.226</v>
      </c>
      <c r="BK263" s="39">
        <v>4.1980000000000004</v>
      </c>
    </row>
    <row r="264" spans="1:63" x14ac:dyDescent="0.2">
      <c r="A264" s="30">
        <f t="shared" si="42"/>
        <v>2034</v>
      </c>
      <c r="D264" s="30">
        <f t="shared" si="43"/>
        <v>2</v>
      </c>
      <c r="E264" s="30">
        <f t="shared" si="34"/>
        <v>50</v>
      </c>
      <c r="F264" s="30">
        <f t="shared" si="35"/>
        <v>45</v>
      </c>
      <c r="G264" s="30">
        <f t="shared" si="36"/>
        <v>21</v>
      </c>
      <c r="H264" s="30">
        <f t="shared" si="37"/>
        <v>1</v>
      </c>
      <c r="I264" s="30">
        <f t="shared" si="38"/>
        <v>0</v>
      </c>
      <c r="J264" s="30">
        <f t="shared" si="39"/>
        <v>0</v>
      </c>
      <c r="K264" s="30">
        <f t="shared" si="40"/>
        <v>0</v>
      </c>
      <c r="L264" s="30">
        <f t="shared" si="41"/>
        <v>9</v>
      </c>
      <c r="M264" s="38">
        <v>49188</v>
      </c>
      <c r="N264" s="39">
        <v>14.721</v>
      </c>
      <c r="O264" s="39">
        <v>0.39500000000000002</v>
      </c>
      <c r="P264" s="39">
        <v>0.373</v>
      </c>
      <c r="Q264" s="39">
        <v>14.744</v>
      </c>
      <c r="R264" s="39">
        <v>16.756</v>
      </c>
      <c r="S264" s="39">
        <v>5.3390000000000004</v>
      </c>
      <c r="T264" s="39">
        <v>3.157</v>
      </c>
      <c r="U264" s="39">
        <v>32.152000000000001</v>
      </c>
      <c r="V264" s="39">
        <v>13.04</v>
      </c>
      <c r="W264" s="39">
        <v>4.92</v>
      </c>
      <c r="X264" s="39">
        <v>12.561</v>
      </c>
      <c r="Y264" s="39">
        <v>1.4259999999999999</v>
      </c>
      <c r="Z264" s="39">
        <v>12.398</v>
      </c>
      <c r="AA264" s="39">
        <v>0.57899999999999996</v>
      </c>
      <c r="AB264" s="39">
        <v>16.719000000000001</v>
      </c>
      <c r="AC264" s="39">
        <v>1.488</v>
      </c>
      <c r="AD264" s="39">
        <v>24.972000000000001</v>
      </c>
      <c r="AE264" s="39">
        <v>2.2959999999999998</v>
      </c>
      <c r="AF264" s="39">
        <v>8.6760000000000002</v>
      </c>
      <c r="AG264" s="39">
        <v>2.6320000000000001</v>
      </c>
      <c r="AH264" s="39">
        <v>13.07</v>
      </c>
      <c r="AI264" s="39">
        <v>1.4450000000000001</v>
      </c>
      <c r="AJ264" s="39">
        <v>1.17</v>
      </c>
      <c r="AK264" s="39">
        <v>15.427</v>
      </c>
      <c r="AL264" s="39">
        <v>14.01</v>
      </c>
      <c r="AM264" s="39">
        <v>2.2360000000000002</v>
      </c>
      <c r="AN264" s="39">
        <v>3.85</v>
      </c>
      <c r="AO264" s="39">
        <v>16.373999999999999</v>
      </c>
      <c r="AP264" s="39">
        <v>18.367000000000001</v>
      </c>
      <c r="AQ264" s="39">
        <v>2.2749999999999999</v>
      </c>
      <c r="AR264" s="39">
        <v>0.182</v>
      </c>
      <c r="AS264" s="39">
        <v>12.914999999999999</v>
      </c>
      <c r="AT264" s="39">
        <v>1.5069999999999999</v>
      </c>
      <c r="AU264" s="39">
        <v>7.1680000000000001</v>
      </c>
      <c r="AV264" s="39">
        <v>2.645</v>
      </c>
      <c r="AW264" s="39">
        <v>13.255000000000001</v>
      </c>
      <c r="AX264" s="39">
        <v>14.071</v>
      </c>
      <c r="AY264" s="39">
        <v>5.5819999999999999</v>
      </c>
      <c r="AZ264" s="39">
        <v>17.260999999999999</v>
      </c>
      <c r="BA264" s="39">
        <v>3.0489999999999999</v>
      </c>
      <c r="BB264" s="39">
        <v>6.6319999999999997</v>
      </c>
      <c r="BC264" s="39">
        <v>7.9240000000000004</v>
      </c>
      <c r="BD264" s="39">
        <v>3.0129999999999999</v>
      </c>
      <c r="BE264" s="39">
        <v>11.269</v>
      </c>
      <c r="BF264" s="39">
        <v>3.238</v>
      </c>
      <c r="BG264" s="39">
        <v>3.14</v>
      </c>
      <c r="BH264" s="39">
        <v>0.221</v>
      </c>
      <c r="BI264" s="39">
        <v>60.082000000000001</v>
      </c>
      <c r="BJ264" s="39">
        <v>19.581</v>
      </c>
      <c r="BK264" s="39">
        <v>2.4300000000000002</v>
      </c>
    </row>
    <row r="265" spans="1:63" x14ac:dyDescent="0.2">
      <c r="A265" s="30">
        <f t="shared" si="42"/>
        <v>2034</v>
      </c>
      <c r="D265" s="30">
        <f t="shared" si="43"/>
        <v>2</v>
      </c>
      <c r="E265" s="30">
        <f t="shared" si="34"/>
        <v>48</v>
      </c>
      <c r="F265" s="30">
        <f t="shared" si="35"/>
        <v>42</v>
      </c>
      <c r="G265" s="30">
        <f t="shared" si="36"/>
        <v>17</v>
      </c>
      <c r="H265" s="30">
        <f t="shared" si="37"/>
        <v>0</v>
      </c>
      <c r="I265" s="30">
        <f t="shared" si="38"/>
        <v>0</v>
      </c>
      <c r="J265" s="30">
        <f t="shared" si="39"/>
        <v>0</v>
      </c>
      <c r="K265" s="30">
        <f t="shared" si="40"/>
        <v>0</v>
      </c>
      <c r="L265" s="30">
        <f t="shared" si="41"/>
        <v>10</v>
      </c>
      <c r="M265" s="38">
        <v>49218</v>
      </c>
      <c r="N265" s="39">
        <v>17.591999999999999</v>
      </c>
      <c r="O265" s="39">
        <v>0</v>
      </c>
      <c r="P265" s="39">
        <v>4.6449999999999996</v>
      </c>
      <c r="Q265" s="39">
        <v>4.0389999999999997</v>
      </c>
      <c r="R265" s="39">
        <v>2.5619999999999998</v>
      </c>
      <c r="S265" s="39">
        <v>10.364000000000001</v>
      </c>
      <c r="T265" s="39">
        <v>20.571999999999999</v>
      </c>
      <c r="U265" s="39">
        <v>8.7379999999999995</v>
      </c>
      <c r="V265" s="39">
        <v>5.4960000000000004</v>
      </c>
      <c r="W265" s="39">
        <v>3.4910000000000001</v>
      </c>
      <c r="X265" s="39">
        <v>16.77</v>
      </c>
      <c r="Y265" s="39">
        <v>1.006</v>
      </c>
      <c r="Z265" s="39">
        <v>0.35</v>
      </c>
      <c r="AA265" s="39">
        <v>18.978999999999999</v>
      </c>
      <c r="AB265" s="39">
        <v>5.3949999999999996</v>
      </c>
      <c r="AC265" s="39">
        <v>7.1879999999999997</v>
      </c>
      <c r="AD265" s="39">
        <v>26.234000000000002</v>
      </c>
      <c r="AE265" s="39">
        <v>7.4260000000000002</v>
      </c>
      <c r="AF265" s="39">
        <v>0.92900000000000005</v>
      </c>
      <c r="AG265" s="39">
        <v>8.359</v>
      </c>
      <c r="AH265" s="39">
        <v>0.751</v>
      </c>
      <c r="AI265" s="39">
        <v>9.3420000000000005</v>
      </c>
      <c r="AJ265" s="39">
        <v>10.932</v>
      </c>
      <c r="AK265" s="39">
        <v>2.0739999999999998</v>
      </c>
      <c r="AL265" s="39">
        <v>16.076000000000001</v>
      </c>
      <c r="AM265" s="39">
        <v>0.52600000000000002</v>
      </c>
      <c r="AN265" s="39">
        <v>23.273</v>
      </c>
      <c r="AO265" s="39">
        <v>7.2119999999999997</v>
      </c>
      <c r="AP265" s="39">
        <v>4.391</v>
      </c>
      <c r="AQ265" s="39">
        <v>2.407</v>
      </c>
      <c r="AR265" s="39">
        <v>1.55</v>
      </c>
      <c r="AS265" s="39">
        <v>9.52</v>
      </c>
      <c r="AT265" s="39">
        <v>23.891999999999999</v>
      </c>
      <c r="AU265" s="39">
        <v>0</v>
      </c>
      <c r="AV265" s="39">
        <v>1.228</v>
      </c>
      <c r="AW265" s="39">
        <v>17.763000000000002</v>
      </c>
      <c r="AX265" s="39">
        <v>10.702999999999999</v>
      </c>
      <c r="AY265" s="39">
        <v>2.2989999999999999</v>
      </c>
      <c r="AZ265" s="39">
        <v>0.88900000000000001</v>
      </c>
      <c r="BA265" s="39">
        <v>17.652999999999999</v>
      </c>
      <c r="BB265" s="39">
        <v>1.1679999999999999</v>
      </c>
      <c r="BC265" s="39">
        <v>11.154</v>
      </c>
      <c r="BD265" s="39">
        <v>10.3</v>
      </c>
      <c r="BE265" s="39">
        <v>1.9930000000000001</v>
      </c>
      <c r="BF265" s="39">
        <v>31.369</v>
      </c>
      <c r="BG265" s="39">
        <v>1.8660000000000001</v>
      </c>
      <c r="BH265" s="39">
        <v>0.29599999999999999</v>
      </c>
      <c r="BI265" s="39">
        <v>24.390999999999998</v>
      </c>
      <c r="BJ265" s="39">
        <v>2.4569999999999999</v>
      </c>
      <c r="BK265" s="39">
        <v>6.39</v>
      </c>
    </row>
    <row r="266" spans="1:63" x14ac:dyDescent="0.2">
      <c r="A266" s="30">
        <f t="shared" si="42"/>
        <v>2034</v>
      </c>
      <c r="D266" s="30">
        <f t="shared" si="43"/>
        <v>1</v>
      </c>
      <c r="E266" s="30">
        <f t="shared" si="34"/>
        <v>16</v>
      </c>
      <c r="F266" s="30">
        <f t="shared" si="35"/>
        <v>5</v>
      </c>
      <c r="G266" s="30">
        <f t="shared" si="36"/>
        <v>1</v>
      </c>
      <c r="H266" s="30">
        <f t="shared" si="37"/>
        <v>0</v>
      </c>
      <c r="I266" s="30">
        <f t="shared" si="38"/>
        <v>0</v>
      </c>
      <c r="J266" s="30">
        <f t="shared" si="39"/>
        <v>0</v>
      </c>
      <c r="K266" s="30">
        <f t="shared" si="40"/>
        <v>0</v>
      </c>
      <c r="L266" s="30">
        <f t="shared" si="41"/>
        <v>11</v>
      </c>
      <c r="M266" s="38">
        <v>49249</v>
      </c>
      <c r="N266" s="39">
        <v>0</v>
      </c>
      <c r="O266" s="39">
        <v>0</v>
      </c>
      <c r="P266" s="39">
        <v>0</v>
      </c>
      <c r="Q266" s="39">
        <v>0.626</v>
      </c>
      <c r="R266" s="39">
        <v>0.104</v>
      </c>
      <c r="S266" s="39">
        <v>0</v>
      </c>
      <c r="T266" s="39">
        <v>0</v>
      </c>
      <c r="U266" s="39">
        <v>0.309</v>
      </c>
      <c r="V266" s="39">
        <v>3.6960000000000002</v>
      </c>
      <c r="W266" s="39">
        <v>0</v>
      </c>
      <c r="X266" s="39">
        <v>0</v>
      </c>
      <c r="Y266" s="39">
        <v>0</v>
      </c>
      <c r="Z266" s="39">
        <v>0</v>
      </c>
      <c r="AA266" s="39">
        <v>4.3479999999999999</v>
      </c>
      <c r="AB266" s="39">
        <v>0.34300000000000003</v>
      </c>
      <c r="AC266" s="39">
        <v>0</v>
      </c>
      <c r="AD266" s="39">
        <v>0</v>
      </c>
      <c r="AE266" s="39">
        <v>0</v>
      </c>
      <c r="AF266" s="39">
        <v>0.79400000000000004</v>
      </c>
      <c r="AG266" s="39">
        <v>0</v>
      </c>
      <c r="AH266" s="39">
        <v>0</v>
      </c>
      <c r="AI266" s="39">
        <v>0.55600000000000005</v>
      </c>
      <c r="AJ266" s="39">
        <v>0.80500000000000005</v>
      </c>
      <c r="AK266" s="39">
        <v>0</v>
      </c>
      <c r="AL266" s="39">
        <v>0</v>
      </c>
      <c r="AM266" s="39">
        <v>0</v>
      </c>
      <c r="AN266" s="39">
        <v>7.1999999999999995E-2</v>
      </c>
      <c r="AO266" s="39">
        <v>0</v>
      </c>
      <c r="AP266" s="39">
        <v>0</v>
      </c>
      <c r="AQ266" s="39">
        <v>0</v>
      </c>
      <c r="AR266" s="39">
        <v>0.248</v>
      </c>
      <c r="AS266" s="39">
        <v>0</v>
      </c>
      <c r="AT266" s="39">
        <v>0</v>
      </c>
      <c r="AU266" s="39">
        <v>0</v>
      </c>
      <c r="AV266" s="39">
        <v>0</v>
      </c>
      <c r="AW266" s="39">
        <v>0</v>
      </c>
      <c r="AX266" s="39">
        <v>0</v>
      </c>
      <c r="AY266" s="39">
        <v>0.20799999999999999</v>
      </c>
      <c r="AZ266" s="39">
        <v>0</v>
      </c>
      <c r="BA266" s="39">
        <v>1.9279999999999999</v>
      </c>
      <c r="BB266" s="39">
        <v>0</v>
      </c>
      <c r="BC266" s="39">
        <v>0</v>
      </c>
      <c r="BD266" s="39">
        <v>0.73099999999999998</v>
      </c>
      <c r="BE266" s="39">
        <v>0</v>
      </c>
      <c r="BF266" s="39">
        <v>0</v>
      </c>
      <c r="BG266" s="39">
        <v>0</v>
      </c>
      <c r="BH266" s="39">
        <v>31.434999999999999</v>
      </c>
      <c r="BI266" s="39">
        <v>0</v>
      </c>
      <c r="BJ266" s="39">
        <v>2.879</v>
      </c>
      <c r="BK266" s="39">
        <v>0</v>
      </c>
    </row>
    <row r="267" spans="1:63" x14ac:dyDescent="0.2">
      <c r="A267" s="30">
        <f t="shared" si="42"/>
        <v>2034</v>
      </c>
      <c r="D267" s="30">
        <f t="shared" si="43"/>
        <v>5</v>
      </c>
      <c r="E267" s="30">
        <f t="shared" si="34"/>
        <v>50</v>
      </c>
      <c r="F267" s="30">
        <f t="shared" si="35"/>
        <v>43</v>
      </c>
      <c r="G267" s="30">
        <f t="shared" si="36"/>
        <v>18</v>
      </c>
      <c r="H267" s="30">
        <f t="shared" si="37"/>
        <v>1</v>
      </c>
      <c r="I267" s="30">
        <f t="shared" si="38"/>
        <v>0</v>
      </c>
      <c r="J267" s="30">
        <f t="shared" si="39"/>
        <v>0</v>
      </c>
      <c r="K267" s="30">
        <f t="shared" si="40"/>
        <v>0</v>
      </c>
      <c r="L267" s="30">
        <f t="shared" si="41"/>
        <v>12</v>
      </c>
      <c r="M267" s="38">
        <v>49279</v>
      </c>
      <c r="N267" s="39">
        <v>10.590999999999999</v>
      </c>
      <c r="O267" s="39">
        <v>3.12</v>
      </c>
      <c r="P267" s="39">
        <v>12.193</v>
      </c>
      <c r="Q267" s="39">
        <v>2.4430000000000001</v>
      </c>
      <c r="R267" s="39">
        <v>1.724</v>
      </c>
      <c r="S267" s="39">
        <v>7.5</v>
      </c>
      <c r="T267" s="39">
        <v>22.553999999999998</v>
      </c>
      <c r="U267" s="39">
        <v>1.9670000000000001</v>
      </c>
      <c r="V267" s="39">
        <v>37.405999999999999</v>
      </c>
      <c r="W267" s="39">
        <v>0.7</v>
      </c>
      <c r="X267" s="39">
        <v>23.405999999999999</v>
      </c>
      <c r="Y267" s="39">
        <v>0.70299999999999996</v>
      </c>
      <c r="Z267" s="39">
        <v>11.053000000000001</v>
      </c>
      <c r="AA267" s="39">
        <v>3.7320000000000002</v>
      </c>
      <c r="AB267" s="39">
        <v>0.16800000000000001</v>
      </c>
      <c r="AC267" s="39">
        <v>45.564</v>
      </c>
      <c r="AD267" s="39">
        <v>6.0720000000000001</v>
      </c>
      <c r="AE267" s="39">
        <v>3.7869999999999999</v>
      </c>
      <c r="AF267" s="39">
        <v>0.19</v>
      </c>
      <c r="AG267" s="39">
        <v>21.991</v>
      </c>
      <c r="AH267" s="39">
        <v>7.9020000000000001</v>
      </c>
      <c r="AI267" s="39">
        <v>4.3040000000000003</v>
      </c>
      <c r="AJ267" s="39">
        <v>28.181000000000001</v>
      </c>
      <c r="AK267" s="39">
        <v>0.156</v>
      </c>
      <c r="AL267" s="39">
        <v>28.998999999999999</v>
      </c>
      <c r="AM267" s="39">
        <v>4.0060000000000002</v>
      </c>
      <c r="AN267" s="39">
        <v>3.5590000000000002</v>
      </c>
      <c r="AO267" s="39">
        <v>9.7940000000000005</v>
      </c>
      <c r="AP267" s="39">
        <v>3.8439999999999999</v>
      </c>
      <c r="AQ267" s="39">
        <v>9.7780000000000005</v>
      </c>
      <c r="AR267" s="39">
        <v>54.988999999999997</v>
      </c>
      <c r="AS267" s="39">
        <v>0.88600000000000001</v>
      </c>
      <c r="AT267" s="39">
        <v>1.0569999999999999</v>
      </c>
      <c r="AU267" s="39">
        <v>18.047999999999998</v>
      </c>
      <c r="AV267" s="39">
        <v>2.4940000000000002</v>
      </c>
      <c r="AW267" s="39">
        <v>15.504</v>
      </c>
      <c r="AX267" s="39">
        <v>15.930999999999999</v>
      </c>
      <c r="AY267" s="39">
        <v>0.58499999999999996</v>
      </c>
      <c r="AZ267" s="39">
        <v>4.4610000000000003</v>
      </c>
      <c r="BA267" s="39">
        <v>5.7220000000000004</v>
      </c>
      <c r="BB267" s="39">
        <v>15.076000000000001</v>
      </c>
      <c r="BC267" s="39">
        <v>3.85</v>
      </c>
      <c r="BD267" s="39">
        <v>6.9160000000000004</v>
      </c>
      <c r="BE267" s="39">
        <v>4.7960000000000003</v>
      </c>
      <c r="BF267" s="39">
        <v>5.0869999999999997</v>
      </c>
      <c r="BG267" s="39">
        <v>10.448</v>
      </c>
      <c r="BH267" s="39">
        <v>11.356</v>
      </c>
      <c r="BI267" s="39">
        <v>3.4910000000000001</v>
      </c>
      <c r="BJ267" s="39">
        <v>3.2090000000000001</v>
      </c>
      <c r="BK267" s="39">
        <v>16.266999999999999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7"/>
  <sheetViews>
    <sheetView workbookViewId="0"/>
  </sheetViews>
  <sheetFormatPr defaultRowHeight="12.75" x14ac:dyDescent="0.2"/>
  <cols>
    <col min="1" max="13" width="9.140625" style="30"/>
    <col min="14" max="14" width="9.140625" style="31"/>
    <col min="15" max="16" width="9" style="30" customWidth="1"/>
    <col min="17" max="16384" width="9.140625" style="30"/>
  </cols>
  <sheetData>
    <row r="1" spans="1:27" x14ac:dyDescent="0.2">
      <c r="A1" s="30" t="s">
        <v>58</v>
      </c>
      <c r="B1" s="30" t="s">
        <v>53</v>
      </c>
      <c r="C1" s="30" t="s">
        <v>54</v>
      </c>
      <c r="D1" s="30" t="s">
        <v>55</v>
      </c>
      <c r="O1" s="32"/>
      <c r="P1" s="33"/>
    </row>
    <row r="2" spans="1:27" x14ac:dyDescent="0.2">
      <c r="A2" s="30">
        <f>'Tbl L.29-30 Summary'!B7</f>
        <v>2015</v>
      </c>
      <c r="B2" s="34">
        <f>SUMIF($A$28:$A$267,A2,D$28:D$267)/12/50</f>
        <v>1.6666666666666666E-3</v>
      </c>
      <c r="C2" s="34">
        <f>SUM(D28/50)</f>
        <v>0</v>
      </c>
      <c r="D2" s="34">
        <f>SUM(D34/50)</f>
        <v>0</v>
      </c>
      <c r="E2" s="34"/>
      <c r="F2" s="34"/>
      <c r="G2" s="34"/>
      <c r="H2" s="34"/>
      <c r="I2" s="34"/>
      <c r="J2" s="34"/>
      <c r="K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0">
        <f>A2+1</f>
        <v>2016</v>
      </c>
      <c r="B3" s="34">
        <f t="shared" ref="B3:B21" si="0">SUMIF($A$28:$A$267,A3,D$28:D$267)/12/50</f>
        <v>2.3333333333333334E-2</v>
      </c>
      <c r="C3" s="34">
        <f>SUM(D40/50)</f>
        <v>0</v>
      </c>
      <c r="D3" s="34">
        <f>SUM(D46/50)</f>
        <v>0.24</v>
      </c>
      <c r="E3" s="34"/>
      <c r="F3" s="34"/>
      <c r="G3" s="34"/>
      <c r="H3" s="34"/>
      <c r="I3" s="34"/>
      <c r="J3" s="34"/>
      <c r="K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0">
        <f t="shared" ref="A4:A21" si="1">A3+1</f>
        <v>2017</v>
      </c>
      <c r="B4" s="34">
        <f t="shared" si="0"/>
        <v>2.6666666666666665E-2</v>
      </c>
      <c r="C4" s="34">
        <f>SUM(D52/50)</f>
        <v>0</v>
      </c>
      <c r="D4" s="34">
        <f>SUM(D58/50)</f>
        <v>0.28000000000000003</v>
      </c>
      <c r="E4" s="34"/>
      <c r="F4" s="34"/>
      <c r="G4" s="34"/>
      <c r="H4" s="34"/>
      <c r="I4" s="34"/>
      <c r="J4" s="34"/>
      <c r="K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0">
        <f t="shared" si="1"/>
        <v>2018</v>
      </c>
      <c r="B5" s="34">
        <f t="shared" si="0"/>
        <v>0.01</v>
      </c>
      <c r="C5" s="34">
        <f>SUM(D64/50)</f>
        <v>0</v>
      </c>
      <c r="D5" s="34">
        <f>SUM(D70/50)</f>
        <v>0.04</v>
      </c>
      <c r="E5" s="34"/>
      <c r="F5" s="34"/>
      <c r="G5" s="34"/>
      <c r="H5" s="34"/>
      <c r="I5" s="34"/>
      <c r="J5" s="34"/>
      <c r="K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0">
        <f t="shared" si="1"/>
        <v>2019</v>
      </c>
      <c r="B6" s="34">
        <f t="shared" si="0"/>
        <v>3.3333333333333331E-3</v>
      </c>
      <c r="C6" s="34">
        <f>SUM(D76/50)</f>
        <v>0</v>
      </c>
      <c r="D6" s="34">
        <f>SUM(D82/50)</f>
        <v>0</v>
      </c>
      <c r="E6" s="34"/>
      <c r="F6" s="34"/>
      <c r="G6" s="34"/>
      <c r="H6" s="34"/>
      <c r="I6" s="34"/>
      <c r="J6" s="34"/>
      <c r="K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0">
        <f t="shared" si="1"/>
        <v>2020</v>
      </c>
      <c r="B7" s="34">
        <f t="shared" si="0"/>
        <v>3.5000000000000003E-2</v>
      </c>
      <c r="C7" s="34">
        <f>SUM(D88/50)</f>
        <v>0.02</v>
      </c>
      <c r="D7" s="34">
        <f>SUM(D94/50)</f>
        <v>0.36</v>
      </c>
      <c r="E7" s="34"/>
      <c r="F7" s="34"/>
      <c r="G7" s="34"/>
      <c r="H7" s="34"/>
      <c r="I7" s="34"/>
      <c r="J7" s="34"/>
      <c r="K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0">
        <f t="shared" si="1"/>
        <v>2021</v>
      </c>
      <c r="B8" s="34">
        <f t="shared" si="0"/>
        <v>2.1666666666666664E-2</v>
      </c>
      <c r="C8" s="34">
        <f>SUM(D50/50)</f>
        <v>0</v>
      </c>
      <c r="D8" s="34">
        <f>SUM(D106/50)</f>
        <v>0.18</v>
      </c>
      <c r="E8" s="34"/>
      <c r="F8" s="34"/>
      <c r="G8" s="34"/>
      <c r="H8" s="34"/>
      <c r="I8" s="34"/>
      <c r="J8" s="34"/>
      <c r="K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x14ac:dyDescent="0.2">
      <c r="A9" s="30">
        <f t="shared" si="1"/>
        <v>2022</v>
      </c>
      <c r="B9" s="34">
        <f t="shared" si="0"/>
        <v>5.1666666666666666E-2</v>
      </c>
      <c r="C9" s="34">
        <f>SUM(D112/50)</f>
        <v>0</v>
      </c>
      <c r="D9" s="34">
        <f>SUM(D118/50)</f>
        <v>0.5</v>
      </c>
      <c r="E9" s="34"/>
      <c r="F9" s="34"/>
      <c r="G9" s="34"/>
      <c r="H9" s="34"/>
      <c r="I9" s="34"/>
      <c r="J9" s="34"/>
      <c r="K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">
      <c r="A10" s="30">
        <f t="shared" si="1"/>
        <v>2023</v>
      </c>
      <c r="B10" s="34">
        <f t="shared" si="0"/>
        <v>5.1666666666666666E-2</v>
      </c>
      <c r="C10" s="34">
        <f>SUM(D124/50)</f>
        <v>0.02</v>
      </c>
      <c r="D10" s="34">
        <f>SUM(D130/50)</f>
        <v>0.44</v>
      </c>
      <c r="E10" s="34"/>
      <c r="F10" s="34"/>
      <c r="G10" s="34"/>
      <c r="H10" s="34"/>
      <c r="I10" s="34"/>
      <c r="J10" s="34"/>
      <c r="K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30">
        <f t="shared" si="1"/>
        <v>2024</v>
      </c>
      <c r="B11" s="34">
        <f t="shared" si="0"/>
        <v>1.1666666666666667E-2</v>
      </c>
      <c r="C11" s="34">
        <f>SUM(D136/50)</f>
        <v>0</v>
      </c>
      <c r="D11" s="34">
        <f>SUM(D142/50)</f>
        <v>0.06</v>
      </c>
      <c r="E11" s="34"/>
      <c r="F11" s="34"/>
      <c r="G11" s="34"/>
      <c r="H11" s="34"/>
      <c r="I11" s="34"/>
      <c r="J11" s="34"/>
      <c r="K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">
      <c r="A12" s="30">
        <f t="shared" si="1"/>
        <v>2025</v>
      </c>
      <c r="B12" s="34">
        <f t="shared" si="0"/>
        <v>0.05</v>
      </c>
      <c r="C12" s="34">
        <f>SUM(D148/50)</f>
        <v>0.02</v>
      </c>
      <c r="D12" s="34">
        <f>SUM(D154/50)</f>
        <v>0.4</v>
      </c>
      <c r="E12" s="34"/>
      <c r="F12" s="34"/>
      <c r="G12" s="34"/>
      <c r="H12" s="34"/>
      <c r="I12" s="34"/>
      <c r="J12" s="34"/>
      <c r="K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">
      <c r="A13" s="30">
        <f t="shared" si="1"/>
        <v>2026</v>
      </c>
      <c r="B13" s="34">
        <f t="shared" si="0"/>
        <v>4.8333333333333332E-2</v>
      </c>
      <c r="C13" s="34">
        <f>SUM(D160/50)</f>
        <v>0.04</v>
      </c>
      <c r="D13" s="34">
        <f>SUM(D166/50)</f>
        <v>0.46</v>
      </c>
      <c r="E13" s="34"/>
      <c r="F13" s="34"/>
      <c r="G13" s="34"/>
      <c r="H13" s="34"/>
      <c r="I13" s="34"/>
      <c r="J13" s="34"/>
      <c r="K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">
      <c r="A14" s="30">
        <f t="shared" si="1"/>
        <v>2027</v>
      </c>
      <c r="B14" s="34">
        <f t="shared" si="0"/>
        <v>6.5000000000000002E-2</v>
      </c>
      <c r="C14" s="34">
        <f>SUM(D172/50)</f>
        <v>0.06</v>
      </c>
      <c r="D14" s="34">
        <f>SUM(D178/50)</f>
        <v>0.5</v>
      </c>
      <c r="E14" s="34"/>
      <c r="F14" s="34"/>
      <c r="G14" s="34"/>
      <c r="H14" s="34"/>
      <c r="I14" s="34"/>
      <c r="J14" s="34"/>
      <c r="K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">
      <c r="A15" s="30">
        <f t="shared" si="1"/>
        <v>2028</v>
      </c>
      <c r="B15" s="34">
        <f t="shared" si="0"/>
        <v>5.1666666666666666E-2</v>
      </c>
      <c r="C15" s="34">
        <f>SUM(D184/50)</f>
        <v>0.04</v>
      </c>
      <c r="D15" s="34">
        <f>SUM(D190/50)</f>
        <v>0.44</v>
      </c>
      <c r="E15" s="34"/>
      <c r="F15" s="34"/>
      <c r="G15" s="34"/>
      <c r="H15" s="34"/>
      <c r="I15" s="34"/>
      <c r="J15" s="34"/>
      <c r="K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">
      <c r="A16" s="30">
        <f t="shared" si="1"/>
        <v>2029</v>
      </c>
      <c r="B16" s="34">
        <f t="shared" si="0"/>
        <v>1.8333333333333333E-2</v>
      </c>
      <c r="C16" s="34">
        <f>SUM(D196/50)</f>
        <v>0.02</v>
      </c>
      <c r="D16" s="34">
        <f>SUM(D202/50)</f>
        <v>0.08</v>
      </c>
      <c r="E16" s="34"/>
      <c r="F16" s="34"/>
      <c r="G16" s="34"/>
      <c r="H16" s="34"/>
      <c r="I16" s="34"/>
      <c r="J16" s="34"/>
      <c r="K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63" x14ac:dyDescent="0.2">
      <c r="A17" s="30">
        <f t="shared" si="1"/>
        <v>2030</v>
      </c>
      <c r="B17" s="34">
        <f t="shared" si="0"/>
        <v>2.1666666666666664E-2</v>
      </c>
      <c r="C17" s="34">
        <f>SUM(D208/50)</f>
        <v>0.02</v>
      </c>
      <c r="D17" s="34">
        <f>SUM(D214/50)</f>
        <v>0.06</v>
      </c>
      <c r="E17" s="34"/>
      <c r="F17" s="34"/>
      <c r="G17" s="34"/>
      <c r="H17" s="34"/>
      <c r="I17" s="34"/>
      <c r="J17" s="34"/>
      <c r="K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63" x14ac:dyDescent="0.2">
      <c r="A18" s="30">
        <f t="shared" si="1"/>
        <v>2031</v>
      </c>
      <c r="B18" s="34">
        <f t="shared" si="0"/>
        <v>8.5000000000000006E-2</v>
      </c>
      <c r="C18" s="34">
        <f>SUM(D220/50)</f>
        <v>0.08</v>
      </c>
      <c r="D18" s="34">
        <f>SUM(D226/50)</f>
        <v>0.56000000000000005</v>
      </c>
      <c r="E18" s="34"/>
      <c r="F18" s="34"/>
      <c r="G18" s="34"/>
      <c r="H18" s="34"/>
      <c r="I18" s="34"/>
      <c r="J18" s="34"/>
      <c r="K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63" x14ac:dyDescent="0.2">
      <c r="A19" s="30">
        <f t="shared" si="1"/>
        <v>2032</v>
      </c>
      <c r="B19" s="34">
        <f t="shared" si="0"/>
        <v>7.6666666666666675E-2</v>
      </c>
      <c r="C19" s="34">
        <f>SUM(D232/50)</f>
        <v>0.1</v>
      </c>
      <c r="D19" s="34">
        <f>SUM(D238/50)</f>
        <v>0.54</v>
      </c>
      <c r="E19" s="34"/>
      <c r="F19" s="34"/>
      <c r="G19" s="34"/>
      <c r="H19" s="34"/>
      <c r="I19" s="34"/>
      <c r="J19" s="34"/>
      <c r="K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63" x14ac:dyDescent="0.2">
      <c r="A20" s="30">
        <f t="shared" si="1"/>
        <v>2033</v>
      </c>
      <c r="B20" s="34">
        <f t="shared" si="0"/>
        <v>8.8333333333333333E-2</v>
      </c>
      <c r="C20" s="34">
        <f>SUM(D244/50)</f>
        <v>0.2</v>
      </c>
      <c r="D20" s="34">
        <f>SUM(D250/50)</f>
        <v>0.5</v>
      </c>
      <c r="E20" s="34"/>
      <c r="F20" s="34"/>
      <c r="G20" s="34"/>
      <c r="H20" s="34"/>
      <c r="I20" s="34"/>
      <c r="J20" s="34"/>
      <c r="K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63" x14ac:dyDescent="0.2">
      <c r="A21" s="30">
        <f t="shared" si="1"/>
        <v>2034</v>
      </c>
      <c r="B21" s="34">
        <f t="shared" si="0"/>
        <v>0.09</v>
      </c>
      <c r="C21" s="34">
        <f>SUM(D256/50)</f>
        <v>0.14000000000000001</v>
      </c>
      <c r="D21" s="34">
        <f>SUM(D262/50)</f>
        <v>0.64</v>
      </c>
      <c r="E21" s="34"/>
      <c r="F21" s="34"/>
      <c r="G21" s="34"/>
      <c r="H21" s="34"/>
      <c r="I21" s="34"/>
      <c r="J21" s="34"/>
      <c r="K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63" x14ac:dyDescent="0.2">
      <c r="A22" s="32" t="s">
        <v>78</v>
      </c>
      <c r="B22" s="34">
        <f>SUM(D28:D147)/10/12/50</f>
        <v>2.3666666666666666E-2</v>
      </c>
      <c r="C22" s="34">
        <f>SUMIF(L28:L147,"=1",D28:D147)/50/10</f>
        <v>6.0000000000000001E-3</v>
      </c>
      <c r="D22" s="34">
        <f>SUMIF($L28:$L147,"=7",D28:D147)/50/10</f>
        <v>0.21000000000000002</v>
      </c>
      <c r="E22" s="34">
        <f>SUMIF($L28:$L147,"=7",E28:E147)/50/10</f>
        <v>1</v>
      </c>
      <c r="F22" s="34">
        <f t="shared" ref="F22:K22" si="2">SUMIF($L28:$L147,"=7",F28:F147)/50/10</f>
        <v>0.99399999999999999</v>
      </c>
      <c r="G22" s="34">
        <f t="shared" si="2"/>
        <v>0.52400000000000002</v>
      </c>
      <c r="H22" s="34">
        <f t="shared" si="2"/>
        <v>1.6E-2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63" x14ac:dyDescent="0.2">
      <c r="A23" s="30" t="s">
        <v>56</v>
      </c>
      <c r="B23" s="34">
        <f>SUM(D28:D267)/20/12/50</f>
        <v>4.1583333333333333E-2</v>
      </c>
      <c r="C23" s="34">
        <f>SUMIF(L28:L267,"=1",D28:D267)/50/20</f>
        <v>3.9E-2</v>
      </c>
      <c r="D23" s="34">
        <f>SUMIF($L28:$L267,"=7",D28:D267)/50/20</f>
        <v>0.314</v>
      </c>
      <c r="E23" s="34">
        <f>SUMIF($L28:$L267,"=7",E28:E267)/50/20</f>
        <v>1</v>
      </c>
      <c r="F23" s="34">
        <f t="shared" ref="F23:K23" si="3">SUMIF($L28:$L267,"=7",F28:F267)/50/20</f>
        <v>0.99299999999999999</v>
      </c>
      <c r="G23" s="34">
        <f t="shared" si="3"/>
        <v>0.64600000000000002</v>
      </c>
      <c r="H23" s="34">
        <f t="shared" si="3"/>
        <v>5.6000000000000008E-2</v>
      </c>
      <c r="I23" s="34">
        <f t="shared" si="3"/>
        <v>7.000000000000001E-3</v>
      </c>
      <c r="J23" s="34">
        <f t="shared" si="3"/>
        <v>0</v>
      </c>
      <c r="K23" s="34">
        <f t="shared" si="3"/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6" spans="1:63" x14ac:dyDescent="0.2">
      <c r="D26" s="30" t="s">
        <v>58</v>
      </c>
      <c r="E26" s="30" t="s">
        <v>59</v>
      </c>
      <c r="F26" s="30" t="s">
        <v>60</v>
      </c>
      <c r="G26" s="30" t="s">
        <v>61</v>
      </c>
      <c r="H26" s="30" t="s">
        <v>62</v>
      </c>
      <c r="I26" s="30" t="s">
        <v>63</v>
      </c>
      <c r="J26" s="30" t="s">
        <v>64</v>
      </c>
      <c r="K26" s="30" t="s">
        <v>65</v>
      </c>
    </row>
    <row r="27" spans="1:63" ht="25.5" x14ac:dyDescent="0.2">
      <c r="D27" s="30" t="s">
        <v>52</v>
      </c>
      <c r="E27" s="30" t="s">
        <v>52</v>
      </c>
      <c r="F27" s="30" t="s">
        <v>52</v>
      </c>
      <c r="G27" s="30" t="s">
        <v>52</v>
      </c>
      <c r="H27" s="30" t="s">
        <v>52</v>
      </c>
      <c r="I27" s="30" t="s">
        <v>52</v>
      </c>
      <c r="J27" s="30" t="s">
        <v>52</v>
      </c>
      <c r="K27" s="30" t="s">
        <v>52</v>
      </c>
      <c r="L27" s="30" t="s">
        <v>51</v>
      </c>
      <c r="M27" s="35" t="s">
        <v>0</v>
      </c>
      <c r="N27" s="36" t="s">
        <v>1</v>
      </c>
      <c r="O27" s="37" t="s">
        <v>2</v>
      </c>
      <c r="P27" s="37" t="s">
        <v>3</v>
      </c>
      <c r="Q27" s="37" t="s">
        <v>4</v>
      </c>
      <c r="R27" s="37" t="s">
        <v>5</v>
      </c>
      <c r="S27" s="37" t="s">
        <v>6</v>
      </c>
      <c r="T27" s="37" t="s">
        <v>7</v>
      </c>
      <c r="U27" s="37" t="s">
        <v>8</v>
      </c>
      <c r="V27" s="37" t="s">
        <v>9</v>
      </c>
      <c r="W27" s="37" t="s">
        <v>10</v>
      </c>
      <c r="X27" s="37" t="s">
        <v>11</v>
      </c>
      <c r="Y27" s="37" t="s">
        <v>12</v>
      </c>
      <c r="Z27" s="37" t="s">
        <v>13</v>
      </c>
      <c r="AA27" s="37" t="s">
        <v>14</v>
      </c>
      <c r="AB27" s="37" t="s">
        <v>15</v>
      </c>
      <c r="AC27" s="37" t="s">
        <v>16</v>
      </c>
      <c r="AD27" s="37" t="s">
        <v>17</v>
      </c>
      <c r="AE27" s="37" t="s">
        <v>18</v>
      </c>
      <c r="AF27" s="37" t="s">
        <v>19</v>
      </c>
      <c r="AG27" s="37" t="s">
        <v>20</v>
      </c>
      <c r="AH27" s="37" t="s">
        <v>21</v>
      </c>
      <c r="AI27" s="37" t="s">
        <v>22</v>
      </c>
      <c r="AJ27" s="37" t="s">
        <v>23</v>
      </c>
      <c r="AK27" s="37" t="s">
        <v>24</v>
      </c>
      <c r="AL27" s="37" t="s">
        <v>25</v>
      </c>
      <c r="AM27" s="37" t="s">
        <v>26</v>
      </c>
      <c r="AN27" s="37" t="s">
        <v>27</v>
      </c>
      <c r="AO27" s="37" t="s">
        <v>28</v>
      </c>
      <c r="AP27" s="37" t="s">
        <v>29</v>
      </c>
      <c r="AQ27" s="37" t="s">
        <v>30</v>
      </c>
      <c r="AR27" s="37" t="s">
        <v>31</v>
      </c>
      <c r="AS27" s="37" t="s">
        <v>32</v>
      </c>
      <c r="AT27" s="37" t="s">
        <v>33</v>
      </c>
      <c r="AU27" s="37" t="s">
        <v>34</v>
      </c>
      <c r="AV27" s="37" t="s">
        <v>35</v>
      </c>
      <c r="AW27" s="37" t="s">
        <v>36</v>
      </c>
      <c r="AX27" s="37" t="s">
        <v>37</v>
      </c>
      <c r="AY27" s="37" t="s">
        <v>38</v>
      </c>
      <c r="AZ27" s="37" t="s">
        <v>39</v>
      </c>
      <c r="BA27" s="37" t="s">
        <v>40</v>
      </c>
      <c r="BB27" s="37" t="s">
        <v>41</v>
      </c>
      <c r="BC27" s="37" t="s">
        <v>42</v>
      </c>
      <c r="BD27" s="37" t="s">
        <v>43</v>
      </c>
      <c r="BE27" s="37" t="s">
        <v>44</v>
      </c>
      <c r="BF27" s="37" t="s">
        <v>45</v>
      </c>
      <c r="BG27" s="37" t="s">
        <v>46</v>
      </c>
      <c r="BH27" s="37" t="s">
        <v>47</v>
      </c>
      <c r="BI27" s="37" t="s">
        <v>48</v>
      </c>
      <c r="BJ27" s="37" t="s">
        <v>49</v>
      </c>
      <c r="BK27" s="37" t="s">
        <v>50</v>
      </c>
    </row>
    <row r="28" spans="1:63" x14ac:dyDescent="0.2">
      <c r="A28" s="30">
        <f>YEAR(M28)</f>
        <v>2015</v>
      </c>
      <c r="D28" s="30">
        <f>COUNTIF($N28:$BK28,"&gt;25")</f>
        <v>0</v>
      </c>
      <c r="E28" s="30">
        <f t="shared" ref="E28:E91" si="4">COUNTIF($N28:$BK28,"&gt;0")</f>
        <v>1</v>
      </c>
      <c r="F28" s="30">
        <f t="shared" ref="F28:F91" si="5">COUNTIF($N28:$BK28,"&gt;1")</f>
        <v>1</v>
      </c>
      <c r="G28" s="30">
        <f t="shared" ref="G28:G91" si="6">COUNTIF($N28:$BK28,"&gt;10")</f>
        <v>0</v>
      </c>
      <c r="H28" s="30">
        <f t="shared" ref="H28:H91" si="7">COUNTIF($N28:$BK28,"&gt;50")</f>
        <v>0</v>
      </c>
      <c r="I28" s="30">
        <f t="shared" ref="I28:I91" si="8">COUNTIF($N28:$BK28,"&gt;100")</f>
        <v>0</v>
      </c>
      <c r="J28" s="30">
        <f t="shared" ref="J28:J91" si="9">COUNTIF($N28:$BK28,"&gt;500")</f>
        <v>0</v>
      </c>
      <c r="K28" s="30">
        <f t="shared" ref="K28:K91" si="10">COUNTIF($N28:$BK28,"&gt;1000")</f>
        <v>0</v>
      </c>
      <c r="L28" s="30">
        <f t="shared" ref="L28:L91" si="11">MONTH(M28)</f>
        <v>1</v>
      </c>
      <c r="M28" s="38">
        <v>42005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1.2330000000000001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</row>
    <row r="29" spans="1:63" x14ac:dyDescent="0.2">
      <c r="A29" s="30">
        <f t="shared" ref="A29:A92" si="12">YEAR(M29)</f>
        <v>2015</v>
      </c>
      <c r="D29" s="30">
        <f t="shared" ref="D29:D92" si="13">COUNTIF(N29:BK29,"&gt;25")</f>
        <v>0</v>
      </c>
      <c r="E29" s="30">
        <f t="shared" si="4"/>
        <v>0</v>
      </c>
      <c r="F29" s="30">
        <f t="shared" si="5"/>
        <v>0</v>
      </c>
      <c r="G29" s="30">
        <f t="shared" si="6"/>
        <v>0</v>
      </c>
      <c r="H29" s="30">
        <f t="shared" si="7"/>
        <v>0</v>
      </c>
      <c r="I29" s="30">
        <f t="shared" si="8"/>
        <v>0</v>
      </c>
      <c r="J29" s="30">
        <f t="shared" si="9"/>
        <v>0</v>
      </c>
      <c r="K29" s="30">
        <f t="shared" si="10"/>
        <v>0</v>
      </c>
      <c r="L29" s="30">
        <f t="shared" si="11"/>
        <v>2</v>
      </c>
      <c r="M29" s="38">
        <v>42036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</row>
    <row r="30" spans="1:63" x14ac:dyDescent="0.2">
      <c r="A30" s="30">
        <f t="shared" si="12"/>
        <v>2015</v>
      </c>
      <c r="D30" s="30">
        <f t="shared" si="13"/>
        <v>0</v>
      </c>
      <c r="E30" s="30">
        <f t="shared" si="4"/>
        <v>1</v>
      </c>
      <c r="F30" s="30">
        <f t="shared" si="5"/>
        <v>1</v>
      </c>
      <c r="G30" s="30">
        <f t="shared" si="6"/>
        <v>0</v>
      </c>
      <c r="H30" s="30">
        <f t="shared" si="7"/>
        <v>0</v>
      </c>
      <c r="I30" s="30">
        <f t="shared" si="8"/>
        <v>0</v>
      </c>
      <c r="J30" s="30">
        <f t="shared" si="9"/>
        <v>0</v>
      </c>
      <c r="K30" s="30">
        <f t="shared" si="10"/>
        <v>0</v>
      </c>
      <c r="L30" s="30">
        <f t="shared" si="11"/>
        <v>3</v>
      </c>
      <c r="M30" s="38">
        <v>42064</v>
      </c>
      <c r="N30" s="39">
        <v>0</v>
      </c>
      <c r="O30" s="39">
        <v>0</v>
      </c>
      <c r="P30" s="39">
        <v>1.466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</row>
    <row r="31" spans="1:63" x14ac:dyDescent="0.2">
      <c r="A31" s="30">
        <f t="shared" si="12"/>
        <v>2015</v>
      </c>
      <c r="D31" s="30">
        <f t="shared" si="13"/>
        <v>0</v>
      </c>
      <c r="E31" s="30">
        <f t="shared" si="4"/>
        <v>0</v>
      </c>
      <c r="F31" s="30">
        <f t="shared" si="5"/>
        <v>0</v>
      </c>
      <c r="G31" s="30">
        <f t="shared" si="6"/>
        <v>0</v>
      </c>
      <c r="H31" s="30">
        <f t="shared" si="7"/>
        <v>0</v>
      </c>
      <c r="I31" s="30">
        <f t="shared" si="8"/>
        <v>0</v>
      </c>
      <c r="J31" s="30">
        <f t="shared" si="9"/>
        <v>0</v>
      </c>
      <c r="K31" s="30">
        <f t="shared" si="10"/>
        <v>0</v>
      </c>
      <c r="L31" s="30">
        <f t="shared" si="11"/>
        <v>4</v>
      </c>
      <c r="M31" s="38">
        <v>42095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</row>
    <row r="32" spans="1:63" x14ac:dyDescent="0.2">
      <c r="A32" s="30">
        <f t="shared" si="12"/>
        <v>2015</v>
      </c>
      <c r="D32" s="30">
        <f t="shared" si="13"/>
        <v>0</v>
      </c>
      <c r="E32" s="30">
        <f t="shared" si="4"/>
        <v>0</v>
      </c>
      <c r="F32" s="30">
        <f t="shared" si="5"/>
        <v>0</v>
      </c>
      <c r="G32" s="30">
        <f t="shared" si="6"/>
        <v>0</v>
      </c>
      <c r="H32" s="30">
        <f t="shared" si="7"/>
        <v>0</v>
      </c>
      <c r="I32" s="30">
        <f t="shared" si="8"/>
        <v>0</v>
      </c>
      <c r="J32" s="30">
        <f t="shared" si="9"/>
        <v>0</v>
      </c>
      <c r="K32" s="30">
        <f t="shared" si="10"/>
        <v>0</v>
      </c>
      <c r="L32" s="30">
        <f t="shared" si="11"/>
        <v>5</v>
      </c>
      <c r="M32" s="38">
        <v>42125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</row>
    <row r="33" spans="1:63" x14ac:dyDescent="0.2">
      <c r="A33" s="30">
        <f t="shared" si="12"/>
        <v>2015</v>
      </c>
      <c r="D33" s="30">
        <f t="shared" si="13"/>
        <v>0</v>
      </c>
      <c r="E33" s="30">
        <f t="shared" si="4"/>
        <v>16</v>
      </c>
      <c r="F33" s="30">
        <f t="shared" si="5"/>
        <v>9</v>
      </c>
      <c r="G33" s="30">
        <f t="shared" si="6"/>
        <v>0</v>
      </c>
      <c r="H33" s="30">
        <f t="shared" si="7"/>
        <v>0</v>
      </c>
      <c r="I33" s="30">
        <f t="shared" si="8"/>
        <v>0</v>
      </c>
      <c r="J33" s="30">
        <f t="shared" si="9"/>
        <v>0</v>
      </c>
      <c r="K33" s="30">
        <f t="shared" si="10"/>
        <v>0</v>
      </c>
      <c r="L33" s="30">
        <f t="shared" si="11"/>
        <v>6</v>
      </c>
      <c r="M33" s="38">
        <v>42156</v>
      </c>
      <c r="N33" s="39">
        <v>0</v>
      </c>
      <c r="O33" s="39">
        <v>1.222</v>
      </c>
      <c r="P33" s="39">
        <v>0</v>
      </c>
      <c r="Q33" s="39">
        <v>0</v>
      </c>
      <c r="R33" s="39">
        <v>0</v>
      </c>
      <c r="S33" s="39">
        <v>1.88</v>
      </c>
      <c r="T33" s="39">
        <v>1.1879999999999999</v>
      </c>
      <c r="U33" s="39">
        <v>0</v>
      </c>
      <c r="V33" s="39">
        <v>1.5860000000000001</v>
      </c>
      <c r="W33" s="39">
        <v>0</v>
      </c>
      <c r="X33" s="39">
        <v>0</v>
      </c>
      <c r="Y33" s="39">
        <v>1.0029999999999999</v>
      </c>
      <c r="Z33" s="39">
        <v>0</v>
      </c>
      <c r="AA33" s="39">
        <v>0</v>
      </c>
      <c r="AB33" s="39">
        <v>1.4610000000000001</v>
      </c>
      <c r="AC33" s="39">
        <v>0</v>
      </c>
      <c r="AD33" s="39">
        <v>0.24399999999999999</v>
      </c>
      <c r="AE33" s="39">
        <v>0</v>
      </c>
      <c r="AF33" s="39">
        <v>0.44800000000000001</v>
      </c>
      <c r="AG33" s="39">
        <v>0</v>
      </c>
      <c r="AH33" s="39">
        <v>0</v>
      </c>
      <c r="AI33" s="39">
        <v>2.8319999999999999</v>
      </c>
      <c r="AJ33" s="39">
        <v>0</v>
      </c>
      <c r="AK33" s="39">
        <v>0</v>
      </c>
      <c r="AL33" s="39">
        <v>0</v>
      </c>
      <c r="AM33" s="39">
        <v>4.0880000000000001</v>
      </c>
      <c r="AN33" s="39">
        <v>0</v>
      </c>
      <c r="AO33" s="39">
        <v>6.8000000000000005E-2</v>
      </c>
      <c r="AP33" s="39">
        <v>0.95899999999999996</v>
      </c>
      <c r="AQ33" s="39">
        <v>0</v>
      </c>
      <c r="AR33" s="39">
        <v>0.85599999999999998</v>
      </c>
      <c r="AS33" s="39">
        <v>0</v>
      </c>
      <c r="AT33" s="39">
        <v>3.2000000000000001E-2</v>
      </c>
      <c r="AU33" s="39">
        <v>1.208</v>
      </c>
      <c r="AV33" s="39">
        <v>0</v>
      </c>
      <c r="AW33" s="39">
        <v>0</v>
      </c>
      <c r="AX33" s="39">
        <v>0</v>
      </c>
      <c r="AY33" s="39">
        <v>0</v>
      </c>
      <c r="AZ33" s="39">
        <v>0.29099999999999998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</row>
    <row r="34" spans="1:63" x14ac:dyDescent="0.2">
      <c r="A34" s="30">
        <f t="shared" si="12"/>
        <v>2015</v>
      </c>
      <c r="D34" s="30">
        <f t="shared" si="13"/>
        <v>0</v>
      </c>
      <c r="E34" s="30">
        <f t="shared" si="4"/>
        <v>50</v>
      </c>
      <c r="F34" s="30">
        <f t="shared" si="5"/>
        <v>50</v>
      </c>
      <c r="G34" s="30">
        <f t="shared" si="6"/>
        <v>6</v>
      </c>
      <c r="H34" s="30">
        <f t="shared" si="7"/>
        <v>0</v>
      </c>
      <c r="I34" s="30">
        <f t="shared" si="8"/>
        <v>0</v>
      </c>
      <c r="J34" s="30">
        <f t="shared" si="9"/>
        <v>0</v>
      </c>
      <c r="K34" s="30">
        <f t="shared" si="10"/>
        <v>0</v>
      </c>
      <c r="L34" s="30">
        <f t="shared" si="11"/>
        <v>7</v>
      </c>
      <c r="M34" s="38">
        <v>42186</v>
      </c>
      <c r="N34" s="39">
        <v>4.55</v>
      </c>
      <c r="O34" s="39">
        <v>5.274</v>
      </c>
      <c r="P34" s="39">
        <v>2.9649999999999999</v>
      </c>
      <c r="Q34" s="39">
        <v>6.8819999999999997</v>
      </c>
      <c r="R34" s="39">
        <v>7.3680000000000003</v>
      </c>
      <c r="S34" s="39">
        <v>5.4809999999999999</v>
      </c>
      <c r="T34" s="39">
        <v>6.3879999999999999</v>
      </c>
      <c r="U34" s="39">
        <v>4.835</v>
      </c>
      <c r="V34" s="39">
        <v>4.2839999999999998</v>
      </c>
      <c r="W34" s="39">
        <v>9.0649999999999995</v>
      </c>
      <c r="X34" s="39">
        <v>4.7910000000000004</v>
      </c>
      <c r="Y34" s="39">
        <v>8.08</v>
      </c>
      <c r="Z34" s="39">
        <v>3.66</v>
      </c>
      <c r="AA34" s="39">
        <v>9.6419999999999995</v>
      </c>
      <c r="AB34" s="39">
        <v>5.056</v>
      </c>
      <c r="AC34" s="39">
        <v>6.1580000000000004</v>
      </c>
      <c r="AD34" s="39">
        <v>7.3040000000000003</v>
      </c>
      <c r="AE34" s="39">
        <v>3.8260000000000001</v>
      </c>
      <c r="AF34" s="39">
        <v>4.8639999999999999</v>
      </c>
      <c r="AG34" s="39">
        <v>12.099</v>
      </c>
      <c r="AH34" s="39">
        <v>9.6519999999999992</v>
      </c>
      <c r="AI34" s="39">
        <v>4.5460000000000003</v>
      </c>
      <c r="AJ34" s="39">
        <v>3.29</v>
      </c>
      <c r="AK34" s="39">
        <v>12.170999999999999</v>
      </c>
      <c r="AL34" s="39">
        <v>10.353</v>
      </c>
      <c r="AM34" s="39">
        <v>4.0750000000000002</v>
      </c>
      <c r="AN34" s="39">
        <v>11.481</v>
      </c>
      <c r="AO34" s="39">
        <v>4.8490000000000002</v>
      </c>
      <c r="AP34" s="39">
        <v>5.6749999999999998</v>
      </c>
      <c r="AQ34" s="39">
        <v>4.6879999999999997</v>
      </c>
      <c r="AR34" s="39">
        <v>7.2050000000000001</v>
      </c>
      <c r="AS34" s="39">
        <v>7.38</v>
      </c>
      <c r="AT34" s="39">
        <v>6.92</v>
      </c>
      <c r="AU34" s="39">
        <v>4.9960000000000004</v>
      </c>
      <c r="AV34" s="39">
        <v>2.82</v>
      </c>
      <c r="AW34" s="39">
        <v>7.9089999999999998</v>
      </c>
      <c r="AX34" s="39">
        <v>6.19</v>
      </c>
      <c r="AY34" s="39">
        <v>4.4409999999999998</v>
      </c>
      <c r="AZ34" s="39">
        <v>14.497</v>
      </c>
      <c r="BA34" s="39">
        <v>3.3530000000000002</v>
      </c>
      <c r="BB34" s="39">
        <v>3.8460000000000001</v>
      </c>
      <c r="BC34" s="39">
        <v>6.0359999999999996</v>
      </c>
      <c r="BD34" s="39">
        <v>6.9580000000000002</v>
      </c>
      <c r="BE34" s="39">
        <v>7.7160000000000002</v>
      </c>
      <c r="BF34" s="39">
        <v>3.04</v>
      </c>
      <c r="BG34" s="39">
        <v>9.6460000000000008</v>
      </c>
      <c r="BH34" s="39">
        <v>8.5079999999999991</v>
      </c>
      <c r="BI34" s="39">
        <v>3.8650000000000002</v>
      </c>
      <c r="BJ34" s="39">
        <v>11.311</v>
      </c>
      <c r="BK34" s="39">
        <v>6.2910000000000004</v>
      </c>
    </row>
    <row r="35" spans="1:63" x14ac:dyDescent="0.2">
      <c r="A35" s="30">
        <f t="shared" si="12"/>
        <v>2015</v>
      </c>
      <c r="D35" s="30">
        <f t="shared" si="13"/>
        <v>0</v>
      </c>
      <c r="E35" s="30">
        <f t="shared" si="4"/>
        <v>49</v>
      </c>
      <c r="F35" s="30">
        <f t="shared" si="5"/>
        <v>44</v>
      </c>
      <c r="G35" s="30">
        <f t="shared" si="6"/>
        <v>3</v>
      </c>
      <c r="H35" s="30">
        <f t="shared" si="7"/>
        <v>0</v>
      </c>
      <c r="I35" s="30">
        <f t="shared" si="8"/>
        <v>0</v>
      </c>
      <c r="J35" s="30">
        <f t="shared" si="9"/>
        <v>0</v>
      </c>
      <c r="K35" s="30">
        <f t="shared" si="10"/>
        <v>0</v>
      </c>
      <c r="L35" s="30">
        <f t="shared" si="11"/>
        <v>8</v>
      </c>
      <c r="M35" s="38">
        <v>42217</v>
      </c>
      <c r="N35" s="39">
        <v>1.833</v>
      </c>
      <c r="O35" s="39">
        <v>9.141</v>
      </c>
      <c r="P35" s="39">
        <v>4.0949999999999998</v>
      </c>
      <c r="Q35" s="39">
        <v>1.7949999999999999</v>
      </c>
      <c r="R35" s="39">
        <v>0.96299999999999997</v>
      </c>
      <c r="S35" s="39">
        <v>8.9169999999999998</v>
      </c>
      <c r="T35" s="39">
        <v>1.248</v>
      </c>
      <c r="U35" s="39">
        <v>7.9000000000000001E-2</v>
      </c>
      <c r="V35" s="39">
        <v>3.0009999999999999</v>
      </c>
      <c r="W35" s="39">
        <v>5.4</v>
      </c>
      <c r="X35" s="39">
        <v>1.403</v>
      </c>
      <c r="Y35" s="39">
        <v>4.1180000000000003</v>
      </c>
      <c r="Z35" s="39">
        <v>1.883</v>
      </c>
      <c r="AA35" s="39">
        <v>2.1669999999999998</v>
      </c>
      <c r="AB35" s="39">
        <v>2.464</v>
      </c>
      <c r="AC35" s="39">
        <v>2.6859999999999999</v>
      </c>
      <c r="AD35" s="39">
        <v>1.5329999999999999</v>
      </c>
      <c r="AE35" s="39">
        <v>5.508</v>
      </c>
      <c r="AF35" s="39">
        <v>2.0870000000000002</v>
      </c>
      <c r="AG35" s="39">
        <v>2.169</v>
      </c>
      <c r="AH35" s="39">
        <v>17.893999999999998</v>
      </c>
      <c r="AI35" s="39">
        <v>0.96499999999999997</v>
      </c>
      <c r="AJ35" s="39">
        <v>0</v>
      </c>
      <c r="AK35" s="39">
        <v>2.1589999999999998</v>
      </c>
      <c r="AL35" s="39">
        <v>4.0869999999999997</v>
      </c>
      <c r="AM35" s="39">
        <v>1.9950000000000001</v>
      </c>
      <c r="AN35" s="39">
        <v>6.21</v>
      </c>
      <c r="AO35" s="39">
        <v>1.5189999999999999</v>
      </c>
      <c r="AP35" s="39">
        <v>4.8849999999999998</v>
      </c>
      <c r="AQ35" s="39">
        <v>2.7519999999999998</v>
      </c>
      <c r="AR35" s="39">
        <v>2.6110000000000002</v>
      </c>
      <c r="AS35" s="39">
        <v>2.121</v>
      </c>
      <c r="AT35" s="39">
        <v>0.60699999999999998</v>
      </c>
      <c r="AU35" s="39">
        <v>21.152000000000001</v>
      </c>
      <c r="AV35" s="39">
        <v>1.1200000000000001</v>
      </c>
      <c r="AW35" s="39">
        <v>2.722</v>
      </c>
      <c r="AX35" s="39">
        <v>0.58299999999999996</v>
      </c>
      <c r="AY35" s="39">
        <v>2.7210000000000001</v>
      </c>
      <c r="AZ35" s="39">
        <v>4.5289999999999999</v>
      </c>
      <c r="BA35" s="39">
        <v>4.1790000000000003</v>
      </c>
      <c r="BB35" s="39">
        <v>2.1680000000000001</v>
      </c>
      <c r="BC35" s="39">
        <v>4.9029999999999996</v>
      </c>
      <c r="BD35" s="39">
        <v>1.7969999999999999</v>
      </c>
      <c r="BE35" s="39">
        <v>1.6719999999999999</v>
      </c>
      <c r="BF35" s="39">
        <v>2.8809999999999998</v>
      </c>
      <c r="BG35" s="39">
        <v>3.391</v>
      </c>
      <c r="BH35" s="39">
        <v>22.882000000000001</v>
      </c>
      <c r="BI35" s="39">
        <v>1.5389999999999999</v>
      </c>
      <c r="BJ35" s="39">
        <v>3.4820000000000002</v>
      </c>
      <c r="BK35" s="39">
        <v>2.802</v>
      </c>
    </row>
    <row r="36" spans="1:63" x14ac:dyDescent="0.2">
      <c r="A36" s="30">
        <f t="shared" si="12"/>
        <v>2015</v>
      </c>
      <c r="D36" s="30">
        <f t="shared" si="13"/>
        <v>1</v>
      </c>
      <c r="E36" s="30">
        <f t="shared" si="4"/>
        <v>44</v>
      </c>
      <c r="F36" s="30">
        <f t="shared" si="5"/>
        <v>41</v>
      </c>
      <c r="G36" s="30">
        <f t="shared" si="6"/>
        <v>1</v>
      </c>
      <c r="H36" s="30">
        <f t="shared" si="7"/>
        <v>0</v>
      </c>
      <c r="I36" s="30">
        <f t="shared" si="8"/>
        <v>0</v>
      </c>
      <c r="J36" s="30">
        <f t="shared" si="9"/>
        <v>0</v>
      </c>
      <c r="K36" s="30">
        <f t="shared" si="10"/>
        <v>0</v>
      </c>
      <c r="L36" s="30">
        <f t="shared" si="11"/>
        <v>9</v>
      </c>
      <c r="M36" s="38">
        <v>42248</v>
      </c>
      <c r="N36" s="39">
        <v>3.1139999999999999</v>
      </c>
      <c r="O36" s="39">
        <v>3.633</v>
      </c>
      <c r="P36" s="39">
        <v>4.1420000000000003</v>
      </c>
      <c r="Q36" s="39">
        <v>2.2400000000000002</v>
      </c>
      <c r="R36" s="39">
        <v>3.8140000000000001</v>
      </c>
      <c r="S36" s="39">
        <v>2.16</v>
      </c>
      <c r="T36" s="39">
        <v>1.8580000000000001</v>
      </c>
      <c r="U36" s="39">
        <v>7.6070000000000002</v>
      </c>
      <c r="V36" s="39">
        <v>3.2730000000000001</v>
      </c>
      <c r="W36" s="39">
        <v>2.5649999999999999</v>
      </c>
      <c r="X36" s="39">
        <v>0.59899999999999998</v>
      </c>
      <c r="Y36" s="39">
        <v>6.5869999999999997</v>
      </c>
      <c r="Z36" s="39">
        <v>3.3780000000000001</v>
      </c>
      <c r="AA36" s="39">
        <v>1.37</v>
      </c>
      <c r="AB36" s="39">
        <v>0</v>
      </c>
      <c r="AC36" s="39">
        <v>2.8980000000000001</v>
      </c>
      <c r="AD36" s="39">
        <v>4.9290000000000003</v>
      </c>
      <c r="AE36" s="39">
        <v>1.01</v>
      </c>
      <c r="AF36" s="39">
        <v>0.44600000000000001</v>
      </c>
      <c r="AG36" s="39">
        <v>2.0110000000000001</v>
      </c>
      <c r="AH36" s="39">
        <v>0</v>
      </c>
      <c r="AI36" s="39">
        <v>1.3540000000000001</v>
      </c>
      <c r="AJ36" s="39">
        <v>0</v>
      </c>
      <c r="AK36" s="39">
        <v>3.0110000000000001</v>
      </c>
      <c r="AL36" s="39">
        <v>5.827</v>
      </c>
      <c r="AM36" s="39">
        <v>1.3360000000000001</v>
      </c>
      <c r="AN36" s="39">
        <v>2.3839999999999999</v>
      </c>
      <c r="AO36" s="39">
        <v>2.7130000000000001</v>
      </c>
      <c r="AP36" s="39">
        <v>3.524</v>
      </c>
      <c r="AQ36" s="39">
        <v>3.6989999999999998</v>
      </c>
      <c r="AR36" s="39">
        <v>0</v>
      </c>
      <c r="AS36" s="39">
        <v>2.1160000000000001</v>
      </c>
      <c r="AT36" s="39">
        <v>0.46500000000000002</v>
      </c>
      <c r="AU36" s="39">
        <v>1.0489999999999999</v>
      </c>
      <c r="AV36" s="39">
        <v>1.24</v>
      </c>
      <c r="AW36" s="39">
        <v>0</v>
      </c>
      <c r="AX36" s="39">
        <v>1.2490000000000001</v>
      </c>
      <c r="AY36" s="39">
        <v>3.0979999999999999</v>
      </c>
      <c r="AZ36" s="39">
        <v>2.819</v>
      </c>
      <c r="BA36" s="39">
        <v>0</v>
      </c>
      <c r="BB36" s="39">
        <v>4.0209999999999999</v>
      </c>
      <c r="BC36" s="39">
        <v>2.4910000000000001</v>
      </c>
      <c r="BD36" s="39">
        <v>2.0339999999999998</v>
      </c>
      <c r="BE36" s="39">
        <v>4.6669999999999998</v>
      </c>
      <c r="BF36" s="39">
        <v>3.4089999999999998</v>
      </c>
      <c r="BG36" s="39">
        <v>3.3210000000000002</v>
      </c>
      <c r="BH36" s="39">
        <v>2.42</v>
      </c>
      <c r="BI36" s="39">
        <v>25.495999999999999</v>
      </c>
      <c r="BJ36" s="39">
        <v>1.774</v>
      </c>
      <c r="BK36" s="39">
        <v>2.4209999999999998</v>
      </c>
    </row>
    <row r="37" spans="1:63" x14ac:dyDescent="0.2">
      <c r="A37" s="30">
        <f t="shared" si="12"/>
        <v>2015</v>
      </c>
      <c r="D37" s="30">
        <f t="shared" si="13"/>
        <v>0</v>
      </c>
      <c r="E37" s="30">
        <f t="shared" si="4"/>
        <v>25</v>
      </c>
      <c r="F37" s="30">
        <f t="shared" si="5"/>
        <v>9</v>
      </c>
      <c r="G37" s="30">
        <f t="shared" si="6"/>
        <v>1</v>
      </c>
      <c r="H37" s="30">
        <f t="shared" si="7"/>
        <v>0</v>
      </c>
      <c r="I37" s="30">
        <f t="shared" si="8"/>
        <v>0</v>
      </c>
      <c r="J37" s="30">
        <f t="shared" si="9"/>
        <v>0</v>
      </c>
      <c r="K37" s="30">
        <f t="shared" si="10"/>
        <v>0</v>
      </c>
      <c r="L37" s="30">
        <f t="shared" si="11"/>
        <v>10</v>
      </c>
      <c r="M37" s="38">
        <v>42278</v>
      </c>
      <c r="N37" s="39">
        <v>1.0529999999999999</v>
      </c>
      <c r="O37" s="39">
        <v>0.753</v>
      </c>
      <c r="P37" s="39">
        <v>0</v>
      </c>
      <c r="Q37" s="39">
        <v>0</v>
      </c>
      <c r="R37" s="39">
        <v>0.63400000000000001</v>
      </c>
      <c r="S37" s="39">
        <v>0</v>
      </c>
      <c r="T37" s="39">
        <v>0</v>
      </c>
      <c r="U37" s="39">
        <v>11.263999999999999</v>
      </c>
      <c r="V37" s="39">
        <v>0</v>
      </c>
      <c r="W37" s="39">
        <v>0</v>
      </c>
      <c r="X37" s="39">
        <v>0</v>
      </c>
      <c r="Y37" s="39">
        <v>0.28299999999999997</v>
      </c>
      <c r="Z37" s="39">
        <v>0.60099999999999998</v>
      </c>
      <c r="AA37" s="39">
        <v>0</v>
      </c>
      <c r="AB37" s="39">
        <v>0</v>
      </c>
      <c r="AC37" s="39">
        <v>0.94499999999999995</v>
      </c>
      <c r="AD37" s="39">
        <v>4.4009999999999998</v>
      </c>
      <c r="AE37" s="39">
        <v>0</v>
      </c>
      <c r="AF37" s="39">
        <v>0.92200000000000004</v>
      </c>
      <c r="AG37" s="39">
        <v>0</v>
      </c>
      <c r="AH37" s="39">
        <v>0.88600000000000001</v>
      </c>
      <c r="AI37" s="39">
        <v>0.16300000000000001</v>
      </c>
      <c r="AJ37" s="39">
        <v>1.512</v>
      </c>
      <c r="AK37" s="39">
        <v>0.47499999999999998</v>
      </c>
      <c r="AL37" s="39">
        <v>1.157</v>
      </c>
      <c r="AM37" s="39">
        <v>0.90300000000000002</v>
      </c>
      <c r="AN37" s="39">
        <v>3.4550000000000001</v>
      </c>
      <c r="AO37" s="39">
        <v>0</v>
      </c>
      <c r="AP37" s="39">
        <v>0</v>
      </c>
      <c r="AQ37" s="39">
        <v>1.083</v>
      </c>
      <c r="AR37" s="39">
        <v>1.147</v>
      </c>
      <c r="AS37" s="39">
        <v>0</v>
      </c>
      <c r="AT37" s="39">
        <v>0.625</v>
      </c>
      <c r="AU37" s="39">
        <v>0.69699999999999995</v>
      </c>
      <c r="AV37" s="39">
        <v>0.35399999999999998</v>
      </c>
      <c r="AW37" s="39">
        <v>0</v>
      </c>
      <c r="AX37" s="39">
        <v>0</v>
      </c>
      <c r="AY37" s="39">
        <v>0</v>
      </c>
      <c r="AZ37" s="39">
        <v>0.71199999999999997</v>
      </c>
      <c r="BA37" s="39">
        <v>0</v>
      </c>
      <c r="BB37" s="39">
        <v>0</v>
      </c>
      <c r="BC37" s="39">
        <v>0</v>
      </c>
      <c r="BD37" s="39">
        <v>0</v>
      </c>
      <c r="BE37" s="39">
        <v>0.36599999999999999</v>
      </c>
      <c r="BF37" s="39">
        <v>9.1389999999999993</v>
      </c>
      <c r="BG37" s="39">
        <v>0.94199999999999995</v>
      </c>
      <c r="BH37" s="39">
        <v>0</v>
      </c>
      <c r="BI37" s="39">
        <v>0</v>
      </c>
      <c r="BJ37" s="39">
        <v>0</v>
      </c>
      <c r="BK37" s="39">
        <v>0</v>
      </c>
    </row>
    <row r="38" spans="1:63" x14ac:dyDescent="0.2">
      <c r="A38" s="30">
        <f t="shared" si="12"/>
        <v>2015</v>
      </c>
      <c r="D38" s="30">
        <f t="shared" si="13"/>
        <v>0</v>
      </c>
      <c r="E38" s="30">
        <f t="shared" si="4"/>
        <v>0</v>
      </c>
      <c r="F38" s="30">
        <f t="shared" si="5"/>
        <v>0</v>
      </c>
      <c r="G38" s="30">
        <f t="shared" si="6"/>
        <v>0</v>
      </c>
      <c r="H38" s="30">
        <f t="shared" si="7"/>
        <v>0</v>
      </c>
      <c r="I38" s="30">
        <f t="shared" si="8"/>
        <v>0</v>
      </c>
      <c r="J38" s="30">
        <f t="shared" si="9"/>
        <v>0</v>
      </c>
      <c r="K38" s="30">
        <f t="shared" si="10"/>
        <v>0</v>
      </c>
      <c r="L38" s="30">
        <f t="shared" si="11"/>
        <v>11</v>
      </c>
      <c r="M38" s="38">
        <v>42309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</row>
    <row r="39" spans="1:63" x14ac:dyDescent="0.2">
      <c r="A39" s="30">
        <f t="shared" si="12"/>
        <v>2015</v>
      </c>
      <c r="D39" s="30">
        <f t="shared" si="13"/>
        <v>0</v>
      </c>
      <c r="E39" s="30">
        <f t="shared" si="4"/>
        <v>3</v>
      </c>
      <c r="F39" s="30">
        <f t="shared" si="5"/>
        <v>0</v>
      </c>
      <c r="G39" s="30">
        <f t="shared" si="6"/>
        <v>0</v>
      </c>
      <c r="H39" s="30">
        <f t="shared" si="7"/>
        <v>0</v>
      </c>
      <c r="I39" s="30">
        <f t="shared" si="8"/>
        <v>0</v>
      </c>
      <c r="J39" s="30">
        <f t="shared" si="9"/>
        <v>0</v>
      </c>
      <c r="K39" s="30">
        <f t="shared" si="10"/>
        <v>0</v>
      </c>
      <c r="L39" s="30">
        <f t="shared" si="11"/>
        <v>12</v>
      </c>
      <c r="M39" s="38">
        <v>42339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0.23899999999999999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0.13</v>
      </c>
      <c r="AL39" s="39">
        <v>0</v>
      </c>
      <c r="AM39" s="39">
        <v>0</v>
      </c>
      <c r="AN39" s="39">
        <v>0</v>
      </c>
      <c r="AO39" s="39">
        <v>0.61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</row>
    <row r="40" spans="1:63" x14ac:dyDescent="0.2">
      <c r="A40" s="30">
        <f t="shared" si="12"/>
        <v>2016</v>
      </c>
      <c r="D40" s="30">
        <f t="shared" si="13"/>
        <v>0</v>
      </c>
      <c r="E40" s="30">
        <f t="shared" si="4"/>
        <v>2</v>
      </c>
      <c r="F40" s="30">
        <f t="shared" si="5"/>
        <v>2</v>
      </c>
      <c r="G40" s="30">
        <f t="shared" si="6"/>
        <v>0</v>
      </c>
      <c r="H40" s="30">
        <f t="shared" si="7"/>
        <v>0</v>
      </c>
      <c r="I40" s="30">
        <f t="shared" si="8"/>
        <v>0</v>
      </c>
      <c r="J40" s="30">
        <f t="shared" si="9"/>
        <v>0</v>
      </c>
      <c r="K40" s="30">
        <f t="shared" si="10"/>
        <v>0</v>
      </c>
      <c r="L40" s="30">
        <f t="shared" si="11"/>
        <v>1</v>
      </c>
      <c r="M40" s="38">
        <v>42370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5.133</v>
      </c>
      <c r="AG40" s="39">
        <v>0</v>
      </c>
      <c r="AH40" s="39">
        <v>2.2690000000000001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</row>
    <row r="41" spans="1:63" x14ac:dyDescent="0.2">
      <c r="A41" s="30">
        <f t="shared" si="12"/>
        <v>2016</v>
      </c>
      <c r="D41" s="30">
        <f t="shared" si="13"/>
        <v>0</v>
      </c>
      <c r="E41" s="30">
        <f t="shared" si="4"/>
        <v>0</v>
      </c>
      <c r="F41" s="30">
        <f t="shared" si="5"/>
        <v>0</v>
      </c>
      <c r="G41" s="30">
        <f t="shared" si="6"/>
        <v>0</v>
      </c>
      <c r="H41" s="30">
        <f t="shared" si="7"/>
        <v>0</v>
      </c>
      <c r="I41" s="30">
        <f t="shared" si="8"/>
        <v>0</v>
      </c>
      <c r="J41" s="30">
        <f t="shared" si="9"/>
        <v>0</v>
      </c>
      <c r="K41" s="30">
        <f t="shared" si="10"/>
        <v>0</v>
      </c>
      <c r="L41" s="30">
        <f t="shared" si="11"/>
        <v>2</v>
      </c>
      <c r="M41" s="38">
        <v>42401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</row>
    <row r="42" spans="1:63" x14ac:dyDescent="0.2">
      <c r="A42" s="30">
        <f t="shared" si="12"/>
        <v>2016</v>
      </c>
      <c r="D42" s="30">
        <f t="shared" si="13"/>
        <v>0</v>
      </c>
      <c r="E42" s="30">
        <f t="shared" si="4"/>
        <v>0</v>
      </c>
      <c r="F42" s="30">
        <f t="shared" si="5"/>
        <v>0</v>
      </c>
      <c r="G42" s="30">
        <f t="shared" si="6"/>
        <v>0</v>
      </c>
      <c r="H42" s="30">
        <f t="shared" si="7"/>
        <v>0</v>
      </c>
      <c r="I42" s="30">
        <f t="shared" si="8"/>
        <v>0</v>
      </c>
      <c r="J42" s="30">
        <f t="shared" si="9"/>
        <v>0</v>
      </c>
      <c r="K42" s="30">
        <f t="shared" si="10"/>
        <v>0</v>
      </c>
      <c r="L42" s="30">
        <f t="shared" si="11"/>
        <v>3</v>
      </c>
      <c r="M42" s="38">
        <v>42430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</row>
    <row r="43" spans="1:63" x14ac:dyDescent="0.2">
      <c r="A43" s="30">
        <f t="shared" si="12"/>
        <v>2016</v>
      </c>
      <c r="D43" s="30">
        <f t="shared" si="13"/>
        <v>0</v>
      </c>
      <c r="E43" s="30">
        <f t="shared" si="4"/>
        <v>0</v>
      </c>
      <c r="F43" s="30">
        <f t="shared" si="5"/>
        <v>0</v>
      </c>
      <c r="G43" s="30">
        <f t="shared" si="6"/>
        <v>0</v>
      </c>
      <c r="H43" s="30">
        <f t="shared" si="7"/>
        <v>0</v>
      </c>
      <c r="I43" s="30">
        <f t="shared" si="8"/>
        <v>0</v>
      </c>
      <c r="J43" s="30">
        <f t="shared" si="9"/>
        <v>0</v>
      </c>
      <c r="K43" s="30">
        <f t="shared" si="10"/>
        <v>0</v>
      </c>
      <c r="L43" s="30">
        <f t="shared" si="11"/>
        <v>4</v>
      </c>
      <c r="M43" s="38">
        <v>42461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</row>
    <row r="44" spans="1:63" x14ac:dyDescent="0.2">
      <c r="A44" s="30">
        <f t="shared" si="12"/>
        <v>2016</v>
      </c>
      <c r="D44" s="30">
        <f t="shared" si="13"/>
        <v>0</v>
      </c>
      <c r="E44" s="30">
        <f t="shared" si="4"/>
        <v>3</v>
      </c>
      <c r="F44" s="30">
        <f t="shared" si="5"/>
        <v>1</v>
      </c>
      <c r="G44" s="30">
        <f t="shared" si="6"/>
        <v>0</v>
      </c>
      <c r="H44" s="30">
        <f t="shared" si="7"/>
        <v>0</v>
      </c>
      <c r="I44" s="30">
        <f t="shared" si="8"/>
        <v>0</v>
      </c>
      <c r="J44" s="30">
        <f t="shared" si="9"/>
        <v>0</v>
      </c>
      <c r="K44" s="30">
        <f t="shared" si="10"/>
        <v>0</v>
      </c>
      <c r="L44" s="30">
        <f t="shared" si="11"/>
        <v>5</v>
      </c>
      <c r="M44" s="38">
        <v>42491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1.403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0.99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0.23400000000000001</v>
      </c>
    </row>
    <row r="45" spans="1:63" x14ac:dyDescent="0.2">
      <c r="A45" s="30">
        <f t="shared" si="12"/>
        <v>2016</v>
      </c>
      <c r="D45" s="30">
        <f t="shared" si="13"/>
        <v>0</v>
      </c>
      <c r="E45" s="30">
        <f t="shared" si="4"/>
        <v>28</v>
      </c>
      <c r="F45" s="30">
        <f t="shared" si="5"/>
        <v>9</v>
      </c>
      <c r="G45" s="30">
        <f t="shared" si="6"/>
        <v>0</v>
      </c>
      <c r="H45" s="30">
        <f t="shared" si="7"/>
        <v>0</v>
      </c>
      <c r="I45" s="30">
        <f t="shared" si="8"/>
        <v>0</v>
      </c>
      <c r="J45" s="30">
        <f t="shared" si="9"/>
        <v>0</v>
      </c>
      <c r="K45" s="30">
        <f t="shared" si="10"/>
        <v>0</v>
      </c>
      <c r="L45" s="30">
        <f t="shared" si="11"/>
        <v>6</v>
      </c>
      <c r="M45" s="38">
        <v>42522</v>
      </c>
      <c r="N45" s="39">
        <v>0</v>
      </c>
      <c r="O45" s="39">
        <v>1.8149999999999999</v>
      </c>
      <c r="P45" s="39">
        <v>0</v>
      </c>
      <c r="Q45" s="39">
        <v>0.5</v>
      </c>
      <c r="R45" s="39">
        <v>0.10100000000000001</v>
      </c>
      <c r="S45" s="39">
        <v>0</v>
      </c>
      <c r="T45" s="39">
        <v>0.10100000000000001</v>
      </c>
      <c r="U45" s="39">
        <v>0.751</v>
      </c>
      <c r="V45" s="39">
        <v>0</v>
      </c>
      <c r="W45" s="39">
        <v>0</v>
      </c>
      <c r="X45" s="39">
        <v>6.343</v>
      </c>
      <c r="Y45" s="39">
        <v>0.248</v>
      </c>
      <c r="Z45" s="39">
        <v>0</v>
      </c>
      <c r="AA45" s="39">
        <v>2.1909999999999998</v>
      </c>
      <c r="AB45" s="39">
        <v>0.79</v>
      </c>
      <c r="AC45" s="39">
        <v>0</v>
      </c>
      <c r="AD45" s="39">
        <v>0</v>
      </c>
      <c r="AE45" s="39">
        <v>0</v>
      </c>
      <c r="AF45" s="39">
        <v>0.58699999999999997</v>
      </c>
      <c r="AG45" s="39">
        <v>0</v>
      </c>
      <c r="AH45" s="39">
        <v>0.56899999999999995</v>
      </c>
      <c r="AI45" s="39">
        <v>0</v>
      </c>
      <c r="AJ45" s="39">
        <v>0</v>
      </c>
      <c r="AK45" s="39">
        <v>0.72699999999999998</v>
      </c>
      <c r="AL45" s="39">
        <v>2.1999999999999999E-2</v>
      </c>
      <c r="AM45" s="39">
        <v>1.806</v>
      </c>
      <c r="AN45" s="39">
        <v>0</v>
      </c>
      <c r="AO45" s="39">
        <v>2.3650000000000002</v>
      </c>
      <c r="AP45" s="39">
        <v>0.60799999999999998</v>
      </c>
      <c r="AQ45" s="39">
        <v>0.70599999999999996</v>
      </c>
      <c r="AR45" s="39">
        <v>1.1180000000000001</v>
      </c>
      <c r="AS45" s="39">
        <v>0</v>
      </c>
      <c r="AT45" s="39">
        <v>1.1970000000000001</v>
      </c>
      <c r="AU45" s="39">
        <v>0.52300000000000002</v>
      </c>
      <c r="AV45" s="39">
        <v>1.996</v>
      </c>
      <c r="AW45" s="39">
        <v>0</v>
      </c>
      <c r="AX45" s="39">
        <v>0.875</v>
      </c>
      <c r="AY45" s="39">
        <v>0</v>
      </c>
      <c r="AZ45" s="39">
        <v>0</v>
      </c>
      <c r="BA45" s="39">
        <v>0</v>
      </c>
      <c r="BB45" s="39">
        <v>0</v>
      </c>
      <c r="BC45" s="39">
        <v>0.91800000000000004</v>
      </c>
      <c r="BD45" s="39">
        <v>2.5999999999999999E-2</v>
      </c>
      <c r="BE45" s="39">
        <v>0</v>
      </c>
      <c r="BF45" s="39">
        <v>0</v>
      </c>
      <c r="BG45" s="39">
        <v>1.117</v>
      </c>
      <c r="BH45" s="39">
        <v>0</v>
      </c>
      <c r="BI45" s="39">
        <v>0.27400000000000002</v>
      </c>
      <c r="BJ45" s="39">
        <v>0.90100000000000002</v>
      </c>
      <c r="BK45" s="39">
        <v>0.99</v>
      </c>
    </row>
    <row r="46" spans="1:63" x14ac:dyDescent="0.2">
      <c r="A46" s="30">
        <f t="shared" si="12"/>
        <v>2016</v>
      </c>
      <c r="D46" s="30">
        <f t="shared" si="13"/>
        <v>12</v>
      </c>
      <c r="E46" s="30">
        <f t="shared" si="4"/>
        <v>50</v>
      </c>
      <c r="F46" s="30">
        <f t="shared" si="5"/>
        <v>50</v>
      </c>
      <c r="G46" s="30">
        <f t="shared" si="6"/>
        <v>35</v>
      </c>
      <c r="H46" s="30">
        <f t="shared" si="7"/>
        <v>0</v>
      </c>
      <c r="I46" s="30">
        <f t="shared" si="8"/>
        <v>0</v>
      </c>
      <c r="J46" s="30">
        <f t="shared" si="9"/>
        <v>0</v>
      </c>
      <c r="K46" s="30">
        <f t="shared" si="10"/>
        <v>0</v>
      </c>
      <c r="L46" s="30">
        <f t="shared" si="11"/>
        <v>7</v>
      </c>
      <c r="M46" s="38">
        <v>42552</v>
      </c>
      <c r="N46" s="39">
        <v>19.847000000000001</v>
      </c>
      <c r="O46" s="39">
        <v>11.69</v>
      </c>
      <c r="P46" s="39">
        <v>9.66</v>
      </c>
      <c r="Q46" s="39">
        <v>29.677</v>
      </c>
      <c r="R46" s="39">
        <v>9.6560000000000006</v>
      </c>
      <c r="S46" s="39">
        <v>29.452999999999999</v>
      </c>
      <c r="T46" s="39">
        <v>17.481000000000002</v>
      </c>
      <c r="U46" s="39">
        <v>13.289</v>
      </c>
      <c r="V46" s="39">
        <v>27.699000000000002</v>
      </c>
      <c r="W46" s="39">
        <v>8.9039999999999999</v>
      </c>
      <c r="X46" s="39">
        <v>29.933</v>
      </c>
      <c r="Y46" s="39">
        <v>5.6120000000000001</v>
      </c>
      <c r="Z46" s="39">
        <v>9.8339999999999996</v>
      </c>
      <c r="AA46" s="39">
        <v>31.265999999999998</v>
      </c>
      <c r="AB46" s="39">
        <v>16.622</v>
      </c>
      <c r="AC46" s="39">
        <v>11.627000000000001</v>
      </c>
      <c r="AD46" s="39">
        <v>9.0280000000000005</v>
      </c>
      <c r="AE46" s="39">
        <v>23.530999999999999</v>
      </c>
      <c r="AF46" s="39">
        <v>21.782</v>
      </c>
      <c r="AG46" s="39">
        <v>10.555</v>
      </c>
      <c r="AH46" s="39">
        <v>15.103</v>
      </c>
      <c r="AI46" s="39">
        <v>15.977</v>
      </c>
      <c r="AJ46" s="39">
        <v>41.481999999999999</v>
      </c>
      <c r="AK46" s="39">
        <v>5.88</v>
      </c>
      <c r="AL46" s="39">
        <v>20.169</v>
      </c>
      <c r="AM46" s="39">
        <v>15.058</v>
      </c>
      <c r="AN46" s="39">
        <v>30.387</v>
      </c>
      <c r="AO46" s="39">
        <v>3.1960000000000002</v>
      </c>
      <c r="AP46" s="39">
        <v>30.164999999999999</v>
      </c>
      <c r="AQ46" s="39">
        <v>6.31</v>
      </c>
      <c r="AR46" s="39">
        <v>24.835000000000001</v>
      </c>
      <c r="AS46" s="39">
        <v>5.9989999999999997</v>
      </c>
      <c r="AT46" s="39">
        <v>16.811</v>
      </c>
      <c r="AU46" s="39">
        <v>16.375</v>
      </c>
      <c r="AV46" s="39">
        <v>10.208</v>
      </c>
      <c r="AW46" s="39">
        <v>24.286000000000001</v>
      </c>
      <c r="AX46" s="39">
        <v>28.937999999999999</v>
      </c>
      <c r="AY46" s="39">
        <v>7.7290000000000001</v>
      </c>
      <c r="AZ46" s="39">
        <v>13.026</v>
      </c>
      <c r="BA46" s="39">
        <v>17.128</v>
      </c>
      <c r="BB46" s="39">
        <v>37.835000000000001</v>
      </c>
      <c r="BC46" s="39">
        <v>5.4710000000000001</v>
      </c>
      <c r="BD46" s="39">
        <v>16.088000000000001</v>
      </c>
      <c r="BE46" s="39">
        <v>16.395</v>
      </c>
      <c r="BF46" s="39">
        <v>7.9459999999999997</v>
      </c>
      <c r="BG46" s="39">
        <v>31.449000000000002</v>
      </c>
      <c r="BH46" s="39">
        <v>9.609</v>
      </c>
      <c r="BI46" s="39">
        <v>20.603000000000002</v>
      </c>
      <c r="BJ46" s="39">
        <v>35.68</v>
      </c>
      <c r="BK46" s="39">
        <v>5.5060000000000002</v>
      </c>
    </row>
    <row r="47" spans="1:63" x14ac:dyDescent="0.2">
      <c r="A47" s="30">
        <f t="shared" si="12"/>
        <v>2016</v>
      </c>
      <c r="D47" s="30">
        <f t="shared" si="13"/>
        <v>0</v>
      </c>
      <c r="E47" s="30">
        <f t="shared" si="4"/>
        <v>49</v>
      </c>
      <c r="F47" s="30">
        <f t="shared" si="5"/>
        <v>46</v>
      </c>
      <c r="G47" s="30">
        <f t="shared" si="6"/>
        <v>4</v>
      </c>
      <c r="H47" s="30">
        <f t="shared" si="7"/>
        <v>0</v>
      </c>
      <c r="I47" s="30">
        <f t="shared" si="8"/>
        <v>0</v>
      </c>
      <c r="J47" s="30">
        <f t="shared" si="9"/>
        <v>0</v>
      </c>
      <c r="K47" s="30">
        <f t="shared" si="10"/>
        <v>0</v>
      </c>
      <c r="L47" s="30">
        <f t="shared" si="11"/>
        <v>8</v>
      </c>
      <c r="M47" s="38">
        <v>42583</v>
      </c>
      <c r="N47" s="39">
        <v>5.6109999999999998</v>
      </c>
      <c r="O47" s="39">
        <v>2.69</v>
      </c>
      <c r="P47" s="39">
        <v>2.056</v>
      </c>
      <c r="Q47" s="39">
        <v>4.9669999999999996</v>
      </c>
      <c r="R47" s="39">
        <v>10.768000000000001</v>
      </c>
      <c r="S47" s="39">
        <v>1.321</v>
      </c>
      <c r="T47" s="39">
        <v>4.6920000000000002</v>
      </c>
      <c r="U47" s="39">
        <v>4.6239999999999997</v>
      </c>
      <c r="V47" s="39">
        <v>8.9670000000000005</v>
      </c>
      <c r="W47" s="39">
        <v>1.8080000000000001</v>
      </c>
      <c r="X47" s="39">
        <v>0</v>
      </c>
      <c r="Y47" s="39">
        <v>12.406000000000001</v>
      </c>
      <c r="Z47" s="39">
        <v>2.0880000000000001</v>
      </c>
      <c r="AA47" s="39">
        <v>0.83099999999999996</v>
      </c>
      <c r="AB47" s="39">
        <v>0.55500000000000005</v>
      </c>
      <c r="AC47" s="39">
        <v>2.7679999999999998</v>
      </c>
      <c r="AD47" s="39">
        <v>3.851</v>
      </c>
      <c r="AE47" s="39">
        <v>1.105</v>
      </c>
      <c r="AF47" s="39">
        <v>4.9260000000000002</v>
      </c>
      <c r="AG47" s="39">
        <v>2.1019999999999999</v>
      </c>
      <c r="AH47" s="39">
        <v>8.8819999999999997</v>
      </c>
      <c r="AI47" s="39">
        <v>4.51</v>
      </c>
      <c r="AJ47" s="39">
        <v>4.3449999999999998</v>
      </c>
      <c r="AK47" s="39">
        <v>3.673</v>
      </c>
      <c r="AL47" s="39">
        <v>4.5</v>
      </c>
      <c r="AM47" s="39">
        <v>2.1549999999999998</v>
      </c>
      <c r="AN47" s="39">
        <v>1.264</v>
      </c>
      <c r="AO47" s="39">
        <v>1.131</v>
      </c>
      <c r="AP47" s="39">
        <v>7.3579999999999997</v>
      </c>
      <c r="AQ47" s="39">
        <v>0.25700000000000001</v>
      </c>
      <c r="AR47" s="39">
        <v>2.4300000000000002</v>
      </c>
      <c r="AS47" s="39">
        <v>2.944</v>
      </c>
      <c r="AT47" s="39">
        <v>4.633</v>
      </c>
      <c r="AU47" s="39">
        <v>19.23</v>
      </c>
      <c r="AV47" s="39">
        <v>4.1559999999999997</v>
      </c>
      <c r="AW47" s="39">
        <v>2.6480000000000001</v>
      </c>
      <c r="AX47" s="39">
        <v>1.254</v>
      </c>
      <c r="AY47" s="39">
        <v>4.6890000000000001</v>
      </c>
      <c r="AZ47" s="39">
        <v>6.117</v>
      </c>
      <c r="BA47" s="39">
        <v>1.8120000000000001</v>
      </c>
      <c r="BB47" s="39">
        <v>9.9760000000000009</v>
      </c>
      <c r="BC47" s="39">
        <v>3.3380000000000001</v>
      </c>
      <c r="BD47" s="39">
        <v>1.9019999999999999</v>
      </c>
      <c r="BE47" s="39">
        <v>2.8159999999999998</v>
      </c>
      <c r="BF47" s="39">
        <v>2.8660000000000001</v>
      </c>
      <c r="BG47" s="39">
        <v>2.6509999999999998</v>
      </c>
      <c r="BH47" s="39">
        <v>11.593999999999999</v>
      </c>
      <c r="BI47" s="39">
        <v>4.3170000000000002</v>
      </c>
      <c r="BJ47" s="39">
        <v>2.6070000000000002</v>
      </c>
      <c r="BK47" s="39">
        <v>5.8090000000000002</v>
      </c>
    </row>
    <row r="48" spans="1:63" x14ac:dyDescent="0.2">
      <c r="A48" s="30">
        <f t="shared" si="12"/>
        <v>2016</v>
      </c>
      <c r="D48" s="30">
        <f t="shared" si="13"/>
        <v>1</v>
      </c>
      <c r="E48" s="30">
        <f t="shared" si="4"/>
        <v>46</v>
      </c>
      <c r="F48" s="30">
        <f t="shared" si="5"/>
        <v>44</v>
      </c>
      <c r="G48" s="30">
        <f t="shared" si="6"/>
        <v>8</v>
      </c>
      <c r="H48" s="30">
        <f t="shared" si="7"/>
        <v>0</v>
      </c>
      <c r="I48" s="30">
        <f t="shared" si="8"/>
        <v>0</v>
      </c>
      <c r="J48" s="30">
        <f t="shared" si="9"/>
        <v>0</v>
      </c>
      <c r="K48" s="30">
        <f t="shared" si="10"/>
        <v>0</v>
      </c>
      <c r="L48" s="30">
        <f t="shared" si="11"/>
        <v>9</v>
      </c>
      <c r="M48" s="38">
        <v>42614</v>
      </c>
      <c r="N48" s="39">
        <v>1.843</v>
      </c>
      <c r="O48" s="39">
        <v>5.0570000000000004</v>
      </c>
      <c r="P48" s="39">
        <v>4.5599999999999996</v>
      </c>
      <c r="Q48" s="39">
        <v>3.2080000000000002</v>
      </c>
      <c r="R48" s="39">
        <v>1.7729999999999999</v>
      </c>
      <c r="S48" s="39">
        <v>5.2549999999999999</v>
      </c>
      <c r="T48" s="39">
        <v>4.88</v>
      </c>
      <c r="U48" s="39">
        <v>19.417000000000002</v>
      </c>
      <c r="V48" s="39">
        <v>9.7000000000000003E-2</v>
      </c>
      <c r="W48" s="39">
        <v>5.8220000000000001</v>
      </c>
      <c r="X48" s="39">
        <v>4.2439999999999998</v>
      </c>
      <c r="Y48" s="39">
        <v>3.202</v>
      </c>
      <c r="Z48" s="39">
        <v>0.28399999999999997</v>
      </c>
      <c r="AA48" s="39">
        <v>2.6469999999999998</v>
      </c>
      <c r="AB48" s="39">
        <v>0</v>
      </c>
      <c r="AC48" s="39">
        <v>14.648</v>
      </c>
      <c r="AD48" s="39">
        <v>6.024</v>
      </c>
      <c r="AE48" s="39">
        <v>3.7429999999999999</v>
      </c>
      <c r="AF48" s="39">
        <v>5.0670000000000002</v>
      </c>
      <c r="AG48" s="39">
        <v>4.58</v>
      </c>
      <c r="AH48" s="39">
        <v>13.428000000000001</v>
      </c>
      <c r="AI48" s="39">
        <v>2.548</v>
      </c>
      <c r="AJ48" s="39">
        <v>0</v>
      </c>
      <c r="AK48" s="39">
        <v>13.566000000000001</v>
      </c>
      <c r="AL48" s="39">
        <v>5.444</v>
      </c>
      <c r="AM48" s="39">
        <v>5.5149999999999997</v>
      </c>
      <c r="AN48" s="39">
        <v>11.551</v>
      </c>
      <c r="AO48" s="39">
        <v>0</v>
      </c>
      <c r="AP48" s="39">
        <v>0</v>
      </c>
      <c r="AQ48" s="39">
        <v>13.867000000000001</v>
      </c>
      <c r="AR48" s="39">
        <v>9.8089999999999993</v>
      </c>
      <c r="AS48" s="39">
        <v>4.008</v>
      </c>
      <c r="AT48" s="39">
        <v>3.294</v>
      </c>
      <c r="AU48" s="39">
        <v>6.7130000000000001</v>
      </c>
      <c r="AV48" s="39">
        <v>3.5819999999999999</v>
      </c>
      <c r="AW48" s="39">
        <v>2.88</v>
      </c>
      <c r="AX48" s="39">
        <v>2.2879999999999998</v>
      </c>
      <c r="AY48" s="39">
        <v>6.56</v>
      </c>
      <c r="AZ48" s="39">
        <v>2.3420000000000001</v>
      </c>
      <c r="BA48" s="39">
        <v>4.3849999999999998</v>
      </c>
      <c r="BB48" s="39">
        <v>7.2249999999999996</v>
      </c>
      <c r="BC48" s="39">
        <v>4.6849999999999996</v>
      </c>
      <c r="BD48" s="39">
        <v>2.9430000000000001</v>
      </c>
      <c r="BE48" s="39">
        <v>3.7719999999999998</v>
      </c>
      <c r="BF48" s="39">
        <v>2.0659999999999998</v>
      </c>
      <c r="BG48" s="39">
        <v>1.1830000000000001</v>
      </c>
      <c r="BH48" s="39">
        <v>4.22</v>
      </c>
      <c r="BI48" s="39">
        <v>29.384</v>
      </c>
      <c r="BJ48" s="39">
        <v>11.836</v>
      </c>
      <c r="BK48" s="39">
        <v>4.1470000000000002</v>
      </c>
    </row>
    <row r="49" spans="1:63" x14ac:dyDescent="0.2">
      <c r="A49" s="30">
        <f t="shared" si="12"/>
        <v>2016</v>
      </c>
      <c r="D49" s="30">
        <f t="shared" si="13"/>
        <v>0</v>
      </c>
      <c r="E49" s="30">
        <f t="shared" si="4"/>
        <v>32</v>
      </c>
      <c r="F49" s="30">
        <f t="shared" si="5"/>
        <v>19</v>
      </c>
      <c r="G49" s="30">
        <f t="shared" si="6"/>
        <v>4</v>
      </c>
      <c r="H49" s="30">
        <f t="shared" si="7"/>
        <v>0</v>
      </c>
      <c r="I49" s="30">
        <f t="shared" si="8"/>
        <v>0</v>
      </c>
      <c r="J49" s="30">
        <f t="shared" si="9"/>
        <v>0</v>
      </c>
      <c r="K49" s="30">
        <f t="shared" si="10"/>
        <v>0</v>
      </c>
      <c r="L49" s="30">
        <f t="shared" si="11"/>
        <v>10</v>
      </c>
      <c r="M49" s="38">
        <v>42644</v>
      </c>
      <c r="N49" s="39">
        <v>3.1030000000000002</v>
      </c>
      <c r="O49" s="39">
        <v>0</v>
      </c>
      <c r="P49" s="39">
        <v>2.2330000000000001</v>
      </c>
      <c r="Q49" s="39">
        <v>0</v>
      </c>
      <c r="R49" s="39">
        <v>1.1599999999999999</v>
      </c>
      <c r="S49" s="39">
        <v>0.33700000000000002</v>
      </c>
      <c r="T49" s="39">
        <v>1.4910000000000001</v>
      </c>
      <c r="U49" s="39">
        <v>15.609</v>
      </c>
      <c r="V49" s="39">
        <v>0</v>
      </c>
      <c r="W49" s="39">
        <v>1.53</v>
      </c>
      <c r="X49" s="39">
        <v>0</v>
      </c>
      <c r="Y49" s="39">
        <v>0</v>
      </c>
      <c r="Z49" s="39">
        <v>2.74</v>
      </c>
      <c r="AA49" s="39">
        <v>0</v>
      </c>
      <c r="AB49" s="39">
        <v>0</v>
      </c>
      <c r="AC49" s="39">
        <v>4.0129999999999999</v>
      </c>
      <c r="AD49" s="39">
        <v>14.521000000000001</v>
      </c>
      <c r="AE49" s="39">
        <v>1.248</v>
      </c>
      <c r="AF49" s="39">
        <v>6.08</v>
      </c>
      <c r="AG49" s="39">
        <v>0.80700000000000005</v>
      </c>
      <c r="AH49" s="39">
        <v>2.8170000000000002</v>
      </c>
      <c r="AI49" s="39">
        <v>0</v>
      </c>
      <c r="AJ49" s="39">
        <v>1.369</v>
      </c>
      <c r="AK49" s="39">
        <v>0.90400000000000003</v>
      </c>
      <c r="AL49" s="39">
        <v>0.98899999999999999</v>
      </c>
      <c r="AM49" s="39">
        <v>0.67100000000000004</v>
      </c>
      <c r="AN49" s="39">
        <v>12.022</v>
      </c>
      <c r="AO49" s="39">
        <v>0</v>
      </c>
      <c r="AP49" s="39">
        <v>0</v>
      </c>
      <c r="AQ49" s="39">
        <v>0.95399999999999996</v>
      </c>
      <c r="AR49" s="39">
        <v>1.3140000000000001</v>
      </c>
      <c r="AS49" s="39">
        <v>0</v>
      </c>
      <c r="AT49" s="39">
        <v>7.4770000000000003</v>
      </c>
      <c r="AU49" s="39">
        <v>0.75900000000000001</v>
      </c>
      <c r="AV49" s="39">
        <v>0</v>
      </c>
      <c r="AW49" s="39">
        <v>0.98199999999999998</v>
      </c>
      <c r="AX49" s="39">
        <v>0</v>
      </c>
      <c r="AY49" s="39">
        <v>1.1259999999999999</v>
      </c>
      <c r="AZ49" s="39">
        <v>0.38200000000000001</v>
      </c>
      <c r="BA49" s="39">
        <v>0</v>
      </c>
      <c r="BB49" s="39">
        <v>0</v>
      </c>
      <c r="BC49" s="39">
        <v>0.74399999999999999</v>
      </c>
      <c r="BD49" s="39">
        <v>0</v>
      </c>
      <c r="BE49" s="39">
        <v>8.8710000000000004</v>
      </c>
      <c r="BF49" s="39">
        <v>10.032999999999999</v>
      </c>
      <c r="BG49" s="39">
        <v>0.85799999999999998</v>
      </c>
      <c r="BH49" s="39">
        <v>6.4000000000000001E-2</v>
      </c>
      <c r="BI49" s="39">
        <v>0</v>
      </c>
      <c r="BJ49" s="39">
        <v>0</v>
      </c>
      <c r="BK49" s="39">
        <v>0.84</v>
      </c>
    </row>
    <row r="50" spans="1:63" x14ac:dyDescent="0.2">
      <c r="A50" s="30">
        <f t="shared" si="12"/>
        <v>2016</v>
      </c>
      <c r="D50" s="30">
        <f t="shared" si="13"/>
        <v>0</v>
      </c>
      <c r="E50" s="30">
        <f t="shared" si="4"/>
        <v>0</v>
      </c>
      <c r="F50" s="30">
        <f t="shared" si="5"/>
        <v>0</v>
      </c>
      <c r="G50" s="30">
        <f t="shared" si="6"/>
        <v>0</v>
      </c>
      <c r="H50" s="30">
        <f t="shared" si="7"/>
        <v>0</v>
      </c>
      <c r="I50" s="30">
        <f t="shared" si="8"/>
        <v>0</v>
      </c>
      <c r="J50" s="30">
        <f t="shared" si="9"/>
        <v>0</v>
      </c>
      <c r="K50" s="30">
        <f t="shared" si="10"/>
        <v>0</v>
      </c>
      <c r="L50" s="30">
        <f t="shared" si="11"/>
        <v>11</v>
      </c>
      <c r="M50" s="38">
        <v>42675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</row>
    <row r="51" spans="1:63" x14ac:dyDescent="0.2">
      <c r="A51" s="30">
        <f t="shared" si="12"/>
        <v>2016</v>
      </c>
      <c r="D51" s="30">
        <f t="shared" si="13"/>
        <v>1</v>
      </c>
      <c r="E51" s="30">
        <f t="shared" si="4"/>
        <v>33</v>
      </c>
      <c r="F51" s="30">
        <f t="shared" si="5"/>
        <v>25</v>
      </c>
      <c r="G51" s="30">
        <f t="shared" si="6"/>
        <v>6</v>
      </c>
      <c r="H51" s="30">
        <f t="shared" si="7"/>
        <v>0</v>
      </c>
      <c r="I51" s="30">
        <f t="shared" si="8"/>
        <v>0</v>
      </c>
      <c r="J51" s="30">
        <f t="shared" si="9"/>
        <v>0</v>
      </c>
      <c r="K51" s="30">
        <f t="shared" si="10"/>
        <v>0</v>
      </c>
      <c r="L51" s="30">
        <f t="shared" si="11"/>
        <v>12</v>
      </c>
      <c r="M51" s="38">
        <v>42705</v>
      </c>
      <c r="N51" s="39">
        <v>4.0069999999999997</v>
      </c>
      <c r="O51" s="39">
        <v>0.26200000000000001</v>
      </c>
      <c r="P51" s="39">
        <v>0</v>
      </c>
      <c r="Q51" s="39">
        <v>8.2620000000000005</v>
      </c>
      <c r="R51" s="39">
        <v>0</v>
      </c>
      <c r="S51" s="39">
        <v>0</v>
      </c>
      <c r="T51" s="39">
        <v>25.486000000000001</v>
      </c>
      <c r="U51" s="39">
        <v>0</v>
      </c>
      <c r="V51" s="39">
        <v>14.257999999999999</v>
      </c>
      <c r="W51" s="39">
        <v>0</v>
      </c>
      <c r="X51" s="39">
        <v>3.9319999999999999</v>
      </c>
      <c r="Y51" s="39">
        <v>1.107</v>
      </c>
      <c r="Z51" s="39">
        <v>1.133</v>
      </c>
      <c r="AA51" s="39">
        <v>1.8740000000000001</v>
      </c>
      <c r="AB51" s="39">
        <v>1.399</v>
      </c>
      <c r="AC51" s="39">
        <v>0</v>
      </c>
      <c r="AD51" s="39">
        <v>5.5E-2</v>
      </c>
      <c r="AE51" s="39">
        <v>2.5510000000000002</v>
      </c>
      <c r="AF51" s="39">
        <v>2.2679999999999998</v>
      </c>
      <c r="AG51" s="39">
        <v>0.74</v>
      </c>
      <c r="AH51" s="39">
        <v>0.183</v>
      </c>
      <c r="AI51" s="39">
        <v>1.7589999999999999</v>
      </c>
      <c r="AJ51" s="39">
        <v>0</v>
      </c>
      <c r="AK51" s="39">
        <v>6.7140000000000004</v>
      </c>
      <c r="AL51" s="39">
        <v>0.67300000000000004</v>
      </c>
      <c r="AM51" s="39">
        <v>0</v>
      </c>
      <c r="AN51" s="39">
        <v>15.326000000000001</v>
      </c>
      <c r="AO51" s="39">
        <v>0</v>
      </c>
      <c r="AP51" s="39">
        <v>1.6779999999999999</v>
      </c>
      <c r="AQ51" s="39">
        <v>1.0309999999999999</v>
      </c>
      <c r="AR51" s="39">
        <v>0</v>
      </c>
      <c r="AS51" s="39">
        <v>12.156000000000001</v>
      </c>
      <c r="AT51" s="39">
        <v>0</v>
      </c>
      <c r="AU51" s="39">
        <v>9.5950000000000006</v>
      </c>
      <c r="AV51" s="39">
        <v>2.198</v>
      </c>
      <c r="AW51" s="39">
        <v>0</v>
      </c>
      <c r="AX51" s="39">
        <v>1.256</v>
      </c>
      <c r="AY51" s="39">
        <v>0.61899999999999999</v>
      </c>
      <c r="AZ51" s="39">
        <v>5.0250000000000004</v>
      </c>
      <c r="BA51" s="39">
        <v>0</v>
      </c>
      <c r="BB51" s="39">
        <v>0.64200000000000002</v>
      </c>
      <c r="BC51" s="39">
        <v>0</v>
      </c>
      <c r="BD51" s="39">
        <v>12.42</v>
      </c>
      <c r="BE51" s="39">
        <v>0</v>
      </c>
      <c r="BF51" s="39">
        <v>5.6689999999999996</v>
      </c>
      <c r="BG51" s="39">
        <v>0</v>
      </c>
      <c r="BH51" s="39">
        <v>3.5999999999999997E-2</v>
      </c>
      <c r="BI51" s="39">
        <v>2.661</v>
      </c>
      <c r="BJ51" s="39">
        <v>0</v>
      </c>
      <c r="BK51" s="39">
        <v>10.462999999999999</v>
      </c>
    </row>
    <row r="52" spans="1:63" x14ac:dyDescent="0.2">
      <c r="A52" s="30">
        <f t="shared" si="12"/>
        <v>2017</v>
      </c>
      <c r="D52" s="30">
        <f t="shared" si="13"/>
        <v>0</v>
      </c>
      <c r="E52" s="30">
        <f t="shared" si="4"/>
        <v>27</v>
      </c>
      <c r="F52" s="30">
        <f t="shared" si="5"/>
        <v>16</v>
      </c>
      <c r="G52" s="30">
        <f t="shared" si="6"/>
        <v>2</v>
      </c>
      <c r="H52" s="30">
        <f t="shared" si="7"/>
        <v>0</v>
      </c>
      <c r="I52" s="30">
        <f t="shared" si="8"/>
        <v>0</v>
      </c>
      <c r="J52" s="30">
        <f t="shared" si="9"/>
        <v>0</v>
      </c>
      <c r="K52" s="30">
        <f t="shared" si="10"/>
        <v>0</v>
      </c>
      <c r="L52" s="30">
        <f t="shared" si="11"/>
        <v>1</v>
      </c>
      <c r="M52" s="38">
        <v>42736</v>
      </c>
      <c r="N52" s="39">
        <v>0</v>
      </c>
      <c r="O52" s="39">
        <v>5.0129999999999999</v>
      </c>
      <c r="P52" s="39">
        <v>9.2999999999999999E-2</v>
      </c>
      <c r="Q52" s="39">
        <v>0</v>
      </c>
      <c r="R52" s="39">
        <v>0.81399999999999995</v>
      </c>
      <c r="S52" s="39">
        <v>2.2349999999999999</v>
      </c>
      <c r="T52" s="39">
        <v>0</v>
      </c>
      <c r="U52" s="39">
        <v>3.1930000000000001</v>
      </c>
      <c r="V52" s="39">
        <v>0</v>
      </c>
      <c r="W52" s="39">
        <v>5.9749999999999996</v>
      </c>
      <c r="X52" s="39">
        <v>0</v>
      </c>
      <c r="Y52" s="39">
        <v>0</v>
      </c>
      <c r="Z52" s="39">
        <v>5.56</v>
      </c>
      <c r="AA52" s="39">
        <v>0</v>
      </c>
      <c r="AB52" s="39">
        <v>0</v>
      </c>
      <c r="AC52" s="39">
        <v>14.637</v>
      </c>
      <c r="AD52" s="39">
        <v>1.879</v>
      </c>
      <c r="AE52" s="39">
        <v>0</v>
      </c>
      <c r="AF52" s="39">
        <v>0.54100000000000004</v>
      </c>
      <c r="AG52" s="39">
        <v>0</v>
      </c>
      <c r="AH52" s="39">
        <v>0.05</v>
      </c>
      <c r="AI52" s="39">
        <v>0</v>
      </c>
      <c r="AJ52" s="39">
        <v>0</v>
      </c>
      <c r="AK52" s="39">
        <v>0.84199999999999997</v>
      </c>
      <c r="AL52" s="39">
        <v>0</v>
      </c>
      <c r="AM52" s="39">
        <v>6.867</v>
      </c>
      <c r="AN52" s="39">
        <v>0</v>
      </c>
      <c r="AO52" s="39">
        <v>21.039000000000001</v>
      </c>
      <c r="AP52" s="39">
        <v>0</v>
      </c>
      <c r="AQ52" s="39">
        <v>2.7280000000000002</v>
      </c>
      <c r="AR52" s="39">
        <v>3.1859999999999999</v>
      </c>
      <c r="AS52" s="39">
        <v>0</v>
      </c>
      <c r="AT52" s="39">
        <v>0</v>
      </c>
      <c r="AU52" s="39">
        <v>9.2040000000000006</v>
      </c>
      <c r="AV52" s="39">
        <v>0</v>
      </c>
      <c r="AW52" s="39">
        <v>0.35399999999999998</v>
      </c>
      <c r="AX52" s="39">
        <v>0</v>
      </c>
      <c r="AY52" s="39">
        <v>2.4820000000000002</v>
      </c>
      <c r="AZ52" s="39">
        <v>0</v>
      </c>
      <c r="BA52" s="39">
        <v>0.46800000000000003</v>
      </c>
      <c r="BB52" s="39">
        <v>0.26900000000000002</v>
      </c>
      <c r="BC52" s="39">
        <v>1.732</v>
      </c>
      <c r="BD52" s="39">
        <v>0</v>
      </c>
      <c r="BE52" s="39">
        <v>2.3450000000000002</v>
      </c>
      <c r="BF52" s="39">
        <v>9.4E-2</v>
      </c>
      <c r="BG52" s="39">
        <v>0.622</v>
      </c>
      <c r="BH52" s="39">
        <v>0.59899999999999998</v>
      </c>
      <c r="BI52" s="39">
        <v>0</v>
      </c>
      <c r="BJ52" s="39">
        <v>1.86</v>
      </c>
      <c r="BK52" s="39">
        <v>0</v>
      </c>
    </row>
    <row r="53" spans="1:63" x14ac:dyDescent="0.2">
      <c r="A53" s="30">
        <f t="shared" si="12"/>
        <v>2017</v>
      </c>
      <c r="D53" s="30">
        <f t="shared" si="13"/>
        <v>0</v>
      </c>
      <c r="E53" s="30">
        <f t="shared" si="4"/>
        <v>6</v>
      </c>
      <c r="F53" s="30">
        <f t="shared" si="5"/>
        <v>3</v>
      </c>
      <c r="G53" s="30">
        <f t="shared" si="6"/>
        <v>0</v>
      </c>
      <c r="H53" s="30">
        <f t="shared" si="7"/>
        <v>0</v>
      </c>
      <c r="I53" s="30">
        <f t="shared" si="8"/>
        <v>0</v>
      </c>
      <c r="J53" s="30">
        <f t="shared" si="9"/>
        <v>0</v>
      </c>
      <c r="K53" s="30">
        <f t="shared" si="10"/>
        <v>0</v>
      </c>
      <c r="L53" s="30">
        <f t="shared" si="11"/>
        <v>2</v>
      </c>
      <c r="M53" s="38">
        <v>42767</v>
      </c>
      <c r="N53" s="39">
        <v>0.125</v>
      </c>
      <c r="O53" s="39">
        <v>0</v>
      </c>
      <c r="P53" s="39">
        <v>0</v>
      </c>
      <c r="Q53" s="39">
        <v>3.0000000000000001E-3</v>
      </c>
      <c r="R53" s="39">
        <v>0</v>
      </c>
      <c r="S53" s="39">
        <v>0</v>
      </c>
      <c r="T53" s="39">
        <v>5.5709999999999997</v>
      </c>
      <c r="U53" s="39">
        <v>0</v>
      </c>
      <c r="V53" s="39">
        <v>0</v>
      </c>
      <c r="W53" s="39">
        <v>2.5499999999999998</v>
      </c>
      <c r="X53" s="39">
        <v>0</v>
      </c>
      <c r="Y53" s="39">
        <v>0</v>
      </c>
      <c r="Z53" s="39">
        <v>0</v>
      </c>
      <c r="AA53" s="39">
        <v>0</v>
      </c>
      <c r="AB53" s="39">
        <v>0.77500000000000002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1.875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</row>
    <row r="54" spans="1:63" x14ac:dyDescent="0.2">
      <c r="A54" s="30">
        <f t="shared" si="12"/>
        <v>2017</v>
      </c>
      <c r="D54" s="30">
        <f t="shared" si="13"/>
        <v>0</v>
      </c>
      <c r="E54" s="30">
        <f t="shared" si="4"/>
        <v>1</v>
      </c>
      <c r="F54" s="30">
        <f t="shared" si="5"/>
        <v>0</v>
      </c>
      <c r="G54" s="30">
        <f t="shared" si="6"/>
        <v>0</v>
      </c>
      <c r="H54" s="30">
        <f t="shared" si="7"/>
        <v>0</v>
      </c>
      <c r="I54" s="30">
        <f t="shared" si="8"/>
        <v>0</v>
      </c>
      <c r="J54" s="30">
        <f t="shared" si="9"/>
        <v>0</v>
      </c>
      <c r="K54" s="30">
        <f t="shared" si="10"/>
        <v>0</v>
      </c>
      <c r="L54" s="30">
        <f t="shared" si="11"/>
        <v>3</v>
      </c>
      <c r="M54" s="38">
        <v>42795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0.193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</row>
    <row r="55" spans="1:63" x14ac:dyDescent="0.2">
      <c r="A55" s="30">
        <f t="shared" si="12"/>
        <v>2017</v>
      </c>
      <c r="D55" s="30">
        <f t="shared" si="13"/>
        <v>0</v>
      </c>
      <c r="E55" s="30">
        <f t="shared" si="4"/>
        <v>0</v>
      </c>
      <c r="F55" s="30">
        <f t="shared" si="5"/>
        <v>0</v>
      </c>
      <c r="G55" s="30">
        <f t="shared" si="6"/>
        <v>0</v>
      </c>
      <c r="H55" s="30">
        <f t="shared" si="7"/>
        <v>0</v>
      </c>
      <c r="I55" s="30">
        <f t="shared" si="8"/>
        <v>0</v>
      </c>
      <c r="J55" s="30">
        <f t="shared" si="9"/>
        <v>0</v>
      </c>
      <c r="K55" s="30">
        <f t="shared" si="10"/>
        <v>0</v>
      </c>
      <c r="L55" s="30">
        <f t="shared" si="11"/>
        <v>4</v>
      </c>
      <c r="M55" s="38">
        <v>42826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</row>
    <row r="56" spans="1:63" x14ac:dyDescent="0.2">
      <c r="A56" s="30">
        <f t="shared" si="12"/>
        <v>2017</v>
      </c>
      <c r="D56" s="30">
        <f t="shared" si="13"/>
        <v>0</v>
      </c>
      <c r="E56" s="30">
        <f t="shared" si="4"/>
        <v>5</v>
      </c>
      <c r="F56" s="30">
        <f t="shared" si="5"/>
        <v>2</v>
      </c>
      <c r="G56" s="30">
        <f t="shared" si="6"/>
        <v>0</v>
      </c>
      <c r="H56" s="30">
        <f t="shared" si="7"/>
        <v>0</v>
      </c>
      <c r="I56" s="30">
        <f t="shared" si="8"/>
        <v>0</v>
      </c>
      <c r="J56" s="30">
        <f t="shared" si="9"/>
        <v>0</v>
      </c>
      <c r="K56" s="30">
        <f t="shared" si="10"/>
        <v>0</v>
      </c>
      <c r="L56" s="30">
        <f t="shared" si="11"/>
        <v>5</v>
      </c>
      <c r="M56" s="38">
        <v>42856</v>
      </c>
      <c r="N56" s="39">
        <v>0</v>
      </c>
      <c r="O56" s="39">
        <v>0.54900000000000004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0.20599999999999999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0.20599999999999999</v>
      </c>
      <c r="AG56" s="39">
        <v>0</v>
      </c>
      <c r="AH56" s="39">
        <v>1.208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1.6020000000000001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</row>
    <row r="57" spans="1:63" x14ac:dyDescent="0.2">
      <c r="A57" s="30">
        <f t="shared" si="12"/>
        <v>2017</v>
      </c>
      <c r="D57" s="30">
        <f t="shared" si="13"/>
        <v>0</v>
      </c>
      <c r="E57" s="30">
        <f t="shared" si="4"/>
        <v>26</v>
      </c>
      <c r="F57" s="30">
        <f t="shared" si="5"/>
        <v>7</v>
      </c>
      <c r="G57" s="30">
        <f t="shared" si="6"/>
        <v>0</v>
      </c>
      <c r="H57" s="30">
        <f t="shared" si="7"/>
        <v>0</v>
      </c>
      <c r="I57" s="30">
        <f t="shared" si="8"/>
        <v>0</v>
      </c>
      <c r="J57" s="30">
        <f t="shared" si="9"/>
        <v>0</v>
      </c>
      <c r="K57" s="30">
        <f t="shared" si="10"/>
        <v>0</v>
      </c>
      <c r="L57" s="30">
        <f t="shared" si="11"/>
        <v>6</v>
      </c>
      <c r="M57" s="38">
        <v>42887</v>
      </c>
      <c r="N57" s="39">
        <v>0</v>
      </c>
      <c r="O57" s="39">
        <v>1.3160000000000001</v>
      </c>
      <c r="P57" s="39">
        <v>0.16700000000000001</v>
      </c>
      <c r="Q57" s="39">
        <v>0</v>
      </c>
      <c r="R57" s="39">
        <v>0</v>
      </c>
      <c r="S57" s="39">
        <v>0</v>
      </c>
      <c r="T57" s="39">
        <v>2.7E-2</v>
      </c>
      <c r="U57" s="39">
        <v>0</v>
      </c>
      <c r="V57" s="39">
        <v>0</v>
      </c>
      <c r="W57" s="39">
        <v>0.58299999999999996</v>
      </c>
      <c r="X57" s="39">
        <v>0</v>
      </c>
      <c r="Y57" s="39">
        <v>4.95</v>
      </c>
      <c r="Z57" s="39">
        <v>1.2E-2</v>
      </c>
      <c r="AA57" s="39">
        <v>0.255</v>
      </c>
      <c r="AB57" s="39">
        <v>0.30599999999999999</v>
      </c>
      <c r="AC57" s="39">
        <v>0</v>
      </c>
      <c r="AD57" s="39">
        <v>0.318</v>
      </c>
      <c r="AE57" s="39">
        <v>0.25700000000000001</v>
      </c>
      <c r="AF57" s="39">
        <v>0.70299999999999996</v>
      </c>
      <c r="AG57" s="39">
        <v>4.9000000000000002E-2</v>
      </c>
      <c r="AH57" s="39">
        <v>0</v>
      </c>
      <c r="AI57" s="39">
        <v>0</v>
      </c>
      <c r="AJ57" s="39">
        <v>0</v>
      </c>
      <c r="AK57" s="39">
        <v>0.28999999999999998</v>
      </c>
      <c r="AL57" s="39">
        <v>1.742</v>
      </c>
      <c r="AM57" s="39">
        <v>0.67900000000000005</v>
      </c>
      <c r="AN57" s="39">
        <v>0</v>
      </c>
      <c r="AO57" s="39">
        <v>0</v>
      </c>
      <c r="AP57" s="39">
        <v>0</v>
      </c>
      <c r="AQ57" s="39">
        <v>1.1459999999999999</v>
      </c>
      <c r="AR57" s="39">
        <v>0</v>
      </c>
      <c r="AS57" s="39">
        <v>0</v>
      </c>
      <c r="AT57" s="39">
        <v>0.23799999999999999</v>
      </c>
      <c r="AU57" s="39">
        <v>3.411</v>
      </c>
      <c r="AV57" s="39">
        <v>1.012</v>
      </c>
      <c r="AW57" s="39">
        <v>0</v>
      </c>
      <c r="AX57" s="39">
        <v>0</v>
      </c>
      <c r="AY57" s="39">
        <v>4.0199999999999996</v>
      </c>
      <c r="AZ57" s="39">
        <v>0</v>
      </c>
      <c r="BA57" s="39">
        <v>0</v>
      </c>
      <c r="BB57" s="39">
        <v>0</v>
      </c>
      <c r="BC57" s="39">
        <v>0.14899999999999999</v>
      </c>
      <c r="BD57" s="39">
        <v>0</v>
      </c>
      <c r="BE57" s="39">
        <v>0.215</v>
      </c>
      <c r="BF57" s="39">
        <v>0.192</v>
      </c>
      <c r="BG57" s="39">
        <v>0</v>
      </c>
      <c r="BH57" s="39">
        <v>0</v>
      </c>
      <c r="BI57" s="39">
        <v>0.72499999999999998</v>
      </c>
      <c r="BJ57" s="39">
        <v>8.1000000000000003E-2</v>
      </c>
      <c r="BK57" s="39">
        <v>0.23599999999999999</v>
      </c>
    </row>
    <row r="58" spans="1:63" x14ac:dyDescent="0.2">
      <c r="A58" s="30">
        <f t="shared" si="12"/>
        <v>2017</v>
      </c>
      <c r="D58" s="30">
        <f t="shared" si="13"/>
        <v>14</v>
      </c>
      <c r="E58" s="30">
        <f t="shared" si="4"/>
        <v>50</v>
      </c>
      <c r="F58" s="30">
        <f t="shared" si="5"/>
        <v>50</v>
      </c>
      <c r="G58" s="30">
        <f t="shared" si="6"/>
        <v>33</v>
      </c>
      <c r="H58" s="30">
        <f t="shared" si="7"/>
        <v>0</v>
      </c>
      <c r="I58" s="30">
        <f t="shared" si="8"/>
        <v>0</v>
      </c>
      <c r="J58" s="30">
        <f t="shared" si="9"/>
        <v>0</v>
      </c>
      <c r="K58" s="30">
        <f t="shared" si="10"/>
        <v>0</v>
      </c>
      <c r="L58" s="30">
        <f t="shared" si="11"/>
        <v>7</v>
      </c>
      <c r="M58" s="38">
        <v>42917</v>
      </c>
      <c r="N58" s="39">
        <v>28.530999999999999</v>
      </c>
      <c r="O58" s="39">
        <v>5.5869999999999997</v>
      </c>
      <c r="P58" s="39">
        <v>25.58</v>
      </c>
      <c r="Q58" s="39">
        <v>9.3059999999999992</v>
      </c>
      <c r="R58" s="39">
        <v>9.7769999999999992</v>
      </c>
      <c r="S58" s="39">
        <v>17.283000000000001</v>
      </c>
      <c r="T58" s="39">
        <v>37.244999999999997</v>
      </c>
      <c r="U58" s="39">
        <v>6.1660000000000004</v>
      </c>
      <c r="V58" s="39">
        <v>5.3849999999999998</v>
      </c>
      <c r="W58" s="39">
        <v>30.021000000000001</v>
      </c>
      <c r="X58" s="39">
        <v>29.198</v>
      </c>
      <c r="Y58" s="39">
        <v>5.9809999999999999</v>
      </c>
      <c r="Z58" s="39">
        <v>26.585999999999999</v>
      </c>
      <c r="AA58" s="39">
        <v>8.6579999999999995</v>
      </c>
      <c r="AB58" s="39">
        <v>4.3940000000000001</v>
      </c>
      <c r="AC58" s="39">
        <v>32.463999999999999</v>
      </c>
      <c r="AD58" s="39">
        <v>8.8439999999999994</v>
      </c>
      <c r="AE58" s="39">
        <v>21.039000000000001</v>
      </c>
      <c r="AF58" s="39">
        <v>15.122999999999999</v>
      </c>
      <c r="AG58" s="39">
        <v>18.411999999999999</v>
      </c>
      <c r="AH58" s="39">
        <v>33.747999999999998</v>
      </c>
      <c r="AI58" s="39">
        <v>6.7619999999999996</v>
      </c>
      <c r="AJ58" s="39">
        <v>10.867000000000001</v>
      </c>
      <c r="AK58" s="39">
        <v>18.439</v>
      </c>
      <c r="AL58" s="39">
        <v>23.143000000000001</v>
      </c>
      <c r="AM58" s="39">
        <v>6.3849999999999998</v>
      </c>
      <c r="AN58" s="39">
        <v>19.149000000000001</v>
      </c>
      <c r="AO58" s="39">
        <v>13.185</v>
      </c>
      <c r="AP58" s="39">
        <v>23.37</v>
      </c>
      <c r="AQ58" s="39">
        <v>10.064</v>
      </c>
      <c r="AR58" s="39">
        <v>15.231999999999999</v>
      </c>
      <c r="AS58" s="39">
        <v>13.545</v>
      </c>
      <c r="AT58" s="39">
        <v>8.875</v>
      </c>
      <c r="AU58" s="39">
        <v>28.033000000000001</v>
      </c>
      <c r="AV58" s="39">
        <v>15.78</v>
      </c>
      <c r="AW58" s="39">
        <v>12.897</v>
      </c>
      <c r="AX58" s="39">
        <v>9.3420000000000005</v>
      </c>
      <c r="AY58" s="39">
        <v>26.73</v>
      </c>
      <c r="AZ58" s="39">
        <v>15.234</v>
      </c>
      <c r="BA58" s="39">
        <v>15.504</v>
      </c>
      <c r="BB58" s="39">
        <v>10.212</v>
      </c>
      <c r="BC58" s="39">
        <v>16.356999999999999</v>
      </c>
      <c r="BD58" s="39">
        <v>7.1050000000000004</v>
      </c>
      <c r="BE58" s="39">
        <v>26.539000000000001</v>
      </c>
      <c r="BF58" s="39">
        <v>29.994</v>
      </c>
      <c r="BG58" s="39">
        <v>9.3719999999999999</v>
      </c>
      <c r="BH58" s="39">
        <v>27.591000000000001</v>
      </c>
      <c r="BI58" s="39">
        <v>5.3170000000000002</v>
      </c>
      <c r="BJ58" s="39">
        <v>3.9460000000000002</v>
      </c>
      <c r="BK58" s="39">
        <v>40.271000000000001</v>
      </c>
    </row>
    <row r="59" spans="1:63" x14ac:dyDescent="0.2">
      <c r="A59" s="30">
        <f t="shared" si="12"/>
        <v>2017</v>
      </c>
      <c r="D59" s="30">
        <f t="shared" si="13"/>
        <v>0</v>
      </c>
      <c r="E59" s="30">
        <f t="shared" si="4"/>
        <v>49</v>
      </c>
      <c r="F59" s="30">
        <f t="shared" si="5"/>
        <v>46</v>
      </c>
      <c r="G59" s="30">
        <f t="shared" si="6"/>
        <v>2</v>
      </c>
      <c r="H59" s="30">
        <f t="shared" si="7"/>
        <v>0</v>
      </c>
      <c r="I59" s="30">
        <f t="shared" si="8"/>
        <v>0</v>
      </c>
      <c r="J59" s="30">
        <f t="shared" si="9"/>
        <v>0</v>
      </c>
      <c r="K59" s="30">
        <f t="shared" si="10"/>
        <v>0</v>
      </c>
      <c r="L59" s="30">
        <f t="shared" si="11"/>
        <v>8</v>
      </c>
      <c r="M59" s="38">
        <v>42948</v>
      </c>
      <c r="N59" s="39">
        <v>2.488</v>
      </c>
      <c r="O59" s="39">
        <v>3.81</v>
      </c>
      <c r="P59" s="39">
        <v>2.9470000000000001</v>
      </c>
      <c r="Q59" s="39">
        <v>3.4660000000000002</v>
      </c>
      <c r="R59" s="39">
        <v>2.9590000000000001</v>
      </c>
      <c r="S59" s="39">
        <v>3.1360000000000001</v>
      </c>
      <c r="T59" s="39">
        <v>3.8210000000000002</v>
      </c>
      <c r="U59" s="39">
        <v>1.81</v>
      </c>
      <c r="V59" s="39">
        <v>7.5709999999999997</v>
      </c>
      <c r="W59" s="39">
        <v>0.129</v>
      </c>
      <c r="X59" s="39">
        <v>4.0389999999999997</v>
      </c>
      <c r="Y59" s="39">
        <v>2.6019999999999999</v>
      </c>
      <c r="Z59" s="39">
        <v>3.7040000000000002</v>
      </c>
      <c r="AA59" s="39">
        <v>0.83799999999999997</v>
      </c>
      <c r="AB59" s="39">
        <v>1.8959999999999999</v>
      </c>
      <c r="AC59" s="39">
        <v>1.4339999999999999</v>
      </c>
      <c r="AD59" s="39">
        <v>3.1589999999999998</v>
      </c>
      <c r="AE59" s="39">
        <v>8.0000000000000002E-3</v>
      </c>
      <c r="AF59" s="39">
        <v>6.31</v>
      </c>
      <c r="AG59" s="39">
        <v>1.212</v>
      </c>
      <c r="AH59" s="39">
        <v>24.321999999999999</v>
      </c>
      <c r="AI59" s="39">
        <v>1.8160000000000001</v>
      </c>
      <c r="AJ59" s="39">
        <v>3.0760000000000001</v>
      </c>
      <c r="AK59" s="39">
        <v>2.9449999999999998</v>
      </c>
      <c r="AL59" s="39">
        <v>2.2959999999999998</v>
      </c>
      <c r="AM59" s="39">
        <v>2.855</v>
      </c>
      <c r="AN59" s="39">
        <v>1.2649999999999999</v>
      </c>
      <c r="AO59" s="39">
        <v>5.7770000000000001</v>
      </c>
      <c r="AP59" s="39">
        <v>1.24</v>
      </c>
      <c r="AQ59" s="39">
        <v>9.2690000000000001</v>
      </c>
      <c r="AR59" s="39">
        <v>4.141</v>
      </c>
      <c r="AS59" s="39">
        <v>1.6779999999999999</v>
      </c>
      <c r="AT59" s="39">
        <v>7.13</v>
      </c>
      <c r="AU59" s="39">
        <v>5.1429999999999998</v>
      </c>
      <c r="AV59" s="39">
        <v>5.8159999999999998</v>
      </c>
      <c r="AW59" s="39">
        <v>2.2040000000000002</v>
      </c>
      <c r="AX59" s="39">
        <v>1.06</v>
      </c>
      <c r="AY59" s="39">
        <v>7.9980000000000002</v>
      </c>
      <c r="AZ59" s="39">
        <v>3.9580000000000002</v>
      </c>
      <c r="BA59" s="39">
        <v>3.681</v>
      </c>
      <c r="BB59" s="39">
        <v>3.4980000000000002</v>
      </c>
      <c r="BC59" s="39">
        <v>2.1779999999999999</v>
      </c>
      <c r="BD59" s="39">
        <v>2.2410000000000001</v>
      </c>
      <c r="BE59" s="39">
        <v>3.96</v>
      </c>
      <c r="BF59" s="39">
        <v>0</v>
      </c>
      <c r="BG59" s="39">
        <v>5.0810000000000004</v>
      </c>
      <c r="BH59" s="39">
        <v>21.51</v>
      </c>
      <c r="BI59" s="39">
        <v>2.016</v>
      </c>
      <c r="BJ59" s="39">
        <v>2.202</v>
      </c>
      <c r="BK59" s="39">
        <v>4.093</v>
      </c>
    </row>
    <row r="60" spans="1:63" x14ac:dyDescent="0.2">
      <c r="A60" s="30">
        <f t="shared" si="12"/>
        <v>2017</v>
      </c>
      <c r="D60" s="30">
        <f t="shared" si="13"/>
        <v>1</v>
      </c>
      <c r="E60" s="30">
        <f t="shared" si="4"/>
        <v>48</v>
      </c>
      <c r="F60" s="30">
        <f t="shared" si="5"/>
        <v>42</v>
      </c>
      <c r="G60" s="30">
        <f t="shared" si="6"/>
        <v>6</v>
      </c>
      <c r="H60" s="30">
        <f t="shared" si="7"/>
        <v>0</v>
      </c>
      <c r="I60" s="30">
        <f t="shared" si="8"/>
        <v>0</v>
      </c>
      <c r="J60" s="30">
        <f t="shared" si="9"/>
        <v>0</v>
      </c>
      <c r="K60" s="30">
        <f t="shared" si="10"/>
        <v>0</v>
      </c>
      <c r="L60" s="30">
        <f t="shared" si="11"/>
        <v>9</v>
      </c>
      <c r="M60" s="38">
        <v>42979</v>
      </c>
      <c r="N60" s="39">
        <v>5.7640000000000002</v>
      </c>
      <c r="O60" s="39">
        <v>0.26600000000000001</v>
      </c>
      <c r="P60" s="39">
        <v>1.625</v>
      </c>
      <c r="Q60" s="39">
        <v>3.63</v>
      </c>
      <c r="R60" s="39">
        <v>0.122</v>
      </c>
      <c r="S60" s="39">
        <v>6.4</v>
      </c>
      <c r="T60" s="39">
        <v>0.55600000000000005</v>
      </c>
      <c r="U60" s="39">
        <v>16.012</v>
      </c>
      <c r="V60" s="39">
        <v>6.8890000000000002</v>
      </c>
      <c r="W60" s="39">
        <v>1.3939999999999999</v>
      </c>
      <c r="X60" s="39">
        <v>6.2270000000000003</v>
      </c>
      <c r="Y60" s="39">
        <v>3.0219999999999998</v>
      </c>
      <c r="Z60" s="39">
        <v>2.1219999999999999</v>
      </c>
      <c r="AA60" s="39">
        <v>8.6590000000000007</v>
      </c>
      <c r="AB60" s="39">
        <v>1.075</v>
      </c>
      <c r="AC60" s="39">
        <v>3.8719999999999999</v>
      </c>
      <c r="AD60" s="39">
        <v>3.5870000000000002</v>
      </c>
      <c r="AE60" s="39">
        <v>15.949</v>
      </c>
      <c r="AF60" s="39">
        <v>4.3049999999999997</v>
      </c>
      <c r="AG60" s="39">
        <v>3.9049999999999998</v>
      </c>
      <c r="AH60" s="39">
        <v>2.8479999999999999</v>
      </c>
      <c r="AI60" s="39">
        <v>8.5969999999999995</v>
      </c>
      <c r="AJ60" s="39">
        <v>4.4329999999999998</v>
      </c>
      <c r="AK60" s="39">
        <v>3.754</v>
      </c>
      <c r="AL60" s="39">
        <v>6.2679999999999998</v>
      </c>
      <c r="AM60" s="39">
        <v>0.21</v>
      </c>
      <c r="AN60" s="39">
        <v>0</v>
      </c>
      <c r="AO60" s="39">
        <v>8.3480000000000008</v>
      </c>
      <c r="AP60" s="39">
        <v>6.4290000000000003</v>
      </c>
      <c r="AQ60" s="39">
        <v>4.0880000000000001</v>
      </c>
      <c r="AR60" s="39">
        <v>0.997</v>
      </c>
      <c r="AS60" s="39">
        <v>3.1629999999999998</v>
      </c>
      <c r="AT60" s="39">
        <v>2.4369999999999998</v>
      </c>
      <c r="AU60" s="39">
        <v>17.356000000000002</v>
      </c>
      <c r="AV60" s="39">
        <v>3.0739999999999998</v>
      </c>
      <c r="AW60" s="39">
        <v>2.4060000000000001</v>
      </c>
      <c r="AX60" s="39">
        <v>3.8239999999999998</v>
      </c>
      <c r="AY60" s="39">
        <v>13.823</v>
      </c>
      <c r="AZ60" s="39">
        <v>2.8740000000000001</v>
      </c>
      <c r="BA60" s="39">
        <v>9.3190000000000008</v>
      </c>
      <c r="BB60" s="39">
        <v>0</v>
      </c>
      <c r="BC60" s="39">
        <v>6.0069999999999997</v>
      </c>
      <c r="BD60" s="39">
        <v>3.738</v>
      </c>
      <c r="BE60" s="39">
        <v>8.4239999999999995</v>
      </c>
      <c r="BF60" s="39">
        <v>1.5820000000000001</v>
      </c>
      <c r="BG60" s="39">
        <v>8.9600000000000009</v>
      </c>
      <c r="BH60" s="39">
        <v>1.718</v>
      </c>
      <c r="BI60" s="39">
        <v>34.585999999999999</v>
      </c>
      <c r="BJ60" s="39">
        <v>13.518000000000001</v>
      </c>
      <c r="BK60" s="39">
        <v>0.73599999999999999</v>
      </c>
    </row>
    <row r="61" spans="1:63" x14ac:dyDescent="0.2">
      <c r="A61" s="30">
        <f t="shared" si="12"/>
        <v>2017</v>
      </c>
      <c r="D61" s="30">
        <f t="shared" si="13"/>
        <v>0</v>
      </c>
      <c r="E61" s="30">
        <f t="shared" si="4"/>
        <v>35</v>
      </c>
      <c r="F61" s="30">
        <f t="shared" si="5"/>
        <v>13</v>
      </c>
      <c r="G61" s="30">
        <f t="shared" si="6"/>
        <v>2</v>
      </c>
      <c r="H61" s="30">
        <f t="shared" si="7"/>
        <v>0</v>
      </c>
      <c r="I61" s="30">
        <f t="shared" si="8"/>
        <v>0</v>
      </c>
      <c r="J61" s="30">
        <f t="shared" si="9"/>
        <v>0</v>
      </c>
      <c r="K61" s="30">
        <f t="shared" si="10"/>
        <v>0</v>
      </c>
      <c r="L61" s="30">
        <f t="shared" si="11"/>
        <v>10</v>
      </c>
      <c r="M61" s="38">
        <v>43009</v>
      </c>
      <c r="N61" s="39">
        <v>2.6040000000000001</v>
      </c>
      <c r="O61" s="39">
        <v>0</v>
      </c>
      <c r="P61" s="39">
        <v>0.61199999999999999</v>
      </c>
      <c r="Q61" s="39">
        <v>6.0999999999999999E-2</v>
      </c>
      <c r="R61" s="39">
        <v>8.5999999999999993E-2</v>
      </c>
      <c r="S61" s="39">
        <v>9.0570000000000004</v>
      </c>
      <c r="T61" s="39">
        <v>0</v>
      </c>
      <c r="U61" s="39">
        <v>11.106999999999999</v>
      </c>
      <c r="V61" s="39">
        <v>0</v>
      </c>
      <c r="W61" s="39">
        <v>9.7289999999999992</v>
      </c>
      <c r="X61" s="39">
        <v>0.81699999999999995</v>
      </c>
      <c r="Y61" s="39">
        <v>8.1000000000000003E-2</v>
      </c>
      <c r="Z61" s="39">
        <v>0</v>
      </c>
      <c r="AA61" s="39">
        <v>0</v>
      </c>
      <c r="AB61" s="39">
        <v>0</v>
      </c>
      <c r="AC61" s="39">
        <v>0.72899999999999998</v>
      </c>
      <c r="AD61" s="39">
        <v>16.061</v>
      </c>
      <c r="AE61" s="39">
        <v>0</v>
      </c>
      <c r="AF61" s="39">
        <v>5.2690000000000001</v>
      </c>
      <c r="AG61" s="39">
        <v>0</v>
      </c>
      <c r="AH61" s="39">
        <v>0.30099999999999999</v>
      </c>
      <c r="AI61" s="39">
        <v>0.13600000000000001</v>
      </c>
      <c r="AJ61" s="39">
        <v>0</v>
      </c>
      <c r="AK61" s="39">
        <v>4.0330000000000004</v>
      </c>
      <c r="AL61" s="39">
        <v>0</v>
      </c>
      <c r="AM61" s="39">
        <v>0.76300000000000001</v>
      </c>
      <c r="AN61" s="39">
        <v>9.2810000000000006</v>
      </c>
      <c r="AO61" s="39">
        <v>0</v>
      </c>
      <c r="AP61" s="39">
        <v>0</v>
      </c>
      <c r="AQ61" s="39">
        <v>0.53</v>
      </c>
      <c r="AR61" s="39">
        <v>0</v>
      </c>
      <c r="AS61" s="39">
        <v>1.353</v>
      </c>
      <c r="AT61" s="39">
        <v>0.36299999999999999</v>
      </c>
      <c r="AU61" s="39">
        <v>0.20300000000000001</v>
      </c>
      <c r="AV61" s="39">
        <v>1.6830000000000001</v>
      </c>
      <c r="AW61" s="39">
        <v>0</v>
      </c>
      <c r="AX61" s="39">
        <v>0</v>
      </c>
      <c r="AY61" s="39">
        <v>0.59499999999999997</v>
      </c>
      <c r="AZ61" s="39">
        <v>0.64100000000000001</v>
      </c>
      <c r="BA61" s="39">
        <v>0.11700000000000001</v>
      </c>
      <c r="BB61" s="39">
        <v>0.41</v>
      </c>
      <c r="BC61" s="39">
        <v>2.7E-2</v>
      </c>
      <c r="BD61" s="39">
        <v>0.44500000000000001</v>
      </c>
      <c r="BE61" s="39">
        <v>2.665</v>
      </c>
      <c r="BF61" s="39">
        <v>5.3719999999999999</v>
      </c>
      <c r="BG61" s="39">
        <v>0.41099999999999998</v>
      </c>
      <c r="BH61" s="39">
        <v>2.27</v>
      </c>
      <c r="BI61" s="39">
        <v>0.46700000000000003</v>
      </c>
      <c r="BJ61" s="39">
        <v>1.4E-2</v>
      </c>
      <c r="BK61" s="39">
        <v>0.88500000000000001</v>
      </c>
    </row>
    <row r="62" spans="1:63" x14ac:dyDescent="0.2">
      <c r="A62" s="30">
        <f t="shared" si="12"/>
        <v>2017</v>
      </c>
      <c r="D62" s="30">
        <f t="shared" si="13"/>
        <v>0</v>
      </c>
      <c r="E62" s="30">
        <f t="shared" si="4"/>
        <v>1</v>
      </c>
      <c r="F62" s="30">
        <f t="shared" si="5"/>
        <v>1</v>
      </c>
      <c r="G62" s="30">
        <f t="shared" si="6"/>
        <v>0</v>
      </c>
      <c r="H62" s="30">
        <f t="shared" si="7"/>
        <v>0</v>
      </c>
      <c r="I62" s="30">
        <f t="shared" si="8"/>
        <v>0</v>
      </c>
      <c r="J62" s="30">
        <f t="shared" si="9"/>
        <v>0</v>
      </c>
      <c r="K62" s="30">
        <f t="shared" si="10"/>
        <v>0</v>
      </c>
      <c r="L62" s="30">
        <f t="shared" si="11"/>
        <v>11</v>
      </c>
      <c r="M62" s="38">
        <v>43040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1.0309999999999999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</row>
    <row r="63" spans="1:63" x14ac:dyDescent="0.2">
      <c r="A63" s="30">
        <f t="shared" si="12"/>
        <v>2017</v>
      </c>
      <c r="D63" s="30">
        <f t="shared" si="13"/>
        <v>1</v>
      </c>
      <c r="E63" s="30">
        <f t="shared" si="4"/>
        <v>38</v>
      </c>
      <c r="F63" s="30">
        <f t="shared" si="5"/>
        <v>31</v>
      </c>
      <c r="G63" s="30">
        <f t="shared" si="6"/>
        <v>3</v>
      </c>
      <c r="H63" s="30">
        <f t="shared" si="7"/>
        <v>0</v>
      </c>
      <c r="I63" s="30">
        <f t="shared" si="8"/>
        <v>0</v>
      </c>
      <c r="J63" s="30">
        <f t="shared" si="9"/>
        <v>0</v>
      </c>
      <c r="K63" s="30">
        <f t="shared" si="10"/>
        <v>0</v>
      </c>
      <c r="L63" s="30">
        <f t="shared" si="11"/>
        <v>12</v>
      </c>
      <c r="M63" s="38">
        <v>43070</v>
      </c>
      <c r="N63" s="39">
        <v>0.126</v>
      </c>
      <c r="O63" s="39">
        <v>1.554</v>
      </c>
      <c r="P63" s="39">
        <v>2.1150000000000002</v>
      </c>
      <c r="Q63" s="39">
        <v>0.125</v>
      </c>
      <c r="R63" s="39">
        <v>0.06</v>
      </c>
      <c r="S63" s="39">
        <v>1.8149999999999999</v>
      </c>
      <c r="T63" s="39">
        <v>1.468</v>
      </c>
      <c r="U63" s="39">
        <v>4.54</v>
      </c>
      <c r="V63" s="39">
        <v>2.2050000000000001</v>
      </c>
      <c r="W63" s="39">
        <v>1.196</v>
      </c>
      <c r="X63" s="39">
        <v>0</v>
      </c>
      <c r="Y63" s="39">
        <v>10.518000000000001</v>
      </c>
      <c r="Z63" s="39">
        <v>0.18</v>
      </c>
      <c r="AA63" s="39">
        <v>2.093</v>
      </c>
      <c r="AB63" s="39">
        <v>0</v>
      </c>
      <c r="AC63" s="39">
        <v>5.2709999999999999</v>
      </c>
      <c r="AD63" s="39">
        <v>0</v>
      </c>
      <c r="AE63" s="39">
        <v>13.138999999999999</v>
      </c>
      <c r="AF63" s="39">
        <v>0</v>
      </c>
      <c r="AG63" s="39">
        <v>31.350999999999999</v>
      </c>
      <c r="AH63" s="39">
        <v>2.327</v>
      </c>
      <c r="AI63" s="39">
        <v>0</v>
      </c>
      <c r="AJ63" s="39">
        <v>0</v>
      </c>
      <c r="AK63" s="39">
        <v>1.0609999999999999</v>
      </c>
      <c r="AL63" s="39">
        <v>4.1369999999999996</v>
      </c>
      <c r="AM63" s="39">
        <v>0</v>
      </c>
      <c r="AN63" s="39">
        <v>1.788</v>
      </c>
      <c r="AO63" s="39">
        <v>1.4950000000000001</v>
      </c>
      <c r="AP63" s="39">
        <v>1.2030000000000001</v>
      </c>
      <c r="AQ63" s="39">
        <v>1.25</v>
      </c>
      <c r="AR63" s="39">
        <v>0.21199999999999999</v>
      </c>
      <c r="AS63" s="39">
        <v>1.3080000000000001</v>
      </c>
      <c r="AT63" s="39">
        <v>0</v>
      </c>
      <c r="AU63" s="39">
        <v>3.5750000000000002</v>
      </c>
      <c r="AV63" s="39">
        <v>4.2850000000000001</v>
      </c>
      <c r="AW63" s="39">
        <v>1.1559999999999999</v>
      </c>
      <c r="AX63" s="39">
        <v>0</v>
      </c>
      <c r="AY63" s="39">
        <v>1.3839999999999999</v>
      </c>
      <c r="AZ63" s="39">
        <v>1.617</v>
      </c>
      <c r="BA63" s="39">
        <v>1.347</v>
      </c>
      <c r="BB63" s="39">
        <v>0.624</v>
      </c>
      <c r="BC63" s="39">
        <v>2.2010000000000001</v>
      </c>
      <c r="BD63" s="39">
        <v>0</v>
      </c>
      <c r="BE63" s="39">
        <v>1.9810000000000001</v>
      </c>
      <c r="BF63" s="39">
        <v>5.3959999999999999</v>
      </c>
      <c r="BG63" s="39">
        <v>0</v>
      </c>
      <c r="BH63" s="39">
        <v>8.2000000000000003E-2</v>
      </c>
      <c r="BI63" s="39">
        <v>2.6739999999999999</v>
      </c>
      <c r="BJ63" s="39">
        <v>5.0839999999999996</v>
      </c>
      <c r="BK63" s="39">
        <v>0</v>
      </c>
    </row>
    <row r="64" spans="1:63" x14ac:dyDescent="0.2">
      <c r="A64" s="30">
        <f t="shared" si="12"/>
        <v>2018</v>
      </c>
      <c r="D64" s="30">
        <f t="shared" si="13"/>
        <v>0</v>
      </c>
      <c r="E64" s="30">
        <f t="shared" si="4"/>
        <v>13</v>
      </c>
      <c r="F64" s="30">
        <f t="shared" si="5"/>
        <v>4</v>
      </c>
      <c r="G64" s="30">
        <f t="shared" si="6"/>
        <v>0</v>
      </c>
      <c r="H64" s="30">
        <f t="shared" si="7"/>
        <v>0</v>
      </c>
      <c r="I64" s="30">
        <f t="shared" si="8"/>
        <v>0</v>
      </c>
      <c r="J64" s="30">
        <f t="shared" si="9"/>
        <v>0</v>
      </c>
      <c r="K64" s="30">
        <f t="shared" si="10"/>
        <v>0</v>
      </c>
      <c r="L64" s="30">
        <f t="shared" si="11"/>
        <v>1</v>
      </c>
      <c r="M64" s="38">
        <v>43101</v>
      </c>
      <c r="N64" s="39">
        <v>0</v>
      </c>
      <c r="O64" s="39">
        <v>0</v>
      </c>
      <c r="P64" s="39">
        <v>0</v>
      </c>
      <c r="Q64" s="39">
        <v>0.755</v>
      </c>
      <c r="R64" s="39">
        <v>0</v>
      </c>
      <c r="S64" s="39">
        <v>1.861</v>
      </c>
      <c r="T64" s="39">
        <v>0</v>
      </c>
      <c r="U64" s="39">
        <v>0.49299999999999999</v>
      </c>
      <c r="V64" s="39">
        <v>0</v>
      </c>
      <c r="W64" s="39">
        <v>0</v>
      </c>
      <c r="X64" s="39">
        <v>0</v>
      </c>
      <c r="Y64" s="39">
        <v>1.927</v>
      </c>
      <c r="Z64" s="39">
        <v>0</v>
      </c>
      <c r="AA64" s="39">
        <v>0</v>
      </c>
      <c r="AB64" s="39">
        <v>3.6819999999999999</v>
      </c>
      <c r="AC64" s="39">
        <v>0</v>
      </c>
      <c r="AD64" s="39">
        <v>0.48699999999999999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0.309</v>
      </c>
      <c r="AK64" s="39">
        <v>0</v>
      </c>
      <c r="AL64" s="39">
        <v>0</v>
      </c>
      <c r="AM64" s="39">
        <v>0</v>
      </c>
      <c r="AN64" s="39">
        <v>0</v>
      </c>
      <c r="AO64" s="39">
        <v>0.26700000000000002</v>
      </c>
      <c r="AP64" s="39">
        <v>0.35599999999999998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0.27600000000000002</v>
      </c>
      <c r="BB64" s="39">
        <v>0.71399999999999997</v>
      </c>
      <c r="BC64" s="39">
        <v>0</v>
      </c>
      <c r="BD64" s="39">
        <v>0.57899999999999996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2.121</v>
      </c>
    </row>
    <row r="65" spans="1:63" x14ac:dyDescent="0.2">
      <c r="A65" s="30">
        <f t="shared" si="12"/>
        <v>2018</v>
      </c>
      <c r="D65" s="30">
        <f t="shared" si="13"/>
        <v>0</v>
      </c>
      <c r="E65" s="30">
        <f t="shared" si="4"/>
        <v>14</v>
      </c>
      <c r="F65" s="30">
        <f t="shared" si="5"/>
        <v>3</v>
      </c>
      <c r="G65" s="30">
        <f t="shared" si="6"/>
        <v>0</v>
      </c>
      <c r="H65" s="30">
        <f t="shared" si="7"/>
        <v>0</v>
      </c>
      <c r="I65" s="30">
        <f t="shared" si="8"/>
        <v>0</v>
      </c>
      <c r="J65" s="30">
        <f t="shared" si="9"/>
        <v>0</v>
      </c>
      <c r="K65" s="30">
        <f t="shared" si="10"/>
        <v>0</v>
      </c>
      <c r="L65" s="30">
        <f t="shared" si="11"/>
        <v>2</v>
      </c>
      <c r="M65" s="38">
        <v>43132</v>
      </c>
      <c r="N65" s="39">
        <v>0</v>
      </c>
      <c r="O65" s="39">
        <v>0</v>
      </c>
      <c r="P65" s="39">
        <v>0</v>
      </c>
      <c r="Q65" s="39">
        <v>0</v>
      </c>
      <c r="R65" s="39">
        <v>1.1819999999999999</v>
      </c>
      <c r="S65" s="39">
        <v>0</v>
      </c>
      <c r="T65" s="39">
        <v>0</v>
      </c>
      <c r="U65" s="39">
        <v>0</v>
      </c>
      <c r="V65" s="39">
        <v>0.20200000000000001</v>
      </c>
      <c r="W65" s="39">
        <v>0</v>
      </c>
      <c r="X65" s="39">
        <v>0.60799999999999998</v>
      </c>
      <c r="Y65" s="39">
        <v>0</v>
      </c>
      <c r="Z65" s="39">
        <v>1.1399999999999999</v>
      </c>
      <c r="AA65" s="39">
        <v>0</v>
      </c>
      <c r="AB65" s="39">
        <v>0</v>
      </c>
      <c r="AC65" s="39">
        <v>0</v>
      </c>
      <c r="AD65" s="39">
        <v>0</v>
      </c>
      <c r="AE65" s="39">
        <v>9.5000000000000001E-2</v>
      </c>
      <c r="AF65" s="39">
        <v>0</v>
      </c>
      <c r="AG65" s="39">
        <v>0</v>
      </c>
      <c r="AH65" s="39">
        <v>7.1999999999999995E-2</v>
      </c>
      <c r="AI65" s="39">
        <v>0</v>
      </c>
      <c r="AJ65" s="39">
        <v>0.224</v>
      </c>
      <c r="AK65" s="39">
        <v>0</v>
      </c>
      <c r="AL65" s="39">
        <v>0</v>
      </c>
      <c r="AM65" s="39">
        <v>0.16700000000000001</v>
      </c>
      <c r="AN65" s="39">
        <v>0</v>
      </c>
      <c r="AO65" s="39">
        <v>0.19</v>
      </c>
      <c r="AP65" s="39">
        <v>2.375</v>
      </c>
      <c r="AQ65" s="39">
        <v>0</v>
      </c>
      <c r="AR65" s="39">
        <v>0</v>
      </c>
      <c r="AS65" s="39">
        <v>2.5000000000000001E-2</v>
      </c>
      <c r="AT65" s="39">
        <v>0.186</v>
      </c>
      <c r="AU65" s="39">
        <v>0</v>
      </c>
      <c r="AV65" s="39">
        <v>0</v>
      </c>
      <c r="AW65" s="39">
        <v>0</v>
      </c>
      <c r="AX65" s="39">
        <v>0.76200000000000001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0.124</v>
      </c>
      <c r="BH65" s="39">
        <v>0</v>
      </c>
      <c r="BI65" s="39">
        <v>0</v>
      </c>
      <c r="BJ65" s="39">
        <v>0</v>
      </c>
      <c r="BK65" s="39">
        <v>0</v>
      </c>
    </row>
    <row r="66" spans="1:63" x14ac:dyDescent="0.2">
      <c r="A66" s="30">
        <f t="shared" si="12"/>
        <v>2018</v>
      </c>
      <c r="D66" s="30">
        <f t="shared" si="13"/>
        <v>0</v>
      </c>
      <c r="E66" s="30">
        <f t="shared" si="4"/>
        <v>4</v>
      </c>
      <c r="F66" s="30">
        <f t="shared" si="5"/>
        <v>3</v>
      </c>
      <c r="G66" s="30">
        <f t="shared" si="6"/>
        <v>0</v>
      </c>
      <c r="H66" s="30">
        <f t="shared" si="7"/>
        <v>0</v>
      </c>
      <c r="I66" s="30">
        <f t="shared" si="8"/>
        <v>0</v>
      </c>
      <c r="J66" s="30">
        <f t="shared" si="9"/>
        <v>0</v>
      </c>
      <c r="K66" s="30">
        <f t="shared" si="10"/>
        <v>0</v>
      </c>
      <c r="L66" s="30">
        <f t="shared" si="11"/>
        <v>3</v>
      </c>
      <c r="M66" s="38">
        <v>43160</v>
      </c>
      <c r="N66" s="39">
        <v>0</v>
      </c>
      <c r="O66" s="39">
        <v>1.107</v>
      </c>
      <c r="P66" s="39">
        <v>0</v>
      </c>
      <c r="Q66" s="39">
        <v>1.004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1.1519999999999999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0</v>
      </c>
      <c r="BE66" s="39">
        <v>0</v>
      </c>
      <c r="BF66" s="39">
        <v>0.41799999999999998</v>
      </c>
      <c r="BG66" s="39">
        <v>0</v>
      </c>
      <c r="BH66" s="39">
        <v>0</v>
      </c>
      <c r="BI66" s="39">
        <v>0</v>
      </c>
      <c r="BJ66" s="39">
        <v>0</v>
      </c>
      <c r="BK66" s="39">
        <v>0</v>
      </c>
    </row>
    <row r="67" spans="1:63" x14ac:dyDescent="0.2">
      <c r="A67" s="30">
        <f t="shared" si="12"/>
        <v>2018</v>
      </c>
      <c r="D67" s="30">
        <f t="shared" si="13"/>
        <v>0</v>
      </c>
      <c r="E67" s="30">
        <f t="shared" si="4"/>
        <v>0</v>
      </c>
      <c r="F67" s="30">
        <f t="shared" si="5"/>
        <v>0</v>
      </c>
      <c r="G67" s="30">
        <f t="shared" si="6"/>
        <v>0</v>
      </c>
      <c r="H67" s="30">
        <f t="shared" si="7"/>
        <v>0</v>
      </c>
      <c r="I67" s="30">
        <f t="shared" si="8"/>
        <v>0</v>
      </c>
      <c r="J67" s="30">
        <f t="shared" si="9"/>
        <v>0</v>
      </c>
      <c r="K67" s="30">
        <f t="shared" si="10"/>
        <v>0</v>
      </c>
      <c r="L67" s="30">
        <f t="shared" si="11"/>
        <v>4</v>
      </c>
      <c r="M67" s="38">
        <v>43191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</row>
    <row r="68" spans="1:63" x14ac:dyDescent="0.2">
      <c r="A68" s="30">
        <f t="shared" si="12"/>
        <v>2018</v>
      </c>
      <c r="D68" s="30">
        <f t="shared" si="13"/>
        <v>0</v>
      </c>
      <c r="E68" s="30">
        <f t="shared" si="4"/>
        <v>22</v>
      </c>
      <c r="F68" s="30">
        <f t="shared" si="5"/>
        <v>14</v>
      </c>
      <c r="G68" s="30">
        <f t="shared" si="6"/>
        <v>0</v>
      </c>
      <c r="H68" s="30">
        <f t="shared" si="7"/>
        <v>0</v>
      </c>
      <c r="I68" s="30">
        <f t="shared" si="8"/>
        <v>0</v>
      </c>
      <c r="J68" s="30">
        <f t="shared" si="9"/>
        <v>0</v>
      </c>
      <c r="K68" s="30">
        <f t="shared" si="10"/>
        <v>0</v>
      </c>
      <c r="L68" s="30">
        <f t="shared" si="11"/>
        <v>5</v>
      </c>
      <c r="M68" s="38">
        <v>43221</v>
      </c>
      <c r="N68" s="39">
        <v>0</v>
      </c>
      <c r="O68" s="39">
        <v>1.1419999999999999</v>
      </c>
      <c r="P68" s="39">
        <v>0</v>
      </c>
      <c r="Q68" s="39">
        <v>0.69699999999999995</v>
      </c>
      <c r="R68" s="39">
        <v>0</v>
      </c>
      <c r="S68" s="39">
        <v>0.21299999999999999</v>
      </c>
      <c r="T68" s="39">
        <v>3.7469999999999999</v>
      </c>
      <c r="U68" s="39">
        <v>0</v>
      </c>
      <c r="V68" s="39">
        <v>0</v>
      </c>
      <c r="W68" s="39">
        <v>1.79</v>
      </c>
      <c r="X68" s="39">
        <v>0</v>
      </c>
      <c r="Y68" s="39">
        <v>1.19</v>
      </c>
      <c r="Z68" s="39">
        <v>0</v>
      </c>
      <c r="AA68" s="39">
        <v>1.8080000000000001</v>
      </c>
      <c r="AB68" s="39">
        <v>0</v>
      </c>
      <c r="AC68" s="39">
        <v>0</v>
      </c>
      <c r="AD68" s="39">
        <v>0</v>
      </c>
      <c r="AE68" s="39">
        <v>0</v>
      </c>
      <c r="AF68" s="39">
        <v>0.30099999999999999</v>
      </c>
      <c r="AG68" s="39">
        <v>0</v>
      </c>
      <c r="AH68" s="39">
        <v>0</v>
      </c>
      <c r="AI68" s="39">
        <v>1.1950000000000001</v>
      </c>
      <c r="AJ68" s="39">
        <v>1.9350000000000001</v>
      </c>
      <c r="AK68" s="39">
        <v>0</v>
      </c>
      <c r="AL68" s="39">
        <v>1.702</v>
      </c>
      <c r="AM68" s="39">
        <v>0</v>
      </c>
      <c r="AN68" s="39">
        <v>0.88300000000000001</v>
      </c>
      <c r="AO68" s="39">
        <v>0</v>
      </c>
      <c r="AP68" s="39">
        <v>0</v>
      </c>
      <c r="AQ68" s="39">
        <v>0</v>
      </c>
      <c r="AR68" s="39">
        <v>0</v>
      </c>
      <c r="AS68" s="39">
        <v>0.89900000000000002</v>
      </c>
      <c r="AT68" s="39">
        <v>1.298</v>
      </c>
      <c r="AU68" s="39">
        <v>0</v>
      </c>
      <c r="AV68" s="39">
        <v>0</v>
      </c>
      <c r="AW68" s="39">
        <v>1.242</v>
      </c>
      <c r="AX68" s="39">
        <v>1.6839999999999999</v>
      </c>
      <c r="AY68" s="39">
        <v>0</v>
      </c>
      <c r="AZ68" s="39">
        <v>0.5</v>
      </c>
      <c r="BA68" s="39">
        <v>0</v>
      </c>
      <c r="BB68" s="39">
        <v>0.66100000000000003</v>
      </c>
      <c r="BC68" s="39">
        <v>0</v>
      </c>
      <c r="BD68" s="39">
        <v>0</v>
      </c>
      <c r="BE68" s="39">
        <v>2.0169999999999999</v>
      </c>
      <c r="BF68" s="39">
        <v>1.617</v>
      </c>
      <c r="BG68" s="39">
        <v>0</v>
      </c>
      <c r="BH68" s="39">
        <v>0.25800000000000001</v>
      </c>
      <c r="BI68" s="39">
        <v>0</v>
      </c>
      <c r="BJ68" s="39">
        <v>0</v>
      </c>
      <c r="BK68" s="39">
        <v>1.45</v>
      </c>
    </row>
    <row r="69" spans="1:63" x14ac:dyDescent="0.2">
      <c r="A69" s="30">
        <f t="shared" si="12"/>
        <v>2018</v>
      </c>
      <c r="D69" s="30">
        <f t="shared" si="13"/>
        <v>0</v>
      </c>
      <c r="E69" s="30">
        <f t="shared" si="4"/>
        <v>36</v>
      </c>
      <c r="F69" s="30">
        <f t="shared" si="5"/>
        <v>20</v>
      </c>
      <c r="G69" s="30">
        <f t="shared" si="6"/>
        <v>0</v>
      </c>
      <c r="H69" s="30">
        <f t="shared" si="7"/>
        <v>0</v>
      </c>
      <c r="I69" s="30">
        <f t="shared" si="8"/>
        <v>0</v>
      </c>
      <c r="J69" s="30">
        <f t="shared" si="9"/>
        <v>0</v>
      </c>
      <c r="K69" s="30">
        <f t="shared" si="10"/>
        <v>0</v>
      </c>
      <c r="L69" s="30">
        <f t="shared" si="11"/>
        <v>6</v>
      </c>
      <c r="M69" s="38">
        <v>43252</v>
      </c>
      <c r="N69" s="39">
        <v>0</v>
      </c>
      <c r="O69" s="39">
        <v>6.5259999999999998</v>
      </c>
      <c r="P69" s="39">
        <v>4.4539999999999997</v>
      </c>
      <c r="Q69" s="39">
        <v>0</v>
      </c>
      <c r="R69" s="39">
        <v>0</v>
      </c>
      <c r="S69" s="39">
        <v>0.30599999999999999</v>
      </c>
      <c r="T69" s="39">
        <v>0.59299999999999997</v>
      </c>
      <c r="U69" s="39">
        <v>1.0669999999999999</v>
      </c>
      <c r="V69" s="39">
        <v>0.23300000000000001</v>
      </c>
      <c r="W69" s="39">
        <v>0.76100000000000001</v>
      </c>
      <c r="X69" s="39">
        <v>9.07</v>
      </c>
      <c r="Y69" s="39">
        <v>0.14399999999999999</v>
      </c>
      <c r="Z69" s="39">
        <v>1.917</v>
      </c>
      <c r="AA69" s="39">
        <v>0</v>
      </c>
      <c r="AB69" s="39">
        <v>0</v>
      </c>
      <c r="AC69" s="39">
        <v>1.7829999999999999</v>
      </c>
      <c r="AD69" s="39">
        <v>0.70899999999999996</v>
      </c>
      <c r="AE69" s="39">
        <v>0</v>
      </c>
      <c r="AF69" s="39">
        <v>4.4660000000000002</v>
      </c>
      <c r="AG69" s="39">
        <v>0</v>
      </c>
      <c r="AH69" s="39">
        <v>1.3260000000000001</v>
      </c>
      <c r="AI69" s="39">
        <v>0</v>
      </c>
      <c r="AJ69" s="39">
        <v>0.42</v>
      </c>
      <c r="AK69" s="39">
        <v>1.355</v>
      </c>
      <c r="AL69" s="39">
        <v>0.748</v>
      </c>
      <c r="AM69" s="39">
        <v>6.1879999999999997</v>
      </c>
      <c r="AN69" s="39">
        <v>3.024</v>
      </c>
      <c r="AO69" s="39">
        <v>0</v>
      </c>
      <c r="AP69" s="39">
        <v>0</v>
      </c>
      <c r="AQ69" s="39">
        <v>1.5449999999999999</v>
      </c>
      <c r="AR69" s="39">
        <v>1.39</v>
      </c>
      <c r="AS69" s="39">
        <v>0</v>
      </c>
      <c r="AT69" s="39">
        <v>0.16500000000000001</v>
      </c>
      <c r="AU69" s="39">
        <v>2.1019999999999999</v>
      </c>
      <c r="AV69" s="39">
        <v>0.79700000000000004</v>
      </c>
      <c r="AW69" s="39">
        <v>1.0620000000000001</v>
      </c>
      <c r="AX69" s="39">
        <v>0.81100000000000005</v>
      </c>
      <c r="AY69" s="39">
        <v>0.17499999999999999</v>
      </c>
      <c r="AZ69" s="39">
        <v>1.994</v>
      </c>
      <c r="BA69" s="39">
        <v>0</v>
      </c>
      <c r="BB69" s="39">
        <v>1.857</v>
      </c>
      <c r="BC69" s="39">
        <v>0</v>
      </c>
      <c r="BD69" s="39">
        <v>0</v>
      </c>
      <c r="BE69" s="39">
        <v>1.2689999999999999</v>
      </c>
      <c r="BF69" s="39">
        <v>0.76900000000000002</v>
      </c>
      <c r="BG69" s="39">
        <v>0.122</v>
      </c>
      <c r="BH69" s="39">
        <v>1.4330000000000001</v>
      </c>
      <c r="BI69" s="39">
        <v>0.51700000000000002</v>
      </c>
      <c r="BJ69" s="39">
        <v>0.35899999999999999</v>
      </c>
      <c r="BK69" s="39">
        <v>1.7410000000000001</v>
      </c>
    </row>
    <row r="70" spans="1:63" x14ac:dyDescent="0.2">
      <c r="A70" s="30">
        <f t="shared" si="12"/>
        <v>2018</v>
      </c>
      <c r="D70" s="30">
        <f t="shared" si="13"/>
        <v>2</v>
      </c>
      <c r="E70" s="30">
        <f t="shared" si="4"/>
        <v>50</v>
      </c>
      <c r="F70" s="30">
        <f t="shared" si="5"/>
        <v>50</v>
      </c>
      <c r="G70" s="30">
        <f t="shared" si="6"/>
        <v>13</v>
      </c>
      <c r="H70" s="30">
        <f t="shared" si="7"/>
        <v>0</v>
      </c>
      <c r="I70" s="30">
        <f t="shared" si="8"/>
        <v>0</v>
      </c>
      <c r="J70" s="30">
        <f t="shared" si="9"/>
        <v>0</v>
      </c>
      <c r="K70" s="30">
        <f t="shared" si="10"/>
        <v>0</v>
      </c>
      <c r="L70" s="30">
        <f t="shared" si="11"/>
        <v>7</v>
      </c>
      <c r="M70" s="38">
        <v>43282</v>
      </c>
      <c r="N70" s="39">
        <v>4.9169999999999998</v>
      </c>
      <c r="O70" s="39">
        <v>5.37</v>
      </c>
      <c r="P70" s="39">
        <v>12.391</v>
      </c>
      <c r="Q70" s="39">
        <v>3.157</v>
      </c>
      <c r="R70" s="39">
        <v>28.17</v>
      </c>
      <c r="S70" s="39">
        <v>1.972</v>
      </c>
      <c r="T70" s="39">
        <v>15.378</v>
      </c>
      <c r="U70" s="39">
        <v>2.0550000000000002</v>
      </c>
      <c r="V70" s="39">
        <v>19.655000000000001</v>
      </c>
      <c r="W70" s="39">
        <v>3.5310000000000001</v>
      </c>
      <c r="X70" s="39">
        <v>10.891999999999999</v>
      </c>
      <c r="Y70" s="39">
        <v>4.1790000000000003</v>
      </c>
      <c r="Z70" s="39">
        <v>9.8740000000000006</v>
      </c>
      <c r="AA70" s="39">
        <v>1.762</v>
      </c>
      <c r="AB70" s="39">
        <v>2.0499999999999998</v>
      </c>
      <c r="AC70" s="39">
        <v>14.31</v>
      </c>
      <c r="AD70" s="39">
        <v>2.6469999999999998</v>
      </c>
      <c r="AE70" s="39">
        <v>6.2610000000000001</v>
      </c>
      <c r="AF70" s="39">
        <v>5.2</v>
      </c>
      <c r="AG70" s="39">
        <v>33.555999999999997</v>
      </c>
      <c r="AH70" s="39">
        <v>5.0839999999999996</v>
      </c>
      <c r="AI70" s="39">
        <v>7.3550000000000004</v>
      </c>
      <c r="AJ70" s="39">
        <v>13.207000000000001</v>
      </c>
      <c r="AK70" s="39">
        <v>3.089</v>
      </c>
      <c r="AL70" s="39">
        <v>19.838000000000001</v>
      </c>
      <c r="AM70" s="39">
        <v>2.456</v>
      </c>
      <c r="AN70" s="39">
        <v>3.0270000000000001</v>
      </c>
      <c r="AO70" s="39">
        <v>10.237</v>
      </c>
      <c r="AP70" s="39">
        <v>6.76</v>
      </c>
      <c r="AQ70" s="39">
        <v>2.952</v>
      </c>
      <c r="AR70" s="39">
        <v>3.669</v>
      </c>
      <c r="AS70" s="39">
        <v>3.0590000000000002</v>
      </c>
      <c r="AT70" s="39">
        <v>3.4540000000000002</v>
      </c>
      <c r="AU70" s="39">
        <v>24.280999999999999</v>
      </c>
      <c r="AV70" s="39">
        <v>4.2270000000000003</v>
      </c>
      <c r="AW70" s="39">
        <v>7.64</v>
      </c>
      <c r="AX70" s="39">
        <v>4.1429999999999998</v>
      </c>
      <c r="AY70" s="39">
        <v>13.871</v>
      </c>
      <c r="AZ70" s="39">
        <v>4.18</v>
      </c>
      <c r="BA70" s="39">
        <v>14.994</v>
      </c>
      <c r="BB70" s="39">
        <v>5.6580000000000004</v>
      </c>
      <c r="BC70" s="39">
        <v>3.9830000000000001</v>
      </c>
      <c r="BD70" s="39">
        <v>8.5399999999999991</v>
      </c>
      <c r="BE70" s="39">
        <v>1.599</v>
      </c>
      <c r="BF70" s="39">
        <v>5.6280000000000001</v>
      </c>
      <c r="BG70" s="39">
        <v>4.6630000000000003</v>
      </c>
      <c r="BH70" s="39">
        <v>3.09</v>
      </c>
      <c r="BI70" s="39">
        <v>5.5739999999999998</v>
      </c>
      <c r="BJ70" s="39">
        <v>6.556</v>
      </c>
      <c r="BK70" s="39">
        <v>5.9489999999999998</v>
      </c>
    </row>
    <row r="71" spans="1:63" x14ac:dyDescent="0.2">
      <c r="A71" s="30">
        <f t="shared" si="12"/>
        <v>2018</v>
      </c>
      <c r="D71" s="30">
        <f t="shared" si="13"/>
        <v>3</v>
      </c>
      <c r="E71" s="30">
        <f t="shared" si="4"/>
        <v>49</v>
      </c>
      <c r="F71" s="30">
        <f t="shared" si="5"/>
        <v>49</v>
      </c>
      <c r="G71" s="30">
        <f t="shared" si="6"/>
        <v>7</v>
      </c>
      <c r="H71" s="30">
        <f t="shared" si="7"/>
        <v>0</v>
      </c>
      <c r="I71" s="30">
        <f t="shared" si="8"/>
        <v>0</v>
      </c>
      <c r="J71" s="30">
        <f t="shared" si="9"/>
        <v>0</v>
      </c>
      <c r="K71" s="30">
        <f t="shared" si="10"/>
        <v>0</v>
      </c>
      <c r="L71" s="30">
        <f t="shared" si="11"/>
        <v>8</v>
      </c>
      <c r="M71" s="38">
        <v>43313</v>
      </c>
      <c r="N71" s="39">
        <v>2.94</v>
      </c>
      <c r="O71" s="39">
        <v>6.6360000000000001</v>
      </c>
      <c r="P71" s="39">
        <v>1.3859999999999999</v>
      </c>
      <c r="Q71" s="39">
        <v>10.611000000000001</v>
      </c>
      <c r="R71" s="39">
        <v>6.9690000000000003</v>
      </c>
      <c r="S71" s="39">
        <v>0</v>
      </c>
      <c r="T71" s="39">
        <v>2.61</v>
      </c>
      <c r="U71" s="39">
        <v>2.4300000000000002</v>
      </c>
      <c r="V71" s="39">
        <v>1.222</v>
      </c>
      <c r="W71" s="39">
        <v>8.375</v>
      </c>
      <c r="X71" s="39">
        <v>16.091000000000001</v>
      </c>
      <c r="Y71" s="39">
        <v>2.2000000000000002</v>
      </c>
      <c r="Z71" s="39">
        <v>4.1619999999999999</v>
      </c>
      <c r="AA71" s="39">
        <v>3.996</v>
      </c>
      <c r="AB71" s="39">
        <v>3.218</v>
      </c>
      <c r="AC71" s="39">
        <v>2.1840000000000002</v>
      </c>
      <c r="AD71" s="39">
        <v>6.0469999999999997</v>
      </c>
      <c r="AE71" s="39">
        <v>3.8820000000000001</v>
      </c>
      <c r="AF71" s="39">
        <v>3.3620000000000001</v>
      </c>
      <c r="AG71" s="39">
        <v>1.7210000000000001</v>
      </c>
      <c r="AH71" s="39">
        <v>33.119999999999997</v>
      </c>
      <c r="AI71" s="39">
        <v>1.125</v>
      </c>
      <c r="AJ71" s="39">
        <v>2.238</v>
      </c>
      <c r="AK71" s="39">
        <v>5.4980000000000002</v>
      </c>
      <c r="AL71" s="39">
        <v>2.6240000000000001</v>
      </c>
      <c r="AM71" s="39">
        <v>3.2839999999999998</v>
      </c>
      <c r="AN71" s="39">
        <v>3.0630000000000002</v>
      </c>
      <c r="AO71" s="39">
        <v>7.625</v>
      </c>
      <c r="AP71" s="39">
        <v>12.497</v>
      </c>
      <c r="AQ71" s="39">
        <v>3.6739999999999999</v>
      </c>
      <c r="AR71" s="39">
        <v>1.7509999999999999</v>
      </c>
      <c r="AS71" s="39">
        <v>5.625</v>
      </c>
      <c r="AT71" s="39">
        <v>1.889</v>
      </c>
      <c r="AU71" s="39">
        <v>29.207999999999998</v>
      </c>
      <c r="AV71" s="39">
        <v>4.7480000000000002</v>
      </c>
      <c r="AW71" s="39">
        <v>1.9530000000000001</v>
      </c>
      <c r="AX71" s="39">
        <v>5.2539999999999996</v>
      </c>
      <c r="AY71" s="39">
        <v>2.5299999999999998</v>
      </c>
      <c r="AZ71" s="39">
        <v>4.016</v>
      </c>
      <c r="BA71" s="39">
        <v>4.5170000000000003</v>
      </c>
      <c r="BB71" s="39">
        <v>4.84</v>
      </c>
      <c r="BC71" s="39">
        <v>3.26</v>
      </c>
      <c r="BD71" s="39">
        <v>2.9540000000000002</v>
      </c>
      <c r="BE71" s="39">
        <v>10.797000000000001</v>
      </c>
      <c r="BF71" s="39">
        <v>3.3119999999999998</v>
      </c>
      <c r="BG71" s="39">
        <v>5.3440000000000003</v>
      </c>
      <c r="BH71" s="39">
        <v>25.834</v>
      </c>
      <c r="BI71" s="39">
        <v>4.4740000000000002</v>
      </c>
      <c r="BJ71" s="39">
        <v>4.01</v>
      </c>
      <c r="BK71" s="39">
        <v>5.93</v>
      </c>
    </row>
    <row r="72" spans="1:63" x14ac:dyDescent="0.2">
      <c r="A72" s="30">
        <f t="shared" si="12"/>
        <v>2018</v>
      </c>
      <c r="D72" s="30">
        <f t="shared" si="13"/>
        <v>1</v>
      </c>
      <c r="E72" s="30">
        <f t="shared" si="4"/>
        <v>45</v>
      </c>
      <c r="F72" s="30">
        <f t="shared" si="5"/>
        <v>35</v>
      </c>
      <c r="G72" s="30">
        <f t="shared" si="6"/>
        <v>11</v>
      </c>
      <c r="H72" s="30">
        <f t="shared" si="7"/>
        <v>0</v>
      </c>
      <c r="I72" s="30">
        <f t="shared" si="8"/>
        <v>0</v>
      </c>
      <c r="J72" s="30">
        <f t="shared" si="9"/>
        <v>0</v>
      </c>
      <c r="K72" s="30">
        <f t="shared" si="10"/>
        <v>0</v>
      </c>
      <c r="L72" s="30">
        <f t="shared" si="11"/>
        <v>9</v>
      </c>
      <c r="M72" s="38">
        <v>43344</v>
      </c>
      <c r="N72" s="39">
        <v>6.46</v>
      </c>
      <c r="O72" s="39">
        <v>0.86099999999999999</v>
      </c>
      <c r="P72" s="39">
        <v>0.05</v>
      </c>
      <c r="Q72" s="39">
        <v>16.622</v>
      </c>
      <c r="R72" s="39">
        <v>6.5449999999999999</v>
      </c>
      <c r="S72" s="39">
        <v>0.35699999999999998</v>
      </c>
      <c r="T72" s="39">
        <v>2.512</v>
      </c>
      <c r="U72" s="39">
        <v>30.225000000000001</v>
      </c>
      <c r="V72" s="39">
        <v>1.5349999999999999</v>
      </c>
      <c r="W72" s="39">
        <v>3.2679999999999998</v>
      </c>
      <c r="X72" s="39">
        <v>0</v>
      </c>
      <c r="Y72" s="39">
        <v>13.927</v>
      </c>
      <c r="Z72" s="39">
        <v>8.2040000000000006</v>
      </c>
      <c r="AA72" s="39">
        <v>2.2709999999999999</v>
      </c>
      <c r="AB72" s="39">
        <v>13.281000000000001</v>
      </c>
      <c r="AC72" s="39">
        <v>0</v>
      </c>
      <c r="AD72" s="39">
        <v>8.3339999999999996</v>
      </c>
      <c r="AE72" s="39">
        <v>0.252</v>
      </c>
      <c r="AF72" s="39">
        <v>0.747</v>
      </c>
      <c r="AG72" s="39">
        <v>12.955</v>
      </c>
      <c r="AH72" s="39">
        <v>4.0339999999999998</v>
      </c>
      <c r="AI72" s="39">
        <v>2.226</v>
      </c>
      <c r="AJ72" s="39">
        <v>0</v>
      </c>
      <c r="AK72" s="39">
        <v>10.221</v>
      </c>
      <c r="AL72" s="39">
        <v>2.38</v>
      </c>
      <c r="AM72" s="39">
        <v>3.7930000000000001</v>
      </c>
      <c r="AN72" s="39">
        <v>6.492</v>
      </c>
      <c r="AO72" s="39">
        <v>5.5E-2</v>
      </c>
      <c r="AP72" s="39">
        <v>0.23799999999999999</v>
      </c>
      <c r="AQ72" s="39">
        <v>3.8460000000000001</v>
      </c>
      <c r="AR72" s="39">
        <v>1.6719999999999999</v>
      </c>
      <c r="AS72" s="39">
        <v>14.769</v>
      </c>
      <c r="AT72" s="39">
        <v>2.0870000000000002</v>
      </c>
      <c r="AU72" s="39">
        <v>5.1289999999999996</v>
      </c>
      <c r="AV72" s="39">
        <v>3.827</v>
      </c>
      <c r="AW72" s="39">
        <v>1.4339999999999999</v>
      </c>
      <c r="AX72" s="39">
        <v>0.98799999999999999</v>
      </c>
      <c r="AY72" s="39">
        <v>9.8670000000000009</v>
      </c>
      <c r="AZ72" s="39">
        <v>8.8130000000000006</v>
      </c>
      <c r="BA72" s="39">
        <v>0</v>
      </c>
      <c r="BB72" s="39">
        <v>11.282</v>
      </c>
      <c r="BC72" s="39">
        <v>2.4540000000000002</v>
      </c>
      <c r="BD72" s="39">
        <v>0.33400000000000002</v>
      </c>
      <c r="BE72" s="39">
        <v>6.3819999999999997</v>
      </c>
      <c r="BF72" s="39">
        <v>16.8</v>
      </c>
      <c r="BG72" s="39">
        <v>0</v>
      </c>
      <c r="BH72" s="39">
        <v>5.4379999999999997</v>
      </c>
      <c r="BI72" s="39">
        <v>10.105</v>
      </c>
      <c r="BJ72" s="39">
        <v>13.85</v>
      </c>
      <c r="BK72" s="39">
        <v>0.182</v>
      </c>
    </row>
    <row r="73" spans="1:63" x14ac:dyDescent="0.2">
      <c r="A73" s="30">
        <f t="shared" si="12"/>
        <v>2018</v>
      </c>
      <c r="D73" s="30">
        <f t="shared" si="13"/>
        <v>0</v>
      </c>
      <c r="E73" s="30">
        <f t="shared" si="4"/>
        <v>25</v>
      </c>
      <c r="F73" s="30">
        <f t="shared" si="5"/>
        <v>12</v>
      </c>
      <c r="G73" s="30">
        <f t="shared" si="6"/>
        <v>1</v>
      </c>
      <c r="H73" s="30">
        <f t="shared" si="7"/>
        <v>0</v>
      </c>
      <c r="I73" s="30">
        <f t="shared" si="8"/>
        <v>0</v>
      </c>
      <c r="J73" s="30">
        <f t="shared" si="9"/>
        <v>0</v>
      </c>
      <c r="K73" s="30">
        <f t="shared" si="10"/>
        <v>0</v>
      </c>
      <c r="L73" s="30">
        <f t="shared" si="11"/>
        <v>10</v>
      </c>
      <c r="M73" s="38">
        <v>43374</v>
      </c>
      <c r="N73" s="39">
        <v>0.188</v>
      </c>
      <c r="O73" s="39">
        <v>0</v>
      </c>
      <c r="P73" s="39">
        <v>1.1879999999999999</v>
      </c>
      <c r="Q73" s="39">
        <v>0</v>
      </c>
      <c r="R73" s="39">
        <v>0</v>
      </c>
      <c r="S73" s="39">
        <v>0.65400000000000003</v>
      </c>
      <c r="T73" s="39">
        <v>0</v>
      </c>
      <c r="U73" s="39">
        <v>6.0250000000000004</v>
      </c>
      <c r="V73" s="39">
        <v>0.154</v>
      </c>
      <c r="W73" s="39">
        <v>0</v>
      </c>
      <c r="X73" s="39">
        <v>2.621</v>
      </c>
      <c r="Y73" s="39">
        <v>0</v>
      </c>
      <c r="Z73" s="39">
        <v>0</v>
      </c>
      <c r="AA73" s="39">
        <v>0.51400000000000001</v>
      </c>
      <c r="AB73" s="39">
        <v>0</v>
      </c>
      <c r="AC73" s="39">
        <v>0.30499999999999999</v>
      </c>
      <c r="AD73" s="39">
        <v>10.06</v>
      </c>
      <c r="AE73" s="39">
        <v>0</v>
      </c>
      <c r="AF73" s="39">
        <v>0</v>
      </c>
      <c r="AG73" s="39">
        <v>1.3180000000000001</v>
      </c>
      <c r="AH73" s="39">
        <v>0</v>
      </c>
      <c r="AI73" s="39">
        <v>0</v>
      </c>
      <c r="AJ73" s="39">
        <v>8.3000000000000004E-2</v>
      </c>
      <c r="AK73" s="39">
        <v>1.5960000000000001</v>
      </c>
      <c r="AL73" s="39">
        <v>0</v>
      </c>
      <c r="AM73" s="39">
        <v>1.8320000000000001</v>
      </c>
      <c r="AN73" s="39">
        <v>8.516</v>
      </c>
      <c r="AO73" s="39">
        <v>0</v>
      </c>
      <c r="AP73" s="39">
        <v>0</v>
      </c>
      <c r="AQ73" s="39">
        <v>0</v>
      </c>
      <c r="AR73" s="39">
        <v>0.83599999999999997</v>
      </c>
      <c r="AS73" s="39">
        <v>0</v>
      </c>
      <c r="AT73" s="39">
        <v>0</v>
      </c>
      <c r="AU73" s="39">
        <v>1.357</v>
      </c>
      <c r="AV73" s="39">
        <v>0</v>
      </c>
      <c r="AW73" s="39">
        <v>0.746</v>
      </c>
      <c r="AX73" s="39">
        <v>0</v>
      </c>
      <c r="AY73" s="39">
        <v>1.776</v>
      </c>
      <c r="AZ73" s="39">
        <v>0</v>
      </c>
      <c r="BA73" s="39">
        <v>0.46600000000000003</v>
      </c>
      <c r="BB73" s="39">
        <v>0.187</v>
      </c>
      <c r="BC73" s="39">
        <v>0</v>
      </c>
      <c r="BD73" s="39">
        <v>3.7999999999999999E-2</v>
      </c>
      <c r="BE73" s="39">
        <v>0</v>
      </c>
      <c r="BF73" s="39">
        <v>6.3319999999999999</v>
      </c>
      <c r="BG73" s="39">
        <v>0</v>
      </c>
      <c r="BH73" s="39">
        <v>0</v>
      </c>
      <c r="BI73" s="39">
        <v>0.34200000000000003</v>
      </c>
      <c r="BJ73" s="39">
        <v>0.19900000000000001</v>
      </c>
      <c r="BK73" s="39">
        <v>1.012</v>
      </c>
    </row>
    <row r="74" spans="1:63" x14ac:dyDescent="0.2">
      <c r="A74" s="30">
        <f t="shared" si="12"/>
        <v>2018</v>
      </c>
      <c r="D74" s="30">
        <f t="shared" si="13"/>
        <v>0</v>
      </c>
      <c r="E74" s="30">
        <f t="shared" si="4"/>
        <v>11</v>
      </c>
      <c r="F74" s="30">
        <f t="shared" si="5"/>
        <v>0</v>
      </c>
      <c r="G74" s="30">
        <f t="shared" si="6"/>
        <v>0</v>
      </c>
      <c r="H74" s="30">
        <f t="shared" si="7"/>
        <v>0</v>
      </c>
      <c r="I74" s="30">
        <f t="shared" si="8"/>
        <v>0</v>
      </c>
      <c r="J74" s="30">
        <f t="shared" si="9"/>
        <v>0</v>
      </c>
      <c r="K74" s="30">
        <f t="shared" si="10"/>
        <v>0</v>
      </c>
      <c r="L74" s="30">
        <f t="shared" si="11"/>
        <v>11</v>
      </c>
      <c r="M74" s="38">
        <v>43405</v>
      </c>
      <c r="N74" s="39">
        <v>0</v>
      </c>
      <c r="O74" s="39">
        <v>0.40500000000000003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9.5000000000000001E-2</v>
      </c>
      <c r="AE74" s="39">
        <v>0</v>
      </c>
      <c r="AF74" s="39">
        <v>0</v>
      </c>
      <c r="AG74" s="39">
        <v>0</v>
      </c>
      <c r="AH74" s="39">
        <v>0</v>
      </c>
      <c r="AI74" s="39">
        <v>0.95799999999999996</v>
      </c>
      <c r="AJ74" s="39">
        <v>0</v>
      </c>
      <c r="AK74" s="39">
        <v>0</v>
      </c>
      <c r="AL74" s="39">
        <v>0</v>
      </c>
      <c r="AM74" s="39">
        <v>0.19500000000000001</v>
      </c>
      <c r="AN74" s="39">
        <v>0</v>
      </c>
      <c r="AO74" s="39">
        <v>0</v>
      </c>
      <c r="AP74" s="39">
        <v>0.56699999999999995</v>
      </c>
      <c r="AQ74" s="39">
        <v>0</v>
      </c>
      <c r="AR74" s="39">
        <v>0</v>
      </c>
      <c r="AS74" s="39">
        <v>0.25800000000000001</v>
      </c>
      <c r="AT74" s="39">
        <v>0</v>
      </c>
      <c r="AU74" s="39">
        <v>0.104</v>
      </c>
      <c r="AV74" s="39">
        <v>0</v>
      </c>
      <c r="AW74" s="39">
        <v>0</v>
      </c>
      <c r="AX74" s="39">
        <v>0.56299999999999994</v>
      </c>
      <c r="AY74" s="39">
        <v>0</v>
      </c>
      <c r="AZ74" s="39">
        <v>0</v>
      </c>
      <c r="BA74" s="39">
        <v>0</v>
      </c>
      <c r="BB74" s="39">
        <v>0</v>
      </c>
      <c r="BC74" s="39">
        <v>0</v>
      </c>
      <c r="BD74" s="39">
        <v>0</v>
      </c>
      <c r="BE74" s="39">
        <v>0.14499999999999999</v>
      </c>
      <c r="BF74" s="39">
        <v>0</v>
      </c>
      <c r="BG74" s="39">
        <v>0.2</v>
      </c>
      <c r="BH74" s="39">
        <v>0</v>
      </c>
      <c r="BI74" s="39">
        <v>0</v>
      </c>
      <c r="BJ74" s="39">
        <v>0</v>
      </c>
      <c r="BK74" s="39">
        <v>4.5999999999999999E-2</v>
      </c>
    </row>
    <row r="75" spans="1:63" x14ac:dyDescent="0.2">
      <c r="A75" s="30">
        <f t="shared" si="12"/>
        <v>2018</v>
      </c>
      <c r="D75" s="30">
        <f t="shared" si="13"/>
        <v>0</v>
      </c>
      <c r="E75" s="30">
        <f t="shared" si="4"/>
        <v>25</v>
      </c>
      <c r="F75" s="30">
        <f t="shared" si="5"/>
        <v>17</v>
      </c>
      <c r="G75" s="30">
        <f t="shared" si="6"/>
        <v>1</v>
      </c>
      <c r="H75" s="30">
        <f t="shared" si="7"/>
        <v>0</v>
      </c>
      <c r="I75" s="30">
        <f t="shared" si="8"/>
        <v>0</v>
      </c>
      <c r="J75" s="30">
        <f t="shared" si="9"/>
        <v>0</v>
      </c>
      <c r="K75" s="30">
        <f t="shared" si="10"/>
        <v>0</v>
      </c>
      <c r="L75" s="30">
        <f t="shared" si="11"/>
        <v>12</v>
      </c>
      <c r="M75" s="38">
        <v>43435</v>
      </c>
      <c r="N75" s="39">
        <v>0</v>
      </c>
      <c r="O75" s="39">
        <v>0</v>
      </c>
      <c r="P75" s="39">
        <v>0</v>
      </c>
      <c r="Q75" s="39">
        <v>2.3980000000000001</v>
      </c>
      <c r="R75" s="39">
        <v>1.5680000000000001</v>
      </c>
      <c r="S75" s="39">
        <v>0</v>
      </c>
      <c r="T75" s="39">
        <v>0</v>
      </c>
      <c r="U75" s="39">
        <v>0.92900000000000005</v>
      </c>
      <c r="V75" s="39">
        <v>0.496</v>
      </c>
      <c r="W75" s="39">
        <v>0</v>
      </c>
      <c r="X75" s="39">
        <v>4.5129999999999999</v>
      </c>
      <c r="Y75" s="39">
        <v>0</v>
      </c>
      <c r="Z75" s="39">
        <v>2.8210000000000002</v>
      </c>
      <c r="AA75" s="39">
        <v>0</v>
      </c>
      <c r="AB75" s="39">
        <v>0</v>
      </c>
      <c r="AC75" s="39">
        <v>2.1379999999999999</v>
      </c>
      <c r="AD75" s="39">
        <v>0</v>
      </c>
      <c r="AE75" s="39">
        <v>3.887</v>
      </c>
      <c r="AF75" s="39">
        <v>0</v>
      </c>
      <c r="AG75" s="39">
        <v>0</v>
      </c>
      <c r="AH75" s="39">
        <v>6.0650000000000004</v>
      </c>
      <c r="AI75" s="39">
        <v>0</v>
      </c>
      <c r="AJ75" s="39">
        <v>1.4690000000000001</v>
      </c>
      <c r="AK75" s="39">
        <v>0.32400000000000001</v>
      </c>
      <c r="AL75" s="39">
        <v>3.08</v>
      </c>
      <c r="AM75" s="39">
        <v>0</v>
      </c>
      <c r="AN75" s="39">
        <v>2.464</v>
      </c>
      <c r="AO75" s="39">
        <v>0.77900000000000003</v>
      </c>
      <c r="AP75" s="39">
        <v>0.48499999999999999</v>
      </c>
      <c r="AQ75" s="39">
        <v>1.6539999999999999</v>
      </c>
      <c r="AR75" s="39">
        <v>0</v>
      </c>
      <c r="AS75" s="39">
        <v>2.0110000000000001</v>
      </c>
      <c r="AT75" s="39">
        <v>0</v>
      </c>
      <c r="AU75" s="39">
        <v>3.202</v>
      </c>
      <c r="AV75" s="39">
        <v>0.48799999999999999</v>
      </c>
      <c r="AW75" s="39">
        <v>0</v>
      </c>
      <c r="AX75" s="39">
        <v>0</v>
      </c>
      <c r="AY75" s="39">
        <v>3.21</v>
      </c>
      <c r="AZ75" s="39">
        <v>0</v>
      </c>
      <c r="BA75" s="39">
        <v>15.497999999999999</v>
      </c>
      <c r="BB75" s="39">
        <v>0.71199999999999997</v>
      </c>
      <c r="BC75" s="39">
        <v>0</v>
      </c>
      <c r="BD75" s="39">
        <v>0</v>
      </c>
      <c r="BE75" s="39">
        <v>0</v>
      </c>
      <c r="BF75" s="39">
        <v>0</v>
      </c>
      <c r="BG75" s="39">
        <v>0</v>
      </c>
      <c r="BH75" s="39">
        <v>1.732</v>
      </c>
      <c r="BI75" s="39">
        <v>4.8000000000000001E-2</v>
      </c>
      <c r="BJ75" s="39">
        <v>2.7410000000000001</v>
      </c>
      <c r="BK75" s="39">
        <v>0</v>
      </c>
    </row>
    <row r="76" spans="1:63" x14ac:dyDescent="0.2">
      <c r="A76" s="30">
        <f t="shared" si="12"/>
        <v>2019</v>
      </c>
      <c r="D76" s="30">
        <f t="shared" si="13"/>
        <v>0</v>
      </c>
      <c r="E76" s="30">
        <f t="shared" si="4"/>
        <v>20</v>
      </c>
      <c r="F76" s="30">
        <f t="shared" si="5"/>
        <v>13</v>
      </c>
      <c r="G76" s="30">
        <f t="shared" si="6"/>
        <v>0</v>
      </c>
      <c r="H76" s="30">
        <f t="shared" si="7"/>
        <v>0</v>
      </c>
      <c r="I76" s="30">
        <f t="shared" si="8"/>
        <v>0</v>
      </c>
      <c r="J76" s="30">
        <f t="shared" si="9"/>
        <v>0</v>
      </c>
      <c r="K76" s="30">
        <f t="shared" si="10"/>
        <v>0</v>
      </c>
      <c r="L76" s="30">
        <f t="shared" si="11"/>
        <v>1</v>
      </c>
      <c r="M76" s="38">
        <v>43466</v>
      </c>
      <c r="N76" s="39">
        <v>6.3E-2</v>
      </c>
      <c r="O76" s="39">
        <v>1.7370000000000001</v>
      </c>
      <c r="P76" s="39">
        <v>0</v>
      </c>
      <c r="Q76" s="39">
        <v>0.151</v>
      </c>
      <c r="R76" s="39">
        <v>5.8999999999999997E-2</v>
      </c>
      <c r="S76" s="39">
        <v>0</v>
      </c>
      <c r="T76" s="39">
        <v>1.357</v>
      </c>
      <c r="U76" s="39">
        <v>0</v>
      </c>
      <c r="V76" s="39">
        <v>1.38</v>
      </c>
      <c r="W76" s="39">
        <v>0</v>
      </c>
      <c r="X76" s="39">
        <v>0</v>
      </c>
      <c r="Y76" s="39">
        <v>0</v>
      </c>
      <c r="Z76" s="39">
        <v>1.865</v>
      </c>
      <c r="AA76" s="39">
        <v>0</v>
      </c>
      <c r="AB76" s="39">
        <v>0</v>
      </c>
      <c r="AC76" s="39">
        <v>0.872</v>
      </c>
      <c r="AD76" s="39">
        <v>7.6929999999999996</v>
      </c>
      <c r="AE76" s="39">
        <v>0</v>
      </c>
      <c r="AF76" s="39">
        <v>0.96899999999999997</v>
      </c>
      <c r="AG76" s="39">
        <v>0</v>
      </c>
      <c r="AH76" s="39">
        <v>0</v>
      </c>
      <c r="AI76" s="39">
        <v>0</v>
      </c>
      <c r="AJ76" s="39">
        <v>1.238</v>
      </c>
      <c r="AK76" s="39">
        <v>0</v>
      </c>
      <c r="AL76" s="39">
        <v>0</v>
      </c>
      <c r="AM76" s="39">
        <v>0</v>
      </c>
      <c r="AN76" s="39">
        <v>0</v>
      </c>
      <c r="AO76" s="39">
        <v>1.3480000000000001</v>
      </c>
      <c r="AP76" s="39">
        <v>0</v>
      </c>
      <c r="AQ76" s="39">
        <v>0</v>
      </c>
      <c r="AR76" s="39">
        <v>1.57</v>
      </c>
      <c r="AS76" s="39">
        <v>0</v>
      </c>
      <c r="AT76" s="39">
        <v>0</v>
      </c>
      <c r="AU76" s="39">
        <v>1.0940000000000001</v>
      </c>
      <c r="AV76" s="39">
        <v>0</v>
      </c>
      <c r="AW76" s="39">
        <v>0.56899999999999995</v>
      </c>
      <c r="AX76" s="39">
        <v>0</v>
      </c>
      <c r="AY76" s="39">
        <v>1.0820000000000001</v>
      </c>
      <c r="AZ76" s="39">
        <v>0</v>
      </c>
      <c r="BA76" s="39">
        <v>0</v>
      </c>
      <c r="BB76" s="39">
        <v>9.5190000000000001</v>
      </c>
      <c r="BC76" s="39">
        <v>0</v>
      </c>
      <c r="BD76" s="39">
        <v>0</v>
      </c>
      <c r="BE76" s="39">
        <v>0</v>
      </c>
      <c r="BF76" s="39">
        <v>1.641</v>
      </c>
      <c r="BG76" s="39">
        <v>0</v>
      </c>
      <c r="BH76" s="39">
        <v>0</v>
      </c>
      <c r="BI76" s="39">
        <v>0.53100000000000003</v>
      </c>
      <c r="BJ76" s="39">
        <v>0</v>
      </c>
      <c r="BK76" s="39">
        <v>7.5</v>
      </c>
    </row>
    <row r="77" spans="1:63" x14ac:dyDescent="0.2">
      <c r="A77" s="30">
        <f t="shared" si="12"/>
        <v>2019</v>
      </c>
      <c r="D77" s="30">
        <f t="shared" si="13"/>
        <v>0</v>
      </c>
      <c r="E77" s="30">
        <f t="shared" si="4"/>
        <v>20</v>
      </c>
      <c r="F77" s="30">
        <f t="shared" si="5"/>
        <v>6</v>
      </c>
      <c r="G77" s="30">
        <f t="shared" si="6"/>
        <v>0</v>
      </c>
      <c r="H77" s="30">
        <f t="shared" si="7"/>
        <v>0</v>
      </c>
      <c r="I77" s="30">
        <f t="shared" si="8"/>
        <v>0</v>
      </c>
      <c r="J77" s="30">
        <f t="shared" si="9"/>
        <v>0</v>
      </c>
      <c r="K77" s="30">
        <f t="shared" si="10"/>
        <v>0</v>
      </c>
      <c r="L77" s="30">
        <f t="shared" si="11"/>
        <v>2</v>
      </c>
      <c r="M77" s="38">
        <v>43497</v>
      </c>
      <c r="N77" s="39">
        <v>0</v>
      </c>
      <c r="O77" s="39">
        <v>0.45400000000000001</v>
      </c>
      <c r="P77" s="39">
        <v>0</v>
      </c>
      <c r="Q77" s="39">
        <v>0</v>
      </c>
      <c r="R77" s="39">
        <v>0</v>
      </c>
      <c r="S77" s="39">
        <v>0</v>
      </c>
      <c r="T77" s="39">
        <v>0.151</v>
      </c>
      <c r="U77" s="39">
        <v>0</v>
      </c>
      <c r="V77" s="39">
        <v>0.32700000000000001</v>
      </c>
      <c r="W77" s="39">
        <v>0</v>
      </c>
      <c r="X77" s="39">
        <v>0</v>
      </c>
      <c r="Y77" s="39">
        <v>0.52600000000000002</v>
      </c>
      <c r="Z77" s="39">
        <v>0</v>
      </c>
      <c r="AA77" s="39">
        <v>4.9580000000000002</v>
      </c>
      <c r="AB77" s="39">
        <v>0</v>
      </c>
      <c r="AC77" s="39">
        <v>0</v>
      </c>
      <c r="AD77" s="39">
        <v>8.7999999999999995E-2</v>
      </c>
      <c r="AE77" s="39">
        <v>0</v>
      </c>
      <c r="AF77" s="39">
        <v>4.5999999999999999E-2</v>
      </c>
      <c r="AG77" s="39">
        <v>0.65500000000000003</v>
      </c>
      <c r="AH77" s="39">
        <v>0</v>
      </c>
      <c r="AI77" s="39">
        <v>3.597</v>
      </c>
      <c r="AJ77" s="39">
        <v>0.89500000000000002</v>
      </c>
      <c r="AK77" s="39">
        <v>0</v>
      </c>
      <c r="AL77" s="39">
        <v>5.1999999999999998E-2</v>
      </c>
      <c r="AM77" s="39">
        <v>0</v>
      </c>
      <c r="AN77" s="39">
        <v>0</v>
      </c>
      <c r="AO77" s="39">
        <v>0.60399999999999998</v>
      </c>
      <c r="AP77" s="39">
        <v>1.0489999999999999</v>
      </c>
      <c r="AQ77" s="39">
        <v>0</v>
      </c>
      <c r="AR77" s="39">
        <v>2.38</v>
      </c>
      <c r="AS77" s="39">
        <v>0</v>
      </c>
      <c r="AT77" s="39">
        <v>0</v>
      </c>
      <c r="AU77" s="39">
        <v>0</v>
      </c>
      <c r="AV77" s="39">
        <v>1.06</v>
      </c>
      <c r="AW77" s="39">
        <v>0</v>
      </c>
      <c r="AX77" s="39">
        <v>0.92200000000000004</v>
      </c>
      <c r="AY77" s="39">
        <v>0</v>
      </c>
      <c r="AZ77" s="39">
        <v>0</v>
      </c>
      <c r="BA77" s="39">
        <v>0.37</v>
      </c>
      <c r="BB77" s="39">
        <v>0</v>
      </c>
      <c r="BC77" s="39">
        <v>0.57599999999999996</v>
      </c>
      <c r="BD77" s="39">
        <v>0</v>
      </c>
      <c r="BE77" s="39">
        <v>2.1429999999999998</v>
      </c>
      <c r="BF77" s="39">
        <v>0</v>
      </c>
      <c r="BG77" s="39">
        <v>0</v>
      </c>
      <c r="BH77" s="39">
        <v>0</v>
      </c>
      <c r="BI77" s="39">
        <v>0</v>
      </c>
      <c r="BJ77" s="39">
        <v>0.17100000000000001</v>
      </c>
      <c r="BK77" s="39">
        <v>0</v>
      </c>
    </row>
    <row r="78" spans="1:63" x14ac:dyDescent="0.2">
      <c r="A78" s="30">
        <f t="shared" si="12"/>
        <v>2019</v>
      </c>
      <c r="D78" s="30">
        <f t="shared" si="13"/>
        <v>0</v>
      </c>
      <c r="E78" s="30">
        <f t="shared" si="4"/>
        <v>10</v>
      </c>
      <c r="F78" s="30">
        <f t="shared" si="5"/>
        <v>4</v>
      </c>
      <c r="G78" s="30">
        <f t="shared" si="6"/>
        <v>0</v>
      </c>
      <c r="H78" s="30">
        <f t="shared" si="7"/>
        <v>0</v>
      </c>
      <c r="I78" s="30">
        <f t="shared" si="8"/>
        <v>0</v>
      </c>
      <c r="J78" s="30">
        <f t="shared" si="9"/>
        <v>0</v>
      </c>
      <c r="K78" s="30">
        <f t="shared" si="10"/>
        <v>0</v>
      </c>
      <c r="L78" s="30">
        <f t="shared" si="11"/>
        <v>3</v>
      </c>
      <c r="M78" s="38">
        <v>43525</v>
      </c>
      <c r="N78" s="39">
        <v>0</v>
      </c>
      <c r="O78" s="39">
        <v>0</v>
      </c>
      <c r="P78" s="39">
        <v>0</v>
      </c>
      <c r="Q78" s="39">
        <v>0.6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7.8E-2</v>
      </c>
      <c r="X78" s="39">
        <v>0</v>
      </c>
      <c r="Y78" s="39">
        <v>0</v>
      </c>
      <c r="Z78" s="39">
        <v>0</v>
      </c>
      <c r="AA78" s="39">
        <v>0.309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1.163</v>
      </c>
      <c r="AI78" s="39">
        <v>0</v>
      </c>
      <c r="AJ78" s="39">
        <v>0</v>
      </c>
      <c r="AK78" s="39">
        <v>0</v>
      </c>
      <c r="AL78" s="39">
        <v>0</v>
      </c>
      <c r="AM78" s="39">
        <v>4.1319999999999997</v>
      </c>
      <c r="AN78" s="39">
        <v>0</v>
      </c>
      <c r="AO78" s="39">
        <v>0</v>
      </c>
      <c r="AP78" s="39">
        <v>0</v>
      </c>
      <c r="AQ78" s="39">
        <v>0.77700000000000002</v>
      </c>
      <c r="AR78" s="39">
        <v>0</v>
      </c>
      <c r="AS78" s="39">
        <v>0.13800000000000001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1.0680000000000001</v>
      </c>
      <c r="BB78" s="39">
        <v>0</v>
      </c>
      <c r="BC78" s="39">
        <v>0.45500000000000002</v>
      </c>
      <c r="BD78" s="39">
        <v>0</v>
      </c>
      <c r="BE78" s="39">
        <v>0</v>
      </c>
      <c r="BF78" s="39">
        <v>0</v>
      </c>
      <c r="BG78" s="39">
        <v>0</v>
      </c>
      <c r="BH78" s="39">
        <v>0</v>
      </c>
      <c r="BI78" s="39">
        <v>1.302</v>
      </c>
      <c r="BJ78" s="39">
        <v>0</v>
      </c>
      <c r="BK78" s="39">
        <v>0</v>
      </c>
    </row>
    <row r="79" spans="1:63" x14ac:dyDescent="0.2">
      <c r="A79" s="30">
        <f t="shared" si="12"/>
        <v>2019</v>
      </c>
      <c r="D79" s="30">
        <f t="shared" si="13"/>
        <v>0</v>
      </c>
      <c r="E79" s="30">
        <f t="shared" si="4"/>
        <v>6</v>
      </c>
      <c r="F79" s="30">
        <f t="shared" si="5"/>
        <v>2</v>
      </c>
      <c r="G79" s="30">
        <f t="shared" si="6"/>
        <v>0</v>
      </c>
      <c r="H79" s="30">
        <f t="shared" si="7"/>
        <v>0</v>
      </c>
      <c r="I79" s="30">
        <f t="shared" si="8"/>
        <v>0</v>
      </c>
      <c r="J79" s="30">
        <f t="shared" si="9"/>
        <v>0</v>
      </c>
      <c r="K79" s="30">
        <f t="shared" si="10"/>
        <v>0</v>
      </c>
      <c r="L79" s="30">
        <f t="shared" si="11"/>
        <v>4</v>
      </c>
      <c r="M79" s="38">
        <v>43556</v>
      </c>
      <c r="N79" s="39">
        <v>0</v>
      </c>
      <c r="O79" s="39">
        <v>0</v>
      </c>
      <c r="P79" s="39">
        <v>0</v>
      </c>
      <c r="Q79" s="39">
        <v>0.26600000000000001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0.185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0.154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1.2110000000000001</v>
      </c>
      <c r="AT79" s="39"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  <c r="BB79" s="39">
        <v>1.272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0.315</v>
      </c>
      <c r="BK79" s="39">
        <v>0</v>
      </c>
    </row>
    <row r="80" spans="1:63" x14ac:dyDescent="0.2">
      <c r="A80" s="30">
        <f t="shared" si="12"/>
        <v>2019</v>
      </c>
      <c r="D80" s="30">
        <f t="shared" si="13"/>
        <v>0</v>
      </c>
      <c r="E80" s="30">
        <f t="shared" si="4"/>
        <v>8</v>
      </c>
      <c r="F80" s="30">
        <f t="shared" si="5"/>
        <v>3</v>
      </c>
      <c r="G80" s="30">
        <f t="shared" si="6"/>
        <v>0</v>
      </c>
      <c r="H80" s="30">
        <f t="shared" si="7"/>
        <v>0</v>
      </c>
      <c r="I80" s="30">
        <f t="shared" si="8"/>
        <v>0</v>
      </c>
      <c r="J80" s="30">
        <f t="shared" si="9"/>
        <v>0</v>
      </c>
      <c r="K80" s="30">
        <f t="shared" si="10"/>
        <v>0</v>
      </c>
      <c r="L80" s="30">
        <f t="shared" si="11"/>
        <v>5</v>
      </c>
      <c r="M80" s="38">
        <v>43586</v>
      </c>
      <c r="N80" s="39">
        <v>1.0309999999999999</v>
      </c>
      <c r="O80" s="39">
        <v>0</v>
      </c>
      <c r="P80" s="39">
        <v>0</v>
      </c>
      <c r="Q80" s="39">
        <v>0</v>
      </c>
      <c r="R80" s="39">
        <v>0</v>
      </c>
      <c r="S80" s="39">
        <v>0.48399999999999999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1.246</v>
      </c>
      <c r="AB80" s="39">
        <v>0</v>
      </c>
      <c r="AC80" s="39">
        <v>0.97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0.82599999999999996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1.137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0.42099999999999999</v>
      </c>
      <c r="BH80" s="39">
        <v>0</v>
      </c>
      <c r="BI80" s="39">
        <v>6.0000000000000001E-3</v>
      </c>
      <c r="BJ80" s="39">
        <v>0</v>
      </c>
      <c r="BK80" s="39">
        <v>0</v>
      </c>
    </row>
    <row r="81" spans="1:63" x14ac:dyDescent="0.2">
      <c r="A81" s="30">
        <f t="shared" si="12"/>
        <v>2019</v>
      </c>
      <c r="D81" s="30">
        <f t="shared" si="13"/>
        <v>0</v>
      </c>
      <c r="E81" s="30">
        <f t="shared" si="4"/>
        <v>41</v>
      </c>
      <c r="F81" s="30">
        <f t="shared" si="5"/>
        <v>22</v>
      </c>
      <c r="G81" s="30">
        <f t="shared" si="6"/>
        <v>1</v>
      </c>
      <c r="H81" s="30">
        <f t="shared" si="7"/>
        <v>0</v>
      </c>
      <c r="I81" s="30">
        <f t="shared" si="8"/>
        <v>0</v>
      </c>
      <c r="J81" s="30">
        <f t="shared" si="9"/>
        <v>0</v>
      </c>
      <c r="K81" s="30">
        <f t="shared" si="10"/>
        <v>0</v>
      </c>
      <c r="L81" s="30">
        <f t="shared" si="11"/>
        <v>6</v>
      </c>
      <c r="M81" s="38">
        <v>43617</v>
      </c>
      <c r="N81" s="39">
        <v>0.70799999999999996</v>
      </c>
      <c r="O81" s="39">
        <v>3.2040000000000002</v>
      </c>
      <c r="P81" s="39">
        <v>1.206</v>
      </c>
      <c r="Q81" s="39">
        <v>0</v>
      </c>
      <c r="R81" s="39">
        <v>0.124</v>
      </c>
      <c r="S81" s="39">
        <v>1.1020000000000001</v>
      </c>
      <c r="T81" s="39">
        <v>0.24199999999999999</v>
      </c>
      <c r="U81" s="39">
        <v>0.76800000000000002</v>
      </c>
      <c r="V81" s="39">
        <v>1.222</v>
      </c>
      <c r="W81" s="39">
        <v>0</v>
      </c>
      <c r="X81" s="39">
        <v>3.76</v>
      </c>
      <c r="Y81" s="39">
        <v>1.4690000000000001</v>
      </c>
      <c r="Z81" s="39">
        <v>1.097</v>
      </c>
      <c r="AA81" s="39">
        <v>0.47299999999999998</v>
      </c>
      <c r="AB81" s="39">
        <v>0.72199999999999998</v>
      </c>
      <c r="AC81" s="39">
        <v>0.14000000000000001</v>
      </c>
      <c r="AD81" s="39">
        <v>5.1999999999999998E-2</v>
      </c>
      <c r="AE81" s="39">
        <v>1.3420000000000001</v>
      </c>
      <c r="AF81" s="39">
        <v>0.88400000000000001</v>
      </c>
      <c r="AG81" s="39">
        <v>0.29399999999999998</v>
      </c>
      <c r="AH81" s="39">
        <v>0</v>
      </c>
      <c r="AI81" s="39">
        <v>0.52100000000000002</v>
      </c>
      <c r="AJ81" s="39">
        <v>0.67400000000000004</v>
      </c>
      <c r="AK81" s="39">
        <v>0.28599999999999998</v>
      </c>
      <c r="AL81" s="39">
        <v>0.35599999999999998</v>
      </c>
      <c r="AM81" s="39">
        <v>11.742000000000001</v>
      </c>
      <c r="AN81" s="39">
        <v>5.367</v>
      </c>
      <c r="AO81" s="39">
        <v>0</v>
      </c>
      <c r="AP81" s="39">
        <v>0</v>
      </c>
      <c r="AQ81" s="39">
        <v>1.5</v>
      </c>
      <c r="AR81" s="39">
        <v>0.621</v>
      </c>
      <c r="AS81" s="39">
        <v>3.5209999999999999</v>
      </c>
      <c r="AT81" s="39">
        <v>2.6019999999999999</v>
      </c>
      <c r="AU81" s="39">
        <v>2.5840000000000001</v>
      </c>
      <c r="AV81" s="39">
        <v>0.17100000000000001</v>
      </c>
      <c r="AW81" s="39">
        <v>1.657</v>
      </c>
      <c r="AX81" s="39">
        <v>0.14699999999999999</v>
      </c>
      <c r="AY81" s="39">
        <v>1.2889999999999999</v>
      </c>
      <c r="AZ81" s="39">
        <v>0.48199999999999998</v>
      </c>
      <c r="BA81" s="39">
        <v>1.6990000000000001</v>
      </c>
      <c r="BB81" s="39">
        <v>1.746</v>
      </c>
      <c r="BC81" s="39">
        <v>0</v>
      </c>
      <c r="BD81" s="39">
        <v>4.5999999999999999E-2</v>
      </c>
      <c r="BE81" s="39">
        <v>2.27</v>
      </c>
      <c r="BF81" s="39">
        <v>2.2730000000000001</v>
      </c>
      <c r="BG81" s="39">
        <v>0</v>
      </c>
      <c r="BH81" s="39">
        <v>3.1</v>
      </c>
      <c r="BI81" s="39">
        <v>0</v>
      </c>
      <c r="BJ81" s="39">
        <v>1.8129999999999999</v>
      </c>
      <c r="BK81" s="39">
        <v>0</v>
      </c>
    </row>
    <row r="82" spans="1:63" x14ac:dyDescent="0.2">
      <c r="A82" s="30">
        <f t="shared" si="12"/>
        <v>2019</v>
      </c>
      <c r="D82" s="30">
        <f t="shared" si="13"/>
        <v>0</v>
      </c>
      <c r="E82" s="30">
        <f t="shared" si="4"/>
        <v>50</v>
      </c>
      <c r="F82" s="30">
        <f t="shared" si="5"/>
        <v>50</v>
      </c>
      <c r="G82" s="30">
        <f t="shared" si="6"/>
        <v>7</v>
      </c>
      <c r="H82" s="30">
        <f t="shared" si="7"/>
        <v>0</v>
      </c>
      <c r="I82" s="30">
        <f t="shared" si="8"/>
        <v>0</v>
      </c>
      <c r="J82" s="30">
        <f t="shared" si="9"/>
        <v>0</v>
      </c>
      <c r="K82" s="30">
        <f t="shared" si="10"/>
        <v>0</v>
      </c>
      <c r="L82" s="30">
        <f t="shared" si="11"/>
        <v>7</v>
      </c>
      <c r="M82" s="38">
        <v>43647</v>
      </c>
      <c r="N82" s="39">
        <v>7.4829999999999997</v>
      </c>
      <c r="O82" s="39">
        <v>1.3740000000000001</v>
      </c>
      <c r="P82" s="39">
        <v>9.7360000000000007</v>
      </c>
      <c r="Q82" s="39">
        <v>3.004</v>
      </c>
      <c r="R82" s="39">
        <v>3.1869999999999998</v>
      </c>
      <c r="S82" s="39">
        <v>12.02</v>
      </c>
      <c r="T82" s="39">
        <v>4.2880000000000003</v>
      </c>
      <c r="U82" s="39">
        <v>19.152000000000001</v>
      </c>
      <c r="V82" s="39">
        <v>2.5590000000000002</v>
      </c>
      <c r="W82" s="39">
        <v>6.68</v>
      </c>
      <c r="X82" s="39">
        <v>5.9889999999999999</v>
      </c>
      <c r="Y82" s="39">
        <v>4.2210000000000001</v>
      </c>
      <c r="Z82" s="39">
        <v>2.6909999999999998</v>
      </c>
      <c r="AA82" s="39">
        <v>9.9410000000000007</v>
      </c>
      <c r="AB82" s="39">
        <v>1.681</v>
      </c>
      <c r="AC82" s="39">
        <v>14.821999999999999</v>
      </c>
      <c r="AD82" s="39">
        <v>7.117</v>
      </c>
      <c r="AE82" s="39">
        <v>18.308</v>
      </c>
      <c r="AF82" s="39">
        <v>4.5609999999999999</v>
      </c>
      <c r="AG82" s="39">
        <v>4.8129999999999997</v>
      </c>
      <c r="AH82" s="39">
        <v>3.7650000000000001</v>
      </c>
      <c r="AI82" s="39">
        <v>6.9539999999999997</v>
      </c>
      <c r="AJ82" s="39">
        <v>7.4690000000000003</v>
      </c>
      <c r="AK82" s="39">
        <v>5.0389999999999997</v>
      </c>
      <c r="AL82" s="39">
        <v>3.6720000000000002</v>
      </c>
      <c r="AM82" s="39">
        <v>8.4280000000000008</v>
      </c>
      <c r="AN82" s="39">
        <v>6.5149999999999997</v>
      </c>
      <c r="AO82" s="39">
        <v>5.673</v>
      </c>
      <c r="AP82" s="39">
        <v>1.155</v>
      </c>
      <c r="AQ82" s="39">
        <v>9.3740000000000006</v>
      </c>
      <c r="AR82" s="39">
        <v>22.422999999999998</v>
      </c>
      <c r="AS82" s="39">
        <v>2.423</v>
      </c>
      <c r="AT82" s="39">
        <v>2.8170000000000002</v>
      </c>
      <c r="AU82" s="39">
        <v>5.2690000000000001</v>
      </c>
      <c r="AV82" s="39">
        <v>5.17</v>
      </c>
      <c r="AW82" s="39">
        <v>4.7370000000000001</v>
      </c>
      <c r="AX82" s="39">
        <v>4.9240000000000004</v>
      </c>
      <c r="AY82" s="39">
        <v>2.8330000000000002</v>
      </c>
      <c r="AZ82" s="39">
        <v>23.181999999999999</v>
      </c>
      <c r="BA82" s="39">
        <v>1.3420000000000001</v>
      </c>
      <c r="BB82" s="39">
        <v>4.8899999999999997</v>
      </c>
      <c r="BC82" s="39">
        <v>8.2460000000000004</v>
      </c>
      <c r="BD82" s="39">
        <v>7.2809999999999997</v>
      </c>
      <c r="BE82" s="39">
        <v>2.266</v>
      </c>
      <c r="BF82" s="39">
        <v>5.4530000000000003</v>
      </c>
      <c r="BG82" s="39">
        <v>4.32</v>
      </c>
      <c r="BH82" s="39">
        <v>10.164999999999999</v>
      </c>
      <c r="BI82" s="39">
        <v>3.7759999999999998</v>
      </c>
      <c r="BJ82" s="39">
        <v>4.6390000000000002</v>
      </c>
      <c r="BK82" s="39">
        <v>4.4029999999999996</v>
      </c>
    </row>
    <row r="83" spans="1:63" x14ac:dyDescent="0.2">
      <c r="A83" s="30">
        <f t="shared" si="12"/>
        <v>2019</v>
      </c>
      <c r="D83" s="30">
        <f t="shared" si="13"/>
        <v>1</v>
      </c>
      <c r="E83" s="30">
        <f t="shared" si="4"/>
        <v>50</v>
      </c>
      <c r="F83" s="30">
        <f t="shared" si="5"/>
        <v>50</v>
      </c>
      <c r="G83" s="30">
        <f t="shared" si="6"/>
        <v>9</v>
      </c>
      <c r="H83" s="30">
        <f t="shared" si="7"/>
        <v>0</v>
      </c>
      <c r="I83" s="30">
        <f t="shared" si="8"/>
        <v>0</v>
      </c>
      <c r="J83" s="30">
        <f t="shared" si="9"/>
        <v>0</v>
      </c>
      <c r="K83" s="30">
        <f t="shared" si="10"/>
        <v>0</v>
      </c>
      <c r="L83" s="30">
        <f t="shared" si="11"/>
        <v>8</v>
      </c>
      <c r="M83" s="38">
        <v>43678</v>
      </c>
      <c r="N83" s="39">
        <v>3.5129999999999999</v>
      </c>
      <c r="O83" s="39">
        <v>4.3330000000000002</v>
      </c>
      <c r="P83" s="39">
        <v>2.0939999999999999</v>
      </c>
      <c r="Q83" s="39">
        <v>4.7549999999999999</v>
      </c>
      <c r="R83" s="39">
        <v>4.5190000000000001</v>
      </c>
      <c r="S83" s="39">
        <v>4.617</v>
      </c>
      <c r="T83" s="39">
        <v>6.242</v>
      </c>
      <c r="U83" s="39">
        <v>3.3</v>
      </c>
      <c r="V83" s="39">
        <v>6.5659999999999998</v>
      </c>
      <c r="W83" s="39">
        <v>2.77</v>
      </c>
      <c r="X83" s="39">
        <v>10.576000000000001</v>
      </c>
      <c r="Y83" s="39">
        <v>4.9390000000000001</v>
      </c>
      <c r="Z83" s="39">
        <v>5.7610000000000001</v>
      </c>
      <c r="AA83" s="39">
        <v>1.9490000000000001</v>
      </c>
      <c r="AB83" s="39">
        <v>7.8259999999999996</v>
      </c>
      <c r="AC83" s="39">
        <v>3.4860000000000002</v>
      </c>
      <c r="AD83" s="39">
        <v>6.9550000000000001</v>
      </c>
      <c r="AE83" s="39">
        <v>3.327</v>
      </c>
      <c r="AF83" s="39">
        <v>3.5590000000000002</v>
      </c>
      <c r="AG83" s="39">
        <v>4.9660000000000002</v>
      </c>
      <c r="AH83" s="39">
        <v>10.414</v>
      </c>
      <c r="AI83" s="39">
        <v>9.4209999999999994</v>
      </c>
      <c r="AJ83" s="39">
        <v>2.63</v>
      </c>
      <c r="AK83" s="39">
        <v>9.0419999999999998</v>
      </c>
      <c r="AL83" s="39">
        <v>8.1470000000000002</v>
      </c>
      <c r="AM83" s="39">
        <v>2.6030000000000002</v>
      </c>
      <c r="AN83" s="39">
        <v>9.9320000000000004</v>
      </c>
      <c r="AO83" s="39">
        <v>2.1160000000000001</v>
      </c>
      <c r="AP83" s="39">
        <v>11.079000000000001</v>
      </c>
      <c r="AQ83" s="39">
        <v>3.46</v>
      </c>
      <c r="AR83" s="39">
        <v>10.305999999999999</v>
      </c>
      <c r="AS83" s="39">
        <v>2.13</v>
      </c>
      <c r="AT83" s="39">
        <v>2.5209999999999999</v>
      </c>
      <c r="AU83" s="39">
        <v>36.692999999999998</v>
      </c>
      <c r="AV83" s="39">
        <v>1.6879999999999999</v>
      </c>
      <c r="AW83" s="39">
        <v>9.1189999999999998</v>
      </c>
      <c r="AX83" s="39">
        <v>1.498</v>
      </c>
      <c r="AY83" s="39">
        <v>9.6050000000000004</v>
      </c>
      <c r="AZ83" s="39">
        <v>4.01</v>
      </c>
      <c r="BA83" s="39">
        <v>4.2699999999999996</v>
      </c>
      <c r="BB83" s="39">
        <v>3.9580000000000002</v>
      </c>
      <c r="BC83" s="39">
        <v>5.4649999999999999</v>
      </c>
      <c r="BD83" s="39">
        <v>10.768000000000001</v>
      </c>
      <c r="BE83" s="39">
        <v>3.956</v>
      </c>
      <c r="BF83" s="39">
        <v>12.441000000000001</v>
      </c>
      <c r="BG83" s="39">
        <v>3.7370000000000001</v>
      </c>
      <c r="BH83" s="39">
        <v>11.553000000000001</v>
      </c>
      <c r="BI83" s="39">
        <v>10.266999999999999</v>
      </c>
      <c r="BJ83" s="39">
        <v>6.8449999999999998</v>
      </c>
      <c r="BK83" s="39">
        <v>3.0750000000000002</v>
      </c>
    </row>
    <row r="84" spans="1:63" x14ac:dyDescent="0.2">
      <c r="A84" s="30">
        <f t="shared" si="12"/>
        <v>2019</v>
      </c>
      <c r="D84" s="30">
        <f t="shared" si="13"/>
        <v>1</v>
      </c>
      <c r="E84" s="30">
        <f t="shared" si="4"/>
        <v>49</v>
      </c>
      <c r="F84" s="30">
        <f t="shared" si="5"/>
        <v>42</v>
      </c>
      <c r="G84" s="30">
        <f t="shared" si="6"/>
        <v>7</v>
      </c>
      <c r="H84" s="30">
        <f t="shared" si="7"/>
        <v>0</v>
      </c>
      <c r="I84" s="30">
        <f t="shared" si="8"/>
        <v>0</v>
      </c>
      <c r="J84" s="30">
        <f t="shared" si="9"/>
        <v>0</v>
      </c>
      <c r="K84" s="30">
        <f t="shared" si="10"/>
        <v>0</v>
      </c>
      <c r="L84" s="30">
        <f t="shared" si="11"/>
        <v>9</v>
      </c>
      <c r="M84" s="38">
        <v>43709</v>
      </c>
      <c r="N84" s="39">
        <v>7.1669999999999998</v>
      </c>
      <c r="O84" s="39">
        <v>0.89200000000000002</v>
      </c>
      <c r="P84" s="39">
        <v>5.3810000000000002</v>
      </c>
      <c r="Q84" s="39">
        <v>1.6180000000000001</v>
      </c>
      <c r="R84" s="39">
        <v>10.041</v>
      </c>
      <c r="S84" s="39">
        <v>4.1000000000000002E-2</v>
      </c>
      <c r="T84" s="39">
        <v>8.8999999999999996E-2</v>
      </c>
      <c r="U84" s="39">
        <v>23.263000000000002</v>
      </c>
      <c r="V84" s="39">
        <v>3.706</v>
      </c>
      <c r="W84" s="39">
        <v>4.1829999999999998</v>
      </c>
      <c r="X84" s="39">
        <v>4.42</v>
      </c>
      <c r="Y84" s="39">
        <v>8.8719999999999999</v>
      </c>
      <c r="Z84" s="39">
        <v>2.984</v>
      </c>
      <c r="AA84" s="39">
        <v>5.47</v>
      </c>
      <c r="AB84" s="39">
        <v>10.736000000000001</v>
      </c>
      <c r="AC84" s="39">
        <v>2.5169999999999999</v>
      </c>
      <c r="AD84" s="39">
        <v>6.6109999999999998</v>
      </c>
      <c r="AE84" s="39">
        <v>3.2250000000000001</v>
      </c>
      <c r="AF84" s="39">
        <v>8.3010000000000002</v>
      </c>
      <c r="AG84" s="39">
        <v>3.569</v>
      </c>
      <c r="AH84" s="39">
        <v>1.6859999999999999</v>
      </c>
      <c r="AI84" s="39">
        <v>5.6219999999999999</v>
      </c>
      <c r="AJ84" s="39">
        <v>3.0000000000000001E-3</v>
      </c>
      <c r="AK84" s="39">
        <v>11.843</v>
      </c>
      <c r="AL84" s="39">
        <v>4.25</v>
      </c>
      <c r="AM84" s="39">
        <v>1.8480000000000001</v>
      </c>
      <c r="AN84" s="39">
        <v>2.1339999999999999</v>
      </c>
      <c r="AO84" s="39">
        <v>6.165</v>
      </c>
      <c r="AP84" s="39">
        <v>0.24299999999999999</v>
      </c>
      <c r="AQ84" s="39">
        <v>11.944000000000001</v>
      </c>
      <c r="AR84" s="39">
        <v>2.2309999999999999</v>
      </c>
      <c r="AS84" s="39">
        <v>5.9089999999999998</v>
      </c>
      <c r="AT84" s="39">
        <v>17.632000000000001</v>
      </c>
      <c r="AU84" s="39">
        <v>0</v>
      </c>
      <c r="AV84" s="39">
        <v>2.12</v>
      </c>
      <c r="AW84" s="39">
        <v>6.5640000000000001</v>
      </c>
      <c r="AX84" s="39">
        <v>4.234</v>
      </c>
      <c r="AY84" s="39">
        <v>3.49</v>
      </c>
      <c r="AZ84" s="39">
        <v>0.56399999999999995</v>
      </c>
      <c r="BA84" s="39">
        <v>8.73</v>
      </c>
      <c r="BB84" s="39">
        <v>2.222</v>
      </c>
      <c r="BC84" s="39">
        <v>4.6390000000000002</v>
      </c>
      <c r="BD84" s="39">
        <v>4.3330000000000002</v>
      </c>
      <c r="BE84" s="39">
        <v>3.6760000000000002</v>
      </c>
      <c r="BF84" s="39">
        <v>4.585</v>
      </c>
      <c r="BG84" s="39">
        <v>2.9820000000000002</v>
      </c>
      <c r="BH84" s="39">
        <v>0.8</v>
      </c>
      <c r="BI84" s="39">
        <v>30.234999999999999</v>
      </c>
      <c r="BJ84" s="39">
        <v>2.7280000000000002</v>
      </c>
      <c r="BK84" s="39">
        <v>9.4480000000000004</v>
      </c>
    </row>
    <row r="85" spans="1:63" x14ac:dyDescent="0.2">
      <c r="A85" s="30">
        <f t="shared" si="12"/>
        <v>2019</v>
      </c>
      <c r="D85" s="30">
        <f t="shared" si="13"/>
        <v>0</v>
      </c>
      <c r="E85" s="30">
        <f t="shared" si="4"/>
        <v>29</v>
      </c>
      <c r="F85" s="30">
        <f t="shared" si="5"/>
        <v>14</v>
      </c>
      <c r="G85" s="30">
        <f t="shared" si="6"/>
        <v>2</v>
      </c>
      <c r="H85" s="30">
        <f t="shared" si="7"/>
        <v>0</v>
      </c>
      <c r="I85" s="30">
        <f t="shared" si="8"/>
        <v>0</v>
      </c>
      <c r="J85" s="30">
        <f t="shared" si="9"/>
        <v>0</v>
      </c>
      <c r="K85" s="30">
        <f t="shared" si="10"/>
        <v>0</v>
      </c>
      <c r="L85" s="30">
        <f t="shared" si="11"/>
        <v>10</v>
      </c>
      <c r="M85" s="38">
        <v>43739</v>
      </c>
      <c r="N85" s="39">
        <v>1.226</v>
      </c>
      <c r="O85" s="39">
        <v>0</v>
      </c>
      <c r="P85" s="39">
        <v>0.16300000000000001</v>
      </c>
      <c r="Q85" s="39">
        <v>0</v>
      </c>
      <c r="R85" s="39">
        <v>1.5720000000000001</v>
      </c>
      <c r="S85" s="39">
        <v>0</v>
      </c>
      <c r="T85" s="39">
        <v>0</v>
      </c>
      <c r="U85" s="39">
        <v>14.151999999999999</v>
      </c>
      <c r="V85" s="39">
        <v>0</v>
      </c>
      <c r="W85" s="39">
        <v>1.1990000000000001</v>
      </c>
      <c r="X85" s="39">
        <v>0.376</v>
      </c>
      <c r="Y85" s="39">
        <v>0.997</v>
      </c>
      <c r="Z85" s="39">
        <v>0</v>
      </c>
      <c r="AA85" s="39">
        <v>0.95299999999999996</v>
      </c>
      <c r="AB85" s="39">
        <v>0</v>
      </c>
      <c r="AC85" s="39">
        <v>0.61499999999999999</v>
      </c>
      <c r="AD85" s="39">
        <v>3.4980000000000002</v>
      </c>
      <c r="AE85" s="39">
        <v>0.19700000000000001</v>
      </c>
      <c r="AF85" s="39">
        <v>0</v>
      </c>
      <c r="AG85" s="39">
        <v>0.93500000000000005</v>
      </c>
      <c r="AH85" s="39">
        <v>0</v>
      </c>
      <c r="AI85" s="39">
        <v>0.72099999999999997</v>
      </c>
      <c r="AJ85" s="39">
        <v>0.21199999999999999</v>
      </c>
      <c r="AK85" s="39">
        <v>0</v>
      </c>
      <c r="AL85" s="39">
        <v>0.64</v>
      </c>
      <c r="AM85" s="39">
        <v>0</v>
      </c>
      <c r="AN85" s="39">
        <v>3.3839999999999999</v>
      </c>
      <c r="AO85" s="39">
        <v>1.819</v>
      </c>
      <c r="AP85" s="39">
        <v>0</v>
      </c>
      <c r="AQ85" s="39">
        <v>1.4610000000000001</v>
      </c>
      <c r="AR85" s="39">
        <v>0</v>
      </c>
      <c r="AS85" s="39">
        <v>0</v>
      </c>
      <c r="AT85" s="39">
        <v>0</v>
      </c>
      <c r="AU85" s="39">
        <v>1.3640000000000001</v>
      </c>
      <c r="AV85" s="39">
        <v>2.0710000000000002</v>
      </c>
      <c r="AW85" s="39">
        <v>0</v>
      </c>
      <c r="AX85" s="39">
        <v>1.61</v>
      </c>
      <c r="AY85" s="39">
        <v>0</v>
      </c>
      <c r="AZ85" s="39">
        <v>0.47599999999999998</v>
      </c>
      <c r="BA85" s="39">
        <v>0</v>
      </c>
      <c r="BB85" s="39">
        <v>0.505</v>
      </c>
      <c r="BC85" s="39">
        <v>0.10199999999999999</v>
      </c>
      <c r="BD85" s="39">
        <v>0</v>
      </c>
      <c r="BE85" s="39">
        <v>0.49199999999999999</v>
      </c>
      <c r="BF85" s="39">
        <v>11.862</v>
      </c>
      <c r="BG85" s="39">
        <v>1.948</v>
      </c>
      <c r="BH85" s="39">
        <v>0.40400000000000003</v>
      </c>
      <c r="BI85" s="39">
        <v>0</v>
      </c>
      <c r="BJ85" s="39">
        <v>1.026</v>
      </c>
      <c r="BK85" s="39">
        <v>0</v>
      </c>
    </row>
    <row r="86" spans="1:63" x14ac:dyDescent="0.2">
      <c r="A86" s="30">
        <f t="shared" si="12"/>
        <v>2019</v>
      </c>
      <c r="D86" s="30">
        <f t="shared" si="13"/>
        <v>0</v>
      </c>
      <c r="E86" s="30">
        <f t="shared" si="4"/>
        <v>8</v>
      </c>
      <c r="F86" s="30">
        <f t="shared" si="5"/>
        <v>0</v>
      </c>
      <c r="G86" s="30">
        <f t="shared" si="6"/>
        <v>0</v>
      </c>
      <c r="H86" s="30">
        <f t="shared" si="7"/>
        <v>0</v>
      </c>
      <c r="I86" s="30">
        <f t="shared" si="8"/>
        <v>0</v>
      </c>
      <c r="J86" s="30">
        <f t="shared" si="9"/>
        <v>0</v>
      </c>
      <c r="K86" s="30">
        <f t="shared" si="10"/>
        <v>0</v>
      </c>
      <c r="L86" s="30">
        <f t="shared" si="11"/>
        <v>11</v>
      </c>
      <c r="M86" s="38">
        <v>43770</v>
      </c>
      <c r="N86" s="39">
        <v>0</v>
      </c>
      <c r="O86" s="39">
        <v>0.47199999999999998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0.182</v>
      </c>
      <c r="AF86" s="39">
        <v>0.92300000000000004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0</v>
      </c>
      <c r="AN86" s="39">
        <v>0</v>
      </c>
      <c r="AO86" s="39">
        <v>0</v>
      </c>
      <c r="AP86" s="39">
        <v>0</v>
      </c>
      <c r="AQ86" s="39">
        <v>0</v>
      </c>
      <c r="AR86" s="39">
        <v>0</v>
      </c>
      <c r="AS86" s="39">
        <v>0.63500000000000001</v>
      </c>
      <c r="AT86" s="39">
        <v>0</v>
      </c>
      <c r="AU86" s="39">
        <v>0</v>
      </c>
      <c r="AV86" s="39">
        <v>0.59899999999999998</v>
      </c>
      <c r="AW86" s="39">
        <v>0</v>
      </c>
      <c r="AX86" s="39">
        <v>0</v>
      </c>
      <c r="AY86" s="39">
        <v>0.23300000000000001</v>
      </c>
      <c r="AZ86" s="39">
        <v>0</v>
      </c>
      <c r="BA86" s="39">
        <v>0</v>
      </c>
      <c r="BB86" s="39">
        <v>0</v>
      </c>
      <c r="BC86" s="39">
        <v>0</v>
      </c>
      <c r="BD86" s="39">
        <v>0.36</v>
      </c>
      <c r="BE86" s="39">
        <v>0</v>
      </c>
      <c r="BF86" s="39">
        <v>0</v>
      </c>
      <c r="BG86" s="39">
        <v>7.0999999999999994E-2</v>
      </c>
      <c r="BH86" s="39">
        <v>0</v>
      </c>
      <c r="BI86" s="39">
        <v>0</v>
      </c>
      <c r="BJ86" s="39">
        <v>0</v>
      </c>
      <c r="BK86" s="39">
        <v>0</v>
      </c>
    </row>
    <row r="87" spans="1:63" x14ac:dyDescent="0.2">
      <c r="A87" s="30">
        <f t="shared" si="12"/>
        <v>2019</v>
      </c>
      <c r="D87" s="30">
        <f t="shared" si="13"/>
        <v>0</v>
      </c>
      <c r="E87" s="30">
        <f t="shared" si="4"/>
        <v>17</v>
      </c>
      <c r="F87" s="30">
        <f t="shared" si="5"/>
        <v>6</v>
      </c>
      <c r="G87" s="30">
        <f t="shared" si="6"/>
        <v>0</v>
      </c>
      <c r="H87" s="30">
        <f t="shared" si="7"/>
        <v>0</v>
      </c>
      <c r="I87" s="30">
        <f t="shared" si="8"/>
        <v>0</v>
      </c>
      <c r="J87" s="30">
        <f t="shared" si="9"/>
        <v>0</v>
      </c>
      <c r="K87" s="30">
        <f t="shared" si="10"/>
        <v>0</v>
      </c>
      <c r="L87" s="30">
        <f t="shared" si="11"/>
        <v>12</v>
      </c>
      <c r="M87" s="38">
        <v>43800</v>
      </c>
      <c r="N87" s="39">
        <v>0.39600000000000002</v>
      </c>
      <c r="O87" s="39">
        <v>0</v>
      </c>
      <c r="P87" s="39">
        <v>0</v>
      </c>
      <c r="Q87" s="39">
        <v>0</v>
      </c>
      <c r="R87" s="39">
        <v>0</v>
      </c>
      <c r="S87" s="39">
        <v>0.11600000000000001</v>
      </c>
      <c r="T87" s="39">
        <v>0</v>
      </c>
      <c r="U87" s="39">
        <v>2.5999999999999999E-2</v>
      </c>
      <c r="V87" s="39">
        <v>0.65900000000000003</v>
      </c>
      <c r="W87" s="39">
        <v>0</v>
      </c>
      <c r="X87" s="39">
        <v>0</v>
      </c>
      <c r="Y87" s="39">
        <v>0.26400000000000001</v>
      </c>
      <c r="Z87" s="39">
        <v>0</v>
      </c>
      <c r="AA87" s="39">
        <v>0.28399999999999997</v>
      </c>
      <c r="AB87" s="39">
        <v>0</v>
      </c>
      <c r="AC87" s="39">
        <v>1.6990000000000001</v>
      </c>
      <c r="AD87" s="39">
        <v>0</v>
      </c>
      <c r="AE87" s="39">
        <v>0</v>
      </c>
      <c r="AF87" s="39">
        <v>0</v>
      </c>
      <c r="AG87" s="39">
        <v>5.0000000000000001E-3</v>
      </c>
      <c r="AH87" s="39">
        <v>0</v>
      </c>
      <c r="AI87" s="39">
        <v>0</v>
      </c>
      <c r="AJ87" s="39">
        <v>6.4950000000000001</v>
      </c>
      <c r="AK87" s="39">
        <v>0</v>
      </c>
      <c r="AL87" s="39">
        <v>1.0609999999999999</v>
      </c>
      <c r="AM87" s="39">
        <v>0</v>
      </c>
      <c r="AN87" s="39">
        <v>0</v>
      </c>
      <c r="AO87" s="39">
        <v>0</v>
      </c>
      <c r="AP87" s="39">
        <v>0</v>
      </c>
      <c r="AQ87" s="39">
        <v>0</v>
      </c>
      <c r="AR87" s="39">
        <v>0</v>
      </c>
      <c r="AS87" s="39">
        <v>0</v>
      </c>
      <c r="AT87" s="39">
        <v>0.02</v>
      </c>
      <c r="AU87" s="39">
        <v>0</v>
      </c>
      <c r="AV87" s="39">
        <v>0</v>
      </c>
      <c r="AW87" s="39">
        <v>0</v>
      </c>
      <c r="AX87" s="39">
        <v>0</v>
      </c>
      <c r="AY87" s="39">
        <v>0.98</v>
      </c>
      <c r="AZ87" s="39">
        <v>0.27700000000000002</v>
      </c>
      <c r="BA87" s="39">
        <v>0</v>
      </c>
      <c r="BB87" s="39">
        <v>2.1230000000000002</v>
      </c>
      <c r="BC87" s="39">
        <v>0</v>
      </c>
      <c r="BD87" s="39">
        <v>5.3079999999999998</v>
      </c>
      <c r="BE87" s="39">
        <v>0</v>
      </c>
      <c r="BF87" s="39">
        <v>1.0589999999999999</v>
      </c>
      <c r="BG87" s="39">
        <v>0</v>
      </c>
      <c r="BH87" s="39">
        <v>4.0000000000000001E-3</v>
      </c>
      <c r="BI87" s="39">
        <v>0</v>
      </c>
      <c r="BJ87" s="39">
        <v>0</v>
      </c>
      <c r="BK87" s="39">
        <v>0</v>
      </c>
    </row>
    <row r="88" spans="1:63" x14ac:dyDescent="0.2">
      <c r="A88" s="30">
        <f t="shared" si="12"/>
        <v>2020</v>
      </c>
      <c r="D88" s="30">
        <f t="shared" si="13"/>
        <v>1</v>
      </c>
      <c r="E88" s="30">
        <f t="shared" si="4"/>
        <v>31</v>
      </c>
      <c r="F88" s="30">
        <f t="shared" si="5"/>
        <v>24</v>
      </c>
      <c r="G88" s="30">
        <f t="shared" si="6"/>
        <v>3</v>
      </c>
      <c r="H88" s="30">
        <f t="shared" si="7"/>
        <v>0</v>
      </c>
      <c r="I88" s="30">
        <f t="shared" si="8"/>
        <v>0</v>
      </c>
      <c r="J88" s="30">
        <f t="shared" si="9"/>
        <v>0</v>
      </c>
      <c r="K88" s="30">
        <f t="shared" si="10"/>
        <v>0</v>
      </c>
      <c r="L88" s="30">
        <f t="shared" si="11"/>
        <v>1</v>
      </c>
      <c r="M88" s="38">
        <v>43831</v>
      </c>
      <c r="N88" s="39">
        <v>4.0039999999999996</v>
      </c>
      <c r="O88" s="39">
        <v>0</v>
      </c>
      <c r="P88" s="39">
        <v>1.3560000000000001</v>
      </c>
      <c r="Q88" s="39">
        <v>1.29</v>
      </c>
      <c r="R88" s="39">
        <v>0</v>
      </c>
      <c r="S88" s="39">
        <v>5.8659999999999997</v>
      </c>
      <c r="T88" s="39">
        <v>7.1260000000000003</v>
      </c>
      <c r="U88" s="39">
        <v>0</v>
      </c>
      <c r="V88" s="39">
        <v>0.75900000000000001</v>
      </c>
      <c r="W88" s="39">
        <v>0</v>
      </c>
      <c r="X88" s="39">
        <v>0</v>
      </c>
      <c r="Y88" s="39">
        <v>0.57799999999999996</v>
      </c>
      <c r="Z88" s="39">
        <v>0.65900000000000003</v>
      </c>
      <c r="AA88" s="39">
        <v>2.0209999999999999</v>
      </c>
      <c r="AB88" s="39">
        <v>0.16400000000000001</v>
      </c>
      <c r="AC88" s="39">
        <v>7.23</v>
      </c>
      <c r="AD88" s="39">
        <v>0</v>
      </c>
      <c r="AE88" s="39">
        <v>7.2220000000000004</v>
      </c>
      <c r="AF88" s="39">
        <v>7.7880000000000003</v>
      </c>
      <c r="AG88" s="39">
        <v>0</v>
      </c>
      <c r="AH88" s="39">
        <v>1.6140000000000001</v>
      </c>
      <c r="AI88" s="39">
        <v>21.521999999999998</v>
      </c>
      <c r="AJ88" s="39">
        <v>12.021000000000001</v>
      </c>
      <c r="AK88" s="39">
        <v>0</v>
      </c>
      <c r="AL88" s="39">
        <v>0</v>
      </c>
      <c r="AM88" s="39">
        <v>8.1470000000000002</v>
      </c>
      <c r="AN88" s="39">
        <v>0</v>
      </c>
      <c r="AO88" s="39">
        <v>41.106000000000002</v>
      </c>
      <c r="AP88" s="39">
        <v>1.768</v>
      </c>
      <c r="AQ88" s="39">
        <v>0</v>
      </c>
      <c r="AR88" s="39">
        <v>1.847</v>
      </c>
      <c r="AS88" s="39">
        <v>0.96799999999999997</v>
      </c>
      <c r="AT88" s="39">
        <v>3.355</v>
      </c>
      <c r="AU88" s="39">
        <v>0</v>
      </c>
      <c r="AV88" s="39">
        <v>4.548</v>
      </c>
      <c r="AW88" s="39">
        <v>0</v>
      </c>
      <c r="AX88" s="39">
        <v>6.5960000000000001</v>
      </c>
      <c r="AY88" s="39">
        <v>0</v>
      </c>
      <c r="AZ88" s="39">
        <v>0</v>
      </c>
      <c r="BA88" s="39">
        <v>7.1150000000000002</v>
      </c>
      <c r="BB88" s="39">
        <v>3.8740000000000001</v>
      </c>
      <c r="BC88" s="39">
        <v>0</v>
      </c>
      <c r="BD88" s="39">
        <v>1.4650000000000001</v>
      </c>
      <c r="BE88" s="39">
        <v>0</v>
      </c>
      <c r="BF88" s="39">
        <v>0</v>
      </c>
      <c r="BG88" s="39">
        <v>4.548</v>
      </c>
      <c r="BH88" s="39">
        <v>8.5999999999999993E-2</v>
      </c>
      <c r="BI88" s="39">
        <v>4.78</v>
      </c>
      <c r="BJ88" s="39">
        <v>0.23599999999999999</v>
      </c>
      <c r="BK88" s="39">
        <v>0</v>
      </c>
    </row>
    <row r="89" spans="1:63" x14ac:dyDescent="0.2">
      <c r="A89" s="30">
        <f t="shared" si="12"/>
        <v>2020</v>
      </c>
      <c r="D89" s="30">
        <f t="shared" si="13"/>
        <v>0</v>
      </c>
      <c r="E89" s="30">
        <f t="shared" si="4"/>
        <v>19</v>
      </c>
      <c r="F89" s="30">
        <f t="shared" si="5"/>
        <v>9</v>
      </c>
      <c r="G89" s="30">
        <f t="shared" si="6"/>
        <v>1</v>
      </c>
      <c r="H89" s="30">
        <f t="shared" si="7"/>
        <v>0</v>
      </c>
      <c r="I89" s="30">
        <f t="shared" si="8"/>
        <v>0</v>
      </c>
      <c r="J89" s="30">
        <f t="shared" si="9"/>
        <v>0</v>
      </c>
      <c r="K89" s="30">
        <f t="shared" si="10"/>
        <v>0</v>
      </c>
      <c r="L89" s="30">
        <f t="shared" si="11"/>
        <v>2</v>
      </c>
      <c r="M89" s="38">
        <v>43862</v>
      </c>
      <c r="N89" s="39">
        <v>0.19400000000000001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1.2949999999999999</v>
      </c>
      <c r="U89" s="39">
        <v>0</v>
      </c>
      <c r="V89" s="39">
        <v>2.6240000000000001</v>
      </c>
      <c r="W89" s="39">
        <v>0</v>
      </c>
      <c r="X89" s="39">
        <v>0.26200000000000001</v>
      </c>
      <c r="Y89" s="39">
        <v>0</v>
      </c>
      <c r="Z89" s="39">
        <v>0</v>
      </c>
      <c r="AA89" s="39">
        <v>5.5E-2</v>
      </c>
      <c r="AB89" s="39">
        <v>0.151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0.11899999999999999</v>
      </c>
      <c r="AJ89" s="39">
        <v>0</v>
      </c>
      <c r="AK89" s="39">
        <v>3.5720000000000001</v>
      </c>
      <c r="AL89" s="39">
        <v>0</v>
      </c>
      <c r="AM89" s="39">
        <v>0</v>
      </c>
      <c r="AN89" s="39">
        <v>0</v>
      </c>
      <c r="AO89" s="39">
        <v>2.113</v>
      </c>
      <c r="AP89" s="39">
        <v>2.7450000000000001</v>
      </c>
      <c r="AQ89" s="39">
        <v>0</v>
      </c>
      <c r="AR89" s="39">
        <v>0</v>
      </c>
      <c r="AS89" s="39">
        <v>0</v>
      </c>
      <c r="AT89" s="39">
        <v>0</v>
      </c>
      <c r="AU89" s="39">
        <v>1.411</v>
      </c>
      <c r="AV89" s="39">
        <v>5.1319999999999997</v>
      </c>
      <c r="AW89" s="39">
        <v>0</v>
      </c>
      <c r="AX89" s="39">
        <v>0</v>
      </c>
      <c r="AY89" s="39">
        <v>3.4180000000000001</v>
      </c>
      <c r="AZ89" s="39">
        <v>0</v>
      </c>
      <c r="BA89" s="39">
        <v>0</v>
      </c>
      <c r="BB89" s="39">
        <v>0</v>
      </c>
      <c r="BC89" s="39">
        <v>0.3</v>
      </c>
      <c r="BD89" s="39">
        <v>0</v>
      </c>
      <c r="BE89" s="39">
        <v>0.48199999999999998</v>
      </c>
      <c r="BF89" s="39">
        <v>0</v>
      </c>
      <c r="BG89" s="39">
        <v>10.288</v>
      </c>
      <c r="BH89" s="39">
        <v>0.52600000000000002</v>
      </c>
      <c r="BI89" s="39">
        <v>0.30199999999999999</v>
      </c>
      <c r="BJ89" s="39">
        <v>0</v>
      </c>
      <c r="BK89" s="39">
        <v>0.26100000000000001</v>
      </c>
    </row>
    <row r="90" spans="1:63" x14ac:dyDescent="0.2">
      <c r="A90" s="30">
        <f t="shared" si="12"/>
        <v>2020</v>
      </c>
      <c r="D90" s="30">
        <f t="shared" si="13"/>
        <v>0</v>
      </c>
      <c r="E90" s="30">
        <f t="shared" si="4"/>
        <v>6</v>
      </c>
      <c r="F90" s="30">
        <f t="shared" si="5"/>
        <v>1</v>
      </c>
      <c r="G90" s="30">
        <f t="shared" si="6"/>
        <v>0</v>
      </c>
      <c r="H90" s="30">
        <f t="shared" si="7"/>
        <v>0</v>
      </c>
      <c r="I90" s="30">
        <f t="shared" si="8"/>
        <v>0</v>
      </c>
      <c r="J90" s="30">
        <f t="shared" si="9"/>
        <v>0</v>
      </c>
      <c r="K90" s="30">
        <f t="shared" si="10"/>
        <v>0</v>
      </c>
      <c r="L90" s="30">
        <f t="shared" si="11"/>
        <v>3</v>
      </c>
      <c r="M90" s="38">
        <v>43891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0.99199999999999999</v>
      </c>
      <c r="V90" s="39">
        <v>0</v>
      </c>
      <c r="W90" s="39">
        <v>0</v>
      </c>
      <c r="X90" s="39">
        <v>0</v>
      </c>
      <c r="Y90" s="39">
        <v>0</v>
      </c>
      <c r="Z90" s="39">
        <v>1.02</v>
      </c>
      <c r="AA90" s="39">
        <v>0.312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0.70699999999999996</v>
      </c>
      <c r="BC90" s="39">
        <v>0</v>
      </c>
      <c r="BD90" s="39">
        <v>0.38200000000000001</v>
      </c>
      <c r="BE90" s="39">
        <v>0</v>
      </c>
      <c r="BF90" s="39">
        <v>0</v>
      </c>
      <c r="BG90" s="39">
        <v>0.28699999999999998</v>
      </c>
      <c r="BH90" s="39">
        <v>0</v>
      </c>
      <c r="BI90" s="39">
        <v>0</v>
      </c>
      <c r="BJ90" s="39">
        <v>0</v>
      </c>
      <c r="BK90" s="39">
        <v>0</v>
      </c>
    </row>
    <row r="91" spans="1:63" x14ac:dyDescent="0.2">
      <c r="A91" s="30">
        <f t="shared" si="12"/>
        <v>2020</v>
      </c>
      <c r="D91" s="30">
        <f t="shared" si="13"/>
        <v>0</v>
      </c>
      <c r="E91" s="30">
        <f t="shared" si="4"/>
        <v>3</v>
      </c>
      <c r="F91" s="30">
        <f t="shared" si="5"/>
        <v>2</v>
      </c>
      <c r="G91" s="30">
        <f t="shared" si="6"/>
        <v>0</v>
      </c>
      <c r="H91" s="30">
        <f t="shared" si="7"/>
        <v>0</v>
      </c>
      <c r="I91" s="30">
        <f t="shared" si="8"/>
        <v>0</v>
      </c>
      <c r="J91" s="30">
        <f t="shared" si="9"/>
        <v>0</v>
      </c>
      <c r="K91" s="30">
        <f t="shared" si="10"/>
        <v>0</v>
      </c>
      <c r="L91" s="30">
        <f t="shared" si="11"/>
        <v>4</v>
      </c>
      <c r="M91" s="38">
        <v>43922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0.26600000000000001</v>
      </c>
      <c r="AR91" s="39">
        <v>0</v>
      </c>
      <c r="AS91" s="39">
        <v>3.7839999999999998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  <c r="BB91" s="39">
        <v>3.8380000000000001</v>
      </c>
      <c r="BC91" s="39">
        <v>0</v>
      </c>
      <c r="BD91" s="39">
        <v>0</v>
      </c>
      <c r="BE91" s="39">
        <v>0</v>
      </c>
      <c r="BF91" s="39">
        <v>0</v>
      </c>
      <c r="BG91" s="39">
        <v>0</v>
      </c>
      <c r="BH91" s="39">
        <v>0</v>
      </c>
      <c r="BI91" s="39">
        <v>0</v>
      </c>
      <c r="BJ91" s="39">
        <v>0</v>
      </c>
      <c r="BK91" s="39">
        <v>0</v>
      </c>
    </row>
    <row r="92" spans="1:63" x14ac:dyDescent="0.2">
      <c r="A92" s="30">
        <f t="shared" si="12"/>
        <v>2020</v>
      </c>
      <c r="D92" s="30">
        <f t="shared" si="13"/>
        <v>0</v>
      </c>
      <c r="E92" s="30">
        <f t="shared" ref="E92:E155" si="14">COUNTIF($N92:$BK92,"&gt;0")</f>
        <v>8</v>
      </c>
      <c r="F92" s="30">
        <f t="shared" ref="F92:F155" si="15">COUNTIF($N92:$BK92,"&gt;1")</f>
        <v>1</v>
      </c>
      <c r="G92" s="30">
        <f t="shared" ref="G92:G155" si="16">COUNTIF($N92:$BK92,"&gt;10")</f>
        <v>0</v>
      </c>
      <c r="H92" s="30">
        <f t="shared" ref="H92:H155" si="17">COUNTIF($N92:$BK92,"&gt;50")</f>
        <v>0</v>
      </c>
      <c r="I92" s="30">
        <f t="shared" ref="I92:I155" si="18">COUNTIF($N92:$BK92,"&gt;100")</f>
        <v>0</v>
      </c>
      <c r="J92" s="30">
        <f t="shared" ref="J92:J155" si="19">COUNTIF($N92:$BK92,"&gt;500")</f>
        <v>0</v>
      </c>
      <c r="K92" s="30">
        <f t="shared" ref="K92:K155" si="20">COUNTIF($N92:$BK92,"&gt;1000")</f>
        <v>0</v>
      </c>
      <c r="L92" s="30">
        <f t="shared" ref="L92:L155" si="21">MONTH(M92)</f>
        <v>5</v>
      </c>
      <c r="M92" s="38">
        <v>43952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0.30499999999999999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0.254</v>
      </c>
      <c r="AD92" s="39">
        <v>0</v>
      </c>
      <c r="AE92" s="39">
        <v>0</v>
      </c>
      <c r="AF92" s="39">
        <v>0</v>
      </c>
      <c r="AG92" s="39">
        <v>0</v>
      </c>
      <c r="AH92" s="39">
        <v>0.71899999999999997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0.58499999999999996</v>
      </c>
      <c r="AT92" s="39">
        <v>0.89600000000000002</v>
      </c>
      <c r="AU92" s="39">
        <v>0</v>
      </c>
      <c r="AV92" s="39">
        <v>0</v>
      </c>
      <c r="AW92" s="39">
        <v>0</v>
      </c>
      <c r="AX92" s="39">
        <v>0</v>
      </c>
      <c r="AY92" s="39">
        <v>0.106</v>
      </c>
      <c r="AZ92" s="39">
        <v>0</v>
      </c>
      <c r="BA92" s="39">
        <v>0</v>
      </c>
      <c r="BB92" s="39">
        <v>0</v>
      </c>
      <c r="BC92" s="39">
        <v>1.5660000000000001</v>
      </c>
      <c r="BD92" s="39">
        <v>0</v>
      </c>
      <c r="BE92" s="39">
        <v>0</v>
      </c>
      <c r="BF92" s="39">
        <v>0</v>
      </c>
      <c r="BG92" s="39">
        <v>0</v>
      </c>
      <c r="BH92" s="39">
        <v>5.1999999999999998E-2</v>
      </c>
      <c r="BI92" s="39">
        <v>0</v>
      </c>
      <c r="BJ92" s="39">
        <v>0</v>
      </c>
      <c r="BK92" s="39">
        <v>0</v>
      </c>
    </row>
    <row r="93" spans="1:63" x14ac:dyDescent="0.2">
      <c r="A93" s="30">
        <f t="shared" ref="A93:A156" si="22">YEAR(M93)</f>
        <v>2020</v>
      </c>
      <c r="D93" s="30">
        <f t="shared" ref="D93:D156" si="23">COUNTIF(N93:BK93,"&gt;25")</f>
        <v>0</v>
      </c>
      <c r="E93" s="30">
        <f t="shared" si="14"/>
        <v>29</v>
      </c>
      <c r="F93" s="30">
        <f t="shared" si="15"/>
        <v>5</v>
      </c>
      <c r="G93" s="30">
        <f t="shared" si="16"/>
        <v>0</v>
      </c>
      <c r="H93" s="30">
        <f t="shared" si="17"/>
        <v>0</v>
      </c>
      <c r="I93" s="30">
        <f t="shared" si="18"/>
        <v>0</v>
      </c>
      <c r="J93" s="30">
        <f t="shared" si="19"/>
        <v>0</v>
      </c>
      <c r="K93" s="30">
        <f t="shared" si="20"/>
        <v>0</v>
      </c>
      <c r="L93" s="30">
        <f t="shared" si="21"/>
        <v>6</v>
      </c>
      <c r="M93" s="38">
        <v>43983</v>
      </c>
      <c r="N93" s="39">
        <v>0</v>
      </c>
      <c r="O93" s="39">
        <v>0.39</v>
      </c>
      <c r="P93" s="39">
        <v>0.72199999999999998</v>
      </c>
      <c r="Q93" s="39">
        <v>0</v>
      </c>
      <c r="R93" s="39">
        <v>0</v>
      </c>
      <c r="S93" s="39">
        <v>0</v>
      </c>
      <c r="T93" s="39">
        <v>1.2809999999999999</v>
      </c>
      <c r="U93" s="39">
        <v>0</v>
      </c>
      <c r="V93" s="39">
        <v>0.66</v>
      </c>
      <c r="W93" s="39">
        <v>0</v>
      </c>
      <c r="X93" s="39">
        <v>0.621</v>
      </c>
      <c r="Y93" s="39">
        <v>0</v>
      </c>
      <c r="Z93" s="39">
        <v>0</v>
      </c>
      <c r="AA93" s="39">
        <v>5.1999999999999998E-2</v>
      </c>
      <c r="AB93" s="39">
        <v>0.52400000000000002</v>
      </c>
      <c r="AC93" s="39">
        <v>0.35899999999999999</v>
      </c>
      <c r="AD93" s="39">
        <v>0</v>
      </c>
      <c r="AE93" s="39">
        <v>0.49399999999999999</v>
      </c>
      <c r="AF93" s="39">
        <v>0.30199999999999999</v>
      </c>
      <c r="AG93" s="39">
        <v>0</v>
      </c>
      <c r="AH93" s="39">
        <v>0.42399999999999999</v>
      </c>
      <c r="AI93" s="39">
        <v>0.182</v>
      </c>
      <c r="AJ93" s="39">
        <v>0</v>
      </c>
      <c r="AK93" s="39">
        <v>1.3340000000000001</v>
      </c>
      <c r="AL93" s="39">
        <v>0.15</v>
      </c>
      <c r="AM93" s="39">
        <v>1.1120000000000001</v>
      </c>
      <c r="AN93" s="39">
        <v>0.48399999999999999</v>
      </c>
      <c r="AO93" s="39">
        <v>0.151</v>
      </c>
      <c r="AP93" s="39">
        <v>0.182</v>
      </c>
      <c r="AQ93" s="39">
        <v>0</v>
      </c>
      <c r="AR93" s="39">
        <v>0</v>
      </c>
      <c r="AS93" s="39">
        <v>9.4E-2</v>
      </c>
      <c r="AT93" s="39">
        <v>0.314</v>
      </c>
      <c r="AU93" s="39">
        <v>1.2270000000000001</v>
      </c>
      <c r="AV93" s="39">
        <v>1.036</v>
      </c>
      <c r="AW93" s="39">
        <v>0</v>
      </c>
      <c r="AX93" s="39">
        <v>0</v>
      </c>
      <c r="AY93" s="39">
        <v>8.2000000000000003E-2</v>
      </c>
      <c r="AZ93" s="39">
        <v>0</v>
      </c>
      <c r="BA93" s="39">
        <v>0.376</v>
      </c>
      <c r="BB93" s="39">
        <v>2.9000000000000001E-2</v>
      </c>
      <c r="BC93" s="39">
        <v>0.72</v>
      </c>
      <c r="BD93" s="39">
        <v>0</v>
      </c>
      <c r="BE93" s="39">
        <v>0.59599999999999997</v>
      </c>
      <c r="BF93" s="39">
        <v>0</v>
      </c>
      <c r="BG93" s="39">
        <v>5.5E-2</v>
      </c>
      <c r="BH93" s="39">
        <v>4.2999999999999997E-2</v>
      </c>
      <c r="BI93" s="39">
        <v>0</v>
      </c>
      <c r="BJ93" s="39">
        <v>0</v>
      </c>
      <c r="BK93" s="39">
        <v>0</v>
      </c>
    </row>
    <row r="94" spans="1:63" x14ac:dyDescent="0.2">
      <c r="A94" s="30">
        <f t="shared" si="22"/>
        <v>2020</v>
      </c>
      <c r="D94" s="30">
        <f t="shared" si="23"/>
        <v>18</v>
      </c>
      <c r="E94" s="30">
        <f t="shared" si="14"/>
        <v>50</v>
      </c>
      <c r="F94" s="30">
        <f t="shared" si="15"/>
        <v>50</v>
      </c>
      <c r="G94" s="30">
        <f t="shared" si="16"/>
        <v>34</v>
      </c>
      <c r="H94" s="30">
        <f t="shared" si="17"/>
        <v>2</v>
      </c>
      <c r="I94" s="30">
        <f t="shared" si="18"/>
        <v>0</v>
      </c>
      <c r="J94" s="30">
        <f t="shared" si="19"/>
        <v>0</v>
      </c>
      <c r="K94" s="30">
        <f t="shared" si="20"/>
        <v>0</v>
      </c>
      <c r="L94" s="30">
        <f t="shared" si="21"/>
        <v>7</v>
      </c>
      <c r="M94" s="38">
        <v>44013</v>
      </c>
      <c r="N94" s="39">
        <v>35.677999999999997</v>
      </c>
      <c r="O94" s="39">
        <v>8.8919999999999995</v>
      </c>
      <c r="P94" s="39">
        <v>35.665999999999997</v>
      </c>
      <c r="Q94" s="39">
        <v>7.7910000000000004</v>
      </c>
      <c r="R94" s="39">
        <v>4.1760000000000002</v>
      </c>
      <c r="S94" s="39">
        <v>41.768999999999998</v>
      </c>
      <c r="T94" s="39">
        <v>50.57</v>
      </c>
      <c r="U94" s="39">
        <v>2.544</v>
      </c>
      <c r="V94" s="39">
        <v>24.315000000000001</v>
      </c>
      <c r="W94" s="39">
        <v>14.683999999999999</v>
      </c>
      <c r="X94" s="39">
        <v>52.213000000000001</v>
      </c>
      <c r="Y94" s="39">
        <v>2.754</v>
      </c>
      <c r="Z94" s="39">
        <v>37.148000000000003</v>
      </c>
      <c r="AA94" s="39">
        <v>4.8289999999999997</v>
      </c>
      <c r="AB94" s="39">
        <v>24.905999999999999</v>
      </c>
      <c r="AC94" s="39">
        <v>11.231</v>
      </c>
      <c r="AD94" s="39">
        <v>13.35</v>
      </c>
      <c r="AE94" s="39">
        <v>18.79</v>
      </c>
      <c r="AF94" s="39">
        <v>48.656999999999996</v>
      </c>
      <c r="AG94" s="39">
        <v>2.0019999999999998</v>
      </c>
      <c r="AH94" s="39">
        <v>31.523</v>
      </c>
      <c r="AI94" s="39">
        <v>7.6369999999999996</v>
      </c>
      <c r="AJ94" s="39">
        <v>37.180999999999997</v>
      </c>
      <c r="AK94" s="39">
        <v>3.956</v>
      </c>
      <c r="AL94" s="39">
        <v>7.367</v>
      </c>
      <c r="AM94" s="39">
        <v>32.823999999999998</v>
      </c>
      <c r="AN94" s="39">
        <v>19.454000000000001</v>
      </c>
      <c r="AO94" s="39">
        <v>16.494</v>
      </c>
      <c r="AP94" s="39">
        <v>3.2749999999999999</v>
      </c>
      <c r="AQ94" s="39">
        <v>42.978000000000002</v>
      </c>
      <c r="AR94" s="39">
        <v>6.0170000000000003</v>
      </c>
      <c r="AS94" s="39">
        <v>35.537999999999997</v>
      </c>
      <c r="AT94" s="39">
        <v>28.239000000000001</v>
      </c>
      <c r="AU94" s="39">
        <v>7.5419999999999998</v>
      </c>
      <c r="AV94" s="39">
        <v>19.417999999999999</v>
      </c>
      <c r="AW94" s="39">
        <v>16.358000000000001</v>
      </c>
      <c r="AX94" s="39">
        <v>22.82</v>
      </c>
      <c r="AY94" s="39">
        <v>14.875999999999999</v>
      </c>
      <c r="AZ94" s="39">
        <v>10.441000000000001</v>
      </c>
      <c r="BA94" s="39">
        <v>26.620999999999999</v>
      </c>
      <c r="BB94" s="39">
        <v>14.843999999999999</v>
      </c>
      <c r="BC94" s="39">
        <v>22.372</v>
      </c>
      <c r="BD94" s="39">
        <v>30.617999999999999</v>
      </c>
      <c r="BE94" s="39">
        <v>6.73</v>
      </c>
      <c r="BF94" s="39">
        <v>26.466000000000001</v>
      </c>
      <c r="BG94" s="39">
        <v>12.064</v>
      </c>
      <c r="BH94" s="39">
        <v>8.0009999999999994</v>
      </c>
      <c r="BI94" s="39">
        <v>30.276</v>
      </c>
      <c r="BJ94" s="39">
        <v>32.582000000000001</v>
      </c>
      <c r="BK94" s="39">
        <v>8.0419999999999998</v>
      </c>
    </row>
    <row r="95" spans="1:63" x14ac:dyDescent="0.2">
      <c r="A95" s="30">
        <f t="shared" si="22"/>
        <v>2020</v>
      </c>
      <c r="D95" s="30">
        <f t="shared" si="23"/>
        <v>0</v>
      </c>
      <c r="E95" s="30">
        <f t="shared" si="14"/>
        <v>50</v>
      </c>
      <c r="F95" s="30">
        <f t="shared" si="15"/>
        <v>46</v>
      </c>
      <c r="G95" s="30">
        <f t="shared" si="16"/>
        <v>5</v>
      </c>
      <c r="H95" s="30">
        <f t="shared" si="17"/>
        <v>0</v>
      </c>
      <c r="I95" s="30">
        <f t="shared" si="18"/>
        <v>0</v>
      </c>
      <c r="J95" s="30">
        <f t="shared" si="19"/>
        <v>0</v>
      </c>
      <c r="K95" s="30">
        <f t="shared" si="20"/>
        <v>0</v>
      </c>
      <c r="L95" s="30">
        <f t="shared" si="21"/>
        <v>8</v>
      </c>
      <c r="M95" s="38">
        <v>44044</v>
      </c>
      <c r="N95" s="39">
        <v>1.764</v>
      </c>
      <c r="O95" s="39">
        <v>3.6459999999999999</v>
      </c>
      <c r="P95" s="39">
        <v>4.2709999999999999</v>
      </c>
      <c r="Q95" s="39">
        <v>2.0379999999999998</v>
      </c>
      <c r="R95" s="39">
        <v>0.82399999999999995</v>
      </c>
      <c r="S95" s="39">
        <v>5.4850000000000003</v>
      </c>
      <c r="T95" s="39">
        <v>7.3220000000000001</v>
      </c>
      <c r="U95" s="39">
        <v>1.5369999999999999</v>
      </c>
      <c r="V95" s="39">
        <v>3.9390000000000001</v>
      </c>
      <c r="W95" s="39">
        <v>4.1459999999999999</v>
      </c>
      <c r="X95" s="39">
        <v>0.75800000000000001</v>
      </c>
      <c r="Y95" s="39">
        <v>18.088999999999999</v>
      </c>
      <c r="Z95" s="39">
        <v>13.813000000000001</v>
      </c>
      <c r="AA95" s="39">
        <v>0.61699999999999999</v>
      </c>
      <c r="AB95" s="39">
        <v>1.534</v>
      </c>
      <c r="AC95" s="39">
        <v>6.1829999999999998</v>
      </c>
      <c r="AD95" s="39">
        <v>5.3239999999999998</v>
      </c>
      <c r="AE95" s="39">
        <v>0.19</v>
      </c>
      <c r="AF95" s="39">
        <v>2.3530000000000002</v>
      </c>
      <c r="AG95" s="39">
        <v>5.282</v>
      </c>
      <c r="AH95" s="39">
        <v>13.351000000000001</v>
      </c>
      <c r="AI95" s="39">
        <v>5.8449999999999998</v>
      </c>
      <c r="AJ95" s="39">
        <v>2.0259999999999998</v>
      </c>
      <c r="AK95" s="39">
        <v>5.2279999999999998</v>
      </c>
      <c r="AL95" s="39">
        <v>5.0759999999999996</v>
      </c>
      <c r="AM95" s="39">
        <v>2.2130000000000001</v>
      </c>
      <c r="AN95" s="39">
        <v>4.8099999999999996</v>
      </c>
      <c r="AO95" s="39">
        <v>1.4810000000000001</v>
      </c>
      <c r="AP95" s="39">
        <v>2.2789999999999999</v>
      </c>
      <c r="AQ95" s="39">
        <v>4.367</v>
      </c>
      <c r="AR95" s="39">
        <v>2.4780000000000002</v>
      </c>
      <c r="AS95" s="39">
        <v>8.4320000000000004</v>
      </c>
      <c r="AT95" s="39">
        <v>4.1779999999999999</v>
      </c>
      <c r="AU95" s="39">
        <v>13.241</v>
      </c>
      <c r="AV95" s="39">
        <v>2.419</v>
      </c>
      <c r="AW95" s="39">
        <v>3.9239999999999999</v>
      </c>
      <c r="AX95" s="39">
        <v>4.7779999999999996</v>
      </c>
      <c r="AY95" s="39">
        <v>2.2080000000000002</v>
      </c>
      <c r="AZ95" s="39">
        <v>6.883</v>
      </c>
      <c r="BA95" s="39">
        <v>1.8480000000000001</v>
      </c>
      <c r="BB95" s="39">
        <v>2.9420000000000002</v>
      </c>
      <c r="BC95" s="39">
        <v>3.3679999999999999</v>
      </c>
      <c r="BD95" s="39">
        <v>3.282</v>
      </c>
      <c r="BE95" s="39">
        <v>1.9430000000000001</v>
      </c>
      <c r="BF95" s="39">
        <v>3.262</v>
      </c>
      <c r="BG95" s="39">
        <v>3.653</v>
      </c>
      <c r="BH95" s="39">
        <v>15.968</v>
      </c>
      <c r="BI95" s="39">
        <v>2.5219999999999998</v>
      </c>
      <c r="BJ95" s="39">
        <v>1.044</v>
      </c>
      <c r="BK95" s="39">
        <v>3.0529999999999999</v>
      </c>
    </row>
    <row r="96" spans="1:63" x14ac:dyDescent="0.2">
      <c r="A96" s="30">
        <f t="shared" si="22"/>
        <v>2020</v>
      </c>
      <c r="D96" s="30">
        <f t="shared" si="23"/>
        <v>2</v>
      </c>
      <c r="E96" s="30">
        <f t="shared" si="14"/>
        <v>48</v>
      </c>
      <c r="F96" s="30">
        <f t="shared" si="15"/>
        <v>36</v>
      </c>
      <c r="G96" s="30">
        <f t="shared" si="16"/>
        <v>6</v>
      </c>
      <c r="H96" s="30">
        <f t="shared" si="17"/>
        <v>0</v>
      </c>
      <c r="I96" s="30">
        <f t="shared" si="18"/>
        <v>0</v>
      </c>
      <c r="J96" s="30">
        <f t="shared" si="19"/>
        <v>0</v>
      </c>
      <c r="K96" s="30">
        <f t="shared" si="20"/>
        <v>0</v>
      </c>
      <c r="L96" s="30">
        <f t="shared" si="21"/>
        <v>9</v>
      </c>
      <c r="M96" s="38">
        <v>44075</v>
      </c>
      <c r="N96" s="39">
        <v>2.9540000000000002</v>
      </c>
      <c r="O96" s="39">
        <v>3.2280000000000002</v>
      </c>
      <c r="P96" s="39">
        <v>1.02</v>
      </c>
      <c r="Q96" s="39">
        <v>2.694</v>
      </c>
      <c r="R96" s="39">
        <v>4.4989999999999997</v>
      </c>
      <c r="S96" s="39">
        <v>0.72899999999999998</v>
      </c>
      <c r="T96" s="39">
        <v>6.2880000000000003</v>
      </c>
      <c r="U96" s="39">
        <v>16.478000000000002</v>
      </c>
      <c r="V96" s="39">
        <v>3.4140000000000001</v>
      </c>
      <c r="W96" s="39">
        <v>5.0449999999999999</v>
      </c>
      <c r="X96" s="39">
        <v>0.63200000000000001</v>
      </c>
      <c r="Y96" s="39">
        <v>3.786</v>
      </c>
      <c r="Z96" s="39">
        <v>11.138</v>
      </c>
      <c r="AA96" s="39">
        <v>0</v>
      </c>
      <c r="AB96" s="39">
        <v>1.4379999999999999</v>
      </c>
      <c r="AC96" s="39">
        <v>3.5249999999999999</v>
      </c>
      <c r="AD96" s="39">
        <v>0.60499999999999998</v>
      </c>
      <c r="AE96" s="39">
        <v>4.1349999999999998</v>
      </c>
      <c r="AF96" s="39">
        <v>0.71299999999999997</v>
      </c>
      <c r="AG96" s="39">
        <v>4.1900000000000004</v>
      </c>
      <c r="AH96" s="39">
        <v>8.3729999999999993</v>
      </c>
      <c r="AI96" s="39">
        <v>0.20899999999999999</v>
      </c>
      <c r="AJ96" s="39">
        <v>0</v>
      </c>
      <c r="AK96" s="39">
        <v>9.4459999999999997</v>
      </c>
      <c r="AL96" s="39">
        <v>30.097999999999999</v>
      </c>
      <c r="AM96" s="39">
        <v>0.95</v>
      </c>
      <c r="AN96" s="39">
        <v>5.133</v>
      </c>
      <c r="AO96" s="39">
        <v>0.32200000000000001</v>
      </c>
      <c r="AP96" s="39">
        <v>2.117</v>
      </c>
      <c r="AQ96" s="39">
        <v>1.7689999999999999</v>
      </c>
      <c r="AR96" s="39">
        <v>0.92400000000000004</v>
      </c>
      <c r="AS96" s="39">
        <v>2.7240000000000002</v>
      </c>
      <c r="AT96" s="39">
        <v>4.2069999999999999</v>
      </c>
      <c r="AU96" s="39">
        <v>2.3959999999999999</v>
      </c>
      <c r="AV96" s="39">
        <v>2.161</v>
      </c>
      <c r="AW96" s="39">
        <v>1.1000000000000001</v>
      </c>
      <c r="AX96" s="39">
        <v>3.1080000000000001</v>
      </c>
      <c r="AY96" s="39">
        <v>2.1739999999999999</v>
      </c>
      <c r="AZ96" s="39">
        <v>0.23100000000000001</v>
      </c>
      <c r="BA96" s="39">
        <v>0.57699999999999996</v>
      </c>
      <c r="BB96" s="39">
        <v>14.476000000000001</v>
      </c>
      <c r="BC96" s="39">
        <v>2.4670000000000001</v>
      </c>
      <c r="BD96" s="39">
        <v>2.5099999999999998</v>
      </c>
      <c r="BE96" s="39">
        <v>4.0679999999999996</v>
      </c>
      <c r="BF96" s="39">
        <v>0.10199999999999999</v>
      </c>
      <c r="BG96" s="39">
        <v>3.3090000000000002</v>
      </c>
      <c r="BH96" s="39">
        <v>3.5739999999999998</v>
      </c>
      <c r="BI96" s="39">
        <v>26.03</v>
      </c>
      <c r="BJ96" s="39">
        <v>21.972000000000001</v>
      </c>
      <c r="BK96" s="39">
        <v>0.33100000000000002</v>
      </c>
    </row>
    <row r="97" spans="1:63" x14ac:dyDescent="0.2">
      <c r="A97" s="30">
        <f t="shared" si="22"/>
        <v>2020</v>
      </c>
      <c r="D97" s="30">
        <f t="shared" si="23"/>
        <v>0</v>
      </c>
      <c r="E97" s="30">
        <f t="shared" si="14"/>
        <v>30</v>
      </c>
      <c r="F97" s="30">
        <f t="shared" si="15"/>
        <v>14</v>
      </c>
      <c r="G97" s="30">
        <f t="shared" si="16"/>
        <v>1</v>
      </c>
      <c r="H97" s="30">
        <f t="shared" si="17"/>
        <v>0</v>
      </c>
      <c r="I97" s="30">
        <f t="shared" si="18"/>
        <v>0</v>
      </c>
      <c r="J97" s="30">
        <f t="shared" si="19"/>
        <v>0</v>
      </c>
      <c r="K97" s="30">
        <f t="shared" si="20"/>
        <v>0</v>
      </c>
      <c r="L97" s="30">
        <f t="shared" si="21"/>
        <v>10</v>
      </c>
      <c r="M97" s="38">
        <v>44105</v>
      </c>
      <c r="N97" s="39">
        <v>1.0309999999999999</v>
      </c>
      <c r="O97" s="39">
        <v>2.7E-2</v>
      </c>
      <c r="P97" s="39">
        <v>0</v>
      </c>
      <c r="Q97" s="39">
        <v>0.14499999999999999</v>
      </c>
      <c r="R97" s="39">
        <v>6.4240000000000004</v>
      </c>
      <c r="S97" s="39">
        <v>0</v>
      </c>
      <c r="T97" s="39">
        <v>0</v>
      </c>
      <c r="U97" s="39">
        <v>23.449000000000002</v>
      </c>
      <c r="V97" s="39">
        <v>0.69399999999999995</v>
      </c>
      <c r="W97" s="39">
        <v>0</v>
      </c>
      <c r="X97" s="39">
        <v>0</v>
      </c>
      <c r="Y97" s="39">
        <v>0.44600000000000001</v>
      </c>
      <c r="Z97" s="39">
        <v>0.16900000000000001</v>
      </c>
      <c r="AA97" s="39">
        <v>0</v>
      </c>
      <c r="AB97" s="39">
        <v>2.3769999999999998</v>
      </c>
      <c r="AC97" s="39">
        <v>0</v>
      </c>
      <c r="AD97" s="39">
        <v>5.2549999999999999</v>
      </c>
      <c r="AE97" s="39">
        <v>0</v>
      </c>
      <c r="AF97" s="39">
        <v>0.42299999999999999</v>
      </c>
      <c r="AG97" s="39">
        <v>2.2320000000000002</v>
      </c>
      <c r="AH97" s="39">
        <v>0</v>
      </c>
      <c r="AI97" s="39">
        <v>0</v>
      </c>
      <c r="AJ97" s="39">
        <v>1.4219999999999999</v>
      </c>
      <c r="AK97" s="39">
        <v>0</v>
      </c>
      <c r="AL97" s="39">
        <v>0.92300000000000004</v>
      </c>
      <c r="AM97" s="39">
        <v>0</v>
      </c>
      <c r="AN97" s="39">
        <v>7.0039999999999996</v>
      </c>
      <c r="AO97" s="39">
        <v>1.272</v>
      </c>
      <c r="AP97" s="39">
        <v>0.63</v>
      </c>
      <c r="AQ97" s="39">
        <v>1.3080000000000001</v>
      </c>
      <c r="AR97" s="39">
        <v>1.3660000000000001</v>
      </c>
      <c r="AS97" s="39">
        <v>0</v>
      </c>
      <c r="AT97" s="39">
        <v>2.4420000000000002</v>
      </c>
      <c r="AU97" s="39">
        <v>0</v>
      </c>
      <c r="AV97" s="39">
        <v>5.7000000000000002E-2</v>
      </c>
      <c r="AW97" s="39">
        <v>0.53900000000000003</v>
      </c>
      <c r="AX97" s="39">
        <v>0</v>
      </c>
      <c r="AY97" s="39">
        <v>0.439</v>
      </c>
      <c r="AZ97" s="39">
        <v>0.92700000000000005</v>
      </c>
      <c r="BA97" s="39">
        <v>0</v>
      </c>
      <c r="BB97" s="39">
        <v>0</v>
      </c>
      <c r="BC97" s="39">
        <v>0</v>
      </c>
      <c r="BD97" s="39">
        <v>0</v>
      </c>
      <c r="BE97" s="39">
        <v>9.1880000000000006</v>
      </c>
      <c r="BF97" s="39">
        <v>8.1140000000000008</v>
      </c>
      <c r="BG97" s="39">
        <v>6.2E-2</v>
      </c>
      <c r="BH97" s="39">
        <v>0.37</v>
      </c>
      <c r="BI97" s="39">
        <v>0.315</v>
      </c>
      <c r="BJ97" s="39">
        <v>0</v>
      </c>
      <c r="BK97" s="39">
        <v>0.23</v>
      </c>
    </row>
    <row r="98" spans="1:63" x14ac:dyDescent="0.2">
      <c r="A98" s="30">
        <f t="shared" si="22"/>
        <v>2020</v>
      </c>
      <c r="D98" s="30">
        <f t="shared" si="23"/>
        <v>0</v>
      </c>
      <c r="E98" s="30">
        <f t="shared" si="14"/>
        <v>13</v>
      </c>
      <c r="F98" s="30">
        <f t="shared" si="15"/>
        <v>3</v>
      </c>
      <c r="G98" s="30">
        <f t="shared" si="16"/>
        <v>0</v>
      </c>
      <c r="H98" s="30">
        <f t="shared" si="17"/>
        <v>0</v>
      </c>
      <c r="I98" s="30">
        <f t="shared" si="18"/>
        <v>0</v>
      </c>
      <c r="J98" s="30">
        <f t="shared" si="19"/>
        <v>0</v>
      </c>
      <c r="K98" s="30">
        <f t="shared" si="20"/>
        <v>0</v>
      </c>
      <c r="L98" s="30">
        <f t="shared" si="21"/>
        <v>11</v>
      </c>
      <c r="M98" s="38">
        <v>44136</v>
      </c>
      <c r="N98" s="39">
        <v>0</v>
      </c>
      <c r="O98" s="39">
        <v>0.53900000000000003</v>
      </c>
      <c r="P98" s="39">
        <v>0</v>
      </c>
      <c r="Q98" s="39">
        <v>0</v>
      </c>
      <c r="R98" s="39">
        <v>0</v>
      </c>
      <c r="S98" s="39">
        <v>0.27800000000000002</v>
      </c>
      <c r="T98" s="39">
        <v>0</v>
      </c>
      <c r="U98" s="39">
        <v>0</v>
      </c>
      <c r="V98" s="39">
        <v>0.308</v>
      </c>
      <c r="W98" s="39">
        <v>0</v>
      </c>
      <c r="X98" s="39">
        <v>0</v>
      </c>
      <c r="Y98" s="39">
        <v>0</v>
      </c>
      <c r="Z98" s="39">
        <v>0.25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1.51</v>
      </c>
      <c r="AG98" s="39">
        <v>0</v>
      </c>
      <c r="AH98" s="39">
        <v>0</v>
      </c>
      <c r="AI98" s="39">
        <v>0</v>
      </c>
      <c r="AJ98" s="39">
        <v>0</v>
      </c>
      <c r="AK98" s="39">
        <v>1.3640000000000001</v>
      </c>
      <c r="AL98" s="39">
        <v>0</v>
      </c>
      <c r="AM98" s="39">
        <v>0</v>
      </c>
      <c r="AN98" s="39">
        <v>0</v>
      </c>
      <c r="AO98" s="39">
        <v>5.8000000000000003E-2</v>
      </c>
      <c r="AP98" s="39">
        <v>0</v>
      </c>
      <c r="AQ98" s="39">
        <v>0</v>
      </c>
      <c r="AR98" s="39">
        <v>0.53900000000000003</v>
      </c>
      <c r="AS98" s="39">
        <v>0</v>
      </c>
      <c r="AT98" s="39">
        <v>0.84699999999999998</v>
      </c>
      <c r="AU98" s="39">
        <v>0</v>
      </c>
      <c r="AV98" s="39">
        <v>0</v>
      </c>
      <c r="AW98" s="39">
        <v>2.0049999999999999</v>
      </c>
      <c r="AX98" s="39">
        <v>0</v>
      </c>
      <c r="AY98" s="39">
        <v>0</v>
      </c>
      <c r="AZ98" s="39">
        <v>0</v>
      </c>
      <c r="BA98" s="39">
        <v>0</v>
      </c>
      <c r="BB98" s="39">
        <v>0.76800000000000002</v>
      </c>
      <c r="BC98" s="39">
        <v>0</v>
      </c>
      <c r="BD98" s="39">
        <v>0</v>
      </c>
      <c r="BE98" s="39">
        <v>0.25600000000000001</v>
      </c>
      <c r="BF98" s="39">
        <v>0</v>
      </c>
      <c r="BG98" s="39">
        <v>0</v>
      </c>
      <c r="BH98" s="39">
        <v>0.372</v>
      </c>
      <c r="BI98" s="39">
        <v>0</v>
      </c>
      <c r="BJ98" s="39">
        <v>0</v>
      </c>
      <c r="BK98" s="39">
        <v>0</v>
      </c>
    </row>
    <row r="99" spans="1:63" x14ac:dyDescent="0.2">
      <c r="A99" s="30">
        <f t="shared" si="22"/>
        <v>2020</v>
      </c>
      <c r="D99" s="30">
        <f t="shared" si="23"/>
        <v>0</v>
      </c>
      <c r="E99" s="30">
        <f t="shared" si="14"/>
        <v>39</v>
      </c>
      <c r="F99" s="30">
        <f t="shared" si="15"/>
        <v>24</v>
      </c>
      <c r="G99" s="30">
        <f t="shared" si="16"/>
        <v>4</v>
      </c>
      <c r="H99" s="30">
        <f t="shared" si="17"/>
        <v>0</v>
      </c>
      <c r="I99" s="30">
        <f t="shared" si="18"/>
        <v>0</v>
      </c>
      <c r="J99" s="30">
        <f t="shared" si="19"/>
        <v>0</v>
      </c>
      <c r="K99" s="30">
        <f t="shared" si="20"/>
        <v>0</v>
      </c>
      <c r="L99" s="30">
        <f t="shared" si="21"/>
        <v>12</v>
      </c>
      <c r="M99" s="38">
        <v>44166</v>
      </c>
      <c r="N99" s="39">
        <v>0</v>
      </c>
      <c r="O99" s="39">
        <v>1.849</v>
      </c>
      <c r="P99" s="39">
        <v>0.52300000000000002</v>
      </c>
      <c r="Q99" s="39">
        <v>0</v>
      </c>
      <c r="R99" s="39">
        <v>2.9630000000000001</v>
      </c>
      <c r="S99" s="39">
        <v>0.91200000000000003</v>
      </c>
      <c r="T99" s="39">
        <v>0.49</v>
      </c>
      <c r="U99" s="39">
        <v>1.718</v>
      </c>
      <c r="V99" s="39">
        <v>13.327</v>
      </c>
      <c r="W99" s="39">
        <v>0</v>
      </c>
      <c r="X99" s="39">
        <v>2.7440000000000002</v>
      </c>
      <c r="Y99" s="39">
        <v>0.25900000000000001</v>
      </c>
      <c r="Z99" s="39">
        <v>13.084</v>
      </c>
      <c r="AA99" s="39">
        <v>0</v>
      </c>
      <c r="AB99" s="39">
        <v>1.958</v>
      </c>
      <c r="AC99" s="39">
        <v>0.752</v>
      </c>
      <c r="AD99" s="39">
        <v>4.7530000000000001</v>
      </c>
      <c r="AE99" s="39">
        <v>0</v>
      </c>
      <c r="AF99" s="39">
        <v>0.33500000000000002</v>
      </c>
      <c r="AG99" s="39">
        <v>2.2570000000000001</v>
      </c>
      <c r="AH99" s="39">
        <v>0.44500000000000001</v>
      </c>
      <c r="AI99" s="39">
        <v>1.0169999999999999</v>
      </c>
      <c r="AJ99" s="39">
        <v>13.269</v>
      </c>
      <c r="AK99" s="39">
        <v>0</v>
      </c>
      <c r="AL99" s="39">
        <v>2.4990000000000001</v>
      </c>
      <c r="AM99" s="39">
        <v>0</v>
      </c>
      <c r="AN99" s="39">
        <v>1.379</v>
      </c>
      <c r="AO99" s="39">
        <v>0.59499999999999997</v>
      </c>
      <c r="AP99" s="39">
        <v>0</v>
      </c>
      <c r="AQ99" s="39">
        <v>5.1920000000000002</v>
      </c>
      <c r="AR99" s="39">
        <v>0.35599999999999998</v>
      </c>
      <c r="AS99" s="39">
        <v>4.1470000000000002</v>
      </c>
      <c r="AT99" s="39">
        <v>4.3040000000000003</v>
      </c>
      <c r="AU99" s="39">
        <v>1.105</v>
      </c>
      <c r="AV99" s="39">
        <v>1.0029999999999999</v>
      </c>
      <c r="AW99" s="39">
        <v>2.4700000000000002</v>
      </c>
      <c r="AX99" s="39">
        <v>0.82099999999999995</v>
      </c>
      <c r="AY99" s="39">
        <v>2.3450000000000002</v>
      </c>
      <c r="AZ99" s="39">
        <v>6.0359999999999996</v>
      </c>
      <c r="BA99" s="39">
        <v>4.2999999999999997E-2</v>
      </c>
      <c r="BB99" s="39">
        <v>0.78100000000000003</v>
      </c>
      <c r="BC99" s="39">
        <v>0.54500000000000004</v>
      </c>
      <c r="BD99" s="39">
        <v>0</v>
      </c>
      <c r="BE99" s="39">
        <v>0.82599999999999996</v>
      </c>
      <c r="BF99" s="39">
        <v>0</v>
      </c>
      <c r="BG99" s="39">
        <v>2.4849999999999999</v>
      </c>
      <c r="BH99" s="39">
        <v>7.85</v>
      </c>
      <c r="BI99" s="39">
        <v>0</v>
      </c>
      <c r="BJ99" s="39">
        <v>13.032999999999999</v>
      </c>
      <c r="BK99" s="39">
        <v>0.57599999999999996</v>
      </c>
    </row>
    <row r="100" spans="1:63" x14ac:dyDescent="0.2">
      <c r="A100" s="30">
        <f t="shared" si="22"/>
        <v>2021</v>
      </c>
      <c r="D100" s="30">
        <f t="shared" si="23"/>
        <v>1</v>
      </c>
      <c r="E100" s="30">
        <f t="shared" si="14"/>
        <v>35</v>
      </c>
      <c r="F100" s="30">
        <f t="shared" si="15"/>
        <v>26</v>
      </c>
      <c r="G100" s="30">
        <f t="shared" si="16"/>
        <v>6</v>
      </c>
      <c r="H100" s="30">
        <f t="shared" si="17"/>
        <v>0</v>
      </c>
      <c r="I100" s="30">
        <f t="shared" si="18"/>
        <v>0</v>
      </c>
      <c r="J100" s="30">
        <f t="shared" si="19"/>
        <v>0</v>
      </c>
      <c r="K100" s="30">
        <f t="shared" si="20"/>
        <v>0</v>
      </c>
      <c r="L100" s="30">
        <f t="shared" si="21"/>
        <v>1</v>
      </c>
      <c r="M100" s="38">
        <v>44197</v>
      </c>
      <c r="N100" s="39">
        <v>0</v>
      </c>
      <c r="O100" s="39">
        <v>10.535</v>
      </c>
      <c r="P100" s="39">
        <v>6.9770000000000003</v>
      </c>
      <c r="Q100" s="39">
        <v>0</v>
      </c>
      <c r="R100" s="39">
        <v>0.76500000000000001</v>
      </c>
      <c r="S100" s="39">
        <v>13.891</v>
      </c>
      <c r="T100" s="39">
        <v>0.45300000000000001</v>
      </c>
      <c r="U100" s="39">
        <v>0</v>
      </c>
      <c r="V100" s="39">
        <v>0</v>
      </c>
      <c r="W100" s="39">
        <v>0.47199999999999998</v>
      </c>
      <c r="X100" s="39">
        <v>0.27800000000000002</v>
      </c>
      <c r="Y100" s="39">
        <v>1.6319999999999999</v>
      </c>
      <c r="Z100" s="39">
        <v>0.55700000000000005</v>
      </c>
      <c r="AA100" s="39">
        <v>0</v>
      </c>
      <c r="AB100" s="39">
        <v>3.1179999999999999</v>
      </c>
      <c r="AC100" s="39">
        <v>2.855</v>
      </c>
      <c r="AD100" s="39">
        <v>3.5430000000000001</v>
      </c>
      <c r="AE100" s="39">
        <v>1.5289999999999999</v>
      </c>
      <c r="AF100" s="39">
        <v>20.382000000000001</v>
      </c>
      <c r="AG100" s="39">
        <v>1.093</v>
      </c>
      <c r="AH100" s="39">
        <v>12.313000000000001</v>
      </c>
      <c r="AI100" s="39">
        <v>0</v>
      </c>
      <c r="AJ100" s="39">
        <v>0</v>
      </c>
      <c r="AK100" s="39">
        <v>8.0860000000000003</v>
      </c>
      <c r="AL100" s="39">
        <v>0</v>
      </c>
      <c r="AM100" s="39">
        <v>12.628</v>
      </c>
      <c r="AN100" s="39">
        <v>0</v>
      </c>
      <c r="AO100" s="39">
        <v>27.044</v>
      </c>
      <c r="AP100" s="39">
        <v>2.101</v>
      </c>
      <c r="AQ100" s="39">
        <v>0.63100000000000001</v>
      </c>
      <c r="AR100" s="39">
        <v>1.262</v>
      </c>
      <c r="AS100" s="39">
        <v>6.0000000000000001E-3</v>
      </c>
      <c r="AT100" s="39">
        <v>0.81799999999999995</v>
      </c>
      <c r="AU100" s="39">
        <v>1.5469999999999999</v>
      </c>
      <c r="AV100" s="39">
        <v>1.4770000000000001</v>
      </c>
      <c r="AW100" s="39">
        <v>0.40200000000000002</v>
      </c>
      <c r="AX100" s="39">
        <v>6.6180000000000003</v>
      </c>
      <c r="AY100" s="39">
        <v>0</v>
      </c>
      <c r="AZ100" s="39">
        <v>0</v>
      </c>
      <c r="BA100" s="39">
        <v>3.1880000000000002</v>
      </c>
      <c r="BB100" s="39">
        <v>0</v>
      </c>
      <c r="BC100" s="39">
        <v>3.6789999999999998</v>
      </c>
      <c r="BD100" s="39">
        <v>0</v>
      </c>
      <c r="BE100" s="39">
        <v>9.3650000000000002</v>
      </c>
      <c r="BF100" s="39">
        <v>1.6020000000000001</v>
      </c>
      <c r="BG100" s="39">
        <v>4.3949999999999996</v>
      </c>
      <c r="BH100" s="39">
        <v>0</v>
      </c>
      <c r="BI100" s="39">
        <v>3.1869999999999998</v>
      </c>
      <c r="BJ100" s="39">
        <v>4.4029999999999996</v>
      </c>
      <c r="BK100" s="39">
        <v>0</v>
      </c>
    </row>
    <row r="101" spans="1:63" x14ac:dyDescent="0.2">
      <c r="A101" s="30">
        <f t="shared" si="22"/>
        <v>2021</v>
      </c>
      <c r="D101" s="30">
        <f t="shared" si="23"/>
        <v>0</v>
      </c>
      <c r="E101" s="30">
        <f t="shared" si="14"/>
        <v>19</v>
      </c>
      <c r="F101" s="30">
        <f t="shared" si="15"/>
        <v>5</v>
      </c>
      <c r="G101" s="30">
        <f t="shared" si="16"/>
        <v>0</v>
      </c>
      <c r="H101" s="30">
        <f t="shared" si="17"/>
        <v>0</v>
      </c>
      <c r="I101" s="30">
        <f t="shared" si="18"/>
        <v>0</v>
      </c>
      <c r="J101" s="30">
        <f t="shared" si="19"/>
        <v>0</v>
      </c>
      <c r="K101" s="30">
        <f t="shared" si="20"/>
        <v>0</v>
      </c>
      <c r="L101" s="30">
        <f t="shared" si="21"/>
        <v>2</v>
      </c>
      <c r="M101" s="38">
        <v>44228</v>
      </c>
      <c r="N101" s="39">
        <v>0</v>
      </c>
      <c r="O101" s="39">
        <v>1.2030000000000001</v>
      </c>
      <c r="P101" s="39">
        <v>3.2000000000000001E-2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0.2</v>
      </c>
      <c r="W101" s="39">
        <v>0</v>
      </c>
      <c r="X101" s="39">
        <v>0.34300000000000003</v>
      </c>
      <c r="Y101" s="39">
        <v>0</v>
      </c>
      <c r="Z101" s="39">
        <v>0.24199999999999999</v>
      </c>
      <c r="AA101" s="39">
        <v>0</v>
      </c>
      <c r="AB101" s="39">
        <v>0</v>
      </c>
      <c r="AC101" s="39">
        <v>0</v>
      </c>
      <c r="AD101" s="39">
        <v>0</v>
      </c>
      <c r="AE101" s="39">
        <v>0.64</v>
      </c>
      <c r="AF101" s="39">
        <v>4.6340000000000003</v>
      </c>
      <c r="AG101" s="39">
        <v>0</v>
      </c>
      <c r="AH101" s="39">
        <v>9.7189999999999994</v>
      </c>
      <c r="AI101" s="39">
        <v>0</v>
      </c>
      <c r="AJ101" s="39">
        <v>0</v>
      </c>
      <c r="AK101" s="39">
        <v>0.372</v>
      </c>
      <c r="AL101" s="39">
        <v>0</v>
      </c>
      <c r="AM101" s="39">
        <v>0</v>
      </c>
      <c r="AN101" s="39">
        <v>0.45500000000000002</v>
      </c>
      <c r="AO101" s="39">
        <v>0</v>
      </c>
      <c r="AP101" s="39">
        <v>0</v>
      </c>
      <c r="AQ101" s="39">
        <v>0</v>
      </c>
      <c r="AR101" s="39">
        <v>1.3879999999999999</v>
      </c>
      <c r="AS101" s="39">
        <v>0</v>
      </c>
      <c r="AT101" s="39">
        <v>0</v>
      </c>
      <c r="AU101" s="39">
        <v>0.56799999999999995</v>
      </c>
      <c r="AV101" s="39">
        <v>2.2629999999999999</v>
      </c>
      <c r="AW101" s="39">
        <v>0</v>
      </c>
      <c r="AX101" s="39">
        <v>0.76400000000000001</v>
      </c>
      <c r="AY101" s="39">
        <v>0</v>
      </c>
      <c r="AZ101" s="39">
        <v>0</v>
      </c>
      <c r="BA101" s="39">
        <v>0.98599999999999999</v>
      </c>
      <c r="BB101" s="39">
        <v>0</v>
      </c>
      <c r="BC101" s="39">
        <v>0</v>
      </c>
      <c r="BD101" s="39">
        <v>0.20499999999999999</v>
      </c>
      <c r="BE101" s="39">
        <v>0</v>
      </c>
      <c r="BF101" s="39">
        <v>0.41799999999999998</v>
      </c>
      <c r="BG101" s="39">
        <v>0.24</v>
      </c>
      <c r="BH101" s="39">
        <v>0</v>
      </c>
      <c r="BI101" s="39">
        <v>0</v>
      </c>
      <c r="BJ101" s="39">
        <v>0</v>
      </c>
      <c r="BK101" s="39">
        <v>0.35599999999999998</v>
      </c>
    </row>
    <row r="102" spans="1:63" x14ac:dyDescent="0.2">
      <c r="A102" s="30">
        <f t="shared" si="22"/>
        <v>2021</v>
      </c>
      <c r="D102" s="30">
        <f t="shared" si="23"/>
        <v>0</v>
      </c>
      <c r="E102" s="30">
        <f t="shared" si="14"/>
        <v>17</v>
      </c>
      <c r="F102" s="30">
        <f t="shared" si="15"/>
        <v>9</v>
      </c>
      <c r="G102" s="30">
        <f t="shared" si="16"/>
        <v>0</v>
      </c>
      <c r="H102" s="30">
        <f t="shared" si="17"/>
        <v>0</v>
      </c>
      <c r="I102" s="30">
        <f t="shared" si="18"/>
        <v>0</v>
      </c>
      <c r="J102" s="30">
        <f t="shared" si="19"/>
        <v>0</v>
      </c>
      <c r="K102" s="30">
        <f t="shared" si="20"/>
        <v>0</v>
      </c>
      <c r="L102" s="30">
        <f t="shared" si="21"/>
        <v>3</v>
      </c>
      <c r="M102" s="38">
        <v>44256</v>
      </c>
      <c r="N102" s="39">
        <v>0</v>
      </c>
      <c r="O102" s="39">
        <v>0.79400000000000004</v>
      </c>
      <c r="P102" s="39">
        <v>0</v>
      </c>
      <c r="Q102" s="39">
        <v>4.3999999999999997E-2</v>
      </c>
      <c r="R102" s="39">
        <v>0</v>
      </c>
      <c r="S102" s="39">
        <v>4.3579999999999997</v>
      </c>
      <c r="T102" s="39">
        <v>0</v>
      </c>
      <c r="U102" s="39">
        <v>0</v>
      </c>
      <c r="V102" s="39">
        <v>0</v>
      </c>
      <c r="W102" s="39">
        <v>0</v>
      </c>
      <c r="X102" s="39">
        <v>0.439</v>
      </c>
      <c r="Y102" s="39">
        <v>0</v>
      </c>
      <c r="Z102" s="39">
        <v>1.3460000000000001</v>
      </c>
      <c r="AA102" s="39">
        <v>0</v>
      </c>
      <c r="AB102" s="39">
        <v>1.125</v>
      </c>
      <c r="AC102" s="39">
        <v>0</v>
      </c>
      <c r="AD102" s="39">
        <v>0.505</v>
      </c>
      <c r="AE102" s="39">
        <v>0</v>
      </c>
      <c r="AF102" s="39">
        <v>0</v>
      </c>
      <c r="AG102" s="39">
        <v>1.034</v>
      </c>
      <c r="AH102" s="39">
        <v>3.4660000000000002</v>
      </c>
      <c r="AI102" s="39">
        <v>0</v>
      </c>
      <c r="AJ102" s="39">
        <v>0</v>
      </c>
      <c r="AK102" s="39">
        <v>0</v>
      </c>
      <c r="AL102" s="39">
        <v>0</v>
      </c>
      <c r="AM102" s="39">
        <v>0</v>
      </c>
      <c r="AN102" s="39">
        <v>0</v>
      </c>
      <c r="AO102" s="39">
        <v>1.2989999999999999</v>
      </c>
      <c r="AP102" s="39">
        <v>0</v>
      </c>
      <c r="AQ102" s="39">
        <v>0</v>
      </c>
      <c r="AR102" s="39">
        <v>0</v>
      </c>
      <c r="AS102" s="39">
        <v>0.73399999999999999</v>
      </c>
      <c r="AT102" s="39">
        <v>3.181</v>
      </c>
      <c r="AU102" s="39">
        <v>0</v>
      </c>
      <c r="AV102" s="39">
        <v>0</v>
      </c>
      <c r="AW102" s="39">
        <v>2.98</v>
      </c>
      <c r="AX102" s="39">
        <v>0.311</v>
      </c>
      <c r="AY102" s="39">
        <v>0</v>
      </c>
      <c r="AZ102" s="39">
        <v>0</v>
      </c>
      <c r="BA102" s="39">
        <v>0</v>
      </c>
      <c r="BB102" s="39">
        <v>3.9809999999999999</v>
      </c>
      <c r="BC102" s="39">
        <v>0</v>
      </c>
      <c r="BD102" s="39">
        <v>0</v>
      </c>
      <c r="BE102" s="39">
        <v>0</v>
      </c>
      <c r="BF102" s="39">
        <v>0.34200000000000003</v>
      </c>
      <c r="BG102" s="39">
        <v>0</v>
      </c>
      <c r="BH102" s="39">
        <v>0</v>
      </c>
      <c r="BI102" s="39">
        <v>0</v>
      </c>
      <c r="BJ102" s="39">
        <v>0</v>
      </c>
      <c r="BK102" s="39">
        <v>1.0999999999999999E-2</v>
      </c>
    </row>
    <row r="103" spans="1:63" x14ac:dyDescent="0.2">
      <c r="A103" s="30">
        <f t="shared" si="22"/>
        <v>2021</v>
      </c>
      <c r="D103" s="30">
        <f t="shared" si="23"/>
        <v>0</v>
      </c>
      <c r="E103" s="30">
        <f t="shared" si="14"/>
        <v>5</v>
      </c>
      <c r="F103" s="30">
        <f t="shared" si="15"/>
        <v>5</v>
      </c>
      <c r="G103" s="30">
        <f t="shared" si="16"/>
        <v>0</v>
      </c>
      <c r="H103" s="30">
        <f t="shared" si="17"/>
        <v>0</v>
      </c>
      <c r="I103" s="30">
        <f t="shared" si="18"/>
        <v>0</v>
      </c>
      <c r="J103" s="30">
        <f t="shared" si="19"/>
        <v>0</v>
      </c>
      <c r="K103" s="30">
        <f t="shared" si="20"/>
        <v>0</v>
      </c>
      <c r="L103" s="30">
        <f t="shared" si="21"/>
        <v>4</v>
      </c>
      <c r="M103" s="38">
        <v>44287</v>
      </c>
      <c r="N103" s="39">
        <v>0</v>
      </c>
      <c r="O103" s="39">
        <v>0</v>
      </c>
      <c r="P103" s="39">
        <v>0</v>
      </c>
      <c r="Q103" s="39">
        <v>9.7149999999999999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8.41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9.3309999999999995</v>
      </c>
      <c r="AN103" s="39">
        <v>0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9.1649999999999991</v>
      </c>
      <c r="BK103" s="39">
        <v>3.544</v>
      </c>
    </row>
    <row r="104" spans="1:63" x14ac:dyDescent="0.2">
      <c r="A104" s="30">
        <f t="shared" si="22"/>
        <v>2021</v>
      </c>
      <c r="D104" s="30">
        <f t="shared" si="23"/>
        <v>0</v>
      </c>
      <c r="E104" s="30">
        <f t="shared" si="14"/>
        <v>8</v>
      </c>
      <c r="F104" s="30">
        <f t="shared" si="15"/>
        <v>0</v>
      </c>
      <c r="G104" s="30">
        <f t="shared" si="16"/>
        <v>0</v>
      </c>
      <c r="H104" s="30">
        <f t="shared" si="17"/>
        <v>0</v>
      </c>
      <c r="I104" s="30">
        <f t="shared" si="18"/>
        <v>0</v>
      </c>
      <c r="J104" s="30">
        <f t="shared" si="19"/>
        <v>0</v>
      </c>
      <c r="K104" s="30">
        <f t="shared" si="20"/>
        <v>0</v>
      </c>
      <c r="L104" s="30">
        <f t="shared" si="21"/>
        <v>5</v>
      </c>
      <c r="M104" s="38">
        <v>44317</v>
      </c>
      <c r="N104" s="39">
        <v>0</v>
      </c>
      <c r="O104" s="39">
        <v>0</v>
      </c>
      <c r="P104" s="39">
        <v>0.121</v>
      </c>
      <c r="Q104" s="39">
        <v>0</v>
      </c>
      <c r="R104" s="39">
        <v>0.22800000000000001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0.11600000000000001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0.42499999999999999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0.04</v>
      </c>
      <c r="AX104" s="39">
        <v>0</v>
      </c>
      <c r="AY104" s="39">
        <v>0</v>
      </c>
      <c r="AZ104" s="39">
        <v>0.21199999999999999</v>
      </c>
      <c r="BA104" s="39">
        <v>0</v>
      </c>
      <c r="BB104" s="39">
        <v>0</v>
      </c>
      <c r="BC104" s="39">
        <v>0.20799999999999999</v>
      </c>
      <c r="BD104" s="39">
        <v>0</v>
      </c>
      <c r="BE104" s="39">
        <v>0.30199999999999999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</row>
    <row r="105" spans="1:63" x14ac:dyDescent="0.2">
      <c r="A105" s="30">
        <f t="shared" si="22"/>
        <v>2021</v>
      </c>
      <c r="D105" s="30">
        <f t="shared" si="23"/>
        <v>0</v>
      </c>
      <c r="E105" s="30">
        <f t="shared" si="14"/>
        <v>29</v>
      </c>
      <c r="F105" s="30">
        <f t="shared" si="15"/>
        <v>5</v>
      </c>
      <c r="G105" s="30">
        <f t="shared" si="16"/>
        <v>0</v>
      </c>
      <c r="H105" s="30">
        <f t="shared" si="17"/>
        <v>0</v>
      </c>
      <c r="I105" s="30">
        <f t="shared" si="18"/>
        <v>0</v>
      </c>
      <c r="J105" s="30">
        <f t="shared" si="19"/>
        <v>0</v>
      </c>
      <c r="K105" s="30">
        <f t="shared" si="20"/>
        <v>0</v>
      </c>
      <c r="L105" s="30">
        <f t="shared" si="21"/>
        <v>6</v>
      </c>
      <c r="M105" s="38">
        <v>44348</v>
      </c>
      <c r="N105" s="39">
        <v>5.3999999999999999E-2</v>
      </c>
      <c r="O105" s="39">
        <v>0.92</v>
      </c>
      <c r="P105" s="39">
        <v>0.70599999999999996</v>
      </c>
      <c r="Q105" s="39">
        <v>0</v>
      </c>
      <c r="R105" s="39">
        <v>0</v>
      </c>
      <c r="S105" s="39">
        <v>0</v>
      </c>
      <c r="T105" s="39">
        <v>0</v>
      </c>
      <c r="U105" s="39">
        <v>0.63800000000000001</v>
      </c>
      <c r="V105" s="39">
        <v>0.376</v>
      </c>
      <c r="W105" s="39">
        <v>0.252</v>
      </c>
      <c r="X105" s="39">
        <v>2.637</v>
      </c>
      <c r="Y105" s="39">
        <v>0</v>
      </c>
      <c r="Z105" s="39">
        <v>0.28499999999999998</v>
      </c>
      <c r="AA105" s="39">
        <v>0.16500000000000001</v>
      </c>
      <c r="AB105" s="39">
        <v>0</v>
      </c>
      <c r="AC105" s="39">
        <v>0</v>
      </c>
      <c r="AD105" s="39">
        <v>0.33400000000000002</v>
      </c>
      <c r="AE105" s="39">
        <v>0</v>
      </c>
      <c r="AF105" s="39">
        <v>0</v>
      </c>
      <c r="AG105" s="39">
        <v>0.36299999999999999</v>
      </c>
      <c r="AH105" s="39">
        <v>0</v>
      </c>
      <c r="AI105" s="39">
        <v>0.20799999999999999</v>
      </c>
      <c r="AJ105" s="39">
        <v>1.9E-2</v>
      </c>
      <c r="AK105" s="39">
        <v>0</v>
      </c>
      <c r="AL105" s="39">
        <v>0</v>
      </c>
      <c r="AM105" s="39">
        <v>1.6779999999999999</v>
      </c>
      <c r="AN105" s="39">
        <v>0.38100000000000001</v>
      </c>
      <c r="AO105" s="39">
        <v>0</v>
      </c>
      <c r="AP105" s="39">
        <v>0</v>
      </c>
      <c r="AQ105" s="39">
        <v>7.1999999999999995E-2</v>
      </c>
      <c r="AR105" s="39">
        <v>0</v>
      </c>
      <c r="AS105" s="39">
        <v>0.28199999999999997</v>
      </c>
      <c r="AT105" s="39">
        <v>0</v>
      </c>
      <c r="AU105" s="39">
        <v>1.732</v>
      </c>
      <c r="AV105" s="39">
        <v>0.47499999999999998</v>
      </c>
      <c r="AW105" s="39">
        <v>0</v>
      </c>
      <c r="AX105" s="39">
        <v>0.22500000000000001</v>
      </c>
      <c r="AY105" s="39">
        <v>0</v>
      </c>
      <c r="AZ105" s="39">
        <v>0</v>
      </c>
      <c r="BA105" s="39">
        <v>0.44800000000000001</v>
      </c>
      <c r="BB105" s="39">
        <v>0.48599999999999999</v>
      </c>
      <c r="BC105" s="39">
        <v>1.4419999999999999</v>
      </c>
      <c r="BD105" s="39">
        <v>0</v>
      </c>
      <c r="BE105" s="39">
        <v>0.155</v>
      </c>
      <c r="BF105" s="39">
        <v>9.6000000000000002E-2</v>
      </c>
      <c r="BG105" s="39">
        <v>0.16900000000000001</v>
      </c>
      <c r="BH105" s="39">
        <v>2.7E-2</v>
      </c>
      <c r="BI105" s="39">
        <v>1.659</v>
      </c>
      <c r="BJ105" s="39">
        <v>0.51500000000000001</v>
      </c>
      <c r="BK105" s="39">
        <v>0</v>
      </c>
    </row>
    <row r="106" spans="1:63" x14ac:dyDescent="0.2">
      <c r="A106" s="30">
        <f t="shared" si="22"/>
        <v>2021</v>
      </c>
      <c r="D106" s="30">
        <f t="shared" si="23"/>
        <v>9</v>
      </c>
      <c r="E106" s="30">
        <f t="shared" si="14"/>
        <v>50</v>
      </c>
      <c r="F106" s="30">
        <f t="shared" si="15"/>
        <v>50</v>
      </c>
      <c r="G106" s="30">
        <f t="shared" si="16"/>
        <v>40</v>
      </c>
      <c r="H106" s="30">
        <f t="shared" si="17"/>
        <v>1</v>
      </c>
      <c r="I106" s="30">
        <f t="shared" si="18"/>
        <v>0</v>
      </c>
      <c r="J106" s="30">
        <f t="shared" si="19"/>
        <v>0</v>
      </c>
      <c r="K106" s="30">
        <f t="shared" si="20"/>
        <v>0</v>
      </c>
      <c r="L106" s="30">
        <f t="shared" si="21"/>
        <v>7</v>
      </c>
      <c r="M106" s="38">
        <v>44378</v>
      </c>
      <c r="N106" s="39">
        <v>10.210000000000001</v>
      </c>
      <c r="O106" s="39">
        <v>27.077000000000002</v>
      </c>
      <c r="P106" s="39">
        <v>23.702999999999999</v>
      </c>
      <c r="Q106" s="39">
        <v>10.634</v>
      </c>
      <c r="R106" s="39">
        <v>35.438000000000002</v>
      </c>
      <c r="S106" s="39">
        <v>5.681</v>
      </c>
      <c r="T106" s="39">
        <v>24.577999999999999</v>
      </c>
      <c r="U106" s="39">
        <v>8.9480000000000004</v>
      </c>
      <c r="V106" s="39">
        <v>4.2359999999999998</v>
      </c>
      <c r="W106" s="39">
        <v>37.707000000000001</v>
      </c>
      <c r="X106" s="39">
        <v>21.207000000000001</v>
      </c>
      <c r="Y106" s="39">
        <v>13.362</v>
      </c>
      <c r="Z106" s="39">
        <v>15.003</v>
      </c>
      <c r="AA106" s="39">
        <v>15.781000000000001</v>
      </c>
      <c r="AB106" s="39">
        <v>12.523999999999999</v>
      </c>
      <c r="AC106" s="39">
        <v>16.446000000000002</v>
      </c>
      <c r="AD106" s="39">
        <v>2.6869999999999998</v>
      </c>
      <c r="AE106" s="39">
        <v>42.326999999999998</v>
      </c>
      <c r="AF106" s="39">
        <v>51.936</v>
      </c>
      <c r="AG106" s="39">
        <v>1.669</v>
      </c>
      <c r="AH106" s="39">
        <v>35.024000000000001</v>
      </c>
      <c r="AI106" s="39">
        <v>5.6779999999999999</v>
      </c>
      <c r="AJ106" s="39">
        <v>11.087999999999999</v>
      </c>
      <c r="AK106" s="39">
        <v>23.402000000000001</v>
      </c>
      <c r="AL106" s="39">
        <v>15.145</v>
      </c>
      <c r="AM106" s="39">
        <v>17.748999999999999</v>
      </c>
      <c r="AN106" s="39">
        <v>13.851000000000001</v>
      </c>
      <c r="AO106" s="39">
        <v>17.808</v>
      </c>
      <c r="AP106" s="39">
        <v>16.652999999999999</v>
      </c>
      <c r="AQ106" s="39">
        <v>16.350999999999999</v>
      </c>
      <c r="AR106" s="39">
        <v>6.2619999999999996</v>
      </c>
      <c r="AS106" s="39">
        <v>29.661000000000001</v>
      </c>
      <c r="AT106" s="39">
        <v>8.6690000000000005</v>
      </c>
      <c r="AU106" s="39">
        <v>24.408999999999999</v>
      </c>
      <c r="AV106" s="39">
        <v>15.766999999999999</v>
      </c>
      <c r="AW106" s="39">
        <v>16.952000000000002</v>
      </c>
      <c r="AX106" s="39">
        <v>18.370999999999999</v>
      </c>
      <c r="AY106" s="39">
        <v>21.219000000000001</v>
      </c>
      <c r="AZ106" s="39">
        <v>15.032999999999999</v>
      </c>
      <c r="BA106" s="39">
        <v>18.859000000000002</v>
      </c>
      <c r="BB106" s="39">
        <v>17.756</v>
      </c>
      <c r="BC106" s="39">
        <v>13.868</v>
      </c>
      <c r="BD106" s="39">
        <v>9.2100000000000009</v>
      </c>
      <c r="BE106" s="39">
        <v>25.167000000000002</v>
      </c>
      <c r="BF106" s="39">
        <v>11.523</v>
      </c>
      <c r="BG106" s="39">
        <v>23.824000000000002</v>
      </c>
      <c r="BH106" s="39">
        <v>18.899999999999999</v>
      </c>
      <c r="BI106" s="39">
        <v>18.919</v>
      </c>
      <c r="BJ106" s="39">
        <v>26.834</v>
      </c>
      <c r="BK106" s="39">
        <v>9.14</v>
      </c>
    </row>
    <row r="107" spans="1:63" x14ac:dyDescent="0.2">
      <c r="A107" s="30">
        <f t="shared" si="22"/>
        <v>2021</v>
      </c>
      <c r="D107" s="30">
        <f t="shared" si="23"/>
        <v>1</v>
      </c>
      <c r="E107" s="30">
        <f t="shared" si="14"/>
        <v>50</v>
      </c>
      <c r="F107" s="30">
        <f t="shared" si="15"/>
        <v>47</v>
      </c>
      <c r="G107" s="30">
        <f t="shared" si="16"/>
        <v>3</v>
      </c>
      <c r="H107" s="30">
        <f t="shared" si="17"/>
        <v>0</v>
      </c>
      <c r="I107" s="30">
        <f t="shared" si="18"/>
        <v>0</v>
      </c>
      <c r="J107" s="30">
        <f t="shared" si="19"/>
        <v>0</v>
      </c>
      <c r="K107" s="30">
        <f t="shared" si="20"/>
        <v>0</v>
      </c>
      <c r="L107" s="30">
        <f t="shared" si="21"/>
        <v>8</v>
      </c>
      <c r="M107" s="38">
        <v>44409</v>
      </c>
      <c r="N107" s="39">
        <v>1.341</v>
      </c>
      <c r="O107" s="39">
        <v>6.9820000000000002</v>
      </c>
      <c r="P107" s="39">
        <v>2.0219999999999998</v>
      </c>
      <c r="Q107" s="39">
        <v>3.226</v>
      </c>
      <c r="R107" s="39">
        <v>4.476</v>
      </c>
      <c r="S107" s="39">
        <v>1.073</v>
      </c>
      <c r="T107" s="39">
        <v>3.9239999999999999</v>
      </c>
      <c r="U107" s="39">
        <v>3.512</v>
      </c>
      <c r="V107" s="39">
        <v>17.728000000000002</v>
      </c>
      <c r="W107" s="39">
        <v>0.90900000000000003</v>
      </c>
      <c r="X107" s="39">
        <v>0.51700000000000002</v>
      </c>
      <c r="Y107" s="39">
        <v>9.3659999999999997</v>
      </c>
      <c r="Z107" s="39">
        <v>4.8620000000000001</v>
      </c>
      <c r="AA107" s="39">
        <v>3.3130000000000002</v>
      </c>
      <c r="AB107" s="39">
        <v>3.2410000000000001</v>
      </c>
      <c r="AC107" s="39">
        <v>1.8180000000000001</v>
      </c>
      <c r="AD107" s="39">
        <v>2.1059999999999999</v>
      </c>
      <c r="AE107" s="39">
        <v>3.3119999999999998</v>
      </c>
      <c r="AF107" s="39">
        <v>7.7619999999999996</v>
      </c>
      <c r="AG107" s="39">
        <v>2.3879999999999999</v>
      </c>
      <c r="AH107" s="39">
        <v>41.966000000000001</v>
      </c>
      <c r="AI107" s="39">
        <v>1.9790000000000001</v>
      </c>
      <c r="AJ107" s="39">
        <v>1.6839999999999999</v>
      </c>
      <c r="AK107" s="39">
        <v>3.1720000000000002</v>
      </c>
      <c r="AL107" s="39">
        <v>6.6820000000000004</v>
      </c>
      <c r="AM107" s="39">
        <v>1.41</v>
      </c>
      <c r="AN107" s="39">
        <v>1.921</v>
      </c>
      <c r="AO107" s="39">
        <v>6.0839999999999996</v>
      </c>
      <c r="AP107" s="39">
        <v>5.8239999999999998</v>
      </c>
      <c r="AQ107" s="39">
        <v>4.1520000000000001</v>
      </c>
      <c r="AR107" s="39">
        <v>5.6559999999999997</v>
      </c>
      <c r="AS107" s="39">
        <v>1.143</v>
      </c>
      <c r="AT107" s="39">
        <v>5.6440000000000001</v>
      </c>
      <c r="AU107" s="39">
        <v>8.9179999999999993</v>
      </c>
      <c r="AV107" s="39">
        <v>2.7490000000000001</v>
      </c>
      <c r="AW107" s="39">
        <v>5.3680000000000003</v>
      </c>
      <c r="AX107" s="39">
        <v>8.1769999999999996</v>
      </c>
      <c r="AY107" s="39">
        <v>1.363</v>
      </c>
      <c r="AZ107" s="39">
        <v>3.8260000000000001</v>
      </c>
      <c r="BA107" s="39">
        <v>3.456</v>
      </c>
      <c r="BB107" s="39">
        <v>4.1609999999999996</v>
      </c>
      <c r="BC107" s="39">
        <v>2.83</v>
      </c>
      <c r="BD107" s="39">
        <v>3.214</v>
      </c>
      <c r="BE107" s="39">
        <v>1.8660000000000001</v>
      </c>
      <c r="BF107" s="39">
        <v>5.5919999999999996</v>
      </c>
      <c r="BG107" s="39">
        <v>0.67500000000000004</v>
      </c>
      <c r="BH107" s="39">
        <v>12.66</v>
      </c>
      <c r="BI107" s="39">
        <v>1.7470000000000001</v>
      </c>
      <c r="BJ107" s="39">
        <v>3.44</v>
      </c>
      <c r="BK107" s="39">
        <v>4.3170000000000002</v>
      </c>
    </row>
    <row r="108" spans="1:63" x14ac:dyDescent="0.2">
      <c r="A108" s="30">
        <f t="shared" si="22"/>
        <v>2021</v>
      </c>
      <c r="D108" s="30">
        <f t="shared" si="23"/>
        <v>1</v>
      </c>
      <c r="E108" s="30">
        <f t="shared" si="14"/>
        <v>46</v>
      </c>
      <c r="F108" s="30">
        <f t="shared" si="15"/>
        <v>43</v>
      </c>
      <c r="G108" s="30">
        <f t="shared" si="16"/>
        <v>15</v>
      </c>
      <c r="H108" s="30">
        <f t="shared" si="17"/>
        <v>0</v>
      </c>
      <c r="I108" s="30">
        <f t="shared" si="18"/>
        <v>0</v>
      </c>
      <c r="J108" s="30">
        <f t="shared" si="19"/>
        <v>0</v>
      </c>
      <c r="K108" s="30">
        <f t="shared" si="20"/>
        <v>0</v>
      </c>
      <c r="L108" s="30">
        <f t="shared" si="21"/>
        <v>9</v>
      </c>
      <c r="M108" s="38">
        <v>44440</v>
      </c>
      <c r="N108" s="39">
        <v>11.289</v>
      </c>
      <c r="O108" s="39">
        <v>1.1040000000000001</v>
      </c>
      <c r="P108" s="39">
        <v>18.992000000000001</v>
      </c>
      <c r="Q108" s="39">
        <v>0</v>
      </c>
      <c r="R108" s="39">
        <v>5.3179999999999996</v>
      </c>
      <c r="S108" s="39">
        <v>4.2709999999999999</v>
      </c>
      <c r="T108" s="39">
        <v>4.5090000000000003</v>
      </c>
      <c r="U108" s="39">
        <v>24.806000000000001</v>
      </c>
      <c r="V108" s="39">
        <v>0.63300000000000001</v>
      </c>
      <c r="W108" s="39">
        <v>9.7230000000000008</v>
      </c>
      <c r="X108" s="39">
        <v>4.8789999999999996</v>
      </c>
      <c r="Y108" s="39">
        <v>4.9420000000000002</v>
      </c>
      <c r="Z108" s="39">
        <v>3.5430000000000001</v>
      </c>
      <c r="AA108" s="39">
        <v>4.1420000000000003</v>
      </c>
      <c r="AB108" s="39">
        <v>8.0079999999999991</v>
      </c>
      <c r="AC108" s="39">
        <v>1.847</v>
      </c>
      <c r="AD108" s="39">
        <v>10.077999999999999</v>
      </c>
      <c r="AE108" s="39">
        <v>1.236</v>
      </c>
      <c r="AF108" s="39">
        <v>1.52</v>
      </c>
      <c r="AG108" s="39">
        <v>18.658999999999999</v>
      </c>
      <c r="AH108" s="39">
        <v>5.3869999999999996</v>
      </c>
      <c r="AI108" s="39">
        <v>9.7360000000000007</v>
      </c>
      <c r="AJ108" s="39">
        <v>3.843</v>
      </c>
      <c r="AK108" s="39">
        <v>2.5790000000000002</v>
      </c>
      <c r="AL108" s="39">
        <v>2.081</v>
      </c>
      <c r="AM108" s="39">
        <v>21.24</v>
      </c>
      <c r="AN108" s="39">
        <v>7.73</v>
      </c>
      <c r="AO108" s="39">
        <v>0.91</v>
      </c>
      <c r="AP108" s="39">
        <v>1.42</v>
      </c>
      <c r="AQ108" s="39">
        <v>10.477</v>
      </c>
      <c r="AR108" s="39">
        <v>8.1310000000000002</v>
      </c>
      <c r="AS108" s="39">
        <v>2.5550000000000002</v>
      </c>
      <c r="AT108" s="39">
        <v>14.186999999999999</v>
      </c>
      <c r="AU108" s="39">
        <v>0</v>
      </c>
      <c r="AV108" s="39">
        <v>19.141999999999999</v>
      </c>
      <c r="AW108" s="39">
        <v>0</v>
      </c>
      <c r="AX108" s="39">
        <v>10.384</v>
      </c>
      <c r="AY108" s="39">
        <v>2.46</v>
      </c>
      <c r="AZ108" s="39">
        <v>14.004</v>
      </c>
      <c r="BA108" s="39">
        <v>0</v>
      </c>
      <c r="BB108" s="39">
        <v>2.0859999999999999</v>
      </c>
      <c r="BC108" s="39">
        <v>10.728999999999999</v>
      </c>
      <c r="BD108" s="39">
        <v>17.324000000000002</v>
      </c>
      <c r="BE108" s="39">
        <v>2.3490000000000002</v>
      </c>
      <c r="BF108" s="39">
        <v>2.2120000000000002</v>
      </c>
      <c r="BG108" s="39">
        <v>5.9420000000000002</v>
      </c>
      <c r="BH108" s="39">
        <v>0.437</v>
      </c>
      <c r="BI108" s="39">
        <v>30.710999999999999</v>
      </c>
      <c r="BJ108" s="39">
        <v>3.7240000000000002</v>
      </c>
      <c r="BK108" s="39">
        <v>13.677</v>
      </c>
    </row>
    <row r="109" spans="1:63" x14ac:dyDescent="0.2">
      <c r="A109" s="30">
        <f t="shared" si="22"/>
        <v>2021</v>
      </c>
      <c r="D109" s="30">
        <f t="shared" si="23"/>
        <v>0</v>
      </c>
      <c r="E109" s="30">
        <f t="shared" si="14"/>
        <v>40</v>
      </c>
      <c r="F109" s="30">
        <f t="shared" si="15"/>
        <v>16</v>
      </c>
      <c r="G109" s="30">
        <f t="shared" si="16"/>
        <v>3</v>
      </c>
      <c r="H109" s="30">
        <f t="shared" si="17"/>
        <v>0</v>
      </c>
      <c r="I109" s="30">
        <f t="shared" si="18"/>
        <v>0</v>
      </c>
      <c r="J109" s="30">
        <f t="shared" si="19"/>
        <v>0</v>
      </c>
      <c r="K109" s="30">
        <f t="shared" si="20"/>
        <v>0</v>
      </c>
      <c r="L109" s="30">
        <f t="shared" si="21"/>
        <v>10</v>
      </c>
      <c r="M109" s="38">
        <v>44470</v>
      </c>
      <c r="N109" s="39">
        <v>0.38100000000000001</v>
      </c>
      <c r="O109" s="39">
        <v>0.38600000000000001</v>
      </c>
      <c r="P109" s="39">
        <v>0.13100000000000001</v>
      </c>
      <c r="Q109" s="39">
        <v>0.55000000000000004</v>
      </c>
      <c r="R109" s="39">
        <v>0</v>
      </c>
      <c r="S109" s="39">
        <v>1.744</v>
      </c>
      <c r="T109" s="39">
        <v>3.4000000000000002E-2</v>
      </c>
      <c r="U109" s="39">
        <v>10.816000000000001</v>
      </c>
      <c r="V109" s="39">
        <v>6.9260000000000002</v>
      </c>
      <c r="W109" s="39">
        <v>0.13700000000000001</v>
      </c>
      <c r="X109" s="39">
        <v>0.61499999999999999</v>
      </c>
      <c r="Y109" s="39">
        <v>0</v>
      </c>
      <c r="Z109" s="39">
        <v>0.224</v>
      </c>
      <c r="AA109" s="39">
        <v>0.53100000000000003</v>
      </c>
      <c r="AB109" s="39">
        <v>2.3969999999999998</v>
      </c>
      <c r="AC109" s="39">
        <v>0</v>
      </c>
      <c r="AD109" s="39">
        <v>15.726000000000001</v>
      </c>
      <c r="AE109" s="39">
        <v>0.17799999999999999</v>
      </c>
      <c r="AF109" s="39">
        <v>0.878</v>
      </c>
      <c r="AG109" s="39">
        <v>0</v>
      </c>
      <c r="AH109" s="39">
        <v>0.373</v>
      </c>
      <c r="AI109" s="39">
        <v>0</v>
      </c>
      <c r="AJ109" s="39">
        <v>0.10299999999999999</v>
      </c>
      <c r="AK109" s="39">
        <v>1.181</v>
      </c>
      <c r="AL109" s="39">
        <v>0.24199999999999999</v>
      </c>
      <c r="AM109" s="39">
        <v>0.61</v>
      </c>
      <c r="AN109" s="39">
        <v>6.9359999999999999</v>
      </c>
      <c r="AO109" s="39">
        <v>2.6459999999999999</v>
      </c>
      <c r="AP109" s="39">
        <v>3.4529999999999998</v>
      </c>
      <c r="AQ109" s="39">
        <v>1.2E-2</v>
      </c>
      <c r="AR109" s="39">
        <v>2.4620000000000002</v>
      </c>
      <c r="AS109" s="39">
        <v>0</v>
      </c>
      <c r="AT109" s="39">
        <v>0.40200000000000002</v>
      </c>
      <c r="AU109" s="39">
        <v>2.3559999999999999</v>
      </c>
      <c r="AV109" s="39">
        <v>4.3600000000000003</v>
      </c>
      <c r="AW109" s="39">
        <v>0.39200000000000002</v>
      </c>
      <c r="AX109" s="39">
        <v>0</v>
      </c>
      <c r="AY109" s="39">
        <v>9.0999999999999998E-2</v>
      </c>
      <c r="AZ109" s="39">
        <v>0.85</v>
      </c>
      <c r="BA109" s="39">
        <v>0.65100000000000002</v>
      </c>
      <c r="BB109" s="39">
        <v>0.72</v>
      </c>
      <c r="BC109" s="39">
        <v>2.3820000000000001</v>
      </c>
      <c r="BD109" s="39">
        <v>0</v>
      </c>
      <c r="BE109" s="39">
        <v>0.443</v>
      </c>
      <c r="BF109" s="39">
        <v>18.963999999999999</v>
      </c>
      <c r="BG109" s="39">
        <v>0</v>
      </c>
      <c r="BH109" s="39">
        <v>0.49399999999999999</v>
      </c>
      <c r="BI109" s="39">
        <v>7.2</v>
      </c>
      <c r="BJ109" s="39">
        <v>2.964</v>
      </c>
      <c r="BK109" s="39">
        <v>0</v>
      </c>
    </row>
    <row r="110" spans="1:63" x14ac:dyDescent="0.2">
      <c r="A110" s="30">
        <f t="shared" si="22"/>
        <v>2021</v>
      </c>
      <c r="D110" s="30">
        <f t="shared" si="23"/>
        <v>0</v>
      </c>
      <c r="E110" s="30">
        <f t="shared" si="14"/>
        <v>8</v>
      </c>
      <c r="F110" s="30">
        <f t="shared" si="15"/>
        <v>2</v>
      </c>
      <c r="G110" s="30">
        <f t="shared" si="16"/>
        <v>0</v>
      </c>
      <c r="H110" s="30">
        <f t="shared" si="17"/>
        <v>0</v>
      </c>
      <c r="I110" s="30">
        <f t="shared" si="18"/>
        <v>0</v>
      </c>
      <c r="J110" s="30">
        <f t="shared" si="19"/>
        <v>0</v>
      </c>
      <c r="K110" s="30">
        <f t="shared" si="20"/>
        <v>0</v>
      </c>
      <c r="L110" s="30">
        <f t="shared" si="21"/>
        <v>11</v>
      </c>
      <c r="M110" s="38">
        <v>44501</v>
      </c>
      <c r="N110" s="39">
        <v>0</v>
      </c>
      <c r="O110" s="39">
        <v>0.86399999999999999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0.78100000000000003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>
        <v>0</v>
      </c>
      <c r="AQ110" s="39">
        <v>0.72499999999999998</v>
      </c>
      <c r="AR110" s="39">
        <v>3.379</v>
      </c>
      <c r="AS110" s="39">
        <v>0</v>
      </c>
      <c r="AT110" s="39">
        <v>1.079</v>
      </c>
      <c r="AU110" s="39">
        <v>0</v>
      </c>
      <c r="AV110" s="39">
        <v>0.57799999999999996</v>
      </c>
      <c r="AW110" s="39">
        <v>0</v>
      </c>
      <c r="AX110" s="39">
        <v>0</v>
      </c>
      <c r="AY110" s="39">
        <v>0</v>
      </c>
      <c r="AZ110" s="39">
        <v>0</v>
      </c>
      <c r="BA110" s="39">
        <v>0.252</v>
      </c>
      <c r="BB110" s="39">
        <v>0</v>
      </c>
      <c r="BC110" s="39">
        <v>0</v>
      </c>
      <c r="BD110" s="39">
        <v>0</v>
      </c>
      <c r="BE110" s="39">
        <v>0</v>
      </c>
      <c r="BF110" s="39">
        <v>0</v>
      </c>
      <c r="BG110" s="39">
        <v>0</v>
      </c>
      <c r="BH110" s="39">
        <v>0</v>
      </c>
      <c r="BI110" s="39">
        <v>0.193</v>
      </c>
      <c r="BJ110" s="39">
        <v>0</v>
      </c>
      <c r="BK110" s="39">
        <v>0</v>
      </c>
    </row>
    <row r="111" spans="1:63" x14ac:dyDescent="0.2">
      <c r="A111" s="30">
        <f t="shared" si="22"/>
        <v>2021</v>
      </c>
      <c r="D111" s="30">
        <f t="shared" si="23"/>
        <v>1</v>
      </c>
      <c r="E111" s="30">
        <f t="shared" si="14"/>
        <v>41</v>
      </c>
      <c r="F111" s="30">
        <f t="shared" si="15"/>
        <v>32</v>
      </c>
      <c r="G111" s="30">
        <f t="shared" si="16"/>
        <v>6</v>
      </c>
      <c r="H111" s="30">
        <f t="shared" si="17"/>
        <v>0</v>
      </c>
      <c r="I111" s="30">
        <f t="shared" si="18"/>
        <v>0</v>
      </c>
      <c r="J111" s="30">
        <f t="shared" si="19"/>
        <v>0</v>
      </c>
      <c r="K111" s="30">
        <f t="shared" si="20"/>
        <v>0</v>
      </c>
      <c r="L111" s="30">
        <f t="shared" si="21"/>
        <v>12</v>
      </c>
      <c r="M111" s="38">
        <v>44531</v>
      </c>
      <c r="N111" s="39">
        <v>1.365</v>
      </c>
      <c r="O111" s="39">
        <v>0.29599999999999999</v>
      </c>
      <c r="P111" s="39">
        <v>0.626</v>
      </c>
      <c r="Q111" s="39">
        <v>1.256</v>
      </c>
      <c r="R111" s="39">
        <v>0</v>
      </c>
      <c r="S111" s="39">
        <v>14.151999999999999</v>
      </c>
      <c r="T111" s="39">
        <v>1.66</v>
      </c>
      <c r="U111" s="39">
        <v>4.6189999999999998</v>
      </c>
      <c r="V111" s="39">
        <v>1.464</v>
      </c>
      <c r="W111" s="39">
        <v>4.6269999999999998</v>
      </c>
      <c r="X111" s="39">
        <v>0</v>
      </c>
      <c r="Y111" s="39">
        <v>10.131</v>
      </c>
      <c r="Z111" s="39">
        <v>0</v>
      </c>
      <c r="AA111" s="39">
        <v>9.1549999999999994</v>
      </c>
      <c r="AB111" s="39">
        <v>10.975</v>
      </c>
      <c r="AC111" s="39">
        <v>0.46400000000000002</v>
      </c>
      <c r="AD111" s="39">
        <v>32.756999999999998</v>
      </c>
      <c r="AE111" s="39">
        <v>0</v>
      </c>
      <c r="AF111" s="39">
        <v>1.3939999999999999</v>
      </c>
      <c r="AG111" s="39">
        <v>2.944</v>
      </c>
      <c r="AH111" s="39">
        <v>4.5890000000000004</v>
      </c>
      <c r="AI111" s="39">
        <v>0.10100000000000001</v>
      </c>
      <c r="AJ111" s="39">
        <v>2.0760000000000001</v>
      </c>
      <c r="AK111" s="39">
        <v>2.7010000000000001</v>
      </c>
      <c r="AL111" s="39">
        <v>1.67</v>
      </c>
      <c r="AM111" s="39">
        <v>2.4929999999999999</v>
      </c>
      <c r="AN111" s="39">
        <v>0</v>
      </c>
      <c r="AO111" s="39">
        <v>2.8029999999999999</v>
      </c>
      <c r="AP111" s="39">
        <v>0</v>
      </c>
      <c r="AQ111" s="39">
        <v>19.765000000000001</v>
      </c>
      <c r="AR111" s="39">
        <v>0.66400000000000003</v>
      </c>
      <c r="AS111" s="39">
        <v>3.714</v>
      </c>
      <c r="AT111" s="39">
        <v>0</v>
      </c>
      <c r="AU111" s="39">
        <v>6.5529999999999999</v>
      </c>
      <c r="AV111" s="39">
        <v>1.7270000000000001</v>
      </c>
      <c r="AW111" s="39">
        <v>1.9990000000000001</v>
      </c>
      <c r="AX111" s="39">
        <v>0.68799999999999994</v>
      </c>
      <c r="AY111" s="39">
        <v>3.355</v>
      </c>
      <c r="AZ111" s="39">
        <v>0.32500000000000001</v>
      </c>
      <c r="BA111" s="39">
        <v>10.43</v>
      </c>
      <c r="BB111" s="39">
        <v>5.08</v>
      </c>
      <c r="BC111" s="39">
        <v>1.554</v>
      </c>
      <c r="BD111" s="39">
        <v>3.4119999999999999</v>
      </c>
      <c r="BE111" s="39">
        <v>0.45900000000000002</v>
      </c>
      <c r="BF111" s="39">
        <v>0</v>
      </c>
      <c r="BG111" s="39">
        <v>5.8959999999999999</v>
      </c>
      <c r="BH111" s="39">
        <v>0.20599999999999999</v>
      </c>
      <c r="BI111" s="39">
        <v>4.1459999999999999</v>
      </c>
      <c r="BJ111" s="39">
        <v>9.08</v>
      </c>
      <c r="BK111" s="39">
        <v>0</v>
      </c>
    </row>
    <row r="112" spans="1:63" x14ac:dyDescent="0.2">
      <c r="A112" s="30">
        <f t="shared" si="22"/>
        <v>2022</v>
      </c>
      <c r="D112" s="30">
        <f t="shared" si="23"/>
        <v>0</v>
      </c>
      <c r="E112" s="30">
        <f t="shared" si="14"/>
        <v>34</v>
      </c>
      <c r="F112" s="30">
        <f t="shared" si="15"/>
        <v>30</v>
      </c>
      <c r="G112" s="30">
        <f t="shared" si="16"/>
        <v>6</v>
      </c>
      <c r="H112" s="30">
        <f t="shared" si="17"/>
        <v>0</v>
      </c>
      <c r="I112" s="30">
        <f t="shared" si="18"/>
        <v>0</v>
      </c>
      <c r="J112" s="30">
        <f t="shared" si="19"/>
        <v>0</v>
      </c>
      <c r="K112" s="30">
        <f t="shared" si="20"/>
        <v>0</v>
      </c>
      <c r="L112" s="30">
        <f t="shared" si="21"/>
        <v>1</v>
      </c>
      <c r="M112" s="38">
        <v>44562</v>
      </c>
      <c r="N112" s="39">
        <v>3.319</v>
      </c>
      <c r="O112" s="39">
        <v>0</v>
      </c>
      <c r="P112" s="39">
        <v>4.1689999999999996</v>
      </c>
      <c r="Q112" s="39">
        <v>1.2</v>
      </c>
      <c r="R112" s="39">
        <v>4.38</v>
      </c>
      <c r="S112" s="39">
        <v>0</v>
      </c>
      <c r="T112" s="39">
        <v>0</v>
      </c>
      <c r="U112" s="39">
        <v>15.603</v>
      </c>
      <c r="V112" s="39">
        <v>1.595</v>
      </c>
      <c r="W112" s="39">
        <v>0.52700000000000002</v>
      </c>
      <c r="X112" s="39">
        <v>0</v>
      </c>
      <c r="Y112" s="39">
        <v>6.431</v>
      </c>
      <c r="Z112" s="39">
        <v>5.2530000000000001</v>
      </c>
      <c r="AA112" s="39">
        <v>0</v>
      </c>
      <c r="AB112" s="39">
        <v>11.657</v>
      </c>
      <c r="AC112" s="39">
        <v>0</v>
      </c>
      <c r="AD112" s="39">
        <v>1.149</v>
      </c>
      <c r="AE112" s="39">
        <v>5.18</v>
      </c>
      <c r="AF112" s="39">
        <v>21.724</v>
      </c>
      <c r="AG112" s="39">
        <v>0.55700000000000005</v>
      </c>
      <c r="AH112" s="39">
        <v>6.6639999999999997</v>
      </c>
      <c r="AI112" s="39">
        <v>13.946</v>
      </c>
      <c r="AJ112" s="39">
        <v>0</v>
      </c>
      <c r="AK112" s="39">
        <v>11.715999999999999</v>
      </c>
      <c r="AL112" s="39">
        <v>0.33</v>
      </c>
      <c r="AM112" s="39">
        <v>9.8320000000000007</v>
      </c>
      <c r="AN112" s="39">
        <v>0</v>
      </c>
      <c r="AO112" s="39">
        <v>18.11</v>
      </c>
      <c r="AP112" s="39">
        <v>0</v>
      </c>
      <c r="AQ112" s="39">
        <v>5.883</v>
      </c>
      <c r="AR112" s="39">
        <v>2.0129999999999999</v>
      </c>
      <c r="AS112" s="39">
        <v>0</v>
      </c>
      <c r="AT112" s="39">
        <v>0</v>
      </c>
      <c r="AU112" s="39">
        <v>3.665</v>
      </c>
      <c r="AV112" s="39">
        <v>0</v>
      </c>
      <c r="AW112" s="39">
        <v>7.22</v>
      </c>
      <c r="AX112" s="39">
        <v>1.6990000000000001</v>
      </c>
      <c r="AY112" s="39">
        <v>1.962</v>
      </c>
      <c r="AZ112" s="39">
        <v>8.8789999999999996</v>
      </c>
      <c r="BA112" s="39">
        <v>0</v>
      </c>
      <c r="BB112" s="39">
        <v>1.2010000000000001</v>
      </c>
      <c r="BC112" s="39">
        <v>1.5089999999999999</v>
      </c>
      <c r="BD112" s="39">
        <v>2.3919999999999999</v>
      </c>
      <c r="BE112" s="39">
        <v>0.32600000000000001</v>
      </c>
      <c r="BF112" s="39">
        <v>4.6379999999999999</v>
      </c>
      <c r="BG112" s="39">
        <v>0</v>
      </c>
      <c r="BH112" s="39">
        <v>0</v>
      </c>
      <c r="BI112" s="39">
        <v>2.2829999999999999</v>
      </c>
      <c r="BJ112" s="39">
        <v>1.76</v>
      </c>
      <c r="BK112" s="39">
        <v>0</v>
      </c>
    </row>
    <row r="113" spans="1:63" x14ac:dyDescent="0.2">
      <c r="A113" s="30">
        <f t="shared" si="22"/>
        <v>2022</v>
      </c>
      <c r="D113" s="30">
        <f t="shared" si="23"/>
        <v>0</v>
      </c>
      <c r="E113" s="30">
        <f t="shared" si="14"/>
        <v>19</v>
      </c>
      <c r="F113" s="30">
        <f t="shared" si="15"/>
        <v>9</v>
      </c>
      <c r="G113" s="30">
        <f t="shared" si="16"/>
        <v>1</v>
      </c>
      <c r="H113" s="30">
        <f t="shared" si="17"/>
        <v>0</v>
      </c>
      <c r="I113" s="30">
        <f t="shared" si="18"/>
        <v>0</v>
      </c>
      <c r="J113" s="30">
        <f t="shared" si="19"/>
        <v>0</v>
      </c>
      <c r="K113" s="30">
        <f t="shared" si="20"/>
        <v>0</v>
      </c>
      <c r="L113" s="30">
        <f t="shared" si="21"/>
        <v>2</v>
      </c>
      <c r="M113" s="38">
        <v>44593</v>
      </c>
      <c r="N113" s="39">
        <v>0</v>
      </c>
      <c r="O113" s="39">
        <v>0</v>
      </c>
      <c r="P113" s="39">
        <v>0.53100000000000003</v>
      </c>
      <c r="Q113" s="39">
        <v>0</v>
      </c>
      <c r="R113" s="39">
        <v>3.28</v>
      </c>
      <c r="S113" s="39">
        <v>0</v>
      </c>
      <c r="T113" s="39">
        <v>0</v>
      </c>
      <c r="U113" s="39">
        <v>1.4999999999999999E-2</v>
      </c>
      <c r="V113" s="39">
        <v>5.67</v>
      </c>
      <c r="W113" s="39">
        <v>0</v>
      </c>
      <c r="X113" s="39">
        <v>3.4540000000000002</v>
      </c>
      <c r="Y113" s="39">
        <v>0</v>
      </c>
      <c r="Z113" s="39">
        <v>1.9630000000000001</v>
      </c>
      <c r="AA113" s="39">
        <v>0</v>
      </c>
      <c r="AB113" s="39">
        <v>0</v>
      </c>
      <c r="AC113" s="39">
        <v>0</v>
      </c>
      <c r="AD113" s="39">
        <v>0</v>
      </c>
      <c r="AE113" s="39">
        <v>1.6240000000000001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19.22</v>
      </c>
      <c r="AL113" s="39">
        <v>0</v>
      </c>
      <c r="AM113" s="39">
        <v>1.8480000000000001</v>
      </c>
      <c r="AN113" s="39">
        <v>0</v>
      </c>
      <c r="AO113" s="39">
        <v>2.83</v>
      </c>
      <c r="AP113" s="39">
        <v>0</v>
      </c>
      <c r="AQ113" s="39">
        <v>0</v>
      </c>
      <c r="AR113" s="39">
        <v>0</v>
      </c>
      <c r="AS113" s="39">
        <v>0.67500000000000004</v>
      </c>
      <c r="AT113" s="39">
        <v>0</v>
      </c>
      <c r="AU113" s="39">
        <v>0</v>
      </c>
      <c r="AV113" s="39">
        <v>1.401</v>
      </c>
      <c r="AW113" s="39">
        <v>0.93300000000000005</v>
      </c>
      <c r="AX113" s="39">
        <v>0.67900000000000005</v>
      </c>
      <c r="AY113" s="39">
        <v>0</v>
      </c>
      <c r="AZ113" s="39">
        <v>2.1999999999999999E-2</v>
      </c>
      <c r="BA113" s="39">
        <v>0</v>
      </c>
      <c r="BB113" s="39">
        <v>0</v>
      </c>
      <c r="BC113" s="39">
        <v>0.128</v>
      </c>
      <c r="BD113" s="39">
        <v>0.17100000000000001</v>
      </c>
      <c r="BE113" s="39">
        <v>0.13500000000000001</v>
      </c>
      <c r="BF113" s="39">
        <v>0</v>
      </c>
      <c r="BG113" s="39">
        <v>0</v>
      </c>
      <c r="BH113" s="39">
        <v>0</v>
      </c>
      <c r="BI113" s="39">
        <v>0</v>
      </c>
      <c r="BJ113" s="39">
        <v>0</v>
      </c>
      <c r="BK113" s="39">
        <v>0.96799999999999997</v>
      </c>
    </row>
    <row r="114" spans="1:63" x14ac:dyDescent="0.2">
      <c r="A114" s="30">
        <f t="shared" si="22"/>
        <v>2022</v>
      </c>
      <c r="D114" s="30">
        <f t="shared" si="23"/>
        <v>0</v>
      </c>
      <c r="E114" s="30">
        <f t="shared" si="14"/>
        <v>21</v>
      </c>
      <c r="F114" s="30">
        <f t="shared" si="15"/>
        <v>10</v>
      </c>
      <c r="G114" s="30">
        <f t="shared" si="16"/>
        <v>1</v>
      </c>
      <c r="H114" s="30">
        <f t="shared" si="17"/>
        <v>0</v>
      </c>
      <c r="I114" s="30">
        <f t="shared" si="18"/>
        <v>0</v>
      </c>
      <c r="J114" s="30">
        <f t="shared" si="19"/>
        <v>0</v>
      </c>
      <c r="K114" s="30">
        <f t="shared" si="20"/>
        <v>0</v>
      </c>
      <c r="L114" s="30">
        <f t="shared" si="21"/>
        <v>3</v>
      </c>
      <c r="M114" s="38">
        <v>44621</v>
      </c>
      <c r="N114" s="39">
        <v>0</v>
      </c>
      <c r="O114" s="39">
        <v>0</v>
      </c>
      <c r="P114" s="39">
        <v>2.573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1.2709999999999999</v>
      </c>
      <c r="W114" s="39">
        <v>0</v>
      </c>
      <c r="X114" s="39">
        <v>0.78</v>
      </c>
      <c r="Y114" s="39">
        <v>0</v>
      </c>
      <c r="Z114" s="39">
        <v>1.706</v>
      </c>
      <c r="AA114" s="39">
        <v>0</v>
      </c>
      <c r="AB114" s="39">
        <v>3.6999999999999998E-2</v>
      </c>
      <c r="AC114" s="39">
        <v>1.202</v>
      </c>
      <c r="AD114" s="39">
        <v>0</v>
      </c>
      <c r="AE114" s="39">
        <v>0</v>
      </c>
      <c r="AF114" s="39">
        <v>0.96799999999999997</v>
      </c>
      <c r="AG114" s="39">
        <v>0.25700000000000001</v>
      </c>
      <c r="AH114" s="39">
        <v>0</v>
      </c>
      <c r="AI114" s="39">
        <v>0.41699999999999998</v>
      </c>
      <c r="AJ114" s="39">
        <v>0</v>
      </c>
      <c r="AK114" s="39">
        <v>0</v>
      </c>
      <c r="AL114" s="39">
        <v>1.2150000000000001</v>
      </c>
      <c r="AM114" s="39">
        <v>0.104</v>
      </c>
      <c r="AN114" s="39">
        <v>0</v>
      </c>
      <c r="AO114" s="39">
        <v>0</v>
      </c>
      <c r="AP114" s="39">
        <v>0</v>
      </c>
      <c r="AQ114" s="39">
        <v>6.3479999999999999</v>
      </c>
      <c r="AR114" s="39">
        <v>0</v>
      </c>
      <c r="AS114" s="39">
        <v>1.3149999999999999</v>
      </c>
      <c r="AT114" s="39">
        <v>0</v>
      </c>
      <c r="AU114" s="39">
        <v>0.53800000000000003</v>
      </c>
      <c r="AV114" s="39">
        <v>0.20699999999999999</v>
      </c>
      <c r="AW114" s="39">
        <v>0</v>
      </c>
      <c r="AX114" s="39">
        <v>1.2989999999999999</v>
      </c>
      <c r="AY114" s="39">
        <v>0</v>
      </c>
      <c r="AZ114" s="39">
        <v>0.84699999999999998</v>
      </c>
      <c r="BA114" s="39">
        <v>0</v>
      </c>
      <c r="BB114" s="39">
        <v>11.74</v>
      </c>
      <c r="BC114" s="39">
        <v>0</v>
      </c>
      <c r="BD114" s="39">
        <v>0</v>
      </c>
      <c r="BE114" s="39">
        <v>0</v>
      </c>
      <c r="BF114" s="39">
        <v>0</v>
      </c>
      <c r="BG114" s="39">
        <v>0.82599999999999996</v>
      </c>
      <c r="BH114" s="39">
        <v>0</v>
      </c>
      <c r="BI114" s="39">
        <v>0.505</v>
      </c>
      <c r="BJ114" s="39">
        <v>1.5760000000000001</v>
      </c>
      <c r="BK114" s="39">
        <v>0</v>
      </c>
    </row>
    <row r="115" spans="1:63" x14ac:dyDescent="0.2">
      <c r="A115" s="30">
        <f t="shared" si="22"/>
        <v>2022</v>
      </c>
      <c r="D115" s="30">
        <f t="shared" si="23"/>
        <v>0</v>
      </c>
      <c r="E115" s="30">
        <f t="shared" si="14"/>
        <v>1</v>
      </c>
      <c r="F115" s="30">
        <f t="shared" si="15"/>
        <v>0</v>
      </c>
      <c r="G115" s="30">
        <f t="shared" si="16"/>
        <v>0</v>
      </c>
      <c r="H115" s="30">
        <f t="shared" si="17"/>
        <v>0</v>
      </c>
      <c r="I115" s="30">
        <f t="shared" si="18"/>
        <v>0</v>
      </c>
      <c r="J115" s="30">
        <f t="shared" si="19"/>
        <v>0</v>
      </c>
      <c r="K115" s="30">
        <f t="shared" si="20"/>
        <v>0</v>
      </c>
      <c r="L115" s="30">
        <f t="shared" si="21"/>
        <v>4</v>
      </c>
      <c r="M115" s="38">
        <v>44652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0.114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0</v>
      </c>
      <c r="BJ115" s="39">
        <v>0</v>
      </c>
      <c r="BK115" s="39">
        <v>0</v>
      </c>
    </row>
    <row r="116" spans="1:63" x14ac:dyDescent="0.2">
      <c r="A116" s="30">
        <f t="shared" si="22"/>
        <v>2022</v>
      </c>
      <c r="D116" s="30">
        <f t="shared" si="23"/>
        <v>0</v>
      </c>
      <c r="E116" s="30">
        <f t="shared" si="14"/>
        <v>4</v>
      </c>
      <c r="F116" s="30">
        <f t="shared" si="15"/>
        <v>1</v>
      </c>
      <c r="G116" s="30">
        <f t="shared" si="16"/>
        <v>0</v>
      </c>
      <c r="H116" s="30">
        <f t="shared" si="17"/>
        <v>0</v>
      </c>
      <c r="I116" s="30">
        <f t="shared" si="18"/>
        <v>0</v>
      </c>
      <c r="J116" s="30">
        <f t="shared" si="19"/>
        <v>0</v>
      </c>
      <c r="K116" s="30">
        <f t="shared" si="20"/>
        <v>0</v>
      </c>
      <c r="L116" s="30">
        <f t="shared" si="21"/>
        <v>5</v>
      </c>
      <c r="M116" s="38">
        <v>44682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0.28299999999999997</v>
      </c>
      <c r="AG116" s="39">
        <v>0</v>
      </c>
      <c r="AH116" s="39">
        <v>1.5629999999999999</v>
      </c>
      <c r="AI116" s="39">
        <v>0</v>
      </c>
      <c r="AJ116" s="39">
        <v>0</v>
      </c>
      <c r="AK116" s="39">
        <v>0</v>
      </c>
      <c r="AL116" s="39">
        <v>0</v>
      </c>
      <c r="AM116" s="39">
        <v>0.40200000000000002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0.41399999999999998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</row>
    <row r="117" spans="1:63" x14ac:dyDescent="0.2">
      <c r="A117" s="30">
        <f t="shared" si="22"/>
        <v>2022</v>
      </c>
      <c r="D117" s="30">
        <f t="shared" si="23"/>
        <v>0</v>
      </c>
      <c r="E117" s="30">
        <f t="shared" si="14"/>
        <v>50</v>
      </c>
      <c r="F117" s="30">
        <f t="shared" si="15"/>
        <v>32</v>
      </c>
      <c r="G117" s="30">
        <f t="shared" si="16"/>
        <v>1</v>
      </c>
      <c r="H117" s="30">
        <f t="shared" si="17"/>
        <v>0</v>
      </c>
      <c r="I117" s="30">
        <f t="shared" si="18"/>
        <v>0</v>
      </c>
      <c r="J117" s="30">
        <f t="shared" si="19"/>
        <v>0</v>
      </c>
      <c r="K117" s="30">
        <f t="shared" si="20"/>
        <v>0</v>
      </c>
      <c r="L117" s="30">
        <f t="shared" si="21"/>
        <v>6</v>
      </c>
      <c r="M117" s="38">
        <v>44713</v>
      </c>
      <c r="N117" s="39">
        <v>0.623</v>
      </c>
      <c r="O117" s="39">
        <v>0.81299999999999994</v>
      </c>
      <c r="P117" s="39">
        <v>1.774</v>
      </c>
      <c r="Q117" s="39">
        <v>1.2390000000000001</v>
      </c>
      <c r="R117" s="39">
        <v>1.982</v>
      </c>
      <c r="S117" s="39">
        <v>0.79</v>
      </c>
      <c r="T117" s="39">
        <v>0.96099999999999997</v>
      </c>
      <c r="U117" s="39">
        <v>1.6240000000000001</v>
      </c>
      <c r="V117" s="39">
        <v>1.079</v>
      </c>
      <c r="W117" s="39">
        <v>4.5469999999999997</v>
      </c>
      <c r="X117" s="39">
        <v>1.016</v>
      </c>
      <c r="Y117" s="39">
        <v>1.3129999999999999</v>
      </c>
      <c r="Z117" s="39">
        <v>0.36799999999999999</v>
      </c>
      <c r="AA117" s="39">
        <v>13.023</v>
      </c>
      <c r="AB117" s="39">
        <v>1.925</v>
      </c>
      <c r="AC117" s="39">
        <v>0.32</v>
      </c>
      <c r="AD117" s="39">
        <v>1.857</v>
      </c>
      <c r="AE117" s="39">
        <v>1.1240000000000001</v>
      </c>
      <c r="AF117" s="39">
        <v>1.0249999999999999</v>
      </c>
      <c r="AG117" s="39">
        <v>1.71</v>
      </c>
      <c r="AH117" s="39">
        <v>1.214</v>
      </c>
      <c r="AI117" s="39">
        <v>0.67100000000000004</v>
      </c>
      <c r="AJ117" s="39">
        <v>8.7999999999999995E-2</v>
      </c>
      <c r="AK117" s="39">
        <v>3.968</v>
      </c>
      <c r="AL117" s="39">
        <v>2.6269999999999998</v>
      </c>
      <c r="AM117" s="39">
        <v>0.26300000000000001</v>
      </c>
      <c r="AN117" s="39">
        <v>1.7150000000000001</v>
      </c>
      <c r="AO117" s="39">
        <v>0.13</v>
      </c>
      <c r="AP117" s="39">
        <v>1.657</v>
      </c>
      <c r="AQ117" s="39">
        <v>1.6319999999999999</v>
      </c>
      <c r="AR117" s="39">
        <v>1.012</v>
      </c>
      <c r="AS117" s="39">
        <v>1.8260000000000001</v>
      </c>
      <c r="AT117" s="39">
        <v>3.5960000000000001</v>
      </c>
      <c r="AU117" s="39">
        <v>0.70799999999999996</v>
      </c>
      <c r="AV117" s="39">
        <v>0.13500000000000001</v>
      </c>
      <c r="AW117" s="39">
        <v>2.2000000000000002</v>
      </c>
      <c r="AX117" s="39">
        <v>2.3660000000000001</v>
      </c>
      <c r="AY117" s="39">
        <v>4.2999999999999997E-2</v>
      </c>
      <c r="AZ117" s="39">
        <v>3.3740000000000001</v>
      </c>
      <c r="BA117" s="39">
        <v>1.5229999999999999</v>
      </c>
      <c r="BB117" s="39">
        <v>1.875</v>
      </c>
      <c r="BC117" s="39">
        <v>2.85</v>
      </c>
      <c r="BD117" s="39">
        <v>4.7140000000000004</v>
      </c>
      <c r="BE117" s="39">
        <v>0.154</v>
      </c>
      <c r="BF117" s="39">
        <v>5.157</v>
      </c>
      <c r="BG117" s="39">
        <v>0.435</v>
      </c>
      <c r="BH117" s="39">
        <v>0.878</v>
      </c>
      <c r="BI117" s="39">
        <v>0.13700000000000001</v>
      </c>
      <c r="BJ117" s="39">
        <v>3.9220000000000002</v>
      </c>
      <c r="BK117" s="39">
        <v>0.85499999999999998</v>
      </c>
    </row>
    <row r="118" spans="1:63" x14ac:dyDescent="0.2">
      <c r="A118" s="30">
        <f t="shared" si="22"/>
        <v>2022</v>
      </c>
      <c r="D118" s="30">
        <f t="shared" si="23"/>
        <v>25</v>
      </c>
      <c r="E118" s="30">
        <f t="shared" si="14"/>
        <v>50</v>
      </c>
      <c r="F118" s="30">
        <f t="shared" si="15"/>
        <v>50</v>
      </c>
      <c r="G118" s="30">
        <f t="shared" si="16"/>
        <v>41</v>
      </c>
      <c r="H118" s="30">
        <f t="shared" si="17"/>
        <v>3</v>
      </c>
      <c r="I118" s="30">
        <f t="shared" si="18"/>
        <v>0</v>
      </c>
      <c r="J118" s="30">
        <f t="shared" si="19"/>
        <v>0</v>
      </c>
      <c r="K118" s="30">
        <f t="shared" si="20"/>
        <v>0</v>
      </c>
      <c r="L118" s="30">
        <f t="shared" si="21"/>
        <v>7</v>
      </c>
      <c r="M118" s="38">
        <v>44743</v>
      </c>
      <c r="N118" s="39">
        <v>40.893999999999998</v>
      </c>
      <c r="O118" s="39">
        <v>22.138999999999999</v>
      </c>
      <c r="P118" s="39">
        <v>13.760999999999999</v>
      </c>
      <c r="Q118" s="39">
        <v>27.65</v>
      </c>
      <c r="R118" s="39">
        <v>9.0380000000000003</v>
      </c>
      <c r="S118" s="39">
        <v>36.880000000000003</v>
      </c>
      <c r="T118" s="39">
        <v>18.399999999999999</v>
      </c>
      <c r="U118" s="39">
        <v>22.456</v>
      </c>
      <c r="V118" s="39">
        <v>32.89</v>
      </c>
      <c r="W118" s="39">
        <v>8.3059999999999992</v>
      </c>
      <c r="X118" s="39">
        <v>32.247999999999998</v>
      </c>
      <c r="Y118" s="39">
        <v>6.0289999999999999</v>
      </c>
      <c r="Z118" s="39">
        <v>15.648</v>
      </c>
      <c r="AA118" s="39">
        <v>23.91</v>
      </c>
      <c r="AB118" s="39">
        <v>26.684000000000001</v>
      </c>
      <c r="AC118" s="39">
        <v>47.411000000000001</v>
      </c>
      <c r="AD118" s="39">
        <v>32.982999999999997</v>
      </c>
      <c r="AE118" s="39">
        <v>6.2859999999999996</v>
      </c>
      <c r="AF118" s="39">
        <v>30.895</v>
      </c>
      <c r="AG118" s="39">
        <v>13.723000000000001</v>
      </c>
      <c r="AH118" s="39">
        <v>48.566000000000003</v>
      </c>
      <c r="AI118" s="39">
        <v>38.273000000000003</v>
      </c>
      <c r="AJ118" s="39">
        <v>36.954999999999998</v>
      </c>
      <c r="AK118" s="39">
        <v>32.579000000000001</v>
      </c>
      <c r="AL118" s="39">
        <v>3.5539999999999998</v>
      </c>
      <c r="AM118" s="39">
        <v>42.2</v>
      </c>
      <c r="AN118" s="39">
        <v>38.887</v>
      </c>
      <c r="AO118" s="39">
        <v>5.3070000000000004</v>
      </c>
      <c r="AP118" s="39">
        <v>18.436</v>
      </c>
      <c r="AQ118" s="39">
        <v>19.413</v>
      </c>
      <c r="AR118" s="39">
        <v>30.202000000000002</v>
      </c>
      <c r="AS118" s="39">
        <v>51.103000000000002</v>
      </c>
      <c r="AT118" s="39">
        <v>29.622</v>
      </c>
      <c r="AU118" s="39">
        <v>24.074000000000002</v>
      </c>
      <c r="AV118" s="39">
        <v>11.49</v>
      </c>
      <c r="AW118" s="39">
        <v>26.327999999999999</v>
      </c>
      <c r="AX118" s="39">
        <v>13.747999999999999</v>
      </c>
      <c r="AY118" s="39">
        <v>85.947000000000003</v>
      </c>
      <c r="AZ118" s="39">
        <v>81.566999999999993</v>
      </c>
      <c r="BA118" s="39">
        <v>4.0839999999999996</v>
      </c>
      <c r="BB118" s="39">
        <v>23.585999999999999</v>
      </c>
      <c r="BC118" s="39">
        <v>15.571999999999999</v>
      </c>
      <c r="BD118" s="39">
        <v>6.0339999999999998</v>
      </c>
      <c r="BE118" s="39">
        <v>34.56</v>
      </c>
      <c r="BF118" s="39">
        <v>11.36</v>
      </c>
      <c r="BG118" s="39">
        <v>27.622</v>
      </c>
      <c r="BH118" s="39">
        <v>9.3490000000000002</v>
      </c>
      <c r="BI118" s="39">
        <v>29.183</v>
      </c>
      <c r="BJ118" s="39">
        <v>11.804</v>
      </c>
      <c r="BK118" s="39">
        <v>26.530999999999999</v>
      </c>
    </row>
    <row r="119" spans="1:63" x14ac:dyDescent="0.2">
      <c r="A119" s="30">
        <f t="shared" si="22"/>
        <v>2022</v>
      </c>
      <c r="D119" s="30">
        <f t="shared" si="23"/>
        <v>0</v>
      </c>
      <c r="E119" s="30">
        <f t="shared" si="14"/>
        <v>49</v>
      </c>
      <c r="F119" s="30">
        <f t="shared" si="15"/>
        <v>47</v>
      </c>
      <c r="G119" s="30">
        <f t="shared" si="16"/>
        <v>5</v>
      </c>
      <c r="H119" s="30">
        <f t="shared" si="17"/>
        <v>0</v>
      </c>
      <c r="I119" s="30">
        <f t="shared" si="18"/>
        <v>0</v>
      </c>
      <c r="J119" s="30">
        <f t="shared" si="19"/>
        <v>0</v>
      </c>
      <c r="K119" s="30">
        <f t="shared" si="20"/>
        <v>0</v>
      </c>
      <c r="L119" s="30">
        <f t="shared" si="21"/>
        <v>8</v>
      </c>
      <c r="M119" s="38">
        <v>44774</v>
      </c>
      <c r="N119" s="39">
        <v>4.4509999999999996</v>
      </c>
      <c r="O119" s="39">
        <v>2.7010000000000001</v>
      </c>
      <c r="P119" s="39">
        <v>2.9340000000000002</v>
      </c>
      <c r="Q119" s="39">
        <v>11.048999999999999</v>
      </c>
      <c r="R119" s="39">
        <v>2.7639999999999998</v>
      </c>
      <c r="S119" s="39">
        <v>1.337</v>
      </c>
      <c r="T119" s="39">
        <v>2.8690000000000002</v>
      </c>
      <c r="U119" s="39">
        <v>3.718</v>
      </c>
      <c r="V119" s="39">
        <v>2.778</v>
      </c>
      <c r="W119" s="39">
        <v>2.88</v>
      </c>
      <c r="X119" s="39">
        <v>2.2669999999999999</v>
      </c>
      <c r="Y119" s="39">
        <v>3.8239999999999998</v>
      </c>
      <c r="Z119" s="39">
        <v>5.9630000000000001</v>
      </c>
      <c r="AA119" s="39">
        <v>1.2210000000000001</v>
      </c>
      <c r="AB119" s="39">
        <v>1.996</v>
      </c>
      <c r="AC119" s="39">
        <v>9.1120000000000001</v>
      </c>
      <c r="AD119" s="39">
        <v>3.9420000000000002</v>
      </c>
      <c r="AE119" s="39">
        <v>0</v>
      </c>
      <c r="AF119" s="39">
        <v>3.532</v>
      </c>
      <c r="AG119" s="39">
        <v>5.0670000000000002</v>
      </c>
      <c r="AH119" s="39">
        <v>21.405999999999999</v>
      </c>
      <c r="AI119" s="39">
        <v>1.284</v>
      </c>
      <c r="AJ119" s="39">
        <v>2.2509999999999999</v>
      </c>
      <c r="AK119" s="39">
        <v>5.7869999999999999</v>
      </c>
      <c r="AL119" s="39">
        <v>1.4079999999999999</v>
      </c>
      <c r="AM119" s="39">
        <v>10.521000000000001</v>
      </c>
      <c r="AN119" s="39">
        <v>3.46</v>
      </c>
      <c r="AO119" s="39">
        <v>1.609</v>
      </c>
      <c r="AP119" s="39">
        <v>5.516</v>
      </c>
      <c r="AQ119" s="39">
        <v>2.3820000000000001</v>
      </c>
      <c r="AR119" s="39">
        <v>0.91100000000000003</v>
      </c>
      <c r="AS119" s="39">
        <v>4.7619999999999996</v>
      </c>
      <c r="AT119" s="39">
        <v>1.5289999999999999</v>
      </c>
      <c r="AU119" s="39">
        <v>18.427</v>
      </c>
      <c r="AV119" s="39">
        <v>3.68</v>
      </c>
      <c r="AW119" s="39">
        <v>2.726</v>
      </c>
      <c r="AX119" s="39">
        <v>3.2970000000000002</v>
      </c>
      <c r="AY119" s="39">
        <v>1.3440000000000001</v>
      </c>
      <c r="AZ119" s="39">
        <v>6.77</v>
      </c>
      <c r="BA119" s="39">
        <v>2.1160000000000001</v>
      </c>
      <c r="BB119" s="39">
        <v>1.919</v>
      </c>
      <c r="BC119" s="39">
        <v>7.1020000000000003</v>
      </c>
      <c r="BD119" s="39">
        <v>2.649</v>
      </c>
      <c r="BE119" s="39">
        <v>0.81100000000000005</v>
      </c>
      <c r="BF119" s="39">
        <v>3.3570000000000002</v>
      </c>
      <c r="BG119" s="39">
        <v>4.774</v>
      </c>
      <c r="BH119" s="39">
        <v>11.241</v>
      </c>
      <c r="BI119" s="39">
        <v>1.8859999999999999</v>
      </c>
      <c r="BJ119" s="39">
        <v>3.1619999999999999</v>
      </c>
      <c r="BK119" s="39">
        <v>1.4830000000000001</v>
      </c>
    </row>
    <row r="120" spans="1:63" x14ac:dyDescent="0.2">
      <c r="A120" s="30">
        <f t="shared" si="22"/>
        <v>2022</v>
      </c>
      <c r="D120" s="30">
        <f t="shared" si="23"/>
        <v>3</v>
      </c>
      <c r="E120" s="30">
        <f t="shared" si="14"/>
        <v>48</v>
      </c>
      <c r="F120" s="30">
        <f t="shared" si="15"/>
        <v>43</v>
      </c>
      <c r="G120" s="30">
        <f t="shared" si="16"/>
        <v>11</v>
      </c>
      <c r="H120" s="30">
        <f t="shared" si="17"/>
        <v>0</v>
      </c>
      <c r="I120" s="30">
        <f t="shared" si="18"/>
        <v>0</v>
      </c>
      <c r="J120" s="30">
        <f t="shared" si="19"/>
        <v>0</v>
      </c>
      <c r="K120" s="30">
        <f t="shared" si="20"/>
        <v>0</v>
      </c>
      <c r="L120" s="30">
        <f t="shared" si="21"/>
        <v>9</v>
      </c>
      <c r="M120" s="38">
        <v>44805</v>
      </c>
      <c r="N120" s="39">
        <v>1.212</v>
      </c>
      <c r="O120" s="39">
        <v>14.374000000000001</v>
      </c>
      <c r="P120" s="39">
        <v>0</v>
      </c>
      <c r="Q120" s="39">
        <v>30.196000000000002</v>
      </c>
      <c r="R120" s="39">
        <v>8.6980000000000004</v>
      </c>
      <c r="S120" s="39">
        <v>4.2690000000000001</v>
      </c>
      <c r="T120" s="39">
        <v>10.827</v>
      </c>
      <c r="U120" s="39">
        <v>12.025</v>
      </c>
      <c r="V120" s="39">
        <v>1.7130000000000001</v>
      </c>
      <c r="W120" s="39">
        <v>3.0619999999999998</v>
      </c>
      <c r="X120" s="39">
        <v>0.85299999999999998</v>
      </c>
      <c r="Y120" s="39">
        <v>6.585</v>
      </c>
      <c r="Z120" s="39">
        <v>4.2000000000000003E-2</v>
      </c>
      <c r="AA120" s="39">
        <v>29.31</v>
      </c>
      <c r="AB120" s="39">
        <v>4.6529999999999996</v>
      </c>
      <c r="AC120" s="39">
        <v>1.528</v>
      </c>
      <c r="AD120" s="39">
        <v>1.399</v>
      </c>
      <c r="AE120" s="39">
        <v>33.194000000000003</v>
      </c>
      <c r="AF120" s="39">
        <v>4.4669999999999996</v>
      </c>
      <c r="AG120" s="39">
        <v>7.7889999999999997</v>
      </c>
      <c r="AH120" s="39">
        <v>3.22</v>
      </c>
      <c r="AI120" s="39">
        <v>6.4729999999999999</v>
      </c>
      <c r="AJ120" s="39">
        <v>4.694</v>
      </c>
      <c r="AK120" s="39">
        <v>1.8029999999999999</v>
      </c>
      <c r="AL120" s="39">
        <v>9.9849999999999994</v>
      </c>
      <c r="AM120" s="39">
        <v>2.7549999999999999</v>
      </c>
      <c r="AN120" s="39">
        <v>0.71499999999999997</v>
      </c>
      <c r="AO120" s="39">
        <v>7.6849999999999996</v>
      </c>
      <c r="AP120" s="39">
        <v>10.244</v>
      </c>
      <c r="AQ120" s="39">
        <v>1.607</v>
      </c>
      <c r="AR120" s="39">
        <v>19.934999999999999</v>
      </c>
      <c r="AS120" s="39">
        <v>1.9319999999999999</v>
      </c>
      <c r="AT120" s="39">
        <v>2.637</v>
      </c>
      <c r="AU120" s="39">
        <v>2.4</v>
      </c>
      <c r="AV120" s="39">
        <v>9.5370000000000008</v>
      </c>
      <c r="AW120" s="39">
        <v>5.8000000000000003E-2</v>
      </c>
      <c r="AX120" s="39">
        <v>5.0439999999999996</v>
      </c>
      <c r="AY120" s="39">
        <v>6.3609999999999998</v>
      </c>
      <c r="AZ120" s="39">
        <v>2.8340000000000001</v>
      </c>
      <c r="BA120" s="39">
        <v>4.4089999999999998</v>
      </c>
      <c r="BB120" s="39">
        <v>17.004000000000001</v>
      </c>
      <c r="BC120" s="39">
        <v>4.1360000000000001</v>
      </c>
      <c r="BD120" s="39">
        <v>3.0649999999999999</v>
      </c>
      <c r="BE120" s="39">
        <v>9.8490000000000002</v>
      </c>
      <c r="BF120" s="39">
        <v>5.0869999999999997</v>
      </c>
      <c r="BG120" s="39">
        <v>2.012</v>
      </c>
      <c r="BH120" s="39">
        <v>0.91700000000000004</v>
      </c>
      <c r="BI120" s="39">
        <v>24.771000000000001</v>
      </c>
      <c r="BJ120" s="39">
        <v>21.814</v>
      </c>
      <c r="BK120" s="39">
        <v>0</v>
      </c>
    </row>
    <row r="121" spans="1:63" x14ac:dyDescent="0.2">
      <c r="A121" s="30">
        <f t="shared" si="22"/>
        <v>2022</v>
      </c>
      <c r="D121" s="30">
        <f t="shared" si="23"/>
        <v>1</v>
      </c>
      <c r="E121" s="30">
        <f t="shared" si="14"/>
        <v>46</v>
      </c>
      <c r="F121" s="30">
        <f t="shared" si="15"/>
        <v>23</v>
      </c>
      <c r="G121" s="30">
        <f t="shared" si="16"/>
        <v>4</v>
      </c>
      <c r="H121" s="30">
        <f t="shared" si="17"/>
        <v>0</v>
      </c>
      <c r="I121" s="30">
        <f t="shared" si="18"/>
        <v>0</v>
      </c>
      <c r="J121" s="30">
        <f t="shared" si="19"/>
        <v>0</v>
      </c>
      <c r="K121" s="30">
        <f t="shared" si="20"/>
        <v>0</v>
      </c>
      <c r="L121" s="30">
        <f t="shared" si="21"/>
        <v>10</v>
      </c>
      <c r="M121" s="38">
        <v>44835</v>
      </c>
      <c r="N121" s="39">
        <v>0.38100000000000001</v>
      </c>
      <c r="O121" s="39">
        <v>6.8570000000000002</v>
      </c>
      <c r="P121" s="39">
        <v>0</v>
      </c>
      <c r="Q121" s="39">
        <v>5.3620000000000001</v>
      </c>
      <c r="R121" s="39">
        <v>1.0509999999999999</v>
      </c>
      <c r="S121" s="39">
        <v>0.33</v>
      </c>
      <c r="T121" s="39">
        <v>0.72099999999999997</v>
      </c>
      <c r="U121" s="39">
        <v>13.086</v>
      </c>
      <c r="V121" s="39">
        <v>0.36499999999999999</v>
      </c>
      <c r="W121" s="39">
        <v>7.3999999999999996E-2</v>
      </c>
      <c r="X121" s="39">
        <v>0</v>
      </c>
      <c r="Y121" s="39">
        <v>1.3979999999999999</v>
      </c>
      <c r="Z121" s="39">
        <v>1.7909999999999999</v>
      </c>
      <c r="AA121" s="39">
        <v>3.0000000000000001E-3</v>
      </c>
      <c r="AB121" s="39">
        <v>0.65800000000000003</v>
      </c>
      <c r="AC121" s="39">
        <v>2.09</v>
      </c>
      <c r="AD121" s="39">
        <v>20.294</v>
      </c>
      <c r="AE121" s="39">
        <v>0.21199999999999999</v>
      </c>
      <c r="AF121" s="39">
        <v>0.94399999999999995</v>
      </c>
      <c r="AG121" s="39">
        <v>0.64200000000000002</v>
      </c>
      <c r="AH121" s="39">
        <v>0.185</v>
      </c>
      <c r="AI121" s="39">
        <v>1.42</v>
      </c>
      <c r="AJ121" s="39">
        <v>0.157</v>
      </c>
      <c r="AK121" s="39">
        <v>1.2689999999999999</v>
      </c>
      <c r="AL121" s="39">
        <v>1.7050000000000001</v>
      </c>
      <c r="AM121" s="39">
        <v>0.38200000000000001</v>
      </c>
      <c r="AN121" s="39">
        <v>8.9480000000000004</v>
      </c>
      <c r="AO121" s="39">
        <v>2.722</v>
      </c>
      <c r="AP121" s="39">
        <v>1.57</v>
      </c>
      <c r="AQ121" s="39">
        <v>0.26800000000000002</v>
      </c>
      <c r="AR121" s="39">
        <v>1.0569999999999999</v>
      </c>
      <c r="AS121" s="39">
        <v>0.65700000000000003</v>
      </c>
      <c r="AT121" s="39">
        <v>4.7370000000000001</v>
      </c>
      <c r="AU121" s="39">
        <v>0.50900000000000001</v>
      </c>
      <c r="AV121" s="39">
        <v>10.682</v>
      </c>
      <c r="AW121" s="39">
        <v>0</v>
      </c>
      <c r="AX121" s="39">
        <v>1.6E-2</v>
      </c>
      <c r="AY121" s="39">
        <v>0.84099999999999997</v>
      </c>
      <c r="AZ121" s="39">
        <v>5.6859999999999999</v>
      </c>
      <c r="BA121" s="39">
        <v>0</v>
      </c>
      <c r="BB121" s="39">
        <v>2.2669999999999999</v>
      </c>
      <c r="BC121" s="39">
        <v>3.2410000000000001</v>
      </c>
      <c r="BD121" s="39">
        <v>1.0269999999999999</v>
      </c>
      <c r="BE121" s="39">
        <v>0.40600000000000003</v>
      </c>
      <c r="BF121" s="39">
        <v>33.131999999999998</v>
      </c>
      <c r="BG121" s="39">
        <v>0.57699999999999996</v>
      </c>
      <c r="BH121" s="39">
        <v>0.65400000000000003</v>
      </c>
      <c r="BI121" s="39">
        <v>0.91300000000000003</v>
      </c>
      <c r="BJ121" s="39">
        <v>4.1000000000000002E-2</v>
      </c>
      <c r="BK121" s="39">
        <v>3.0019999999999998</v>
      </c>
    </row>
    <row r="122" spans="1:63" x14ac:dyDescent="0.2">
      <c r="A122" s="30">
        <f t="shared" si="22"/>
        <v>2022</v>
      </c>
      <c r="D122" s="30">
        <f t="shared" si="23"/>
        <v>0</v>
      </c>
      <c r="E122" s="30">
        <f t="shared" si="14"/>
        <v>9</v>
      </c>
      <c r="F122" s="30">
        <f t="shared" si="15"/>
        <v>6</v>
      </c>
      <c r="G122" s="30">
        <f t="shared" si="16"/>
        <v>0</v>
      </c>
      <c r="H122" s="30">
        <f t="shared" si="17"/>
        <v>0</v>
      </c>
      <c r="I122" s="30">
        <f t="shared" si="18"/>
        <v>0</v>
      </c>
      <c r="J122" s="30">
        <f t="shared" si="19"/>
        <v>0</v>
      </c>
      <c r="K122" s="30">
        <f t="shared" si="20"/>
        <v>0</v>
      </c>
      <c r="L122" s="30">
        <f t="shared" si="21"/>
        <v>11</v>
      </c>
      <c r="M122" s="38">
        <v>44866</v>
      </c>
      <c r="N122" s="39">
        <v>0</v>
      </c>
      <c r="O122" s="39">
        <v>3.3639999999999999</v>
      </c>
      <c r="P122" s="39">
        <v>0</v>
      </c>
      <c r="Q122" s="39">
        <v>0</v>
      </c>
      <c r="R122" s="39">
        <v>1.0580000000000001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0.13100000000000001</v>
      </c>
      <c r="AI122" s="39">
        <v>0</v>
      </c>
      <c r="AJ122" s="39">
        <v>3.944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3.0179999999999998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  <c r="AW122" s="39">
        <v>0</v>
      </c>
      <c r="AX122" s="39">
        <v>0</v>
      </c>
      <c r="AY122" s="39">
        <v>0</v>
      </c>
      <c r="AZ122" s="39">
        <v>0</v>
      </c>
      <c r="BA122" s="39">
        <v>0</v>
      </c>
      <c r="BB122" s="39">
        <v>1.4259999999999999</v>
      </c>
      <c r="BC122" s="39">
        <v>0</v>
      </c>
      <c r="BD122" s="39">
        <v>0.46300000000000002</v>
      </c>
      <c r="BE122" s="39">
        <v>0</v>
      </c>
      <c r="BF122" s="39">
        <v>0</v>
      </c>
      <c r="BG122" s="39">
        <v>0</v>
      </c>
      <c r="BH122" s="39">
        <v>3.387</v>
      </c>
      <c r="BI122" s="39">
        <v>0</v>
      </c>
      <c r="BJ122" s="39">
        <v>0</v>
      </c>
      <c r="BK122" s="39">
        <v>5.1999999999999998E-2</v>
      </c>
    </row>
    <row r="123" spans="1:63" x14ac:dyDescent="0.2">
      <c r="A123" s="30">
        <f t="shared" si="22"/>
        <v>2022</v>
      </c>
      <c r="D123" s="30">
        <f t="shared" si="23"/>
        <v>2</v>
      </c>
      <c r="E123" s="30">
        <f t="shared" si="14"/>
        <v>36</v>
      </c>
      <c r="F123" s="30">
        <f t="shared" si="15"/>
        <v>27</v>
      </c>
      <c r="G123" s="30">
        <f t="shared" si="16"/>
        <v>5</v>
      </c>
      <c r="H123" s="30">
        <f t="shared" si="17"/>
        <v>1</v>
      </c>
      <c r="I123" s="30">
        <f t="shared" si="18"/>
        <v>0</v>
      </c>
      <c r="J123" s="30">
        <f t="shared" si="19"/>
        <v>0</v>
      </c>
      <c r="K123" s="30">
        <f t="shared" si="20"/>
        <v>0</v>
      </c>
      <c r="L123" s="30">
        <f t="shared" si="21"/>
        <v>12</v>
      </c>
      <c r="M123" s="38">
        <v>44896</v>
      </c>
      <c r="N123" s="39">
        <v>7.8E-2</v>
      </c>
      <c r="O123" s="39">
        <v>6.7910000000000004</v>
      </c>
      <c r="P123" s="39">
        <v>0</v>
      </c>
      <c r="Q123" s="39">
        <v>94.757999999999996</v>
      </c>
      <c r="R123" s="39">
        <v>1.27</v>
      </c>
      <c r="S123" s="39">
        <v>5.4560000000000004</v>
      </c>
      <c r="T123" s="39">
        <v>0.48899999999999999</v>
      </c>
      <c r="U123" s="39">
        <v>3.1949999999999998</v>
      </c>
      <c r="V123" s="39">
        <v>0</v>
      </c>
      <c r="W123" s="39">
        <v>9.7919999999999998</v>
      </c>
      <c r="X123" s="39">
        <v>6.6379999999999999</v>
      </c>
      <c r="Y123" s="39">
        <v>0</v>
      </c>
      <c r="Z123" s="39">
        <v>0.63200000000000001</v>
      </c>
      <c r="AA123" s="39">
        <v>12.736000000000001</v>
      </c>
      <c r="AB123" s="39">
        <v>0</v>
      </c>
      <c r="AC123" s="39">
        <v>8.9469999999999992</v>
      </c>
      <c r="AD123" s="39">
        <v>0</v>
      </c>
      <c r="AE123" s="39">
        <v>30.677</v>
      </c>
      <c r="AF123" s="39">
        <v>13.832000000000001</v>
      </c>
      <c r="AG123" s="39">
        <v>0.36099999999999999</v>
      </c>
      <c r="AH123" s="39">
        <v>13.397</v>
      </c>
      <c r="AI123" s="39">
        <v>0</v>
      </c>
      <c r="AJ123" s="39">
        <v>7.1120000000000001</v>
      </c>
      <c r="AK123" s="39">
        <v>0</v>
      </c>
      <c r="AL123" s="39">
        <v>0</v>
      </c>
      <c r="AM123" s="39">
        <v>3.3450000000000002</v>
      </c>
      <c r="AN123" s="39">
        <v>0.16400000000000001</v>
      </c>
      <c r="AO123" s="39">
        <v>2.9169999999999998</v>
      </c>
      <c r="AP123" s="39">
        <v>6.1340000000000003</v>
      </c>
      <c r="AQ123" s="39">
        <v>2.0369999999999999</v>
      </c>
      <c r="AR123" s="39">
        <v>9.1660000000000004</v>
      </c>
      <c r="AS123" s="39">
        <v>0</v>
      </c>
      <c r="AT123" s="39">
        <v>6.9109999999999996</v>
      </c>
      <c r="AU123" s="39">
        <v>0</v>
      </c>
      <c r="AV123" s="39">
        <v>0</v>
      </c>
      <c r="AW123" s="39">
        <v>0.64500000000000002</v>
      </c>
      <c r="AX123" s="39">
        <v>0</v>
      </c>
      <c r="AY123" s="39">
        <v>3.9729999999999999</v>
      </c>
      <c r="AZ123" s="39">
        <v>0</v>
      </c>
      <c r="BA123" s="39">
        <v>7.5469999999999997</v>
      </c>
      <c r="BB123" s="39">
        <v>2.3740000000000001</v>
      </c>
      <c r="BC123" s="39">
        <v>1.7929999999999999</v>
      </c>
      <c r="BD123" s="39">
        <v>3.8809999999999998</v>
      </c>
      <c r="BE123" s="39">
        <v>0.26200000000000001</v>
      </c>
      <c r="BF123" s="39">
        <v>5.5659999999999998</v>
      </c>
      <c r="BG123" s="39">
        <v>0</v>
      </c>
      <c r="BH123" s="39">
        <v>4.2359999999999998</v>
      </c>
      <c r="BI123" s="39">
        <v>0.33400000000000002</v>
      </c>
      <c r="BJ123" s="39">
        <v>1.3089999999999999</v>
      </c>
      <c r="BK123" s="39">
        <v>0.871</v>
      </c>
    </row>
    <row r="124" spans="1:63" x14ac:dyDescent="0.2">
      <c r="A124" s="30">
        <f t="shared" si="22"/>
        <v>2023</v>
      </c>
      <c r="D124" s="30">
        <f t="shared" si="23"/>
        <v>1</v>
      </c>
      <c r="E124" s="30">
        <f t="shared" si="14"/>
        <v>36</v>
      </c>
      <c r="F124" s="30">
        <f t="shared" si="15"/>
        <v>31</v>
      </c>
      <c r="G124" s="30">
        <f t="shared" si="16"/>
        <v>4</v>
      </c>
      <c r="H124" s="30">
        <f t="shared" si="17"/>
        <v>0</v>
      </c>
      <c r="I124" s="30">
        <f t="shared" si="18"/>
        <v>0</v>
      </c>
      <c r="J124" s="30">
        <f t="shared" si="19"/>
        <v>0</v>
      </c>
      <c r="K124" s="30">
        <f t="shared" si="20"/>
        <v>0</v>
      </c>
      <c r="L124" s="30">
        <f t="shared" si="21"/>
        <v>1</v>
      </c>
      <c r="M124" s="38">
        <v>44927</v>
      </c>
      <c r="N124" s="39">
        <v>3.3149999999999999</v>
      </c>
      <c r="O124" s="39">
        <v>2.5289999999999999</v>
      </c>
      <c r="P124" s="39">
        <v>0</v>
      </c>
      <c r="Q124" s="39">
        <v>7.9</v>
      </c>
      <c r="R124" s="39">
        <v>0</v>
      </c>
      <c r="S124" s="39">
        <v>4.601</v>
      </c>
      <c r="T124" s="39">
        <v>0</v>
      </c>
      <c r="U124" s="39">
        <v>7.2649999999999997</v>
      </c>
      <c r="V124" s="39">
        <v>8.4920000000000009</v>
      </c>
      <c r="W124" s="39">
        <v>0</v>
      </c>
      <c r="X124" s="39">
        <v>0</v>
      </c>
      <c r="Y124" s="39">
        <v>12.666</v>
      </c>
      <c r="Z124" s="39">
        <v>34.51</v>
      </c>
      <c r="AA124" s="39">
        <v>0</v>
      </c>
      <c r="AB124" s="39">
        <v>6.7649999999999997</v>
      </c>
      <c r="AC124" s="39">
        <v>0</v>
      </c>
      <c r="AD124" s="39">
        <v>4.9020000000000001</v>
      </c>
      <c r="AE124" s="39">
        <v>0</v>
      </c>
      <c r="AF124" s="39">
        <v>24.346</v>
      </c>
      <c r="AG124" s="39">
        <v>2.5579999999999998</v>
      </c>
      <c r="AH124" s="39">
        <v>18.949000000000002</v>
      </c>
      <c r="AI124" s="39">
        <v>0.313</v>
      </c>
      <c r="AJ124" s="39">
        <v>0</v>
      </c>
      <c r="AK124" s="39">
        <v>8.3149999999999995</v>
      </c>
      <c r="AL124" s="39">
        <v>6.4240000000000004</v>
      </c>
      <c r="AM124" s="39">
        <v>0</v>
      </c>
      <c r="AN124" s="39">
        <v>0.32200000000000001</v>
      </c>
      <c r="AO124" s="39">
        <v>8.9580000000000002</v>
      </c>
      <c r="AP124" s="39">
        <v>0.753</v>
      </c>
      <c r="AQ124" s="39">
        <v>3.0249999999999999</v>
      </c>
      <c r="AR124" s="39">
        <v>0</v>
      </c>
      <c r="AS124" s="39">
        <v>7.62</v>
      </c>
      <c r="AT124" s="39">
        <v>8.43</v>
      </c>
      <c r="AU124" s="39">
        <v>0</v>
      </c>
      <c r="AV124" s="39">
        <v>0</v>
      </c>
      <c r="AW124" s="39">
        <v>8.7929999999999993</v>
      </c>
      <c r="AX124" s="39">
        <v>1.407</v>
      </c>
      <c r="AY124" s="39">
        <v>0</v>
      </c>
      <c r="AZ124" s="39">
        <v>5.3780000000000001</v>
      </c>
      <c r="BA124" s="39">
        <v>1.7070000000000001</v>
      </c>
      <c r="BB124" s="39">
        <v>1.149</v>
      </c>
      <c r="BC124" s="39">
        <v>2.0710000000000002</v>
      </c>
      <c r="BD124" s="39">
        <v>0.28000000000000003</v>
      </c>
      <c r="BE124" s="39">
        <v>1.212</v>
      </c>
      <c r="BF124" s="39">
        <v>7.242</v>
      </c>
      <c r="BG124" s="39">
        <v>1.0999999999999999E-2</v>
      </c>
      <c r="BH124" s="39">
        <v>4.9660000000000002</v>
      </c>
      <c r="BI124" s="39">
        <v>2.6259999999999999</v>
      </c>
      <c r="BJ124" s="39">
        <v>1.7789999999999999</v>
      </c>
      <c r="BK124" s="39">
        <v>3.89</v>
      </c>
    </row>
    <row r="125" spans="1:63" x14ac:dyDescent="0.2">
      <c r="A125" s="30">
        <f t="shared" si="22"/>
        <v>2023</v>
      </c>
      <c r="D125" s="30">
        <f t="shared" si="23"/>
        <v>0</v>
      </c>
      <c r="E125" s="30">
        <f t="shared" si="14"/>
        <v>19</v>
      </c>
      <c r="F125" s="30">
        <f t="shared" si="15"/>
        <v>13</v>
      </c>
      <c r="G125" s="30">
        <f t="shared" si="16"/>
        <v>0</v>
      </c>
      <c r="H125" s="30">
        <f t="shared" si="17"/>
        <v>0</v>
      </c>
      <c r="I125" s="30">
        <f t="shared" si="18"/>
        <v>0</v>
      </c>
      <c r="J125" s="30">
        <f t="shared" si="19"/>
        <v>0</v>
      </c>
      <c r="K125" s="30">
        <f t="shared" si="20"/>
        <v>0</v>
      </c>
      <c r="L125" s="30">
        <f t="shared" si="21"/>
        <v>2</v>
      </c>
      <c r="M125" s="38">
        <v>44958</v>
      </c>
      <c r="N125" s="39">
        <v>0</v>
      </c>
      <c r="O125" s="39">
        <v>0</v>
      </c>
      <c r="P125" s="39">
        <v>1.431</v>
      </c>
      <c r="Q125" s="39">
        <v>0</v>
      </c>
      <c r="R125" s="39">
        <v>0</v>
      </c>
      <c r="S125" s="39">
        <v>0</v>
      </c>
      <c r="T125" s="39">
        <v>0.84399999999999997</v>
      </c>
      <c r="U125" s="39">
        <v>0</v>
      </c>
      <c r="V125" s="39">
        <v>2.089</v>
      </c>
      <c r="W125" s="39">
        <v>0</v>
      </c>
      <c r="X125" s="39">
        <v>0</v>
      </c>
      <c r="Y125" s="39">
        <v>8.4000000000000005E-2</v>
      </c>
      <c r="Z125" s="39">
        <v>0</v>
      </c>
      <c r="AA125" s="39">
        <v>2.0710000000000002</v>
      </c>
      <c r="AB125" s="39">
        <v>0</v>
      </c>
      <c r="AC125" s="39">
        <v>5.9909999999999997</v>
      </c>
      <c r="AD125" s="39">
        <v>0</v>
      </c>
      <c r="AE125" s="39">
        <v>3.153</v>
      </c>
      <c r="AF125" s="39">
        <v>0</v>
      </c>
      <c r="AG125" s="39">
        <v>0.754</v>
      </c>
      <c r="AH125" s="39">
        <v>1.1000000000000001</v>
      </c>
      <c r="AI125" s="39">
        <v>0</v>
      </c>
      <c r="AJ125" s="39">
        <v>0</v>
      </c>
      <c r="AK125" s="39">
        <v>4.3639999999999999</v>
      </c>
      <c r="AL125" s="39">
        <v>0</v>
      </c>
      <c r="AM125" s="39">
        <v>0</v>
      </c>
      <c r="AN125" s="39">
        <v>0</v>
      </c>
      <c r="AO125" s="39">
        <v>6.8029999999999999</v>
      </c>
      <c r="AP125" s="39">
        <v>0</v>
      </c>
      <c r="AQ125" s="39">
        <v>6.9139999999999997</v>
      </c>
      <c r="AR125" s="39">
        <v>0</v>
      </c>
      <c r="AS125" s="39">
        <v>8.1000000000000003E-2</v>
      </c>
      <c r="AT125" s="39">
        <v>1.28</v>
      </c>
      <c r="AU125" s="39">
        <v>0</v>
      </c>
      <c r="AV125" s="39">
        <v>3.0459999999999998</v>
      </c>
      <c r="AW125" s="39">
        <v>0</v>
      </c>
      <c r="AX125" s="39">
        <v>8.4250000000000007</v>
      </c>
      <c r="AY125" s="39">
        <v>0</v>
      </c>
      <c r="AZ125" s="39">
        <v>1.4999999999999999E-2</v>
      </c>
      <c r="BA125" s="39">
        <v>0</v>
      </c>
      <c r="BB125" s="39">
        <v>0</v>
      </c>
      <c r="BC125" s="39">
        <v>0</v>
      </c>
      <c r="BD125" s="39">
        <v>0</v>
      </c>
      <c r="BE125" s="39">
        <v>4.7370000000000001</v>
      </c>
      <c r="BF125" s="39">
        <v>0.13200000000000001</v>
      </c>
      <c r="BG125" s="39">
        <v>0</v>
      </c>
      <c r="BH125" s="39">
        <v>0</v>
      </c>
      <c r="BI125" s="39">
        <v>0</v>
      </c>
      <c r="BJ125" s="39">
        <v>0</v>
      </c>
      <c r="BK125" s="39">
        <v>0</v>
      </c>
    </row>
    <row r="126" spans="1:63" x14ac:dyDescent="0.2">
      <c r="A126" s="30">
        <f t="shared" si="22"/>
        <v>2023</v>
      </c>
      <c r="D126" s="30">
        <f t="shared" si="23"/>
        <v>0</v>
      </c>
      <c r="E126" s="30">
        <f t="shared" si="14"/>
        <v>23</v>
      </c>
      <c r="F126" s="30">
        <f t="shared" si="15"/>
        <v>13</v>
      </c>
      <c r="G126" s="30">
        <f t="shared" si="16"/>
        <v>0</v>
      </c>
      <c r="H126" s="30">
        <f t="shared" si="17"/>
        <v>0</v>
      </c>
      <c r="I126" s="30">
        <f t="shared" si="18"/>
        <v>0</v>
      </c>
      <c r="J126" s="30">
        <f t="shared" si="19"/>
        <v>0</v>
      </c>
      <c r="K126" s="30">
        <f t="shared" si="20"/>
        <v>0</v>
      </c>
      <c r="L126" s="30">
        <f t="shared" si="21"/>
        <v>3</v>
      </c>
      <c r="M126" s="38">
        <v>44986</v>
      </c>
      <c r="N126" s="39">
        <v>7.0000000000000001E-3</v>
      </c>
      <c r="O126" s="39">
        <v>0</v>
      </c>
      <c r="P126" s="39">
        <v>0</v>
      </c>
      <c r="Q126" s="39">
        <v>3.2000000000000001E-2</v>
      </c>
      <c r="R126" s="39">
        <v>0</v>
      </c>
      <c r="S126" s="39">
        <v>2.48</v>
      </c>
      <c r="T126" s="39">
        <v>2.3290000000000002</v>
      </c>
      <c r="U126" s="39">
        <v>0</v>
      </c>
      <c r="V126" s="39">
        <v>4.6710000000000003</v>
      </c>
      <c r="W126" s="39">
        <v>0</v>
      </c>
      <c r="X126" s="39">
        <v>0</v>
      </c>
      <c r="Y126" s="39">
        <v>2.9009999999999998</v>
      </c>
      <c r="Z126" s="39">
        <v>2.6360000000000001</v>
      </c>
      <c r="AA126" s="39">
        <v>1.393</v>
      </c>
      <c r="AB126" s="39">
        <v>2.492</v>
      </c>
      <c r="AC126" s="39">
        <v>0</v>
      </c>
      <c r="AD126" s="39">
        <v>0</v>
      </c>
      <c r="AE126" s="39">
        <v>0</v>
      </c>
      <c r="AF126" s="39">
        <v>0</v>
      </c>
      <c r="AG126" s="39">
        <v>0.83699999999999997</v>
      </c>
      <c r="AH126" s="39">
        <v>0.66700000000000004</v>
      </c>
      <c r="AI126" s="39">
        <v>0</v>
      </c>
      <c r="AJ126" s="39">
        <v>0</v>
      </c>
      <c r="AK126" s="39">
        <v>0</v>
      </c>
      <c r="AL126" s="39">
        <v>0.91600000000000004</v>
      </c>
      <c r="AM126" s="39">
        <v>0</v>
      </c>
      <c r="AN126" s="39">
        <v>0.318</v>
      </c>
      <c r="AO126" s="39">
        <v>0</v>
      </c>
      <c r="AP126" s="39">
        <v>0</v>
      </c>
      <c r="AQ126" s="39">
        <v>0.70699999999999996</v>
      </c>
      <c r="AR126" s="39">
        <v>0</v>
      </c>
      <c r="AS126" s="39">
        <v>0</v>
      </c>
      <c r="AT126" s="39">
        <v>0.49299999999999999</v>
      </c>
      <c r="AU126" s="39">
        <v>0</v>
      </c>
      <c r="AV126" s="39">
        <v>0</v>
      </c>
      <c r="AW126" s="39">
        <v>4.9809999999999999</v>
      </c>
      <c r="AX126" s="39">
        <v>0.44500000000000001</v>
      </c>
      <c r="AY126" s="39">
        <v>0</v>
      </c>
      <c r="AZ126" s="39">
        <v>0</v>
      </c>
      <c r="BA126" s="39">
        <v>0.13200000000000001</v>
      </c>
      <c r="BB126" s="39">
        <v>3.59</v>
      </c>
      <c r="BC126" s="39">
        <v>0</v>
      </c>
      <c r="BD126" s="39">
        <v>1.452</v>
      </c>
      <c r="BE126" s="39">
        <v>0</v>
      </c>
      <c r="BF126" s="39">
        <v>2.7280000000000002</v>
      </c>
      <c r="BG126" s="39">
        <v>0</v>
      </c>
      <c r="BH126" s="39">
        <v>1.361</v>
      </c>
      <c r="BI126" s="39">
        <v>0</v>
      </c>
      <c r="BJ126" s="39">
        <v>4.9219999999999997</v>
      </c>
      <c r="BK126" s="39">
        <v>0</v>
      </c>
    </row>
    <row r="127" spans="1:63" x14ac:dyDescent="0.2">
      <c r="A127" s="30">
        <f t="shared" si="22"/>
        <v>2023</v>
      </c>
      <c r="D127" s="30">
        <f t="shared" si="23"/>
        <v>0</v>
      </c>
      <c r="E127" s="30">
        <f t="shared" si="14"/>
        <v>7</v>
      </c>
      <c r="F127" s="30">
        <f t="shared" si="15"/>
        <v>3</v>
      </c>
      <c r="G127" s="30">
        <f t="shared" si="16"/>
        <v>0</v>
      </c>
      <c r="H127" s="30">
        <f t="shared" si="17"/>
        <v>0</v>
      </c>
      <c r="I127" s="30">
        <f t="shared" si="18"/>
        <v>0</v>
      </c>
      <c r="J127" s="30">
        <f t="shared" si="19"/>
        <v>0</v>
      </c>
      <c r="K127" s="30">
        <f t="shared" si="20"/>
        <v>0</v>
      </c>
      <c r="L127" s="30">
        <f t="shared" si="21"/>
        <v>4</v>
      </c>
      <c r="M127" s="38">
        <v>45017</v>
      </c>
      <c r="N127" s="39">
        <v>0.28999999999999998</v>
      </c>
      <c r="O127" s="39">
        <v>0</v>
      </c>
      <c r="P127" s="39">
        <v>0</v>
      </c>
      <c r="Q127" s="39">
        <v>0.28100000000000003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3.4000000000000002E-2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2.0529999999999999</v>
      </c>
      <c r="AT127" s="39">
        <v>0</v>
      </c>
      <c r="AU127" s="39">
        <v>0</v>
      </c>
      <c r="AV127" s="39">
        <v>1.3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  <c r="BB127" s="39">
        <v>3.23</v>
      </c>
      <c r="BC127" s="39">
        <v>0</v>
      </c>
      <c r="BD127" s="39">
        <v>0</v>
      </c>
      <c r="BE127" s="39">
        <v>0</v>
      </c>
      <c r="BF127" s="39">
        <v>0</v>
      </c>
      <c r="BG127" s="39">
        <v>0</v>
      </c>
      <c r="BH127" s="39">
        <v>0</v>
      </c>
      <c r="BI127" s="39">
        <v>0</v>
      </c>
      <c r="BJ127" s="39">
        <v>0.109</v>
      </c>
      <c r="BK127" s="39">
        <v>0</v>
      </c>
    </row>
    <row r="128" spans="1:63" x14ac:dyDescent="0.2">
      <c r="A128" s="30">
        <f t="shared" si="22"/>
        <v>2023</v>
      </c>
      <c r="D128" s="30">
        <f t="shared" si="23"/>
        <v>0</v>
      </c>
      <c r="E128" s="30">
        <f t="shared" si="14"/>
        <v>3</v>
      </c>
      <c r="F128" s="30">
        <f t="shared" si="15"/>
        <v>0</v>
      </c>
      <c r="G128" s="30">
        <f t="shared" si="16"/>
        <v>0</v>
      </c>
      <c r="H128" s="30">
        <f t="shared" si="17"/>
        <v>0</v>
      </c>
      <c r="I128" s="30">
        <f t="shared" si="18"/>
        <v>0</v>
      </c>
      <c r="J128" s="30">
        <f t="shared" si="19"/>
        <v>0</v>
      </c>
      <c r="K128" s="30">
        <f t="shared" si="20"/>
        <v>0</v>
      </c>
      <c r="L128" s="30">
        <f t="shared" si="21"/>
        <v>5</v>
      </c>
      <c r="M128" s="38">
        <v>45047</v>
      </c>
      <c r="N128" s="39">
        <v>0</v>
      </c>
      <c r="O128" s="39">
        <v>0</v>
      </c>
      <c r="P128" s="39">
        <v>0.99199999999999999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0.90500000000000003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0.61599999999999999</v>
      </c>
      <c r="BK128" s="39">
        <v>0</v>
      </c>
    </row>
    <row r="129" spans="1:63" x14ac:dyDescent="0.2">
      <c r="A129" s="30">
        <f t="shared" si="22"/>
        <v>2023</v>
      </c>
      <c r="D129" s="30">
        <f t="shared" si="23"/>
        <v>0</v>
      </c>
      <c r="E129" s="30">
        <f t="shared" si="14"/>
        <v>29</v>
      </c>
      <c r="F129" s="30">
        <f t="shared" si="15"/>
        <v>5</v>
      </c>
      <c r="G129" s="30">
        <f t="shared" si="16"/>
        <v>0</v>
      </c>
      <c r="H129" s="30">
        <f t="shared" si="17"/>
        <v>0</v>
      </c>
      <c r="I129" s="30">
        <f t="shared" si="18"/>
        <v>0</v>
      </c>
      <c r="J129" s="30">
        <f t="shared" si="19"/>
        <v>0</v>
      </c>
      <c r="K129" s="30">
        <f t="shared" si="20"/>
        <v>0</v>
      </c>
      <c r="L129" s="30">
        <f t="shared" si="21"/>
        <v>6</v>
      </c>
      <c r="M129" s="38">
        <v>45078</v>
      </c>
      <c r="N129" s="39">
        <v>0.52500000000000002</v>
      </c>
      <c r="O129" s="39">
        <v>0.873</v>
      </c>
      <c r="P129" s="39">
        <v>0</v>
      </c>
      <c r="Q129" s="39">
        <v>0.96499999999999997</v>
      </c>
      <c r="R129" s="39">
        <v>0</v>
      </c>
      <c r="S129" s="39">
        <v>0.46800000000000003</v>
      </c>
      <c r="T129" s="39">
        <v>0.47499999999999998</v>
      </c>
      <c r="U129" s="39">
        <v>3.9E-2</v>
      </c>
      <c r="V129" s="39">
        <v>0</v>
      </c>
      <c r="W129" s="39">
        <v>0</v>
      </c>
      <c r="X129" s="39">
        <v>1.794</v>
      </c>
      <c r="Y129" s="39">
        <v>0</v>
      </c>
      <c r="Z129" s="39">
        <v>0</v>
      </c>
      <c r="AA129" s="39">
        <v>0</v>
      </c>
      <c r="AB129" s="39">
        <v>0.156</v>
      </c>
      <c r="AC129" s="39">
        <v>0.27</v>
      </c>
      <c r="AD129" s="39">
        <v>0.46</v>
      </c>
      <c r="AE129" s="39">
        <v>0.17199999999999999</v>
      </c>
      <c r="AF129" s="39">
        <v>0.60699999999999998</v>
      </c>
      <c r="AG129" s="39">
        <v>0</v>
      </c>
      <c r="AH129" s="39">
        <v>2.3E-2</v>
      </c>
      <c r="AI129" s="39">
        <v>0</v>
      </c>
      <c r="AJ129" s="39">
        <v>0.88800000000000001</v>
      </c>
      <c r="AK129" s="39">
        <v>0.32800000000000001</v>
      </c>
      <c r="AL129" s="39">
        <v>0.66100000000000003</v>
      </c>
      <c r="AM129" s="39">
        <v>0.47399999999999998</v>
      </c>
      <c r="AN129" s="39">
        <v>0</v>
      </c>
      <c r="AO129" s="39">
        <v>0</v>
      </c>
      <c r="AP129" s="39">
        <v>0.28799999999999998</v>
      </c>
      <c r="AQ129" s="39">
        <v>0.63200000000000001</v>
      </c>
      <c r="AR129" s="39">
        <v>0</v>
      </c>
      <c r="AS129" s="39">
        <v>0</v>
      </c>
      <c r="AT129" s="39">
        <v>0</v>
      </c>
      <c r="AU129" s="39">
        <v>1.768</v>
      </c>
      <c r="AV129" s="39">
        <v>0.35</v>
      </c>
      <c r="AW129" s="39">
        <v>0</v>
      </c>
      <c r="AX129" s="39">
        <v>0.13900000000000001</v>
      </c>
      <c r="AY129" s="39">
        <v>0</v>
      </c>
      <c r="AZ129" s="39">
        <v>0</v>
      </c>
      <c r="BA129" s="39">
        <v>0.55400000000000005</v>
      </c>
      <c r="BB129" s="39">
        <v>1.238</v>
      </c>
      <c r="BC129" s="39">
        <v>3.173</v>
      </c>
      <c r="BD129" s="39">
        <v>0.30199999999999999</v>
      </c>
      <c r="BE129" s="39">
        <v>0</v>
      </c>
      <c r="BF129" s="39">
        <v>1.369</v>
      </c>
      <c r="BG129" s="39">
        <v>0</v>
      </c>
      <c r="BH129" s="39">
        <v>0</v>
      </c>
      <c r="BI129" s="39">
        <v>0.55100000000000005</v>
      </c>
      <c r="BJ129" s="39">
        <v>0.28899999999999998</v>
      </c>
      <c r="BK129" s="39">
        <v>0</v>
      </c>
    </row>
    <row r="130" spans="1:63" x14ac:dyDescent="0.2">
      <c r="A130" s="30">
        <f t="shared" si="22"/>
        <v>2023</v>
      </c>
      <c r="D130" s="30">
        <f t="shared" si="23"/>
        <v>22</v>
      </c>
      <c r="E130" s="30">
        <f t="shared" si="14"/>
        <v>50</v>
      </c>
      <c r="F130" s="30">
        <f t="shared" si="15"/>
        <v>50</v>
      </c>
      <c r="G130" s="30">
        <f t="shared" si="16"/>
        <v>39</v>
      </c>
      <c r="H130" s="30">
        <f t="shared" si="17"/>
        <v>2</v>
      </c>
      <c r="I130" s="30">
        <f t="shared" si="18"/>
        <v>0</v>
      </c>
      <c r="J130" s="30">
        <f t="shared" si="19"/>
        <v>0</v>
      </c>
      <c r="K130" s="30">
        <f t="shared" si="20"/>
        <v>0</v>
      </c>
      <c r="L130" s="30">
        <f t="shared" si="21"/>
        <v>7</v>
      </c>
      <c r="M130" s="38">
        <v>45108</v>
      </c>
      <c r="N130" s="39">
        <v>62.968000000000004</v>
      </c>
      <c r="O130" s="39">
        <v>15.874000000000001</v>
      </c>
      <c r="P130" s="39">
        <v>25.113</v>
      </c>
      <c r="Q130" s="39">
        <v>12.617000000000001</v>
      </c>
      <c r="R130" s="39">
        <v>5.7930000000000001</v>
      </c>
      <c r="S130" s="39">
        <v>48.948999999999998</v>
      </c>
      <c r="T130" s="39">
        <v>9.984</v>
      </c>
      <c r="U130" s="39">
        <v>47.595999999999997</v>
      </c>
      <c r="V130" s="39">
        <v>35.695999999999998</v>
      </c>
      <c r="W130" s="39">
        <v>6.7460000000000004</v>
      </c>
      <c r="X130" s="39">
        <v>12.44</v>
      </c>
      <c r="Y130" s="39">
        <v>26.097999999999999</v>
      </c>
      <c r="Z130" s="39">
        <v>5.59</v>
      </c>
      <c r="AA130" s="39">
        <v>42.636000000000003</v>
      </c>
      <c r="AB130" s="39">
        <v>6.19</v>
      </c>
      <c r="AC130" s="39">
        <v>40.063000000000002</v>
      </c>
      <c r="AD130" s="39">
        <v>13.067</v>
      </c>
      <c r="AE130" s="39">
        <v>29.408000000000001</v>
      </c>
      <c r="AF130" s="39">
        <v>22.116</v>
      </c>
      <c r="AG130" s="39">
        <v>21.922000000000001</v>
      </c>
      <c r="AH130" s="39">
        <v>28.634</v>
      </c>
      <c r="AI130" s="39">
        <v>13.025</v>
      </c>
      <c r="AJ130" s="39">
        <v>52.845999999999997</v>
      </c>
      <c r="AK130" s="39">
        <v>2.718</v>
      </c>
      <c r="AL130" s="39">
        <v>15.746</v>
      </c>
      <c r="AM130" s="39">
        <v>21.899000000000001</v>
      </c>
      <c r="AN130" s="39">
        <v>30.111999999999998</v>
      </c>
      <c r="AO130" s="39">
        <v>10.119999999999999</v>
      </c>
      <c r="AP130" s="39">
        <v>18.564</v>
      </c>
      <c r="AQ130" s="39">
        <v>22.292000000000002</v>
      </c>
      <c r="AR130" s="39">
        <v>31.234999999999999</v>
      </c>
      <c r="AS130" s="39">
        <v>30.081</v>
      </c>
      <c r="AT130" s="39">
        <v>32.218000000000004</v>
      </c>
      <c r="AU130" s="39">
        <v>8.8979999999999997</v>
      </c>
      <c r="AV130" s="39">
        <v>14.02</v>
      </c>
      <c r="AW130" s="39">
        <v>25.295999999999999</v>
      </c>
      <c r="AX130" s="39">
        <v>28.163</v>
      </c>
      <c r="AY130" s="39">
        <v>22.268999999999998</v>
      </c>
      <c r="AZ130" s="39">
        <v>3.63</v>
      </c>
      <c r="BA130" s="39">
        <v>44.716999999999999</v>
      </c>
      <c r="BB130" s="39">
        <v>37.164999999999999</v>
      </c>
      <c r="BC130" s="39">
        <v>10.574</v>
      </c>
      <c r="BD130" s="39">
        <v>23.114000000000001</v>
      </c>
      <c r="BE130" s="39">
        <v>13.326000000000001</v>
      </c>
      <c r="BF130" s="39">
        <v>37.274999999999999</v>
      </c>
      <c r="BG130" s="39">
        <v>9.4789999999999992</v>
      </c>
      <c r="BH130" s="39">
        <v>35.174999999999997</v>
      </c>
      <c r="BI130" s="39">
        <v>6.2110000000000003</v>
      </c>
      <c r="BJ130" s="39">
        <v>36.744999999999997</v>
      </c>
      <c r="BK130" s="39">
        <v>6.6639999999999997</v>
      </c>
    </row>
    <row r="131" spans="1:63" x14ac:dyDescent="0.2">
      <c r="A131" s="30">
        <f t="shared" si="22"/>
        <v>2023</v>
      </c>
      <c r="D131" s="30">
        <f t="shared" si="23"/>
        <v>1</v>
      </c>
      <c r="E131" s="30">
        <f t="shared" si="14"/>
        <v>49</v>
      </c>
      <c r="F131" s="30">
        <f t="shared" si="15"/>
        <v>45</v>
      </c>
      <c r="G131" s="30">
        <f t="shared" si="16"/>
        <v>7</v>
      </c>
      <c r="H131" s="30">
        <f t="shared" si="17"/>
        <v>0</v>
      </c>
      <c r="I131" s="30">
        <f t="shared" si="18"/>
        <v>0</v>
      </c>
      <c r="J131" s="30">
        <f t="shared" si="19"/>
        <v>0</v>
      </c>
      <c r="K131" s="30">
        <f t="shared" si="20"/>
        <v>0</v>
      </c>
      <c r="L131" s="30">
        <f t="shared" si="21"/>
        <v>8</v>
      </c>
      <c r="M131" s="38">
        <v>45139</v>
      </c>
      <c r="N131" s="39">
        <v>0.97799999999999998</v>
      </c>
      <c r="O131" s="39">
        <v>9.4410000000000007</v>
      </c>
      <c r="P131" s="39">
        <v>2.3279999999999998</v>
      </c>
      <c r="Q131" s="39">
        <v>2.262</v>
      </c>
      <c r="R131" s="39">
        <v>3.4460000000000002</v>
      </c>
      <c r="S131" s="39">
        <v>2.548</v>
      </c>
      <c r="T131" s="39">
        <v>1.169</v>
      </c>
      <c r="U131" s="39">
        <v>2.794</v>
      </c>
      <c r="V131" s="39">
        <v>11.2</v>
      </c>
      <c r="W131" s="39">
        <v>1.4890000000000001</v>
      </c>
      <c r="X131" s="39">
        <v>1.8440000000000001</v>
      </c>
      <c r="Y131" s="39">
        <v>3.1619999999999999</v>
      </c>
      <c r="Z131" s="39">
        <v>2.3860000000000001</v>
      </c>
      <c r="AA131" s="39">
        <v>2.141</v>
      </c>
      <c r="AB131" s="39">
        <v>3.6150000000000002</v>
      </c>
      <c r="AC131" s="39">
        <v>5.62</v>
      </c>
      <c r="AD131" s="39">
        <v>2.9750000000000001</v>
      </c>
      <c r="AE131" s="39">
        <v>5.4710000000000001</v>
      </c>
      <c r="AF131" s="39">
        <v>5.673</v>
      </c>
      <c r="AG131" s="39">
        <v>1.492</v>
      </c>
      <c r="AH131" s="39">
        <v>14.278</v>
      </c>
      <c r="AI131" s="39">
        <v>5.6189999999999998</v>
      </c>
      <c r="AJ131" s="39">
        <v>2.9940000000000002</v>
      </c>
      <c r="AK131" s="39">
        <v>7.819</v>
      </c>
      <c r="AL131" s="39">
        <v>4.2370000000000001</v>
      </c>
      <c r="AM131" s="39">
        <v>2.3839999999999999</v>
      </c>
      <c r="AN131" s="39">
        <v>5.3819999999999997</v>
      </c>
      <c r="AO131" s="39">
        <v>1.7709999999999999</v>
      </c>
      <c r="AP131" s="39">
        <v>4.101</v>
      </c>
      <c r="AQ131" s="39">
        <v>3.2269999999999999</v>
      </c>
      <c r="AR131" s="39">
        <v>0.878</v>
      </c>
      <c r="AS131" s="39">
        <v>17.192</v>
      </c>
      <c r="AT131" s="39">
        <v>3.4769999999999999</v>
      </c>
      <c r="AU131" s="39">
        <v>10.596</v>
      </c>
      <c r="AV131" s="39">
        <v>0</v>
      </c>
      <c r="AW131" s="39">
        <v>10.981999999999999</v>
      </c>
      <c r="AX131" s="39">
        <v>2.044</v>
      </c>
      <c r="AY131" s="39">
        <v>3.5870000000000002</v>
      </c>
      <c r="AZ131" s="39">
        <v>1.2569999999999999</v>
      </c>
      <c r="BA131" s="39">
        <v>4.0890000000000004</v>
      </c>
      <c r="BB131" s="39">
        <v>1.3540000000000001</v>
      </c>
      <c r="BC131" s="39">
        <v>3.4630000000000001</v>
      </c>
      <c r="BD131" s="39">
        <v>0.32800000000000001</v>
      </c>
      <c r="BE131" s="39">
        <v>3.222</v>
      </c>
      <c r="BF131" s="39">
        <v>1.022</v>
      </c>
      <c r="BG131" s="39">
        <v>14.211</v>
      </c>
      <c r="BH131" s="39">
        <v>39.027999999999999</v>
      </c>
      <c r="BI131" s="39">
        <v>0.23799999999999999</v>
      </c>
      <c r="BJ131" s="39">
        <v>3.45</v>
      </c>
      <c r="BK131" s="39">
        <v>1.8879999999999999</v>
      </c>
    </row>
    <row r="132" spans="1:63" x14ac:dyDescent="0.2">
      <c r="A132" s="30">
        <f t="shared" si="22"/>
        <v>2023</v>
      </c>
      <c r="D132" s="30">
        <f t="shared" si="23"/>
        <v>3</v>
      </c>
      <c r="E132" s="30">
        <f t="shared" si="14"/>
        <v>49</v>
      </c>
      <c r="F132" s="30">
        <f t="shared" si="15"/>
        <v>46</v>
      </c>
      <c r="G132" s="30">
        <f t="shared" si="16"/>
        <v>19</v>
      </c>
      <c r="H132" s="30">
        <f t="shared" si="17"/>
        <v>0</v>
      </c>
      <c r="I132" s="30">
        <f t="shared" si="18"/>
        <v>0</v>
      </c>
      <c r="J132" s="30">
        <f t="shared" si="19"/>
        <v>0</v>
      </c>
      <c r="K132" s="30">
        <f t="shared" si="20"/>
        <v>0</v>
      </c>
      <c r="L132" s="30">
        <f t="shared" si="21"/>
        <v>9</v>
      </c>
      <c r="M132" s="38">
        <v>45170</v>
      </c>
      <c r="N132" s="39">
        <v>6.0309999999999997</v>
      </c>
      <c r="O132" s="39">
        <v>4.74</v>
      </c>
      <c r="P132" s="39">
        <v>3.1539999999999999</v>
      </c>
      <c r="Q132" s="39">
        <v>9.9459999999999997</v>
      </c>
      <c r="R132" s="39">
        <v>0.189</v>
      </c>
      <c r="S132" s="39">
        <v>17.096</v>
      </c>
      <c r="T132" s="39">
        <v>4.2830000000000004</v>
      </c>
      <c r="U132" s="39">
        <v>49.405000000000001</v>
      </c>
      <c r="V132" s="39">
        <v>4.6390000000000002</v>
      </c>
      <c r="W132" s="39">
        <v>10.907</v>
      </c>
      <c r="X132" s="39">
        <v>21.634</v>
      </c>
      <c r="Y132" s="39">
        <v>7.0999999999999994E-2</v>
      </c>
      <c r="Z132" s="39">
        <v>6.2080000000000002</v>
      </c>
      <c r="AA132" s="39">
        <v>9.4540000000000006</v>
      </c>
      <c r="AB132" s="39">
        <v>23.626999999999999</v>
      </c>
      <c r="AC132" s="39">
        <v>2.1349999999999998</v>
      </c>
      <c r="AD132" s="39">
        <v>5.1050000000000004</v>
      </c>
      <c r="AE132" s="39">
        <v>10.272</v>
      </c>
      <c r="AF132" s="39">
        <v>17.864000000000001</v>
      </c>
      <c r="AG132" s="39">
        <v>2.2519999999999998</v>
      </c>
      <c r="AH132" s="39">
        <v>1.1919999999999999</v>
      </c>
      <c r="AI132" s="39">
        <v>10.884</v>
      </c>
      <c r="AJ132" s="39">
        <v>2.6040000000000001</v>
      </c>
      <c r="AK132" s="39">
        <v>18.207999999999998</v>
      </c>
      <c r="AL132" s="39">
        <v>6.2939999999999996</v>
      </c>
      <c r="AM132" s="39">
        <v>4.0940000000000003</v>
      </c>
      <c r="AN132" s="39">
        <v>9.1010000000000009</v>
      </c>
      <c r="AO132" s="39">
        <v>2.5790000000000002</v>
      </c>
      <c r="AP132" s="39">
        <v>27.02</v>
      </c>
      <c r="AQ132" s="39">
        <v>2.3559999999999999</v>
      </c>
      <c r="AR132" s="39">
        <v>6.3780000000000001</v>
      </c>
      <c r="AS132" s="39">
        <v>17.472999999999999</v>
      </c>
      <c r="AT132" s="39">
        <v>0</v>
      </c>
      <c r="AU132" s="39">
        <v>27.279</v>
      </c>
      <c r="AV132" s="39">
        <v>4.0279999999999996</v>
      </c>
      <c r="AW132" s="39">
        <v>8.2010000000000005</v>
      </c>
      <c r="AX132" s="39">
        <v>14.887</v>
      </c>
      <c r="AY132" s="39">
        <v>6.6829999999999998</v>
      </c>
      <c r="AZ132" s="39">
        <v>0.375</v>
      </c>
      <c r="BA132" s="39">
        <v>21.783999999999999</v>
      </c>
      <c r="BB132" s="39">
        <v>4.3369999999999997</v>
      </c>
      <c r="BC132" s="39">
        <v>5.61</v>
      </c>
      <c r="BD132" s="39">
        <v>4.91</v>
      </c>
      <c r="BE132" s="39">
        <v>19.14</v>
      </c>
      <c r="BF132" s="39">
        <v>14.704000000000001</v>
      </c>
      <c r="BG132" s="39">
        <v>3.88</v>
      </c>
      <c r="BH132" s="39">
        <v>19.603999999999999</v>
      </c>
      <c r="BI132" s="39">
        <v>17.859000000000002</v>
      </c>
      <c r="BJ132" s="39">
        <v>7.8289999999999997</v>
      </c>
      <c r="BK132" s="39">
        <v>10.608000000000001</v>
      </c>
    </row>
    <row r="133" spans="1:63" x14ac:dyDescent="0.2">
      <c r="A133" s="30">
        <f t="shared" si="22"/>
        <v>2023</v>
      </c>
      <c r="D133" s="30">
        <f t="shared" si="23"/>
        <v>0</v>
      </c>
      <c r="E133" s="30">
        <f t="shared" si="14"/>
        <v>39</v>
      </c>
      <c r="F133" s="30">
        <f t="shared" si="15"/>
        <v>26</v>
      </c>
      <c r="G133" s="30">
        <f t="shared" si="16"/>
        <v>6</v>
      </c>
      <c r="H133" s="30">
        <f t="shared" si="17"/>
        <v>0</v>
      </c>
      <c r="I133" s="30">
        <f t="shared" si="18"/>
        <v>0</v>
      </c>
      <c r="J133" s="30">
        <f t="shared" si="19"/>
        <v>0</v>
      </c>
      <c r="K133" s="30">
        <f t="shared" si="20"/>
        <v>0</v>
      </c>
      <c r="L133" s="30">
        <f t="shared" si="21"/>
        <v>10</v>
      </c>
      <c r="M133" s="38">
        <v>45200</v>
      </c>
      <c r="N133" s="39">
        <v>0</v>
      </c>
      <c r="O133" s="39">
        <v>6.1769999999999996</v>
      </c>
      <c r="P133" s="39">
        <v>0.34399999999999997</v>
      </c>
      <c r="Q133" s="39">
        <v>5.6109999999999998</v>
      </c>
      <c r="R133" s="39">
        <v>2.6539999999999999</v>
      </c>
      <c r="S133" s="39">
        <v>0.51900000000000002</v>
      </c>
      <c r="T133" s="39">
        <v>7.7930000000000001</v>
      </c>
      <c r="U133" s="39">
        <v>8.0239999999999991</v>
      </c>
      <c r="V133" s="39">
        <v>9.9280000000000008</v>
      </c>
      <c r="W133" s="39">
        <v>0</v>
      </c>
      <c r="X133" s="39">
        <v>0.76</v>
      </c>
      <c r="Y133" s="39">
        <v>3.0179999999999998</v>
      </c>
      <c r="Z133" s="39">
        <v>0.65200000000000002</v>
      </c>
      <c r="AA133" s="39">
        <v>1.355</v>
      </c>
      <c r="AB133" s="39">
        <v>0</v>
      </c>
      <c r="AC133" s="39">
        <v>10.664999999999999</v>
      </c>
      <c r="AD133" s="39">
        <v>10.465999999999999</v>
      </c>
      <c r="AE133" s="39">
        <v>2.528</v>
      </c>
      <c r="AF133" s="39">
        <v>0</v>
      </c>
      <c r="AG133" s="39">
        <v>5.0549999999999997</v>
      </c>
      <c r="AH133" s="39">
        <v>6.7370000000000001</v>
      </c>
      <c r="AI133" s="39">
        <v>0.83199999999999996</v>
      </c>
      <c r="AJ133" s="39">
        <v>0.66200000000000003</v>
      </c>
      <c r="AK133" s="39">
        <v>0.19800000000000001</v>
      </c>
      <c r="AL133" s="39">
        <v>8.3000000000000004E-2</v>
      </c>
      <c r="AM133" s="39">
        <v>0.81699999999999995</v>
      </c>
      <c r="AN133" s="39">
        <v>19.962</v>
      </c>
      <c r="AO133" s="39">
        <v>0</v>
      </c>
      <c r="AP133" s="39">
        <v>1.0660000000000001</v>
      </c>
      <c r="AQ133" s="39">
        <v>2.3260000000000001</v>
      </c>
      <c r="AR133" s="39">
        <v>0</v>
      </c>
      <c r="AS133" s="39">
        <v>19.378</v>
      </c>
      <c r="AT133" s="39">
        <v>0</v>
      </c>
      <c r="AU133" s="39">
        <v>1.974</v>
      </c>
      <c r="AV133" s="39">
        <v>0</v>
      </c>
      <c r="AW133" s="39">
        <v>3.7389999999999999</v>
      </c>
      <c r="AX133" s="39">
        <v>0</v>
      </c>
      <c r="AY133" s="39">
        <v>0.42199999999999999</v>
      </c>
      <c r="AZ133" s="39">
        <v>1.099</v>
      </c>
      <c r="BA133" s="39">
        <v>0.621</v>
      </c>
      <c r="BB133" s="39">
        <v>5.81</v>
      </c>
      <c r="BC133" s="39">
        <v>0</v>
      </c>
      <c r="BD133" s="39">
        <v>0.13900000000000001</v>
      </c>
      <c r="BE133" s="39">
        <v>3.1589999999999998</v>
      </c>
      <c r="BF133" s="39">
        <v>14.503</v>
      </c>
      <c r="BG133" s="39">
        <v>1.403</v>
      </c>
      <c r="BH133" s="39">
        <v>12.037000000000001</v>
      </c>
      <c r="BI133" s="39">
        <v>0.36</v>
      </c>
      <c r="BJ133" s="39">
        <v>1.9430000000000001</v>
      </c>
      <c r="BK133" s="39">
        <v>0</v>
      </c>
    </row>
    <row r="134" spans="1:63" x14ac:dyDescent="0.2">
      <c r="A134" s="30">
        <f t="shared" si="22"/>
        <v>2023</v>
      </c>
      <c r="D134" s="30">
        <f t="shared" si="23"/>
        <v>0</v>
      </c>
      <c r="E134" s="30">
        <f t="shared" si="14"/>
        <v>8</v>
      </c>
      <c r="F134" s="30">
        <f t="shared" si="15"/>
        <v>0</v>
      </c>
      <c r="G134" s="30">
        <f t="shared" si="16"/>
        <v>0</v>
      </c>
      <c r="H134" s="30">
        <f t="shared" si="17"/>
        <v>0</v>
      </c>
      <c r="I134" s="30">
        <f t="shared" si="18"/>
        <v>0</v>
      </c>
      <c r="J134" s="30">
        <f t="shared" si="19"/>
        <v>0</v>
      </c>
      <c r="K134" s="30">
        <f t="shared" si="20"/>
        <v>0</v>
      </c>
      <c r="L134" s="30">
        <f t="shared" si="21"/>
        <v>11</v>
      </c>
      <c r="M134" s="38">
        <v>45231</v>
      </c>
      <c r="N134" s="39">
        <v>0</v>
      </c>
      <c r="O134" s="39">
        <v>0.14699999999999999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0.41899999999999998</v>
      </c>
      <c r="W134" s="39">
        <v>0</v>
      </c>
      <c r="X134" s="39">
        <v>0</v>
      </c>
      <c r="Y134" s="39">
        <v>0</v>
      </c>
      <c r="Z134" s="39">
        <v>1.4999999999999999E-2</v>
      </c>
      <c r="AA134" s="39">
        <v>0</v>
      </c>
      <c r="AB134" s="39">
        <v>0</v>
      </c>
      <c r="AC134" s="39">
        <v>0</v>
      </c>
      <c r="AD134" s="39">
        <v>0</v>
      </c>
      <c r="AE134" s="39">
        <v>0.749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0.60599999999999998</v>
      </c>
      <c r="AM134" s="39">
        <v>0</v>
      </c>
      <c r="AN134" s="39">
        <v>0</v>
      </c>
      <c r="AO134" s="39">
        <v>0</v>
      </c>
      <c r="AP134" s="39">
        <v>0</v>
      </c>
      <c r="AQ134" s="39">
        <v>0</v>
      </c>
      <c r="AR134" s="39">
        <v>0.01</v>
      </c>
      <c r="AS134" s="39">
        <v>0</v>
      </c>
      <c r="AT134" s="39">
        <v>0.85299999999999998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  <c r="BB134" s="39">
        <v>0</v>
      </c>
      <c r="BC134" s="39">
        <v>0</v>
      </c>
      <c r="BD134" s="39">
        <v>0</v>
      </c>
      <c r="BE134" s="39">
        <v>0</v>
      </c>
      <c r="BF134" s="39">
        <v>0</v>
      </c>
      <c r="BG134" s="39">
        <v>0</v>
      </c>
      <c r="BH134" s="39">
        <v>0</v>
      </c>
      <c r="BI134" s="39">
        <v>0.27900000000000003</v>
      </c>
      <c r="BJ134" s="39">
        <v>0</v>
      </c>
      <c r="BK134" s="39">
        <v>0</v>
      </c>
    </row>
    <row r="135" spans="1:63" x14ac:dyDescent="0.2">
      <c r="A135" s="30">
        <f t="shared" si="22"/>
        <v>2023</v>
      </c>
      <c r="D135" s="30">
        <f t="shared" si="23"/>
        <v>4</v>
      </c>
      <c r="E135" s="30">
        <f t="shared" si="14"/>
        <v>43</v>
      </c>
      <c r="F135" s="30">
        <f t="shared" si="15"/>
        <v>35</v>
      </c>
      <c r="G135" s="30">
        <f t="shared" si="16"/>
        <v>12</v>
      </c>
      <c r="H135" s="30">
        <f t="shared" si="17"/>
        <v>0</v>
      </c>
      <c r="I135" s="30">
        <f t="shared" si="18"/>
        <v>0</v>
      </c>
      <c r="J135" s="30">
        <f t="shared" si="19"/>
        <v>0</v>
      </c>
      <c r="K135" s="30">
        <f t="shared" si="20"/>
        <v>0</v>
      </c>
      <c r="L135" s="30">
        <f t="shared" si="21"/>
        <v>12</v>
      </c>
      <c r="M135" s="38">
        <v>45261</v>
      </c>
      <c r="N135" s="39">
        <v>0</v>
      </c>
      <c r="O135" s="39">
        <v>10.395</v>
      </c>
      <c r="P135" s="39">
        <v>1.17</v>
      </c>
      <c r="Q135" s="39">
        <v>3.5</v>
      </c>
      <c r="R135" s="39">
        <v>14.488</v>
      </c>
      <c r="S135" s="39">
        <v>1.2390000000000001</v>
      </c>
      <c r="T135" s="39">
        <v>25.012</v>
      </c>
      <c r="U135" s="39">
        <v>0</v>
      </c>
      <c r="V135" s="39">
        <v>2.6629999999999998</v>
      </c>
      <c r="W135" s="39">
        <v>4.9649999999999999</v>
      </c>
      <c r="X135" s="39">
        <v>0.95199999999999996</v>
      </c>
      <c r="Y135" s="39">
        <v>1.7270000000000001</v>
      </c>
      <c r="Z135" s="39">
        <v>14.744</v>
      </c>
      <c r="AA135" s="39">
        <v>0</v>
      </c>
      <c r="AB135" s="39">
        <v>2.9710000000000001</v>
      </c>
      <c r="AC135" s="39">
        <v>0.75600000000000001</v>
      </c>
      <c r="AD135" s="39">
        <v>45.51</v>
      </c>
      <c r="AE135" s="39">
        <v>0</v>
      </c>
      <c r="AF135" s="39">
        <v>4.125</v>
      </c>
      <c r="AG135" s="39">
        <v>1.591</v>
      </c>
      <c r="AH135" s="39">
        <v>2.3860000000000001</v>
      </c>
      <c r="AI135" s="39">
        <v>5.41</v>
      </c>
      <c r="AJ135" s="39">
        <v>18.96</v>
      </c>
      <c r="AK135" s="39">
        <v>8.7999999999999995E-2</v>
      </c>
      <c r="AL135" s="39">
        <v>0.17399999999999999</v>
      </c>
      <c r="AM135" s="39">
        <v>7.7240000000000002</v>
      </c>
      <c r="AN135" s="39">
        <v>1.784</v>
      </c>
      <c r="AO135" s="39">
        <v>4.47</v>
      </c>
      <c r="AP135" s="39">
        <v>4.4580000000000002</v>
      </c>
      <c r="AQ135" s="39">
        <v>0.73599999999999999</v>
      </c>
      <c r="AR135" s="39">
        <v>6.5389999999999997</v>
      </c>
      <c r="AS135" s="39">
        <v>0.65600000000000003</v>
      </c>
      <c r="AT135" s="39">
        <v>4.2380000000000004</v>
      </c>
      <c r="AU135" s="39">
        <v>1.101</v>
      </c>
      <c r="AV135" s="39">
        <v>0</v>
      </c>
      <c r="AW135" s="39">
        <v>18.254000000000001</v>
      </c>
      <c r="AX135" s="39">
        <v>41.704999999999998</v>
      </c>
      <c r="AY135" s="39">
        <v>0</v>
      </c>
      <c r="AZ135" s="39">
        <v>0</v>
      </c>
      <c r="BA135" s="39">
        <v>30.375</v>
      </c>
      <c r="BB135" s="39">
        <v>1.66</v>
      </c>
      <c r="BC135" s="39">
        <v>11.182</v>
      </c>
      <c r="BD135" s="39">
        <v>12.113</v>
      </c>
      <c r="BE135" s="39">
        <v>5.1999999999999998E-2</v>
      </c>
      <c r="BF135" s="39">
        <v>2.06</v>
      </c>
      <c r="BG135" s="39">
        <v>2.5449999999999999</v>
      </c>
      <c r="BH135" s="39">
        <v>3.3</v>
      </c>
      <c r="BI135" s="39">
        <v>2.3330000000000002</v>
      </c>
      <c r="BJ135" s="39">
        <v>0.74199999999999999</v>
      </c>
      <c r="BK135" s="39">
        <v>17.477</v>
      </c>
    </row>
    <row r="136" spans="1:63" x14ac:dyDescent="0.2">
      <c r="A136" s="30">
        <f t="shared" si="22"/>
        <v>2024</v>
      </c>
      <c r="D136" s="30">
        <f t="shared" si="23"/>
        <v>0</v>
      </c>
      <c r="E136" s="30">
        <f t="shared" si="14"/>
        <v>33</v>
      </c>
      <c r="F136" s="30">
        <f t="shared" si="15"/>
        <v>17</v>
      </c>
      <c r="G136" s="30">
        <f t="shared" si="16"/>
        <v>0</v>
      </c>
      <c r="H136" s="30">
        <f t="shared" si="17"/>
        <v>0</v>
      </c>
      <c r="I136" s="30">
        <f t="shared" si="18"/>
        <v>0</v>
      </c>
      <c r="J136" s="30">
        <f t="shared" si="19"/>
        <v>0</v>
      </c>
      <c r="K136" s="30">
        <f t="shared" si="20"/>
        <v>0</v>
      </c>
      <c r="L136" s="30">
        <f t="shared" si="21"/>
        <v>1</v>
      </c>
      <c r="M136" s="38">
        <v>45292</v>
      </c>
      <c r="N136" s="39">
        <v>0</v>
      </c>
      <c r="O136" s="39">
        <v>0.66</v>
      </c>
      <c r="P136" s="39">
        <v>2.1360000000000001</v>
      </c>
      <c r="Q136" s="39">
        <v>0.125</v>
      </c>
      <c r="R136" s="39">
        <v>0.81</v>
      </c>
      <c r="S136" s="39">
        <v>0.30499999999999999</v>
      </c>
      <c r="T136" s="39">
        <v>0.98199999999999998</v>
      </c>
      <c r="U136" s="39">
        <v>0</v>
      </c>
      <c r="V136" s="39">
        <v>0.28599999999999998</v>
      </c>
      <c r="W136" s="39">
        <v>1.256</v>
      </c>
      <c r="X136" s="39">
        <v>0</v>
      </c>
      <c r="Y136" s="39">
        <v>8.6969999999999992</v>
      </c>
      <c r="Z136" s="39">
        <v>0</v>
      </c>
      <c r="AA136" s="39">
        <v>0.19500000000000001</v>
      </c>
      <c r="AB136" s="39">
        <v>0.65400000000000003</v>
      </c>
      <c r="AC136" s="39">
        <v>6.3070000000000004</v>
      </c>
      <c r="AD136" s="39">
        <v>0</v>
      </c>
      <c r="AE136" s="39">
        <v>9.343</v>
      </c>
      <c r="AF136" s="39">
        <v>0.246</v>
      </c>
      <c r="AG136" s="39">
        <v>1.3</v>
      </c>
      <c r="AH136" s="39">
        <v>1.7150000000000001</v>
      </c>
      <c r="AI136" s="39">
        <v>0.80200000000000005</v>
      </c>
      <c r="AJ136" s="39">
        <v>2.0329999999999999</v>
      </c>
      <c r="AK136" s="39">
        <v>0</v>
      </c>
      <c r="AL136" s="39">
        <v>0</v>
      </c>
      <c r="AM136" s="39">
        <v>1.5209999999999999</v>
      </c>
      <c r="AN136" s="39">
        <v>0.38900000000000001</v>
      </c>
      <c r="AO136" s="39">
        <v>2.2519999999999998</v>
      </c>
      <c r="AP136" s="39">
        <v>0</v>
      </c>
      <c r="AQ136" s="39">
        <v>2.95</v>
      </c>
      <c r="AR136" s="39">
        <v>0</v>
      </c>
      <c r="AS136" s="39">
        <v>7.9089999999999998</v>
      </c>
      <c r="AT136" s="39">
        <v>0.9</v>
      </c>
      <c r="AU136" s="39">
        <v>2.1419999999999999</v>
      </c>
      <c r="AV136" s="39">
        <v>2.8130000000000002</v>
      </c>
      <c r="AW136" s="39">
        <v>0</v>
      </c>
      <c r="AX136" s="39">
        <v>3.3090000000000002</v>
      </c>
      <c r="AY136" s="39">
        <v>0.89700000000000002</v>
      </c>
      <c r="AZ136" s="39">
        <v>3.383</v>
      </c>
      <c r="BA136" s="39">
        <v>0</v>
      </c>
      <c r="BB136" s="39">
        <v>0.17299999999999999</v>
      </c>
      <c r="BC136" s="39">
        <v>0</v>
      </c>
      <c r="BD136" s="39">
        <v>0</v>
      </c>
      <c r="BE136" s="39">
        <v>0</v>
      </c>
      <c r="BF136" s="39">
        <v>0</v>
      </c>
      <c r="BG136" s="39">
        <v>7.0999999999999994E-2</v>
      </c>
      <c r="BH136" s="39">
        <v>0</v>
      </c>
      <c r="BI136" s="39">
        <v>9.67</v>
      </c>
      <c r="BJ136" s="39">
        <v>0.255</v>
      </c>
      <c r="BK136" s="39">
        <v>0</v>
      </c>
    </row>
    <row r="137" spans="1:63" x14ac:dyDescent="0.2">
      <c r="A137" s="30">
        <f t="shared" si="22"/>
        <v>2024</v>
      </c>
      <c r="D137" s="30">
        <f t="shared" si="23"/>
        <v>0</v>
      </c>
      <c r="E137" s="30">
        <f t="shared" si="14"/>
        <v>20</v>
      </c>
      <c r="F137" s="30">
        <f t="shared" si="15"/>
        <v>11</v>
      </c>
      <c r="G137" s="30">
        <f t="shared" si="16"/>
        <v>0</v>
      </c>
      <c r="H137" s="30">
        <f t="shared" si="17"/>
        <v>0</v>
      </c>
      <c r="I137" s="30">
        <f t="shared" si="18"/>
        <v>0</v>
      </c>
      <c r="J137" s="30">
        <f t="shared" si="19"/>
        <v>0</v>
      </c>
      <c r="K137" s="30">
        <f t="shared" si="20"/>
        <v>0</v>
      </c>
      <c r="L137" s="30">
        <f t="shared" si="21"/>
        <v>2</v>
      </c>
      <c r="M137" s="38">
        <v>45323</v>
      </c>
      <c r="N137" s="39">
        <v>3.988</v>
      </c>
      <c r="O137" s="39">
        <v>0</v>
      </c>
      <c r="P137" s="39">
        <v>0</v>
      </c>
      <c r="Q137" s="39">
        <v>0.67</v>
      </c>
      <c r="R137" s="39">
        <v>0</v>
      </c>
      <c r="S137" s="39">
        <v>0</v>
      </c>
      <c r="T137" s="39">
        <v>0</v>
      </c>
      <c r="U137" s="39">
        <v>3.7650000000000001</v>
      </c>
      <c r="V137" s="39">
        <v>0</v>
      </c>
      <c r="W137" s="39">
        <v>0.113</v>
      </c>
      <c r="X137" s="39">
        <v>1.1060000000000001</v>
      </c>
      <c r="Y137" s="39">
        <v>0</v>
      </c>
      <c r="Z137" s="39">
        <v>0</v>
      </c>
      <c r="AA137" s="39">
        <v>0.11600000000000001</v>
      </c>
      <c r="AB137" s="39">
        <v>0</v>
      </c>
      <c r="AC137" s="39">
        <v>0.20799999999999999</v>
      </c>
      <c r="AD137" s="39">
        <v>0</v>
      </c>
      <c r="AE137" s="39">
        <v>0</v>
      </c>
      <c r="AF137" s="39">
        <v>7.1020000000000003</v>
      </c>
      <c r="AG137" s="39">
        <v>0</v>
      </c>
      <c r="AH137" s="39">
        <v>1.5149999999999999</v>
      </c>
      <c r="AI137" s="39">
        <v>0</v>
      </c>
      <c r="AJ137" s="39">
        <v>0</v>
      </c>
      <c r="AK137" s="39">
        <v>1.4319999999999999</v>
      </c>
      <c r="AL137" s="39">
        <v>1.04</v>
      </c>
      <c r="AM137" s="39">
        <v>0</v>
      </c>
      <c r="AN137" s="39">
        <v>0</v>
      </c>
      <c r="AO137" s="39">
        <v>1.042</v>
      </c>
      <c r="AP137" s="39">
        <v>0.251</v>
      </c>
      <c r="AQ137" s="39">
        <v>0</v>
      </c>
      <c r="AR137" s="39">
        <v>0</v>
      </c>
      <c r="AS137" s="39">
        <v>4.0599999999999996</v>
      </c>
      <c r="AT137" s="39">
        <v>0</v>
      </c>
      <c r="AU137" s="39">
        <v>0.71399999999999997</v>
      </c>
      <c r="AV137" s="39">
        <v>0</v>
      </c>
      <c r="AW137" s="39">
        <v>3.5640000000000001</v>
      </c>
      <c r="AX137" s="39">
        <v>0.747</v>
      </c>
      <c r="AY137" s="39">
        <v>0</v>
      </c>
      <c r="AZ137" s="39">
        <v>0</v>
      </c>
      <c r="BA137" s="39">
        <v>0.04</v>
      </c>
      <c r="BB137" s="39">
        <v>1.8640000000000001</v>
      </c>
      <c r="BC137" s="39">
        <v>0</v>
      </c>
      <c r="BD137" s="39">
        <v>0</v>
      </c>
      <c r="BE137" s="39">
        <v>0.997</v>
      </c>
      <c r="BF137" s="39">
        <v>0</v>
      </c>
      <c r="BG137" s="39">
        <v>0</v>
      </c>
      <c r="BH137" s="39">
        <v>0</v>
      </c>
      <c r="BI137" s="39">
        <v>0</v>
      </c>
      <c r="BJ137" s="39">
        <v>0</v>
      </c>
      <c r="BK137" s="39">
        <v>0</v>
      </c>
    </row>
    <row r="138" spans="1:63" x14ac:dyDescent="0.2">
      <c r="A138" s="30">
        <f t="shared" si="22"/>
        <v>2024</v>
      </c>
      <c r="D138" s="30">
        <f t="shared" si="23"/>
        <v>0</v>
      </c>
      <c r="E138" s="30">
        <f t="shared" si="14"/>
        <v>31</v>
      </c>
      <c r="F138" s="30">
        <f t="shared" si="15"/>
        <v>23</v>
      </c>
      <c r="G138" s="30">
        <f t="shared" si="16"/>
        <v>2</v>
      </c>
      <c r="H138" s="30">
        <f t="shared" si="17"/>
        <v>0</v>
      </c>
      <c r="I138" s="30">
        <f t="shared" si="18"/>
        <v>0</v>
      </c>
      <c r="J138" s="30">
        <f t="shared" si="19"/>
        <v>0</v>
      </c>
      <c r="K138" s="30">
        <f t="shared" si="20"/>
        <v>0</v>
      </c>
      <c r="L138" s="30">
        <f t="shared" si="21"/>
        <v>3</v>
      </c>
      <c r="M138" s="38">
        <v>45352</v>
      </c>
      <c r="N138" s="39">
        <v>0</v>
      </c>
      <c r="O138" s="39">
        <v>3.0259999999999998</v>
      </c>
      <c r="P138" s="39">
        <v>0.84299999999999997</v>
      </c>
      <c r="Q138" s="39">
        <v>1.5860000000000001</v>
      </c>
      <c r="R138" s="39">
        <v>0</v>
      </c>
      <c r="S138" s="39">
        <v>3.1520000000000001</v>
      </c>
      <c r="T138" s="39">
        <v>1.633</v>
      </c>
      <c r="U138" s="39">
        <v>0.155</v>
      </c>
      <c r="V138" s="39">
        <v>0</v>
      </c>
      <c r="W138" s="39">
        <v>2.0590000000000002</v>
      </c>
      <c r="X138" s="39">
        <v>0</v>
      </c>
      <c r="Y138" s="39">
        <v>1.571</v>
      </c>
      <c r="Z138" s="39">
        <v>20.428000000000001</v>
      </c>
      <c r="AA138" s="39">
        <v>0</v>
      </c>
      <c r="AB138" s="39">
        <v>0</v>
      </c>
      <c r="AC138" s="39">
        <v>4.8499999999999996</v>
      </c>
      <c r="AD138" s="39">
        <v>2.21</v>
      </c>
      <c r="AE138" s="39">
        <v>0</v>
      </c>
      <c r="AF138" s="39">
        <v>0</v>
      </c>
      <c r="AG138" s="39">
        <v>0.26100000000000001</v>
      </c>
      <c r="AH138" s="39">
        <v>6.9939999999999998</v>
      </c>
      <c r="AI138" s="39">
        <v>0</v>
      </c>
      <c r="AJ138" s="39">
        <v>0</v>
      </c>
      <c r="AK138" s="39">
        <v>0</v>
      </c>
      <c r="AL138" s="39">
        <v>0.38500000000000001</v>
      </c>
      <c r="AM138" s="39">
        <v>1.212</v>
      </c>
      <c r="AN138" s="39">
        <v>0</v>
      </c>
      <c r="AO138" s="39">
        <v>8.1440000000000001</v>
      </c>
      <c r="AP138" s="39">
        <v>0</v>
      </c>
      <c r="AQ138" s="39">
        <v>1.5449999999999999</v>
      </c>
      <c r="AR138" s="39">
        <v>0</v>
      </c>
      <c r="AS138" s="39">
        <v>2.48</v>
      </c>
      <c r="AT138" s="39">
        <v>0.218</v>
      </c>
      <c r="AU138" s="39">
        <v>1.1850000000000001</v>
      </c>
      <c r="AV138" s="39">
        <v>0.23599999999999999</v>
      </c>
      <c r="AW138" s="39">
        <v>1.391</v>
      </c>
      <c r="AX138" s="39">
        <v>0</v>
      </c>
      <c r="AY138" s="39">
        <v>4.3739999999999997</v>
      </c>
      <c r="AZ138" s="39">
        <v>5.38</v>
      </c>
      <c r="BA138" s="39">
        <v>0</v>
      </c>
      <c r="BB138" s="39">
        <v>17.05</v>
      </c>
      <c r="BC138" s="39">
        <v>0.41099999999999998</v>
      </c>
      <c r="BD138" s="39">
        <v>0</v>
      </c>
      <c r="BE138" s="39">
        <v>6.0629999999999997</v>
      </c>
      <c r="BF138" s="39">
        <v>1.698</v>
      </c>
      <c r="BG138" s="39">
        <v>0</v>
      </c>
      <c r="BH138" s="39">
        <v>0</v>
      </c>
      <c r="BI138" s="39">
        <v>1.5649999999999999</v>
      </c>
      <c r="BJ138" s="39">
        <v>3.5030000000000001</v>
      </c>
      <c r="BK138" s="39">
        <v>0.84299999999999997</v>
      </c>
    </row>
    <row r="139" spans="1:63" x14ac:dyDescent="0.2">
      <c r="A139" s="30">
        <f t="shared" si="22"/>
        <v>2024</v>
      </c>
      <c r="D139" s="30">
        <f t="shared" si="23"/>
        <v>0</v>
      </c>
      <c r="E139" s="30">
        <f t="shared" si="14"/>
        <v>3</v>
      </c>
      <c r="F139" s="30">
        <f t="shared" si="15"/>
        <v>2</v>
      </c>
      <c r="G139" s="30">
        <f t="shared" si="16"/>
        <v>1</v>
      </c>
      <c r="H139" s="30">
        <f t="shared" si="17"/>
        <v>0</v>
      </c>
      <c r="I139" s="30">
        <f t="shared" si="18"/>
        <v>0</v>
      </c>
      <c r="J139" s="30">
        <f t="shared" si="19"/>
        <v>0</v>
      </c>
      <c r="K139" s="30">
        <f t="shared" si="20"/>
        <v>0</v>
      </c>
      <c r="L139" s="30">
        <f t="shared" si="21"/>
        <v>4</v>
      </c>
      <c r="M139" s="38">
        <v>45383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11.227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  <c r="BB139" s="39">
        <v>9.7720000000000002</v>
      </c>
      <c r="BC139" s="39">
        <v>0</v>
      </c>
      <c r="BD139" s="39">
        <v>0</v>
      </c>
      <c r="BE139" s="39">
        <v>0</v>
      </c>
      <c r="BF139" s="39">
        <v>0</v>
      </c>
      <c r="BG139" s="39">
        <v>0</v>
      </c>
      <c r="BH139" s="39">
        <v>0</v>
      </c>
      <c r="BI139" s="39">
        <v>0</v>
      </c>
      <c r="BJ139" s="39">
        <v>0</v>
      </c>
      <c r="BK139" s="39">
        <v>0.63700000000000001</v>
      </c>
    </row>
    <row r="140" spans="1:63" x14ac:dyDescent="0.2">
      <c r="A140" s="30">
        <f t="shared" si="22"/>
        <v>2024</v>
      </c>
      <c r="D140" s="30">
        <f t="shared" si="23"/>
        <v>0</v>
      </c>
      <c r="E140" s="30">
        <f t="shared" si="14"/>
        <v>5</v>
      </c>
      <c r="F140" s="30">
        <f t="shared" si="15"/>
        <v>1</v>
      </c>
      <c r="G140" s="30">
        <f t="shared" si="16"/>
        <v>0</v>
      </c>
      <c r="H140" s="30">
        <f t="shared" si="17"/>
        <v>0</v>
      </c>
      <c r="I140" s="30">
        <f t="shared" si="18"/>
        <v>0</v>
      </c>
      <c r="J140" s="30">
        <f t="shared" si="19"/>
        <v>0</v>
      </c>
      <c r="K140" s="30">
        <f t="shared" si="20"/>
        <v>0</v>
      </c>
      <c r="L140" s="30">
        <f t="shared" si="21"/>
        <v>5</v>
      </c>
      <c r="M140" s="38">
        <v>45413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1.325</v>
      </c>
      <c r="AB140" s="39">
        <v>0</v>
      </c>
      <c r="AC140" s="39">
        <v>0</v>
      </c>
      <c r="AD140" s="39">
        <v>0</v>
      </c>
      <c r="AE140" s="39">
        <v>0</v>
      </c>
      <c r="AF140" s="39">
        <v>3.5000000000000003E-2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0.68600000000000005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0.40100000000000002</v>
      </c>
      <c r="AZ140" s="39">
        <v>0</v>
      </c>
      <c r="BA140" s="39">
        <v>0</v>
      </c>
      <c r="BB140" s="39">
        <v>0</v>
      </c>
      <c r="BC140" s="39">
        <v>3.3000000000000002E-2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</row>
    <row r="141" spans="1:63" x14ac:dyDescent="0.2">
      <c r="A141" s="30">
        <f t="shared" si="22"/>
        <v>2024</v>
      </c>
      <c r="D141" s="30">
        <f t="shared" si="23"/>
        <v>0</v>
      </c>
      <c r="E141" s="30">
        <f t="shared" si="14"/>
        <v>41</v>
      </c>
      <c r="F141" s="30">
        <f t="shared" si="15"/>
        <v>13</v>
      </c>
      <c r="G141" s="30">
        <f t="shared" si="16"/>
        <v>1</v>
      </c>
      <c r="H141" s="30">
        <f t="shared" si="17"/>
        <v>0</v>
      </c>
      <c r="I141" s="30">
        <f t="shared" si="18"/>
        <v>0</v>
      </c>
      <c r="J141" s="30">
        <f t="shared" si="19"/>
        <v>0</v>
      </c>
      <c r="K141" s="30">
        <f t="shared" si="20"/>
        <v>0</v>
      </c>
      <c r="L141" s="30">
        <f t="shared" si="21"/>
        <v>6</v>
      </c>
      <c r="M141" s="38">
        <v>45444</v>
      </c>
      <c r="N141" s="39">
        <v>0.85499999999999998</v>
      </c>
      <c r="O141" s="39">
        <v>2.8679999999999999</v>
      </c>
      <c r="P141" s="39">
        <v>0</v>
      </c>
      <c r="Q141" s="39">
        <v>1.2330000000000001</v>
      </c>
      <c r="R141" s="39">
        <v>0.93600000000000005</v>
      </c>
      <c r="S141" s="39">
        <v>0.73</v>
      </c>
      <c r="T141" s="39">
        <v>0.224</v>
      </c>
      <c r="U141" s="39">
        <v>0.34</v>
      </c>
      <c r="V141" s="39">
        <v>0.92800000000000005</v>
      </c>
      <c r="W141" s="39">
        <v>0.49399999999999999</v>
      </c>
      <c r="X141" s="39">
        <v>9.2739999999999991</v>
      </c>
      <c r="Y141" s="39">
        <v>0</v>
      </c>
      <c r="Z141" s="39">
        <v>7.4999999999999997E-2</v>
      </c>
      <c r="AA141" s="39">
        <v>0.73099999999999998</v>
      </c>
      <c r="AB141" s="39">
        <v>0.15</v>
      </c>
      <c r="AC141" s="39">
        <v>0.42199999999999999</v>
      </c>
      <c r="AD141" s="39">
        <v>0.51500000000000001</v>
      </c>
      <c r="AE141" s="39">
        <v>0.79500000000000004</v>
      </c>
      <c r="AF141" s="39">
        <v>0.21299999999999999</v>
      </c>
      <c r="AG141" s="39">
        <v>0.311</v>
      </c>
      <c r="AH141" s="39">
        <v>0</v>
      </c>
      <c r="AI141" s="39">
        <v>0.42199999999999999</v>
      </c>
      <c r="AJ141" s="39">
        <v>0.38500000000000001</v>
      </c>
      <c r="AK141" s="39">
        <v>0.56599999999999995</v>
      </c>
      <c r="AL141" s="39">
        <v>5.2999999999999999E-2</v>
      </c>
      <c r="AM141" s="39">
        <v>10.161</v>
      </c>
      <c r="AN141" s="39">
        <v>0.442</v>
      </c>
      <c r="AO141" s="39">
        <v>1.2909999999999999</v>
      </c>
      <c r="AP141" s="39">
        <v>1.2130000000000001</v>
      </c>
      <c r="AQ141" s="39">
        <v>0.27300000000000002</v>
      </c>
      <c r="AR141" s="39">
        <v>0.77900000000000003</v>
      </c>
      <c r="AS141" s="39">
        <v>0</v>
      </c>
      <c r="AT141" s="39">
        <v>4.1289999999999996</v>
      </c>
      <c r="AU141" s="39">
        <v>1.4079999999999999</v>
      </c>
      <c r="AV141" s="39">
        <v>0.88400000000000001</v>
      </c>
      <c r="AW141" s="39">
        <v>0.92100000000000004</v>
      </c>
      <c r="AX141" s="39">
        <v>4.4509999999999996</v>
      </c>
      <c r="AY141" s="39">
        <v>0</v>
      </c>
      <c r="AZ141" s="39">
        <v>1.087</v>
      </c>
      <c r="BA141" s="39">
        <v>0</v>
      </c>
      <c r="BB141" s="39">
        <v>0.62</v>
      </c>
      <c r="BC141" s="39">
        <v>2.64</v>
      </c>
      <c r="BD141" s="39">
        <v>0</v>
      </c>
      <c r="BE141" s="39">
        <v>1.986</v>
      </c>
      <c r="BF141" s="39">
        <v>0.64900000000000002</v>
      </c>
      <c r="BG141" s="39">
        <v>0</v>
      </c>
      <c r="BH141" s="39">
        <v>0.35099999999999998</v>
      </c>
      <c r="BI141" s="39">
        <v>0.83299999999999996</v>
      </c>
      <c r="BJ141" s="39">
        <v>0</v>
      </c>
      <c r="BK141" s="39">
        <v>3.53</v>
      </c>
    </row>
    <row r="142" spans="1:63" x14ac:dyDescent="0.2">
      <c r="A142" s="30">
        <f t="shared" si="22"/>
        <v>2024</v>
      </c>
      <c r="D142" s="30">
        <f t="shared" si="23"/>
        <v>3</v>
      </c>
      <c r="E142" s="30">
        <f t="shared" si="14"/>
        <v>50</v>
      </c>
      <c r="F142" s="30">
        <f t="shared" si="15"/>
        <v>47</v>
      </c>
      <c r="G142" s="30">
        <f t="shared" si="16"/>
        <v>14</v>
      </c>
      <c r="H142" s="30">
        <f t="shared" si="17"/>
        <v>0</v>
      </c>
      <c r="I142" s="30">
        <f t="shared" si="18"/>
        <v>0</v>
      </c>
      <c r="J142" s="30">
        <f t="shared" si="19"/>
        <v>0</v>
      </c>
      <c r="K142" s="30">
        <f t="shared" si="20"/>
        <v>0</v>
      </c>
      <c r="L142" s="30">
        <f t="shared" si="21"/>
        <v>7</v>
      </c>
      <c r="M142" s="38">
        <v>45474</v>
      </c>
      <c r="N142" s="39">
        <v>16.109000000000002</v>
      </c>
      <c r="O142" s="39">
        <v>1.425</v>
      </c>
      <c r="P142" s="39">
        <v>20.088000000000001</v>
      </c>
      <c r="Q142" s="39">
        <v>0.433</v>
      </c>
      <c r="R142" s="39">
        <v>7.7930000000000001</v>
      </c>
      <c r="S142" s="39">
        <v>2.7210000000000001</v>
      </c>
      <c r="T142" s="39">
        <v>2.2450000000000001</v>
      </c>
      <c r="U142" s="39">
        <v>29.576000000000001</v>
      </c>
      <c r="V142" s="39">
        <v>9.827</v>
      </c>
      <c r="W142" s="39">
        <v>2.0449999999999999</v>
      </c>
      <c r="X142" s="39">
        <v>0.495</v>
      </c>
      <c r="Y142" s="39">
        <v>33.39</v>
      </c>
      <c r="Z142" s="39">
        <v>39.584000000000003</v>
      </c>
      <c r="AA142" s="39">
        <v>3.4590000000000001</v>
      </c>
      <c r="AB142" s="39">
        <v>12.749000000000001</v>
      </c>
      <c r="AC142" s="39">
        <v>1.17</v>
      </c>
      <c r="AD142" s="39">
        <v>4.0599999999999996</v>
      </c>
      <c r="AE142" s="39">
        <v>5.1029999999999998</v>
      </c>
      <c r="AF142" s="39">
        <v>16.283000000000001</v>
      </c>
      <c r="AG142" s="39">
        <v>3.7120000000000002</v>
      </c>
      <c r="AH142" s="39">
        <v>12.304</v>
      </c>
      <c r="AI142" s="39">
        <v>2.4119999999999999</v>
      </c>
      <c r="AJ142" s="39">
        <v>1.706</v>
      </c>
      <c r="AK142" s="39">
        <v>22.457999999999998</v>
      </c>
      <c r="AL142" s="39">
        <v>2.3039999999999998</v>
      </c>
      <c r="AM142" s="39">
        <v>20.14</v>
      </c>
      <c r="AN142" s="39">
        <v>2.5379999999999998</v>
      </c>
      <c r="AO142" s="39">
        <v>11.596</v>
      </c>
      <c r="AP142" s="39">
        <v>8.4510000000000005</v>
      </c>
      <c r="AQ142" s="39">
        <v>2.6749999999999998</v>
      </c>
      <c r="AR142" s="39">
        <v>5.3040000000000003</v>
      </c>
      <c r="AS142" s="39">
        <v>7.7080000000000002</v>
      </c>
      <c r="AT142" s="39">
        <v>2.0779999999999998</v>
      </c>
      <c r="AU142" s="39">
        <v>4.1260000000000003</v>
      </c>
      <c r="AV142" s="39">
        <v>2.4279999999999999</v>
      </c>
      <c r="AW142" s="39">
        <v>3.4020000000000001</v>
      </c>
      <c r="AX142" s="39">
        <v>22.773</v>
      </c>
      <c r="AY142" s="39">
        <v>0.97299999999999998</v>
      </c>
      <c r="AZ142" s="39">
        <v>3.177</v>
      </c>
      <c r="BA142" s="39">
        <v>20.190000000000001</v>
      </c>
      <c r="BB142" s="39">
        <v>3.4830000000000001</v>
      </c>
      <c r="BC142" s="39">
        <v>9.4610000000000003</v>
      </c>
      <c r="BD142" s="39">
        <v>2.8260000000000001</v>
      </c>
      <c r="BE142" s="39">
        <v>15.992000000000001</v>
      </c>
      <c r="BF142" s="39">
        <v>3.5230000000000001</v>
      </c>
      <c r="BG142" s="39">
        <v>7.0750000000000002</v>
      </c>
      <c r="BH142" s="39">
        <v>5.391</v>
      </c>
      <c r="BI142" s="39">
        <v>5.6580000000000004</v>
      </c>
      <c r="BJ142" s="39">
        <v>5.6340000000000003</v>
      </c>
      <c r="BK142" s="39">
        <v>3.75</v>
      </c>
    </row>
    <row r="143" spans="1:63" x14ac:dyDescent="0.2">
      <c r="A143" s="30">
        <f t="shared" si="22"/>
        <v>2024</v>
      </c>
      <c r="D143" s="30">
        <f t="shared" si="23"/>
        <v>2</v>
      </c>
      <c r="E143" s="30">
        <f t="shared" si="14"/>
        <v>50</v>
      </c>
      <c r="F143" s="30">
        <f t="shared" si="15"/>
        <v>50</v>
      </c>
      <c r="G143" s="30">
        <f t="shared" si="16"/>
        <v>9</v>
      </c>
      <c r="H143" s="30">
        <f t="shared" si="17"/>
        <v>0</v>
      </c>
      <c r="I143" s="30">
        <f t="shared" si="18"/>
        <v>0</v>
      </c>
      <c r="J143" s="30">
        <f t="shared" si="19"/>
        <v>0</v>
      </c>
      <c r="K143" s="30">
        <f t="shared" si="20"/>
        <v>0</v>
      </c>
      <c r="L143" s="30">
        <f t="shared" si="21"/>
        <v>8</v>
      </c>
      <c r="M143" s="38">
        <v>45505</v>
      </c>
      <c r="N143" s="39">
        <v>4.9119999999999999</v>
      </c>
      <c r="O143" s="39">
        <v>4.2460000000000004</v>
      </c>
      <c r="P143" s="39">
        <v>8.3629999999999995</v>
      </c>
      <c r="Q143" s="39">
        <v>2.19</v>
      </c>
      <c r="R143" s="39">
        <v>26.233000000000001</v>
      </c>
      <c r="S143" s="39">
        <v>2.4359999999999999</v>
      </c>
      <c r="T143" s="39">
        <v>3.9039999999999999</v>
      </c>
      <c r="U143" s="39">
        <v>3.605</v>
      </c>
      <c r="V143" s="39">
        <v>6.7709999999999999</v>
      </c>
      <c r="W143" s="39">
        <v>6.1340000000000003</v>
      </c>
      <c r="X143" s="39">
        <v>12.618</v>
      </c>
      <c r="Y143" s="39">
        <v>3.3580000000000001</v>
      </c>
      <c r="Z143" s="39">
        <v>8.7349999999999994</v>
      </c>
      <c r="AA143" s="39">
        <v>1.718</v>
      </c>
      <c r="AB143" s="39">
        <v>3.9039999999999999</v>
      </c>
      <c r="AC143" s="39">
        <v>6.7759999999999998</v>
      </c>
      <c r="AD143" s="39">
        <v>4.6139999999999999</v>
      </c>
      <c r="AE143" s="39">
        <v>5.8109999999999999</v>
      </c>
      <c r="AF143" s="39">
        <v>37.750999999999998</v>
      </c>
      <c r="AG143" s="39">
        <v>2.3849999999999998</v>
      </c>
      <c r="AH143" s="39">
        <v>21.177</v>
      </c>
      <c r="AI143" s="39">
        <v>2.8170000000000002</v>
      </c>
      <c r="AJ143" s="39">
        <v>2.661</v>
      </c>
      <c r="AK143" s="39">
        <v>4.8120000000000003</v>
      </c>
      <c r="AL143" s="39">
        <v>6.5410000000000004</v>
      </c>
      <c r="AM143" s="39">
        <v>2.0459999999999998</v>
      </c>
      <c r="AN143" s="39">
        <v>3.0209999999999999</v>
      </c>
      <c r="AO143" s="39">
        <v>4.6520000000000001</v>
      </c>
      <c r="AP143" s="39">
        <v>3.8079999999999998</v>
      </c>
      <c r="AQ143" s="39">
        <v>4.1760000000000002</v>
      </c>
      <c r="AR143" s="39">
        <v>2.7530000000000001</v>
      </c>
      <c r="AS143" s="39">
        <v>6.8840000000000003</v>
      </c>
      <c r="AT143" s="39">
        <v>4.1719999999999997</v>
      </c>
      <c r="AU143" s="39">
        <v>20.77</v>
      </c>
      <c r="AV143" s="39">
        <v>18.907</v>
      </c>
      <c r="AW143" s="39">
        <v>1.2969999999999999</v>
      </c>
      <c r="AX143" s="39">
        <v>4.9509999999999996</v>
      </c>
      <c r="AY143" s="39">
        <v>10.353</v>
      </c>
      <c r="AZ143" s="39">
        <v>2.177</v>
      </c>
      <c r="BA143" s="39">
        <v>8.0630000000000006</v>
      </c>
      <c r="BB143" s="39">
        <v>4.6639999999999997</v>
      </c>
      <c r="BC143" s="39">
        <v>7.8339999999999996</v>
      </c>
      <c r="BD143" s="39">
        <v>3.6160000000000001</v>
      </c>
      <c r="BE143" s="39">
        <v>6.798</v>
      </c>
      <c r="BF143" s="39">
        <v>5.7629999999999999</v>
      </c>
      <c r="BG143" s="39">
        <v>1.518</v>
      </c>
      <c r="BH143" s="39">
        <v>14.811999999999999</v>
      </c>
      <c r="BI143" s="39">
        <v>8.093</v>
      </c>
      <c r="BJ143" s="39">
        <v>2.2989999999999999</v>
      </c>
      <c r="BK143" s="39">
        <v>16.823</v>
      </c>
    </row>
    <row r="144" spans="1:63" x14ac:dyDescent="0.2">
      <c r="A144" s="30">
        <f t="shared" si="22"/>
        <v>2024</v>
      </c>
      <c r="D144" s="30">
        <f t="shared" si="23"/>
        <v>2</v>
      </c>
      <c r="E144" s="30">
        <f t="shared" si="14"/>
        <v>50</v>
      </c>
      <c r="F144" s="30">
        <f t="shared" si="15"/>
        <v>42</v>
      </c>
      <c r="G144" s="30">
        <f t="shared" si="16"/>
        <v>9</v>
      </c>
      <c r="H144" s="30">
        <f t="shared" si="17"/>
        <v>0</v>
      </c>
      <c r="I144" s="30">
        <f t="shared" si="18"/>
        <v>0</v>
      </c>
      <c r="J144" s="30">
        <f t="shared" si="19"/>
        <v>0</v>
      </c>
      <c r="K144" s="30">
        <f t="shared" si="20"/>
        <v>0</v>
      </c>
      <c r="L144" s="30">
        <f t="shared" si="21"/>
        <v>9</v>
      </c>
      <c r="M144" s="38">
        <v>45536</v>
      </c>
      <c r="N144" s="39">
        <v>17.396999999999998</v>
      </c>
      <c r="O144" s="39">
        <v>1.28</v>
      </c>
      <c r="P144" s="39">
        <v>10.956</v>
      </c>
      <c r="Q144" s="39">
        <v>1.585</v>
      </c>
      <c r="R144" s="39">
        <v>9.7799999999999994</v>
      </c>
      <c r="S144" s="39">
        <v>0.66700000000000004</v>
      </c>
      <c r="T144" s="39">
        <v>2.7919999999999998</v>
      </c>
      <c r="U144" s="39">
        <v>31.456</v>
      </c>
      <c r="V144" s="39">
        <v>7.3810000000000002</v>
      </c>
      <c r="W144" s="39">
        <v>4.1280000000000001</v>
      </c>
      <c r="X144" s="39">
        <v>0.30399999999999999</v>
      </c>
      <c r="Y144" s="39">
        <v>5.2389999999999999</v>
      </c>
      <c r="Z144" s="39">
        <v>1.129</v>
      </c>
      <c r="AA144" s="39">
        <v>12.513</v>
      </c>
      <c r="AB144" s="39">
        <v>4.1550000000000002</v>
      </c>
      <c r="AC144" s="39">
        <v>4.048</v>
      </c>
      <c r="AD144" s="39">
        <v>9.5830000000000002</v>
      </c>
      <c r="AE144" s="39">
        <v>0.48</v>
      </c>
      <c r="AF144" s="39">
        <v>8.2040000000000006</v>
      </c>
      <c r="AG144" s="39">
        <v>0.48499999999999999</v>
      </c>
      <c r="AH144" s="39">
        <v>10.75</v>
      </c>
      <c r="AI144" s="39">
        <v>0.318</v>
      </c>
      <c r="AJ144" s="39">
        <v>1.462</v>
      </c>
      <c r="AK144" s="39">
        <v>7.67</v>
      </c>
      <c r="AL144" s="39">
        <v>7.3540000000000001</v>
      </c>
      <c r="AM144" s="39">
        <v>0.57599999999999996</v>
      </c>
      <c r="AN144" s="39">
        <v>5.907</v>
      </c>
      <c r="AO144" s="39">
        <v>3.3719999999999999</v>
      </c>
      <c r="AP144" s="39">
        <v>2.3050000000000002</v>
      </c>
      <c r="AQ144" s="39">
        <v>11.824999999999999</v>
      </c>
      <c r="AR144" s="39">
        <v>0.28799999999999998</v>
      </c>
      <c r="AS144" s="39">
        <v>9.5879999999999992</v>
      </c>
      <c r="AT144" s="39">
        <v>3.5710000000000002</v>
      </c>
      <c r="AU144" s="39">
        <v>5.5709999999999997</v>
      </c>
      <c r="AV144" s="39">
        <v>2.52</v>
      </c>
      <c r="AW144" s="39">
        <v>4.4429999999999996</v>
      </c>
      <c r="AX144" s="39">
        <v>12.368</v>
      </c>
      <c r="AY144" s="39">
        <v>5.5270000000000001</v>
      </c>
      <c r="AZ144" s="39">
        <v>1.36</v>
      </c>
      <c r="BA144" s="39">
        <v>16.672000000000001</v>
      </c>
      <c r="BB144" s="39">
        <v>6.1589999999999998</v>
      </c>
      <c r="BC144" s="39">
        <v>4.4249999999999998</v>
      </c>
      <c r="BD144" s="39">
        <v>6.3079999999999998</v>
      </c>
      <c r="BE144" s="39">
        <v>0.29899999999999999</v>
      </c>
      <c r="BF144" s="39">
        <v>5.4859999999999998</v>
      </c>
      <c r="BG144" s="39">
        <v>5.3940000000000001</v>
      </c>
      <c r="BH144" s="39">
        <v>5.3390000000000004</v>
      </c>
      <c r="BI144" s="39">
        <v>40.847000000000001</v>
      </c>
      <c r="BJ144" s="39">
        <v>7.17</v>
      </c>
      <c r="BK144" s="39">
        <v>2.016</v>
      </c>
    </row>
    <row r="145" spans="1:63" x14ac:dyDescent="0.2">
      <c r="A145" s="30">
        <f t="shared" si="22"/>
        <v>2024</v>
      </c>
      <c r="D145" s="30">
        <f t="shared" si="23"/>
        <v>0</v>
      </c>
      <c r="E145" s="30">
        <f t="shared" si="14"/>
        <v>35</v>
      </c>
      <c r="F145" s="30">
        <f t="shared" si="15"/>
        <v>19</v>
      </c>
      <c r="G145" s="30">
        <f t="shared" si="16"/>
        <v>2</v>
      </c>
      <c r="H145" s="30">
        <f t="shared" si="17"/>
        <v>0</v>
      </c>
      <c r="I145" s="30">
        <f t="shared" si="18"/>
        <v>0</v>
      </c>
      <c r="J145" s="30">
        <f t="shared" si="19"/>
        <v>0</v>
      </c>
      <c r="K145" s="30">
        <f t="shared" si="20"/>
        <v>0</v>
      </c>
      <c r="L145" s="30">
        <f t="shared" si="21"/>
        <v>10</v>
      </c>
      <c r="M145" s="38">
        <v>45566</v>
      </c>
      <c r="N145" s="39">
        <v>14.8</v>
      </c>
      <c r="O145" s="39">
        <v>0.112</v>
      </c>
      <c r="P145" s="39">
        <v>2.1760000000000002</v>
      </c>
      <c r="Q145" s="39">
        <v>0</v>
      </c>
      <c r="R145" s="39">
        <v>0</v>
      </c>
      <c r="S145" s="39">
        <v>0.47799999999999998</v>
      </c>
      <c r="T145" s="39">
        <v>0.48299999999999998</v>
      </c>
      <c r="U145" s="39">
        <v>14.58</v>
      </c>
      <c r="V145" s="39">
        <v>2.87</v>
      </c>
      <c r="W145" s="39">
        <v>0</v>
      </c>
      <c r="X145" s="39">
        <v>1.379</v>
      </c>
      <c r="Y145" s="39">
        <v>0.111</v>
      </c>
      <c r="Z145" s="39">
        <v>1.9690000000000001</v>
      </c>
      <c r="AA145" s="39">
        <v>0</v>
      </c>
      <c r="AB145" s="39">
        <v>0.60599999999999998</v>
      </c>
      <c r="AC145" s="39">
        <v>0</v>
      </c>
      <c r="AD145" s="39">
        <v>5.056</v>
      </c>
      <c r="AE145" s="39">
        <v>1.4379999999999999</v>
      </c>
      <c r="AF145" s="39">
        <v>0</v>
      </c>
      <c r="AG145" s="39">
        <v>7.7640000000000002</v>
      </c>
      <c r="AH145" s="39">
        <v>1.677</v>
      </c>
      <c r="AI145" s="39">
        <v>4.4999999999999998E-2</v>
      </c>
      <c r="AJ145" s="39">
        <v>0.129</v>
      </c>
      <c r="AK145" s="39">
        <v>1.516</v>
      </c>
      <c r="AL145" s="39">
        <v>2.097</v>
      </c>
      <c r="AM145" s="39">
        <v>0.68</v>
      </c>
      <c r="AN145" s="39">
        <v>6.1369999999999996</v>
      </c>
      <c r="AO145" s="39">
        <v>0.41799999999999998</v>
      </c>
      <c r="AP145" s="39">
        <v>1.9610000000000001</v>
      </c>
      <c r="AQ145" s="39">
        <v>0</v>
      </c>
      <c r="AR145" s="39">
        <v>0</v>
      </c>
      <c r="AS145" s="39">
        <v>0.215</v>
      </c>
      <c r="AT145" s="39">
        <v>0</v>
      </c>
      <c r="AU145" s="39">
        <v>6.4000000000000001E-2</v>
      </c>
      <c r="AV145" s="39">
        <v>0</v>
      </c>
      <c r="AW145" s="39">
        <v>0.49399999999999999</v>
      </c>
      <c r="AX145" s="39">
        <v>3.726</v>
      </c>
      <c r="AY145" s="39">
        <v>0</v>
      </c>
      <c r="AZ145" s="39">
        <v>0</v>
      </c>
      <c r="BA145" s="39">
        <v>6.234</v>
      </c>
      <c r="BB145" s="39">
        <v>1.282</v>
      </c>
      <c r="BC145" s="39">
        <v>0</v>
      </c>
      <c r="BD145" s="39">
        <v>0</v>
      </c>
      <c r="BE145" s="39">
        <v>0.27100000000000002</v>
      </c>
      <c r="BF145" s="39">
        <v>6.6719999999999997</v>
      </c>
      <c r="BG145" s="39">
        <v>2.8809999999999998</v>
      </c>
      <c r="BH145" s="39">
        <v>0.35299999999999998</v>
      </c>
      <c r="BI145" s="39">
        <v>0.72499999999999998</v>
      </c>
      <c r="BJ145" s="39">
        <v>0.39300000000000002</v>
      </c>
      <c r="BK145" s="39">
        <v>0</v>
      </c>
    </row>
    <row r="146" spans="1:63" x14ac:dyDescent="0.2">
      <c r="A146" s="30">
        <f t="shared" si="22"/>
        <v>2024</v>
      </c>
      <c r="D146" s="30">
        <f t="shared" si="23"/>
        <v>0</v>
      </c>
      <c r="E146" s="30">
        <f t="shared" si="14"/>
        <v>13</v>
      </c>
      <c r="F146" s="30">
        <f t="shared" si="15"/>
        <v>3</v>
      </c>
      <c r="G146" s="30">
        <f t="shared" si="16"/>
        <v>0</v>
      </c>
      <c r="H146" s="30">
        <f t="shared" si="17"/>
        <v>0</v>
      </c>
      <c r="I146" s="30">
        <f t="shared" si="18"/>
        <v>0</v>
      </c>
      <c r="J146" s="30">
        <f t="shared" si="19"/>
        <v>0</v>
      </c>
      <c r="K146" s="30">
        <f t="shared" si="20"/>
        <v>0</v>
      </c>
      <c r="L146" s="30">
        <f t="shared" si="21"/>
        <v>11</v>
      </c>
      <c r="M146" s="38">
        <v>45597</v>
      </c>
      <c r="N146" s="39">
        <v>0</v>
      </c>
      <c r="O146" s="39">
        <v>0</v>
      </c>
      <c r="P146" s="39">
        <v>0</v>
      </c>
      <c r="Q146" s="39">
        <v>2.7E-2</v>
      </c>
      <c r="R146" s="39">
        <v>0.442</v>
      </c>
      <c r="S146" s="39">
        <v>0</v>
      </c>
      <c r="T146" s="39">
        <v>0</v>
      </c>
      <c r="U146" s="39">
        <v>0</v>
      </c>
      <c r="V146" s="39">
        <v>0</v>
      </c>
      <c r="W146" s="39">
        <v>0.24</v>
      </c>
      <c r="X146" s="39">
        <v>0</v>
      </c>
      <c r="Y146" s="39">
        <v>0</v>
      </c>
      <c r="Z146" s="39">
        <v>0</v>
      </c>
      <c r="AA146" s="39">
        <v>0</v>
      </c>
      <c r="AB146" s="39">
        <v>1.514</v>
      </c>
      <c r="AC146" s="39">
        <v>0</v>
      </c>
      <c r="AD146" s="39">
        <v>0.92800000000000005</v>
      </c>
      <c r="AE146" s="39">
        <v>0</v>
      </c>
      <c r="AF146" s="39">
        <v>0</v>
      </c>
      <c r="AG146" s="39">
        <v>0.498</v>
      </c>
      <c r="AH146" s="39">
        <v>0</v>
      </c>
      <c r="AI146" s="39">
        <v>0.32400000000000001</v>
      </c>
      <c r="AJ146" s="39">
        <v>0</v>
      </c>
      <c r="AK146" s="39">
        <v>0</v>
      </c>
      <c r="AL146" s="39">
        <v>0</v>
      </c>
      <c r="AM146" s="39">
        <v>0</v>
      </c>
      <c r="AN146" s="39">
        <v>0.41099999999999998</v>
      </c>
      <c r="AO146" s="39">
        <v>0</v>
      </c>
      <c r="AP146" s="39">
        <v>0</v>
      </c>
      <c r="AQ146" s="39">
        <v>0</v>
      </c>
      <c r="AR146" s="39">
        <v>1.165</v>
      </c>
      <c r="AS146" s="39">
        <v>0</v>
      </c>
      <c r="AT146" s="39">
        <v>0</v>
      </c>
      <c r="AU146" s="39">
        <v>0</v>
      </c>
      <c r="AV146" s="39">
        <v>0</v>
      </c>
      <c r="AW146" s="39">
        <v>0</v>
      </c>
      <c r="AX146" s="39">
        <v>0</v>
      </c>
      <c r="AY146" s="39">
        <v>0</v>
      </c>
      <c r="AZ146" s="39">
        <v>0</v>
      </c>
      <c r="BA146" s="39">
        <v>0</v>
      </c>
      <c r="BB146" s="39">
        <v>5.0430000000000001</v>
      </c>
      <c r="BC146" s="39">
        <v>0</v>
      </c>
      <c r="BD146" s="39">
        <v>0</v>
      </c>
      <c r="BE146" s="39">
        <v>0.94199999999999995</v>
      </c>
      <c r="BF146" s="39">
        <v>0</v>
      </c>
      <c r="BG146" s="39">
        <v>0</v>
      </c>
      <c r="BH146" s="39">
        <v>0.35199999999999998</v>
      </c>
      <c r="BI146" s="39">
        <v>0</v>
      </c>
      <c r="BJ146" s="39">
        <v>0.253</v>
      </c>
      <c r="BK146" s="39">
        <v>0</v>
      </c>
    </row>
    <row r="147" spans="1:63" x14ac:dyDescent="0.2">
      <c r="A147" s="30">
        <f t="shared" si="22"/>
        <v>2024</v>
      </c>
      <c r="D147" s="30">
        <f t="shared" si="23"/>
        <v>0</v>
      </c>
      <c r="E147" s="30">
        <f t="shared" si="14"/>
        <v>24</v>
      </c>
      <c r="F147" s="30">
        <f t="shared" si="15"/>
        <v>17</v>
      </c>
      <c r="G147" s="30">
        <f t="shared" si="16"/>
        <v>1</v>
      </c>
      <c r="H147" s="30">
        <f t="shared" si="17"/>
        <v>0</v>
      </c>
      <c r="I147" s="30">
        <f t="shared" si="18"/>
        <v>0</v>
      </c>
      <c r="J147" s="30">
        <f t="shared" si="19"/>
        <v>0</v>
      </c>
      <c r="K147" s="30">
        <f t="shared" si="20"/>
        <v>0</v>
      </c>
      <c r="L147" s="30">
        <f t="shared" si="21"/>
        <v>12</v>
      </c>
      <c r="M147" s="38">
        <v>45627</v>
      </c>
      <c r="N147" s="39">
        <v>3.7010000000000001</v>
      </c>
      <c r="O147" s="39">
        <v>0</v>
      </c>
      <c r="P147" s="39">
        <v>0</v>
      </c>
      <c r="Q147" s="39">
        <v>0</v>
      </c>
      <c r="R147" s="39">
        <v>2.3250000000000002</v>
      </c>
      <c r="S147" s="39">
        <v>0.95899999999999996</v>
      </c>
      <c r="T147" s="39">
        <v>0</v>
      </c>
      <c r="U147" s="39">
        <v>0.81</v>
      </c>
      <c r="V147" s="39">
        <v>3.1749999999999998</v>
      </c>
      <c r="W147" s="39">
        <v>0</v>
      </c>
      <c r="X147" s="39">
        <v>3.0209999999999999</v>
      </c>
      <c r="Y147" s="39">
        <v>0</v>
      </c>
      <c r="Z147" s="39">
        <v>0</v>
      </c>
      <c r="AA147" s="39">
        <v>0.77100000000000002</v>
      </c>
      <c r="AB147" s="39">
        <v>4.5229999999999997</v>
      </c>
      <c r="AC147" s="39">
        <v>0</v>
      </c>
      <c r="AD147" s="39">
        <v>0</v>
      </c>
      <c r="AE147" s="39">
        <v>1.835</v>
      </c>
      <c r="AF147" s="39">
        <v>1.6910000000000001</v>
      </c>
      <c r="AG147" s="39">
        <v>0</v>
      </c>
      <c r="AH147" s="39">
        <v>0</v>
      </c>
      <c r="AI147" s="39">
        <v>15.632</v>
      </c>
      <c r="AJ147" s="39">
        <v>0</v>
      </c>
      <c r="AK147" s="39">
        <v>9.8979999999999997</v>
      </c>
      <c r="AL147" s="39">
        <v>0</v>
      </c>
      <c r="AM147" s="39">
        <v>1.3</v>
      </c>
      <c r="AN147" s="39">
        <v>2.9860000000000002</v>
      </c>
      <c r="AO147" s="39">
        <v>0</v>
      </c>
      <c r="AP147" s="39">
        <v>0</v>
      </c>
      <c r="AQ147" s="39">
        <v>0</v>
      </c>
      <c r="AR147" s="39">
        <v>0.55400000000000005</v>
      </c>
      <c r="AS147" s="39">
        <v>0</v>
      </c>
      <c r="AT147" s="39">
        <v>0</v>
      </c>
      <c r="AU147" s="39">
        <v>5.4829999999999997</v>
      </c>
      <c r="AV147" s="39">
        <v>0</v>
      </c>
      <c r="AW147" s="39">
        <v>3.4000000000000002E-2</v>
      </c>
      <c r="AX147" s="39">
        <v>0.54200000000000004</v>
      </c>
      <c r="AY147" s="39">
        <v>0</v>
      </c>
      <c r="AZ147" s="39">
        <v>0</v>
      </c>
      <c r="BA147" s="39">
        <v>0.64300000000000002</v>
      </c>
      <c r="BB147" s="39">
        <v>0</v>
      </c>
      <c r="BC147" s="39">
        <v>3.4889999999999999</v>
      </c>
      <c r="BD147" s="39">
        <v>5.6340000000000003</v>
      </c>
      <c r="BE147" s="39">
        <v>0</v>
      </c>
      <c r="BF147" s="39">
        <v>0</v>
      </c>
      <c r="BG147" s="39">
        <v>1.294</v>
      </c>
      <c r="BH147" s="39">
        <v>3.1640000000000001</v>
      </c>
      <c r="BI147" s="39">
        <v>0</v>
      </c>
      <c r="BJ147" s="39">
        <v>0</v>
      </c>
      <c r="BK147" s="39">
        <v>4.6449999999999996</v>
      </c>
    </row>
    <row r="148" spans="1:63" x14ac:dyDescent="0.2">
      <c r="A148" s="30">
        <f t="shared" si="22"/>
        <v>2025</v>
      </c>
      <c r="D148" s="30">
        <f t="shared" si="23"/>
        <v>1</v>
      </c>
      <c r="E148" s="30">
        <f t="shared" si="14"/>
        <v>42</v>
      </c>
      <c r="F148" s="30">
        <f t="shared" si="15"/>
        <v>37</v>
      </c>
      <c r="G148" s="30">
        <f t="shared" si="16"/>
        <v>5</v>
      </c>
      <c r="H148" s="30">
        <f t="shared" si="17"/>
        <v>0</v>
      </c>
      <c r="I148" s="30">
        <f t="shared" si="18"/>
        <v>0</v>
      </c>
      <c r="J148" s="30">
        <f t="shared" si="19"/>
        <v>0</v>
      </c>
      <c r="K148" s="30">
        <f t="shared" si="20"/>
        <v>0</v>
      </c>
      <c r="L148" s="30">
        <f t="shared" si="21"/>
        <v>1</v>
      </c>
      <c r="M148" s="38">
        <v>45658</v>
      </c>
      <c r="N148" s="39">
        <v>18.783000000000001</v>
      </c>
      <c r="O148" s="39">
        <v>0</v>
      </c>
      <c r="P148" s="39">
        <v>6.9180000000000001</v>
      </c>
      <c r="Q148" s="39">
        <v>0</v>
      </c>
      <c r="R148" s="39">
        <v>1.4770000000000001</v>
      </c>
      <c r="S148" s="39">
        <v>3.6</v>
      </c>
      <c r="T148" s="39">
        <v>8.1150000000000002</v>
      </c>
      <c r="U148" s="39">
        <v>0</v>
      </c>
      <c r="V148" s="39">
        <v>1.3360000000000001</v>
      </c>
      <c r="W148" s="39">
        <v>1.53</v>
      </c>
      <c r="X148" s="39">
        <v>0</v>
      </c>
      <c r="Y148" s="39">
        <v>5.0369999999999999</v>
      </c>
      <c r="Z148" s="39">
        <v>5.61</v>
      </c>
      <c r="AA148" s="39">
        <v>3.0590000000000002</v>
      </c>
      <c r="AB148" s="39">
        <v>6.1630000000000003</v>
      </c>
      <c r="AC148" s="39">
        <v>3.3460000000000001</v>
      </c>
      <c r="AD148" s="39">
        <v>3.5910000000000002</v>
      </c>
      <c r="AE148" s="39">
        <v>3.1259999999999999</v>
      </c>
      <c r="AF148" s="39">
        <v>6.43</v>
      </c>
      <c r="AG148" s="39">
        <v>13.327</v>
      </c>
      <c r="AH148" s="39">
        <v>1.702</v>
      </c>
      <c r="AI148" s="39">
        <v>5.2919999999999998</v>
      </c>
      <c r="AJ148" s="39">
        <v>5.4320000000000004</v>
      </c>
      <c r="AK148" s="39">
        <v>2.831</v>
      </c>
      <c r="AL148" s="39">
        <v>4.5179999999999998</v>
      </c>
      <c r="AM148" s="39">
        <v>0</v>
      </c>
      <c r="AN148" s="39">
        <v>4.2130000000000001</v>
      </c>
      <c r="AO148" s="39">
        <v>8.0830000000000002</v>
      </c>
      <c r="AP148" s="39">
        <v>0.252</v>
      </c>
      <c r="AQ148" s="39">
        <v>2.7389999999999999</v>
      </c>
      <c r="AR148" s="39">
        <v>4.5650000000000004</v>
      </c>
      <c r="AS148" s="39">
        <v>1.907</v>
      </c>
      <c r="AT148" s="39">
        <v>0</v>
      </c>
      <c r="AU148" s="39">
        <v>17.242000000000001</v>
      </c>
      <c r="AV148" s="39">
        <v>0.10299999999999999</v>
      </c>
      <c r="AW148" s="39">
        <v>2.5259999999999998</v>
      </c>
      <c r="AX148" s="39">
        <v>0.39200000000000002</v>
      </c>
      <c r="AY148" s="39">
        <v>2.1629999999999998</v>
      </c>
      <c r="AZ148" s="39">
        <v>0</v>
      </c>
      <c r="BA148" s="39">
        <v>17.207000000000001</v>
      </c>
      <c r="BB148" s="39">
        <v>25.472999999999999</v>
      </c>
      <c r="BC148" s="39">
        <v>0</v>
      </c>
      <c r="BD148" s="39">
        <v>3.1520000000000001</v>
      </c>
      <c r="BE148" s="39">
        <v>6.5629999999999997</v>
      </c>
      <c r="BF148" s="39">
        <v>4.6260000000000003</v>
      </c>
      <c r="BG148" s="39">
        <v>0.69099999999999995</v>
      </c>
      <c r="BH148" s="39">
        <v>2.3580000000000001</v>
      </c>
      <c r="BI148" s="39">
        <v>1.6439999999999999</v>
      </c>
      <c r="BJ148" s="39">
        <v>5.5E-2</v>
      </c>
      <c r="BK148" s="39">
        <v>3.5409999999999999</v>
      </c>
    </row>
    <row r="149" spans="1:63" x14ac:dyDescent="0.2">
      <c r="A149" s="30">
        <f t="shared" si="22"/>
        <v>2025</v>
      </c>
      <c r="D149" s="30">
        <f t="shared" si="23"/>
        <v>0</v>
      </c>
      <c r="E149" s="30">
        <f t="shared" si="14"/>
        <v>26</v>
      </c>
      <c r="F149" s="30">
        <f t="shared" si="15"/>
        <v>9</v>
      </c>
      <c r="G149" s="30">
        <f t="shared" si="16"/>
        <v>0</v>
      </c>
      <c r="H149" s="30">
        <f t="shared" si="17"/>
        <v>0</v>
      </c>
      <c r="I149" s="30">
        <f t="shared" si="18"/>
        <v>0</v>
      </c>
      <c r="J149" s="30">
        <f t="shared" si="19"/>
        <v>0</v>
      </c>
      <c r="K149" s="30">
        <f t="shared" si="20"/>
        <v>0</v>
      </c>
      <c r="L149" s="30">
        <f t="shared" si="21"/>
        <v>2</v>
      </c>
      <c r="M149" s="38">
        <v>45689</v>
      </c>
      <c r="N149" s="39">
        <v>1.5760000000000001</v>
      </c>
      <c r="O149" s="39">
        <v>0.76700000000000002</v>
      </c>
      <c r="P149" s="39">
        <v>0</v>
      </c>
      <c r="Q149" s="39">
        <v>0.40799999999999997</v>
      </c>
      <c r="R149" s="39">
        <v>0.53800000000000003</v>
      </c>
      <c r="S149" s="39">
        <v>0</v>
      </c>
      <c r="T149" s="39">
        <v>0.44700000000000001</v>
      </c>
      <c r="U149" s="39">
        <v>0.13600000000000001</v>
      </c>
      <c r="V149" s="39">
        <v>0</v>
      </c>
      <c r="W149" s="39">
        <v>0.32100000000000001</v>
      </c>
      <c r="X149" s="39">
        <v>0</v>
      </c>
      <c r="Y149" s="39">
        <v>0</v>
      </c>
      <c r="Z149" s="39">
        <v>0</v>
      </c>
      <c r="AA149" s="39">
        <v>0.17599999999999999</v>
      </c>
      <c r="AB149" s="39">
        <v>2.1669999999999998</v>
      </c>
      <c r="AC149" s="39">
        <v>0.83299999999999996</v>
      </c>
      <c r="AD149" s="39">
        <v>0.214</v>
      </c>
      <c r="AE149" s="39">
        <v>0.14799999999999999</v>
      </c>
      <c r="AF149" s="39">
        <v>1.264</v>
      </c>
      <c r="AG149" s="39">
        <v>0</v>
      </c>
      <c r="AH149" s="39">
        <v>0</v>
      </c>
      <c r="AI149" s="39">
        <v>0.746</v>
      </c>
      <c r="AJ149" s="39">
        <v>0</v>
      </c>
      <c r="AK149" s="39">
        <v>2.8109999999999999</v>
      </c>
      <c r="AL149" s="39">
        <v>0</v>
      </c>
      <c r="AM149" s="39">
        <v>2.4630000000000001</v>
      </c>
      <c r="AN149" s="39">
        <v>5.0460000000000003</v>
      </c>
      <c r="AO149" s="39">
        <v>4.8000000000000001E-2</v>
      </c>
      <c r="AP149" s="39">
        <v>3.944</v>
      </c>
      <c r="AQ149" s="39">
        <v>0</v>
      </c>
      <c r="AR149" s="39">
        <v>0</v>
      </c>
      <c r="AS149" s="39">
        <v>3.661</v>
      </c>
      <c r="AT149" s="39">
        <v>0</v>
      </c>
      <c r="AU149" s="39">
        <v>0</v>
      </c>
      <c r="AV149" s="39">
        <v>0.64400000000000002</v>
      </c>
      <c r="AW149" s="39">
        <v>0</v>
      </c>
      <c r="AX149" s="39">
        <v>0.24299999999999999</v>
      </c>
      <c r="AY149" s="39">
        <v>0</v>
      </c>
      <c r="AZ149" s="39">
        <v>0</v>
      </c>
      <c r="BA149" s="39">
        <v>0</v>
      </c>
      <c r="BB149" s="39">
        <v>0</v>
      </c>
      <c r="BC149" s="39">
        <v>1.897</v>
      </c>
      <c r="BD149" s="39">
        <v>0</v>
      </c>
      <c r="BE149" s="39">
        <v>0.96599999999999997</v>
      </c>
      <c r="BF149" s="39">
        <v>0</v>
      </c>
      <c r="BG149" s="39">
        <v>0</v>
      </c>
      <c r="BH149" s="39">
        <v>0</v>
      </c>
      <c r="BI149" s="39">
        <v>0.113</v>
      </c>
      <c r="BJ149" s="39">
        <v>0.157</v>
      </c>
      <c r="BK149" s="39">
        <v>0</v>
      </c>
    </row>
    <row r="150" spans="1:63" x14ac:dyDescent="0.2">
      <c r="A150" s="30">
        <f t="shared" si="22"/>
        <v>2025</v>
      </c>
      <c r="D150" s="30">
        <f t="shared" si="23"/>
        <v>1</v>
      </c>
      <c r="E150" s="30">
        <f t="shared" si="14"/>
        <v>20</v>
      </c>
      <c r="F150" s="30">
        <f t="shared" si="15"/>
        <v>14</v>
      </c>
      <c r="G150" s="30">
        <f t="shared" si="16"/>
        <v>2</v>
      </c>
      <c r="H150" s="30">
        <f t="shared" si="17"/>
        <v>0</v>
      </c>
      <c r="I150" s="30">
        <f t="shared" si="18"/>
        <v>0</v>
      </c>
      <c r="J150" s="30">
        <f t="shared" si="19"/>
        <v>0</v>
      </c>
      <c r="K150" s="30">
        <f t="shared" si="20"/>
        <v>0</v>
      </c>
      <c r="L150" s="30">
        <f t="shared" si="21"/>
        <v>3</v>
      </c>
      <c r="M150" s="38">
        <v>45717</v>
      </c>
      <c r="N150" s="39">
        <v>6.2E-2</v>
      </c>
      <c r="O150" s="39">
        <v>0</v>
      </c>
      <c r="P150" s="39">
        <v>0</v>
      </c>
      <c r="Q150" s="39">
        <v>0</v>
      </c>
      <c r="R150" s="39">
        <v>0</v>
      </c>
      <c r="S150" s="39">
        <v>3.226</v>
      </c>
      <c r="T150" s="39">
        <v>0</v>
      </c>
      <c r="U150" s="39">
        <v>5.24</v>
      </c>
      <c r="V150" s="39">
        <v>0</v>
      </c>
      <c r="W150" s="39">
        <v>0.95099999999999996</v>
      </c>
      <c r="X150" s="39">
        <v>2.5219999999999998</v>
      </c>
      <c r="Y150" s="39">
        <v>0</v>
      </c>
      <c r="Z150" s="39">
        <v>27.067</v>
      </c>
      <c r="AA150" s="39">
        <v>0</v>
      </c>
      <c r="AB150" s="39">
        <v>0</v>
      </c>
      <c r="AC150" s="39">
        <v>2.0910000000000002</v>
      </c>
      <c r="AD150" s="39">
        <v>0</v>
      </c>
      <c r="AE150" s="39">
        <v>6.45</v>
      </c>
      <c r="AF150" s="39">
        <v>0</v>
      </c>
      <c r="AG150" s="39">
        <v>0.36799999999999999</v>
      </c>
      <c r="AH150" s="39">
        <v>0.25700000000000001</v>
      </c>
      <c r="AI150" s="39">
        <v>0</v>
      </c>
      <c r="AJ150" s="39">
        <v>0</v>
      </c>
      <c r="AK150" s="39">
        <v>5.9160000000000004</v>
      </c>
      <c r="AL150" s="39">
        <v>2.7989999999999999</v>
      </c>
      <c r="AM150" s="39">
        <v>0</v>
      </c>
      <c r="AN150" s="39">
        <v>0</v>
      </c>
      <c r="AO150" s="39">
        <v>0</v>
      </c>
      <c r="AP150" s="39">
        <v>0</v>
      </c>
      <c r="AQ150" s="39">
        <v>0</v>
      </c>
      <c r="AR150" s="39">
        <v>3.6999999999999998E-2</v>
      </c>
      <c r="AS150" s="39">
        <v>0</v>
      </c>
      <c r="AT150" s="39">
        <v>0</v>
      </c>
      <c r="AU150" s="39">
        <v>1.341</v>
      </c>
      <c r="AV150" s="39">
        <v>0</v>
      </c>
      <c r="AW150" s="39">
        <v>0</v>
      </c>
      <c r="AX150" s="39">
        <v>2.1309999999999998</v>
      </c>
      <c r="AY150" s="39">
        <v>1.5169999999999999</v>
      </c>
      <c r="AZ150" s="39">
        <v>0</v>
      </c>
      <c r="BA150" s="39">
        <v>0</v>
      </c>
      <c r="BB150" s="39">
        <v>19.388999999999999</v>
      </c>
      <c r="BC150" s="39">
        <v>0</v>
      </c>
      <c r="BD150" s="39">
        <v>7.5149999999999997</v>
      </c>
      <c r="BE150" s="39">
        <v>0</v>
      </c>
      <c r="BF150" s="39">
        <v>0</v>
      </c>
      <c r="BG150" s="39">
        <v>0</v>
      </c>
      <c r="BH150" s="39">
        <v>0</v>
      </c>
      <c r="BI150" s="39">
        <v>8.1769999999999996</v>
      </c>
      <c r="BJ150" s="39">
        <v>0.14499999999999999</v>
      </c>
      <c r="BK150" s="39">
        <v>0</v>
      </c>
    </row>
    <row r="151" spans="1:63" x14ac:dyDescent="0.2">
      <c r="A151" s="30">
        <f t="shared" si="22"/>
        <v>2025</v>
      </c>
      <c r="D151" s="30">
        <f t="shared" si="23"/>
        <v>0</v>
      </c>
      <c r="E151" s="30">
        <f t="shared" si="14"/>
        <v>0</v>
      </c>
      <c r="F151" s="30">
        <f t="shared" si="15"/>
        <v>0</v>
      </c>
      <c r="G151" s="30">
        <f t="shared" si="16"/>
        <v>0</v>
      </c>
      <c r="H151" s="30">
        <f t="shared" si="17"/>
        <v>0</v>
      </c>
      <c r="I151" s="30">
        <f t="shared" si="18"/>
        <v>0</v>
      </c>
      <c r="J151" s="30">
        <f t="shared" si="19"/>
        <v>0</v>
      </c>
      <c r="K151" s="30">
        <f t="shared" si="20"/>
        <v>0</v>
      </c>
      <c r="L151" s="30">
        <f t="shared" si="21"/>
        <v>4</v>
      </c>
      <c r="M151" s="38">
        <v>45748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  <c r="BB151" s="39">
        <v>0</v>
      </c>
      <c r="BC151" s="39">
        <v>0</v>
      </c>
      <c r="BD151" s="39">
        <v>0</v>
      </c>
      <c r="BE151" s="39">
        <v>0</v>
      </c>
      <c r="BF151" s="39">
        <v>0</v>
      </c>
      <c r="BG151" s="39">
        <v>0</v>
      </c>
      <c r="BH151" s="39">
        <v>0</v>
      </c>
      <c r="BI151" s="39">
        <v>0</v>
      </c>
      <c r="BJ151" s="39">
        <v>0</v>
      </c>
      <c r="BK151" s="39">
        <v>0</v>
      </c>
    </row>
    <row r="152" spans="1:63" x14ac:dyDescent="0.2">
      <c r="A152" s="30">
        <f t="shared" si="22"/>
        <v>2025</v>
      </c>
      <c r="D152" s="30">
        <f t="shared" si="23"/>
        <v>0</v>
      </c>
      <c r="E152" s="30">
        <f t="shared" si="14"/>
        <v>34</v>
      </c>
      <c r="F152" s="30">
        <f t="shared" si="15"/>
        <v>14</v>
      </c>
      <c r="G152" s="30">
        <f t="shared" si="16"/>
        <v>1</v>
      </c>
      <c r="H152" s="30">
        <f t="shared" si="17"/>
        <v>0</v>
      </c>
      <c r="I152" s="30">
        <f t="shared" si="18"/>
        <v>0</v>
      </c>
      <c r="J152" s="30">
        <f t="shared" si="19"/>
        <v>0</v>
      </c>
      <c r="K152" s="30">
        <f t="shared" si="20"/>
        <v>0</v>
      </c>
      <c r="L152" s="30">
        <f t="shared" si="21"/>
        <v>5</v>
      </c>
      <c r="M152" s="38">
        <v>45778</v>
      </c>
      <c r="N152" s="39">
        <v>2.0049999999999999</v>
      </c>
      <c r="O152" s="39">
        <v>0</v>
      </c>
      <c r="P152" s="39">
        <v>0</v>
      </c>
      <c r="Q152" s="39">
        <v>4.2789999999999999</v>
      </c>
      <c r="R152" s="39">
        <v>0.51200000000000001</v>
      </c>
      <c r="S152" s="39">
        <v>1.4710000000000001</v>
      </c>
      <c r="T152" s="39">
        <v>1.6619999999999999</v>
      </c>
      <c r="U152" s="39">
        <v>0</v>
      </c>
      <c r="V152" s="39">
        <v>0.628</v>
      </c>
      <c r="W152" s="39">
        <v>0.66900000000000004</v>
      </c>
      <c r="X152" s="39">
        <v>0</v>
      </c>
      <c r="Y152" s="39">
        <v>8.3119999999999994</v>
      </c>
      <c r="Z152" s="39">
        <v>0</v>
      </c>
      <c r="AA152" s="39">
        <v>2.9969999999999999</v>
      </c>
      <c r="AB152" s="39">
        <v>0</v>
      </c>
      <c r="AC152" s="39">
        <v>0.373</v>
      </c>
      <c r="AD152" s="39">
        <v>5.5759999999999996</v>
      </c>
      <c r="AE152" s="39">
        <v>0</v>
      </c>
      <c r="AF152" s="39">
        <v>3.1339999999999999</v>
      </c>
      <c r="AG152" s="39">
        <v>0</v>
      </c>
      <c r="AH152" s="39">
        <v>0.57899999999999996</v>
      </c>
      <c r="AI152" s="39">
        <v>0.63600000000000001</v>
      </c>
      <c r="AJ152" s="39">
        <v>0</v>
      </c>
      <c r="AK152" s="39">
        <v>2.2770000000000001</v>
      </c>
      <c r="AL152" s="39">
        <v>0</v>
      </c>
      <c r="AM152" s="39">
        <v>3.0030000000000001</v>
      </c>
      <c r="AN152" s="39">
        <v>0</v>
      </c>
      <c r="AO152" s="39">
        <v>0.52</v>
      </c>
      <c r="AP152" s="39">
        <v>0.122</v>
      </c>
      <c r="AQ152" s="39">
        <v>0.69</v>
      </c>
      <c r="AR152" s="39">
        <v>1.228</v>
      </c>
      <c r="AS152" s="39">
        <v>0</v>
      </c>
      <c r="AT152" s="39">
        <v>0.72299999999999998</v>
      </c>
      <c r="AU152" s="39">
        <v>0.38200000000000001</v>
      </c>
      <c r="AV152" s="39">
        <v>0</v>
      </c>
      <c r="AW152" s="39">
        <v>1.2070000000000001</v>
      </c>
      <c r="AX152" s="39">
        <v>10.929</v>
      </c>
      <c r="AY152" s="39">
        <v>0</v>
      </c>
      <c r="AZ152" s="39">
        <v>0</v>
      </c>
      <c r="BA152" s="39">
        <v>0.30599999999999999</v>
      </c>
      <c r="BB152" s="39">
        <v>3.5999999999999997E-2</v>
      </c>
      <c r="BC152" s="39">
        <v>0.59899999999999998</v>
      </c>
      <c r="BD152" s="39">
        <v>0.36099999999999999</v>
      </c>
      <c r="BE152" s="39">
        <v>0.154</v>
      </c>
      <c r="BF152" s="39">
        <v>0</v>
      </c>
      <c r="BG152" s="39">
        <v>0.33</v>
      </c>
      <c r="BH152" s="39">
        <v>0.14099999999999999</v>
      </c>
      <c r="BI152" s="39">
        <v>1.895</v>
      </c>
      <c r="BJ152" s="39">
        <v>0.33900000000000002</v>
      </c>
      <c r="BK152" s="39">
        <v>0.39100000000000001</v>
      </c>
    </row>
    <row r="153" spans="1:63" x14ac:dyDescent="0.2">
      <c r="A153" s="30">
        <f t="shared" si="22"/>
        <v>2025</v>
      </c>
      <c r="D153" s="30">
        <f t="shared" si="23"/>
        <v>0</v>
      </c>
      <c r="E153" s="30">
        <f t="shared" si="14"/>
        <v>27</v>
      </c>
      <c r="F153" s="30">
        <f t="shared" si="15"/>
        <v>5</v>
      </c>
      <c r="G153" s="30">
        <f t="shared" si="16"/>
        <v>0</v>
      </c>
      <c r="H153" s="30">
        <f t="shared" si="17"/>
        <v>0</v>
      </c>
      <c r="I153" s="30">
        <f t="shared" si="18"/>
        <v>0</v>
      </c>
      <c r="J153" s="30">
        <f t="shared" si="19"/>
        <v>0</v>
      </c>
      <c r="K153" s="30">
        <f t="shared" si="20"/>
        <v>0</v>
      </c>
      <c r="L153" s="30">
        <f t="shared" si="21"/>
        <v>6</v>
      </c>
      <c r="M153" s="38">
        <v>45809</v>
      </c>
      <c r="N153" s="39">
        <v>0</v>
      </c>
      <c r="O153" s="39">
        <v>1.4279999999999999</v>
      </c>
      <c r="P153" s="39">
        <v>0</v>
      </c>
      <c r="Q153" s="39">
        <v>0.51800000000000002</v>
      </c>
      <c r="R153" s="39">
        <v>0.17499999999999999</v>
      </c>
      <c r="S153" s="39">
        <v>0</v>
      </c>
      <c r="T153" s="39">
        <v>0.93400000000000005</v>
      </c>
      <c r="U153" s="39">
        <v>0</v>
      </c>
      <c r="V153" s="39">
        <v>0</v>
      </c>
      <c r="W153" s="39">
        <v>0</v>
      </c>
      <c r="X153" s="39">
        <v>1.746</v>
      </c>
      <c r="Y153" s="39">
        <v>0.20499999999999999</v>
      </c>
      <c r="Z153" s="39">
        <v>0</v>
      </c>
      <c r="AA153" s="39">
        <v>0.497</v>
      </c>
      <c r="AB153" s="39">
        <v>0.19</v>
      </c>
      <c r="AC153" s="39">
        <v>0.42399999999999999</v>
      </c>
      <c r="AD153" s="39">
        <v>0.433</v>
      </c>
      <c r="AE153" s="39">
        <v>0.14000000000000001</v>
      </c>
      <c r="AF153" s="39">
        <v>0</v>
      </c>
      <c r="AG153" s="39">
        <v>0</v>
      </c>
      <c r="AH153" s="39">
        <v>0</v>
      </c>
      <c r="AI153" s="39">
        <v>0.72199999999999998</v>
      </c>
      <c r="AJ153" s="39">
        <v>0.38500000000000001</v>
      </c>
      <c r="AK153" s="39">
        <v>0</v>
      </c>
      <c r="AL153" s="39">
        <v>0</v>
      </c>
      <c r="AM153" s="39">
        <v>2.4660000000000002</v>
      </c>
      <c r="AN153" s="39">
        <v>0.36299999999999999</v>
      </c>
      <c r="AO153" s="39">
        <v>0.2</v>
      </c>
      <c r="AP153" s="39">
        <v>0.35799999999999998</v>
      </c>
      <c r="AQ153" s="39">
        <v>0</v>
      </c>
      <c r="AR153" s="39">
        <v>0</v>
      </c>
      <c r="AS153" s="39">
        <v>0</v>
      </c>
      <c r="AT153" s="39">
        <v>0</v>
      </c>
      <c r="AU153" s="39">
        <v>2.7290000000000001</v>
      </c>
      <c r="AV153" s="39">
        <v>0</v>
      </c>
      <c r="AW153" s="39">
        <v>0.99199999999999999</v>
      </c>
      <c r="AX153" s="39">
        <v>0</v>
      </c>
      <c r="AY153" s="39">
        <v>0.44</v>
      </c>
      <c r="AZ153" s="39">
        <v>0.59</v>
      </c>
      <c r="BA153" s="39">
        <v>0</v>
      </c>
      <c r="BB153" s="39">
        <v>1.8320000000000001</v>
      </c>
      <c r="BC153" s="39">
        <v>0.47</v>
      </c>
      <c r="BD153" s="39">
        <v>0.14899999999999999</v>
      </c>
      <c r="BE153" s="39">
        <v>0</v>
      </c>
      <c r="BF153" s="39">
        <v>0</v>
      </c>
      <c r="BG153" s="39">
        <v>0</v>
      </c>
      <c r="BH153" s="39">
        <v>0.55700000000000005</v>
      </c>
      <c r="BI153" s="39">
        <v>0.23</v>
      </c>
      <c r="BJ153" s="39">
        <v>0</v>
      </c>
      <c r="BK153" s="39">
        <v>0.58499999999999996</v>
      </c>
    </row>
    <row r="154" spans="1:63" x14ac:dyDescent="0.2">
      <c r="A154" s="30">
        <f t="shared" si="22"/>
        <v>2025</v>
      </c>
      <c r="D154" s="30">
        <f t="shared" si="23"/>
        <v>20</v>
      </c>
      <c r="E154" s="30">
        <f t="shared" si="14"/>
        <v>50</v>
      </c>
      <c r="F154" s="30">
        <f t="shared" si="15"/>
        <v>50</v>
      </c>
      <c r="G154" s="30">
        <f t="shared" si="16"/>
        <v>46</v>
      </c>
      <c r="H154" s="30">
        <f t="shared" si="17"/>
        <v>4</v>
      </c>
      <c r="I154" s="30">
        <f t="shared" si="18"/>
        <v>1</v>
      </c>
      <c r="J154" s="30">
        <f t="shared" si="19"/>
        <v>0</v>
      </c>
      <c r="K154" s="30">
        <f t="shared" si="20"/>
        <v>0</v>
      </c>
      <c r="L154" s="30">
        <f t="shared" si="21"/>
        <v>7</v>
      </c>
      <c r="M154" s="38">
        <v>45839</v>
      </c>
      <c r="N154" s="39">
        <v>22.527999999999999</v>
      </c>
      <c r="O154" s="39">
        <v>21.834</v>
      </c>
      <c r="P154" s="39">
        <v>16.058</v>
      </c>
      <c r="Q154" s="39">
        <v>23.395</v>
      </c>
      <c r="R154" s="39">
        <v>20.605</v>
      </c>
      <c r="S154" s="39">
        <v>52.73</v>
      </c>
      <c r="T154" s="39">
        <v>12.683</v>
      </c>
      <c r="U154" s="39">
        <v>30.503</v>
      </c>
      <c r="V154" s="39">
        <v>13.074</v>
      </c>
      <c r="W154" s="39">
        <v>33.33</v>
      </c>
      <c r="X154" s="39">
        <v>34.668999999999997</v>
      </c>
      <c r="Y154" s="39">
        <v>11.407999999999999</v>
      </c>
      <c r="Z154" s="39">
        <v>41.011000000000003</v>
      </c>
      <c r="AA154" s="39">
        <v>7.5830000000000002</v>
      </c>
      <c r="AB154" s="39">
        <v>39.479999999999997</v>
      </c>
      <c r="AC154" s="39">
        <v>16.95</v>
      </c>
      <c r="AD154" s="39">
        <v>40.33</v>
      </c>
      <c r="AE154" s="39">
        <v>27.823</v>
      </c>
      <c r="AF154" s="39">
        <v>17.001000000000001</v>
      </c>
      <c r="AG154" s="39">
        <v>24.22</v>
      </c>
      <c r="AH154" s="39">
        <v>16.454000000000001</v>
      </c>
      <c r="AI154" s="39">
        <v>20.994</v>
      </c>
      <c r="AJ154" s="39">
        <v>35.090000000000003</v>
      </c>
      <c r="AK154" s="39">
        <v>10.996</v>
      </c>
      <c r="AL154" s="39">
        <v>13.029</v>
      </c>
      <c r="AM154" s="39">
        <v>36.951000000000001</v>
      </c>
      <c r="AN154" s="39">
        <v>35.276000000000003</v>
      </c>
      <c r="AO154" s="39">
        <v>14.106</v>
      </c>
      <c r="AP154" s="39">
        <v>29.376000000000001</v>
      </c>
      <c r="AQ154" s="39">
        <v>12.407999999999999</v>
      </c>
      <c r="AR154" s="39">
        <v>40.776000000000003</v>
      </c>
      <c r="AS154" s="39">
        <v>9.7940000000000005</v>
      </c>
      <c r="AT154" s="39">
        <v>4.516</v>
      </c>
      <c r="AU154" s="39">
        <v>180.27099999999999</v>
      </c>
      <c r="AV154" s="39">
        <v>17.791</v>
      </c>
      <c r="AW154" s="39">
        <v>22.329000000000001</v>
      </c>
      <c r="AX154" s="39">
        <v>22.905000000000001</v>
      </c>
      <c r="AY154" s="39">
        <v>20.382000000000001</v>
      </c>
      <c r="AZ154" s="39">
        <v>80.349999999999994</v>
      </c>
      <c r="BA154" s="39">
        <v>24.54</v>
      </c>
      <c r="BB154" s="39">
        <v>20.388000000000002</v>
      </c>
      <c r="BC154" s="39">
        <v>35.256999999999998</v>
      </c>
      <c r="BD154" s="39">
        <v>32.914000000000001</v>
      </c>
      <c r="BE154" s="39">
        <v>10.644</v>
      </c>
      <c r="BF154" s="39">
        <v>6.5019999999999998</v>
      </c>
      <c r="BG154" s="39">
        <v>53.404000000000003</v>
      </c>
      <c r="BH154" s="39">
        <v>23.634</v>
      </c>
      <c r="BI154" s="39">
        <v>45.540999999999997</v>
      </c>
      <c r="BJ154" s="39">
        <v>14.736000000000001</v>
      </c>
      <c r="BK154" s="39">
        <v>26.937000000000001</v>
      </c>
    </row>
    <row r="155" spans="1:63" x14ac:dyDescent="0.2">
      <c r="A155" s="30">
        <f t="shared" si="22"/>
        <v>2025</v>
      </c>
      <c r="D155" s="30">
        <f t="shared" si="23"/>
        <v>1</v>
      </c>
      <c r="E155" s="30">
        <f t="shared" si="14"/>
        <v>50</v>
      </c>
      <c r="F155" s="30">
        <f t="shared" si="15"/>
        <v>42</v>
      </c>
      <c r="G155" s="30">
        <f t="shared" si="16"/>
        <v>9</v>
      </c>
      <c r="H155" s="30">
        <f t="shared" si="17"/>
        <v>0</v>
      </c>
      <c r="I155" s="30">
        <f t="shared" si="18"/>
        <v>0</v>
      </c>
      <c r="J155" s="30">
        <f t="shared" si="19"/>
        <v>0</v>
      </c>
      <c r="K155" s="30">
        <f t="shared" si="20"/>
        <v>0</v>
      </c>
      <c r="L155" s="30">
        <f t="shared" si="21"/>
        <v>8</v>
      </c>
      <c r="M155" s="38">
        <v>45870</v>
      </c>
      <c r="N155" s="39">
        <v>0.85399999999999998</v>
      </c>
      <c r="O155" s="39">
        <v>12.808</v>
      </c>
      <c r="P155" s="39">
        <v>4.758</v>
      </c>
      <c r="Q155" s="39">
        <v>7.4870000000000001</v>
      </c>
      <c r="R155" s="39">
        <v>3.597</v>
      </c>
      <c r="S155" s="39">
        <v>4.5010000000000003</v>
      </c>
      <c r="T155" s="39">
        <v>9.7439999999999998</v>
      </c>
      <c r="U155" s="39">
        <v>0.77500000000000002</v>
      </c>
      <c r="V155" s="39">
        <v>6.923</v>
      </c>
      <c r="W155" s="39">
        <v>0.46600000000000003</v>
      </c>
      <c r="X155" s="39">
        <v>3.5</v>
      </c>
      <c r="Y155" s="39">
        <v>4.6269999999999998</v>
      </c>
      <c r="Z155" s="39">
        <v>17.414999999999999</v>
      </c>
      <c r="AA155" s="39">
        <v>0.99199999999999999</v>
      </c>
      <c r="AB155" s="39">
        <v>3.5289999999999999</v>
      </c>
      <c r="AC155" s="39">
        <v>3.98</v>
      </c>
      <c r="AD155" s="39">
        <v>1.5640000000000001</v>
      </c>
      <c r="AE155" s="39">
        <v>3.5219999999999998</v>
      </c>
      <c r="AF155" s="39">
        <v>3.956</v>
      </c>
      <c r="AG155" s="39">
        <v>4.1840000000000002</v>
      </c>
      <c r="AH155" s="39">
        <v>35.814</v>
      </c>
      <c r="AI155" s="39">
        <v>0.19900000000000001</v>
      </c>
      <c r="AJ155" s="39">
        <v>5.6219999999999999</v>
      </c>
      <c r="AK155" s="39">
        <v>2.8879999999999999</v>
      </c>
      <c r="AL155" s="39">
        <v>5.9340000000000002</v>
      </c>
      <c r="AM155" s="39">
        <v>0.82599999999999996</v>
      </c>
      <c r="AN155" s="39">
        <v>4.048</v>
      </c>
      <c r="AO155" s="39">
        <v>3.379</v>
      </c>
      <c r="AP155" s="39">
        <v>13.811</v>
      </c>
      <c r="AQ155" s="39">
        <v>2.673</v>
      </c>
      <c r="AR155" s="39">
        <v>3.1219999999999999</v>
      </c>
      <c r="AS155" s="39">
        <v>20.702999999999999</v>
      </c>
      <c r="AT155" s="39">
        <v>4.8150000000000004</v>
      </c>
      <c r="AU155" s="39">
        <v>23.792000000000002</v>
      </c>
      <c r="AV155" s="39">
        <v>6.0999999999999999E-2</v>
      </c>
      <c r="AW155" s="39">
        <v>16.268999999999998</v>
      </c>
      <c r="AX155" s="39">
        <v>7.165</v>
      </c>
      <c r="AY155" s="39">
        <v>5.0780000000000003</v>
      </c>
      <c r="AZ155" s="39">
        <v>8.7210000000000001</v>
      </c>
      <c r="BA155" s="39">
        <v>16.010000000000002</v>
      </c>
      <c r="BB155" s="39">
        <v>4.2220000000000004</v>
      </c>
      <c r="BC155" s="39">
        <v>3.6</v>
      </c>
      <c r="BD155" s="39">
        <v>8.4019999999999992</v>
      </c>
      <c r="BE155" s="39">
        <v>4.3470000000000004</v>
      </c>
      <c r="BF155" s="39">
        <v>3.7970000000000002</v>
      </c>
      <c r="BG155" s="39">
        <v>0.80500000000000005</v>
      </c>
      <c r="BH155" s="39">
        <v>9.1489999999999991</v>
      </c>
      <c r="BI155" s="39">
        <v>13.887</v>
      </c>
      <c r="BJ155" s="39">
        <v>6.0140000000000002</v>
      </c>
      <c r="BK155" s="39">
        <v>2.1219999999999999</v>
      </c>
    </row>
    <row r="156" spans="1:63" x14ac:dyDescent="0.2">
      <c r="A156" s="30">
        <f t="shared" si="22"/>
        <v>2025</v>
      </c>
      <c r="D156" s="30">
        <f t="shared" si="23"/>
        <v>4</v>
      </c>
      <c r="E156" s="30">
        <f t="shared" ref="E156:E219" si="24">COUNTIF($N156:$BK156,"&gt;0")</f>
        <v>50</v>
      </c>
      <c r="F156" s="30">
        <f t="shared" ref="F156:F219" si="25">COUNTIF($N156:$BK156,"&gt;1")</f>
        <v>46</v>
      </c>
      <c r="G156" s="30">
        <f t="shared" ref="G156:G219" si="26">COUNTIF($N156:$BK156,"&gt;10")</f>
        <v>16</v>
      </c>
      <c r="H156" s="30">
        <f t="shared" ref="H156:H219" si="27">COUNTIF($N156:$BK156,"&gt;50")</f>
        <v>0</v>
      </c>
      <c r="I156" s="30">
        <f t="shared" ref="I156:I219" si="28">COUNTIF($N156:$BK156,"&gt;100")</f>
        <v>0</v>
      </c>
      <c r="J156" s="30">
        <f t="shared" ref="J156:J219" si="29">COUNTIF($N156:$BK156,"&gt;500")</f>
        <v>0</v>
      </c>
      <c r="K156" s="30">
        <f t="shared" ref="K156:K219" si="30">COUNTIF($N156:$BK156,"&gt;1000")</f>
        <v>0</v>
      </c>
      <c r="L156" s="30">
        <f t="shared" ref="L156:L219" si="31">MONTH(M156)</f>
        <v>9</v>
      </c>
      <c r="M156" s="38">
        <v>45901</v>
      </c>
      <c r="N156" s="39">
        <v>8.2569999999999997</v>
      </c>
      <c r="O156" s="39">
        <v>6.3040000000000003</v>
      </c>
      <c r="P156" s="39">
        <v>1.298</v>
      </c>
      <c r="Q156" s="39">
        <v>12.746</v>
      </c>
      <c r="R156" s="39">
        <v>20.242000000000001</v>
      </c>
      <c r="S156" s="39">
        <v>0.248</v>
      </c>
      <c r="T156" s="39">
        <v>0.72599999999999998</v>
      </c>
      <c r="U156" s="39">
        <v>46.656999999999996</v>
      </c>
      <c r="V156" s="39">
        <v>1.3029999999999999</v>
      </c>
      <c r="W156" s="39">
        <v>16.006</v>
      </c>
      <c r="X156" s="39">
        <v>6.3609999999999998</v>
      </c>
      <c r="Y156" s="39">
        <v>3.8929999999999998</v>
      </c>
      <c r="Z156" s="39">
        <v>2.5920000000000001</v>
      </c>
      <c r="AA156" s="39">
        <v>14.625999999999999</v>
      </c>
      <c r="AB156" s="39">
        <v>9.0980000000000008</v>
      </c>
      <c r="AC156" s="39">
        <v>5.7919999999999998</v>
      </c>
      <c r="AD156" s="39">
        <v>30.873000000000001</v>
      </c>
      <c r="AE156" s="39">
        <v>1.498</v>
      </c>
      <c r="AF156" s="39">
        <v>19.295000000000002</v>
      </c>
      <c r="AG156" s="39">
        <v>0.40899999999999997</v>
      </c>
      <c r="AH156" s="39">
        <v>9.7550000000000008</v>
      </c>
      <c r="AI156" s="39">
        <v>7.0430000000000001</v>
      </c>
      <c r="AJ156" s="39">
        <v>7.7880000000000003</v>
      </c>
      <c r="AK156" s="39">
        <v>7.4320000000000004</v>
      </c>
      <c r="AL156" s="39">
        <v>2.5209999999999999</v>
      </c>
      <c r="AM156" s="39">
        <v>10.436999999999999</v>
      </c>
      <c r="AN156" s="39">
        <v>3.0049999999999999</v>
      </c>
      <c r="AO156" s="39">
        <v>17.445</v>
      </c>
      <c r="AP156" s="39">
        <v>36.904000000000003</v>
      </c>
      <c r="AQ156" s="39">
        <v>2.88</v>
      </c>
      <c r="AR156" s="39">
        <v>5.3810000000000002</v>
      </c>
      <c r="AS156" s="39">
        <v>7.8179999999999996</v>
      </c>
      <c r="AT156" s="39">
        <v>8.6630000000000003</v>
      </c>
      <c r="AU156" s="39">
        <v>5.54</v>
      </c>
      <c r="AV156" s="39">
        <v>4.8170000000000002</v>
      </c>
      <c r="AW156" s="39">
        <v>21.04</v>
      </c>
      <c r="AX156" s="39">
        <v>6.1109999999999998</v>
      </c>
      <c r="AY156" s="39">
        <v>10.298999999999999</v>
      </c>
      <c r="AZ156" s="39">
        <v>16.355</v>
      </c>
      <c r="BA156" s="39">
        <v>5.3239999999999998</v>
      </c>
      <c r="BB156" s="39">
        <v>4.5999999999999999E-2</v>
      </c>
      <c r="BC156" s="39">
        <v>21.677</v>
      </c>
      <c r="BD156" s="39">
        <v>3.863</v>
      </c>
      <c r="BE156" s="39">
        <v>10.94</v>
      </c>
      <c r="BF156" s="39">
        <v>9.7449999999999992</v>
      </c>
      <c r="BG156" s="39">
        <v>3.7120000000000002</v>
      </c>
      <c r="BH156" s="39">
        <v>6.32</v>
      </c>
      <c r="BI156" s="39">
        <v>46.121000000000002</v>
      </c>
      <c r="BJ156" s="39">
        <v>2.5939999999999999</v>
      </c>
      <c r="BK156" s="39">
        <v>8.1240000000000006</v>
      </c>
    </row>
    <row r="157" spans="1:63" x14ac:dyDescent="0.2">
      <c r="A157" s="30">
        <f t="shared" ref="A157:A220" si="32">YEAR(M157)</f>
        <v>2025</v>
      </c>
      <c r="D157" s="30">
        <f t="shared" ref="D157:D220" si="33">COUNTIF(N157:BK157,"&gt;25")</f>
        <v>1</v>
      </c>
      <c r="E157" s="30">
        <f t="shared" si="24"/>
        <v>40</v>
      </c>
      <c r="F157" s="30">
        <f t="shared" si="25"/>
        <v>23</v>
      </c>
      <c r="G157" s="30">
        <f t="shared" si="26"/>
        <v>7</v>
      </c>
      <c r="H157" s="30">
        <f t="shared" si="27"/>
        <v>0</v>
      </c>
      <c r="I157" s="30">
        <f t="shared" si="28"/>
        <v>0</v>
      </c>
      <c r="J157" s="30">
        <f t="shared" si="29"/>
        <v>0</v>
      </c>
      <c r="K157" s="30">
        <f t="shared" si="30"/>
        <v>0</v>
      </c>
      <c r="L157" s="30">
        <f t="shared" si="31"/>
        <v>10</v>
      </c>
      <c r="M157" s="38">
        <v>45931</v>
      </c>
      <c r="N157" s="39">
        <v>1.478</v>
      </c>
      <c r="O157" s="39">
        <v>0</v>
      </c>
      <c r="P157" s="39">
        <v>2.4E-2</v>
      </c>
      <c r="Q157" s="39">
        <v>4.8959999999999999</v>
      </c>
      <c r="R157" s="39">
        <v>0.81399999999999995</v>
      </c>
      <c r="S157" s="39">
        <v>0</v>
      </c>
      <c r="T157" s="39">
        <v>1.5209999999999999</v>
      </c>
      <c r="U157" s="39">
        <v>14.346</v>
      </c>
      <c r="V157" s="39">
        <v>3.5510000000000002</v>
      </c>
      <c r="W157" s="39">
        <v>0</v>
      </c>
      <c r="X157" s="39">
        <v>0.89500000000000002</v>
      </c>
      <c r="Y157" s="39">
        <v>2.8959999999999999</v>
      </c>
      <c r="Z157" s="39">
        <v>0.27500000000000002</v>
      </c>
      <c r="AA157" s="39">
        <v>1.115</v>
      </c>
      <c r="AB157" s="39">
        <v>1.0469999999999999</v>
      </c>
      <c r="AC157" s="39">
        <v>0</v>
      </c>
      <c r="AD157" s="39">
        <v>11.566000000000001</v>
      </c>
      <c r="AE157" s="39">
        <v>1.2190000000000001</v>
      </c>
      <c r="AF157" s="39">
        <v>0.56899999999999995</v>
      </c>
      <c r="AG157" s="39">
        <v>0.39900000000000002</v>
      </c>
      <c r="AH157" s="39">
        <v>0.45500000000000002</v>
      </c>
      <c r="AI157" s="39">
        <v>0.33900000000000002</v>
      </c>
      <c r="AJ157" s="39">
        <v>0</v>
      </c>
      <c r="AK157" s="39">
        <v>0.92300000000000004</v>
      </c>
      <c r="AL157" s="39">
        <v>5.7229999999999999</v>
      </c>
      <c r="AM157" s="39">
        <v>0.32900000000000001</v>
      </c>
      <c r="AN157" s="39">
        <v>26.343</v>
      </c>
      <c r="AO157" s="39">
        <v>0</v>
      </c>
      <c r="AP157" s="39">
        <v>7.8769999999999998</v>
      </c>
      <c r="AQ157" s="39">
        <v>0</v>
      </c>
      <c r="AR157" s="39">
        <v>13.522</v>
      </c>
      <c r="AS157" s="39">
        <v>0.09</v>
      </c>
      <c r="AT157" s="39">
        <v>0</v>
      </c>
      <c r="AU157" s="39">
        <v>10.89</v>
      </c>
      <c r="AV157" s="39">
        <v>2.7989999999999999</v>
      </c>
      <c r="AW157" s="39">
        <v>0</v>
      </c>
      <c r="AX157" s="39">
        <v>0.58199999999999996</v>
      </c>
      <c r="AY157" s="39">
        <v>2.895</v>
      </c>
      <c r="AZ157" s="39">
        <v>0</v>
      </c>
      <c r="BA157" s="39">
        <v>1.4379999999999999</v>
      </c>
      <c r="BB157" s="39">
        <v>0.151</v>
      </c>
      <c r="BC157" s="39">
        <v>3.0190000000000001</v>
      </c>
      <c r="BD157" s="39">
        <v>12.826000000000001</v>
      </c>
      <c r="BE157" s="39">
        <v>0.36599999999999999</v>
      </c>
      <c r="BF157" s="39">
        <v>11.941000000000001</v>
      </c>
      <c r="BG157" s="39">
        <v>0.245</v>
      </c>
      <c r="BH157" s="39">
        <v>0.182</v>
      </c>
      <c r="BI157" s="39">
        <v>0.88300000000000001</v>
      </c>
      <c r="BJ157" s="39">
        <v>1.591</v>
      </c>
      <c r="BK157" s="39">
        <v>1.3859999999999999</v>
      </c>
    </row>
    <row r="158" spans="1:63" x14ac:dyDescent="0.2">
      <c r="A158" s="30">
        <f t="shared" si="32"/>
        <v>2025</v>
      </c>
      <c r="D158" s="30">
        <f t="shared" si="33"/>
        <v>0</v>
      </c>
      <c r="E158" s="30">
        <f t="shared" si="24"/>
        <v>15</v>
      </c>
      <c r="F158" s="30">
        <f t="shared" si="25"/>
        <v>3</v>
      </c>
      <c r="G158" s="30">
        <f t="shared" si="26"/>
        <v>0</v>
      </c>
      <c r="H158" s="30">
        <f t="shared" si="27"/>
        <v>0</v>
      </c>
      <c r="I158" s="30">
        <f t="shared" si="28"/>
        <v>0</v>
      </c>
      <c r="J158" s="30">
        <f t="shared" si="29"/>
        <v>0</v>
      </c>
      <c r="K158" s="30">
        <f t="shared" si="30"/>
        <v>0</v>
      </c>
      <c r="L158" s="30">
        <f t="shared" si="31"/>
        <v>11</v>
      </c>
      <c r="M158" s="38">
        <v>45962</v>
      </c>
      <c r="N158" s="39">
        <v>0</v>
      </c>
      <c r="O158" s="39">
        <v>0.85399999999999998</v>
      </c>
      <c r="P158" s="39">
        <v>0.85099999999999998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1.208</v>
      </c>
      <c r="W158" s="39">
        <v>0</v>
      </c>
      <c r="X158" s="39">
        <v>0</v>
      </c>
      <c r="Y158" s="39">
        <v>0.35399999999999998</v>
      </c>
      <c r="Z158" s="39">
        <v>0</v>
      </c>
      <c r="AA158" s="39">
        <v>0</v>
      </c>
      <c r="AB158" s="39">
        <v>0</v>
      </c>
      <c r="AC158" s="39">
        <v>0.29099999999999998</v>
      </c>
      <c r="AD158" s="39">
        <v>0</v>
      </c>
      <c r="AE158" s="39">
        <v>0.376</v>
      </c>
      <c r="AF158" s="39">
        <v>0</v>
      </c>
      <c r="AG158" s="39">
        <v>0.96</v>
      </c>
      <c r="AH158" s="39">
        <v>0</v>
      </c>
      <c r="AI158" s="39">
        <v>0</v>
      </c>
      <c r="AJ158" s="39">
        <v>0</v>
      </c>
      <c r="AK158" s="39">
        <v>0</v>
      </c>
      <c r="AL158" s="39">
        <v>0.13500000000000001</v>
      </c>
      <c r="AM158" s="39">
        <v>0</v>
      </c>
      <c r="AN158" s="39">
        <v>0.39</v>
      </c>
      <c r="AO158" s="39">
        <v>0</v>
      </c>
      <c r="AP158" s="39">
        <v>0.754</v>
      </c>
      <c r="AQ158" s="39">
        <v>0</v>
      </c>
      <c r="AR158" s="39">
        <v>0.52800000000000002</v>
      </c>
      <c r="AS158" s="39">
        <v>0</v>
      </c>
      <c r="AT158" s="39">
        <v>0</v>
      </c>
      <c r="AU158" s="39">
        <v>0</v>
      </c>
      <c r="AV158" s="39">
        <v>0</v>
      </c>
      <c r="AW158" s="39">
        <v>1.0680000000000001</v>
      </c>
      <c r="AX158" s="39">
        <v>0.16300000000000001</v>
      </c>
      <c r="AY158" s="39">
        <v>0</v>
      </c>
      <c r="AZ158" s="39">
        <v>0</v>
      </c>
      <c r="BA158" s="39">
        <v>0</v>
      </c>
      <c r="BB158" s="39">
        <v>0</v>
      </c>
      <c r="BC158" s="39">
        <v>0</v>
      </c>
      <c r="BD158" s="39">
        <v>0</v>
      </c>
      <c r="BE158" s="39">
        <v>1.1930000000000001</v>
      </c>
      <c r="BF158" s="39">
        <v>0</v>
      </c>
      <c r="BG158" s="39">
        <v>0</v>
      </c>
      <c r="BH158" s="39">
        <v>0</v>
      </c>
      <c r="BI158" s="39">
        <v>0.314</v>
      </c>
      <c r="BJ158" s="39">
        <v>0</v>
      </c>
      <c r="BK158" s="39">
        <v>0</v>
      </c>
    </row>
    <row r="159" spans="1:63" x14ac:dyDescent="0.2">
      <c r="A159" s="30">
        <f t="shared" si="32"/>
        <v>2025</v>
      </c>
      <c r="D159" s="30">
        <f t="shared" si="33"/>
        <v>2</v>
      </c>
      <c r="E159" s="30">
        <f t="shared" si="24"/>
        <v>39</v>
      </c>
      <c r="F159" s="30">
        <f t="shared" si="25"/>
        <v>32</v>
      </c>
      <c r="G159" s="30">
        <f t="shared" si="26"/>
        <v>7</v>
      </c>
      <c r="H159" s="30">
        <f t="shared" si="27"/>
        <v>1</v>
      </c>
      <c r="I159" s="30">
        <f t="shared" si="28"/>
        <v>0</v>
      </c>
      <c r="J159" s="30">
        <f t="shared" si="29"/>
        <v>0</v>
      </c>
      <c r="K159" s="30">
        <f t="shared" si="30"/>
        <v>0</v>
      </c>
      <c r="L159" s="30">
        <f t="shared" si="31"/>
        <v>12</v>
      </c>
      <c r="M159" s="38">
        <v>45992</v>
      </c>
      <c r="N159" s="39">
        <v>2.2000000000000002</v>
      </c>
      <c r="O159" s="39">
        <v>0.89300000000000002</v>
      </c>
      <c r="P159" s="39">
        <v>1.341</v>
      </c>
      <c r="Q159" s="39">
        <v>1.198</v>
      </c>
      <c r="R159" s="39">
        <v>2.9079999999999999</v>
      </c>
      <c r="S159" s="39">
        <v>0.82499999999999996</v>
      </c>
      <c r="T159" s="39">
        <v>0</v>
      </c>
      <c r="U159" s="39">
        <v>2.2040000000000002</v>
      </c>
      <c r="V159" s="39">
        <v>0</v>
      </c>
      <c r="W159" s="39">
        <v>18.341999999999999</v>
      </c>
      <c r="X159" s="39">
        <v>0.61199999999999999</v>
      </c>
      <c r="Y159" s="39">
        <v>13.4</v>
      </c>
      <c r="Z159" s="39">
        <v>1.226</v>
      </c>
      <c r="AA159" s="39">
        <v>4.6859999999999999</v>
      </c>
      <c r="AB159" s="39">
        <v>3.6720000000000002</v>
      </c>
      <c r="AC159" s="39">
        <v>0</v>
      </c>
      <c r="AD159" s="39">
        <v>0</v>
      </c>
      <c r="AE159" s="39">
        <v>21.55</v>
      </c>
      <c r="AF159" s="39">
        <v>2.7429999999999999</v>
      </c>
      <c r="AG159" s="39">
        <v>1.7829999999999999</v>
      </c>
      <c r="AH159" s="39">
        <v>0.24299999999999999</v>
      </c>
      <c r="AI159" s="39">
        <v>29.620999999999999</v>
      </c>
      <c r="AJ159" s="39">
        <v>1.0999999999999999E-2</v>
      </c>
      <c r="AK159" s="39">
        <v>8.984</v>
      </c>
      <c r="AL159" s="39">
        <v>73.216999999999999</v>
      </c>
      <c r="AM159" s="39">
        <v>0</v>
      </c>
      <c r="AN159" s="39">
        <v>0</v>
      </c>
      <c r="AO159" s="39">
        <v>2.8319999999999999</v>
      </c>
      <c r="AP159" s="39">
        <v>2.2429999999999999</v>
      </c>
      <c r="AQ159" s="39">
        <v>6.0209999999999999</v>
      </c>
      <c r="AR159" s="39">
        <v>0.60699999999999998</v>
      </c>
      <c r="AS159" s="39">
        <v>6.1890000000000001</v>
      </c>
      <c r="AT159" s="39">
        <v>0</v>
      </c>
      <c r="AU159" s="39">
        <v>8.5719999999999992</v>
      </c>
      <c r="AV159" s="39">
        <v>1.845</v>
      </c>
      <c r="AW159" s="39">
        <v>1.91</v>
      </c>
      <c r="AX159" s="39">
        <v>0</v>
      </c>
      <c r="AY159" s="39">
        <v>14.3</v>
      </c>
      <c r="AZ159" s="39">
        <v>4.2610000000000001</v>
      </c>
      <c r="BA159" s="39">
        <v>1.99</v>
      </c>
      <c r="BB159" s="39">
        <v>0</v>
      </c>
      <c r="BC159" s="39">
        <v>24.37</v>
      </c>
      <c r="BD159" s="39">
        <v>8.9410000000000007</v>
      </c>
      <c r="BE159" s="39">
        <v>0</v>
      </c>
      <c r="BF159" s="39">
        <v>0.16700000000000001</v>
      </c>
      <c r="BG159" s="39">
        <v>2.536</v>
      </c>
      <c r="BH159" s="39">
        <v>5.1230000000000002</v>
      </c>
      <c r="BI159" s="39">
        <v>0</v>
      </c>
      <c r="BJ159" s="39">
        <v>1.24</v>
      </c>
      <c r="BK159" s="39">
        <v>4.1040000000000001</v>
      </c>
    </row>
    <row r="160" spans="1:63" x14ac:dyDescent="0.2">
      <c r="A160" s="30">
        <f t="shared" si="32"/>
        <v>2026</v>
      </c>
      <c r="D160" s="30">
        <f t="shared" si="33"/>
        <v>2</v>
      </c>
      <c r="E160" s="30">
        <f t="shared" si="24"/>
        <v>44</v>
      </c>
      <c r="F160" s="30">
        <f t="shared" si="25"/>
        <v>37</v>
      </c>
      <c r="G160" s="30">
        <f t="shared" si="26"/>
        <v>7</v>
      </c>
      <c r="H160" s="30">
        <f t="shared" si="27"/>
        <v>0</v>
      </c>
      <c r="I160" s="30">
        <f t="shared" si="28"/>
        <v>0</v>
      </c>
      <c r="J160" s="30">
        <f t="shared" si="29"/>
        <v>0</v>
      </c>
      <c r="K160" s="30">
        <f t="shared" si="30"/>
        <v>0</v>
      </c>
      <c r="L160" s="30">
        <f t="shared" si="31"/>
        <v>1</v>
      </c>
      <c r="M160" s="38">
        <v>46023</v>
      </c>
      <c r="N160" s="39">
        <v>0.44</v>
      </c>
      <c r="O160" s="39">
        <v>7.6680000000000001</v>
      </c>
      <c r="P160" s="39">
        <v>1.4279999999999999</v>
      </c>
      <c r="Q160" s="39">
        <v>1.014</v>
      </c>
      <c r="R160" s="39">
        <v>1.766</v>
      </c>
      <c r="S160" s="39">
        <v>5.4279999999999999</v>
      </c>
      <c r="T160" s="39">
        <v>1.0089999999999999</v>
      </c>
      <c r="U160" s="39">
        <v>9.1449999999999996</v>
      </c>
      <c r="V160" s="39">
        <v>0.72199999999999998</v>
      </c>
      <c r="W160" s="39">
        <v>2.536</v>
      </c>
      <c r="X160" s="39">
        <v>2.871</v>
      </c>
      <c r="Y160" s="39">
        <v>2.0720000000000001</v>
      </c>
      <c r="Z160" s="39">
        <v>1.367</v>
      </c>
      <c r="AA160" s="39">
        <v>5.835</v>
      </c>
      <c r="AB160" s="39">
        <v>1.3660000000000001</v>
      </c>
      <c r="AC160" s="39">
        <v>26.885999999999999</v>
      </c>
      <c r="AD160" s="39">
        <v>0</v>
      </c>
      <c r="AE160" s="39">
        <v>13.445</v>
      </c>
      <c r="AF160" s="39">
        <v>17.888999999999999</v>
      </c>
      <c r="AG160" s="39">
        <v>0</v>
      </c>
      <c r="AH160" s="39">
        <v>7.3220000000000001</v>
      </c>
      <c r="AI160" s="39">
        <v>0.65600000000000003</v>
      </c>
      <c r="AJ160" s="39">
        <v>0.63800000000000001</v>
      </c>
      <c r="AK160" s="39">
        <v>3.66</v>
      </c>
      <c r="AL160" s="39">
        <v>2.7450000000000001</v>
      </c>
      <c r="AM160" s="39">
        <v>2.8769999999999998</v>
      </c>
      <c r="AN160" s="39">
        <v>3.327</v>
      </c>
      <c r="AO160" s="39">
        <v>10.898</v>
      </c>
      <c r="AP160" s="39">
        <v>21.5</v>
      </c>
      <c r="AQ160" s="39">
        <v>0</v>
      </c>
      <c r="AR160" s="39">
        <v>0</v>
      </c>
      <c r="AS160" s="39">
        <v>42.344999999999999</v>
      </c>
      <c r="AT160" s="39">
        <v>4.6639999999999997</v>
      </c>
      <c r="AU160" s="39">
        <v>0</v>
      </c>
      <c r="AV160" s="39">
        <v>3.5030000000000001</v>
      </c>
      <c r="AW160" s="39">
        <v>0</v>
      </c>
      <c r="AX160" s="39">
        <v>2.4729999999999999</v>
      </c>
      <c r="AY160" s="39">
        <v>8.4559999999999995</v>
      </c>
      <c r="AZ160" s="39">
        <v>1.7929999999999999</v>
      </c>
      <c r="BA160" s="39">
        <v>1.1910000000000001</v>
      </c>
      <c r="BB160" s="39">
        <v>1.6259999999999999</v>
      </c>
      <c r="BC160" s="39">
        <v>16.184000000000001</v>
      </c>
      <c r="BD160" s="39">
        <v>0.375</v>
      </c>
      <c r="BE160" s="39">
        <v>4.367</v>
      </c>
      <c r="BF160" s="39">
        <v>4.9020000000000001</v>
      </c>
      <c r="BG160" s="39">
        <v>2.3170000000000002</v>
      </c>
      <c r="BH160" s="39">
        <v>0.65</v>
      </c>
      <c r="BI160" s="39">
        <v>4.0430000000000001</v>
      </c>
      <c r="BJ160" s="39">
        <v>5.798</v>
      </c>
      <c r="BK160" s="39">
        <v>0.98</v>
      </c>
    </row>
    <row r="161" spans="1:63" x14ac:dyDescent="0.2">
      <c r="A161" s="30">
        <f t="shared" si="32"/>
        <v>2026</v>
      </c>
      <c r="D161" s="30">
        <f t="shared" si="33"/>
        <v>1</v>
      </c>
      <c r="E161" s="30">
        <f t="shared" si="24"/>
        <v>25</v>
      </c>
      <c r="F161" s="30">
        <f t="shared" si="25"/>
        <v>16</v>
      </c>
      <c r="G161" s="30">
        <f t="shared" si="26"/>
        <v>2</v>
      </c>
      <c r="H161" s="30">
        <f t="shared" si="27"/>
        <v>0</v>
      </c>
      <c r="I161" s="30">
        <f t="shared" si="28"/>
        <v>0</v>
      </c>
      <c r="J161" s="30">
        <f t="shared" si="29"/>
        <v>0</v>
      </c>
      <c r="K161" s="30">
        <f t="shared" si="30"/>
        <v>0</v>
      </c>
      <c r="L161" s="30">
        <f t="shared" si="31"/>
        <v>2</v>
      </c>
      <c r="M161" s="38">
        <v>46054</v>
      </c>
      <c r="N161" s="39">
        <v>0</v>
      </c>
      <c r="O161" s="39">
        <v>1.9610000000000001</v>
      </c>
      <c r="P161" s="39">
        <v>0.44800000000000001</v>
      </c>
      <c r="Q161" s="39">
        <v>0</v>
      </c>
      <c r="R161" s="39">
        <v>2.1000000000000001E-2</v>
      </c>
      <c r="S161" s="39">
        <v>0</v>
      </c>
      <c r="T161" s="39">
        <v>0</v>
      </c>
      <c r="U161" s="39">
        <v>7.0279999999999996</v>
      </c>
      <c r="V161" s="39">
        <v>0.40200000000000002</v>
      </c>
      <c r="W161" s="39">
        <v>0</v>
      </c>
      <c r="X161" s="39">
        <v>0</v>
      </c>
      <c r="Y161" s="39">
        <v>2.194</v>
      </c>
      <c r="Z161" s="39">
        <v>1.661</v>
      </c>
      <c r="AA161" s="39">
        <v>0</v>
      </c>
      <c r="AB161" s="39">
        <v>0.30099999999999999</v>
      </c>
      <c r="AC161" s="39">
        <v>0</v>
      </c>
      <c r="AD161" s="39">
        <v>0</v>
      </c>
      <c r="AE161" s="39">
        <v>2.6190000000000002</v>
      </c>
      <c r="AF161" s="39">
        <v>0</v>
      </c>
      <c r="AG161" s="39">
        <v>4.274</v>
      </c>
      <c r="AH161" s="39">
        <v>0</v>
      </c>
      <c r="AI161" s="39">
        <v>1.0589999999999999</v>
      </c>
      <c r="AJ161" s="39">
        <v>0</v>
      </c>
      <c r="AK161" s="39">
        <v>5.1079999999999997</v>
      </c>
      <c r="AL161" s="39">
        <v>1.1619999999999999</v>
      </c>
      <c r="AM161" s="39">
        <v>0</v>
      </c>
      <c r="AN161" s="39">
        <v>0</v>
      </c>
      <c r="AO161" s="39">
        <v>42.761000000000003</v>
      </c>
      <c r="AP161" s="39">
        <v>0.76700000000000002</v>
      </c>
      <c r="AQ161" s="39">
        <v>0</v>
      </c>
      <c r="AR161" s="39">
        <v>1.5860000000000001</v>
      </c>
      <c r="AS161" s="39">
        <v>0</v>
      </c>
      <c r="AT161" s="39">
        <v>0</v>
      </c>
      <c r="AU161" s="39">
        <v>1.1879999999999999</v>
      </c>
      <c r="AV161" s="39">
        <v>0.33</v>
      </c>
      <c r="AW161" s="39">
        <v>7.5999999999999998E-2</v>
      </c>
      <c r="AX161" s="39">
        <v>0</v>
      </c>
      <c r="AY161" s="39">
        <v>0</v>
      </c>
      <c r="AZ161" s="39">
        <v>0</v>
      </c>
      <c r="BA161" s="39">
        <v>6.0609999999999999</v>
      </c>
      <c r="BB161" s="39">
        <v>0</v>
      </c>
      <c r="BC161" s="39">
        <v>10.085000000000001</v>
      </c>
      <c r="BD161" s="39">
        <v>0</v>
      </c>
      <c r="BE161" s="39">
        <v>4.22</v>
      </c>
      <c r="BF161" s="39">
        <v>5.7000000000000002E-2</v>
      </c>
      <c r="BG161" s="39">
        <v>0</v>
      </c>
      <c r="BH161" s="39">
        <v>4.8899999999999997</v>
      </c>
      <c r="BI161" s="39">
        <v>0</v>
      </c>
      <c r="BJ161" s="39">
        <v>0.625</v>
      </c>
      <c r="BK161" s="39">
        <v>0</v>
      </c>
    </row>
    <row r="162" spans="1:63" x14ac:dyDescent="0.2">
      <c r="A162" s="30">
        <f t="shared" si="32"/>
        <v>2026</v>
      </c>
      <c r="D162" s="30">
        <f t="shared" si="33"/>
        <v>0</v>
      </c>
      <c r="E162" s="30">
        <f t="shared" si="24"/>
        <v>30</v>
      </c>
      <c r="F162" s="30">
        <f t="shared" si="25"/>
        <v>11</v>
      </c>
      <c r="G162" s="30">
        <f t="shared" si="26"/>
        <v>0</v>
      </c>
      <c r="H162" s="30">
        <f t="shared" si="27"/>
        <v>0</v>
      </c>
      <c r="I162" s="30">
        <f t="shared" si="28"/>
        <v>0</v>
      </c>
      <c r="J162" s="30">
        <f t="shared" si="29"/>
        <v>0</v>
      </c>
      <c r="K162" s="30">
        <f t="shared" si="30"/>
        <v>0</v>
      </c>
      <c r="L162" s="30">
        <f t="shared" si="31"/>
        <v>3</v>
      </c>
      <c r="M162" s="38">
        <v>46082</v>
      </c>
      <c r="N162" s="39">
        <v>0</v>
      </c>
      <c r="O162" s="39">
        <v>1.07</v>
      </c>
      <c r="P162" s="39">
        <v>0</v>
      </c>
      <c r="Q162" s="39">
        <v>1.1579999999999999</v>
      </c>
      <c r="R162" s="39">
        <v>0</v>
      </c>
      <c r="S162" s="39">
        <v>0</v>
      </c>
      <c r="T162" s="39">
        <v>1.56</v>
      </c>
      <c r="U162" s="39">
        <v>0</v>
      </c>
      <c r="V162" s="39">
        <v>0</v>
      </c>
      <c r="W162" s="39">
        <v>0</v>
      </c>
      <c r="X162" s="39">
        <v>0</v>
      </c>
      <c r="Y162" s="39">
        <v>5.32</v>
      </c>
      <c r="Z162" s="39">
        <v>0</v>
      </c>
      <c r="AA162" s="39">
        <v>3.6280000000000001</v>
      </c>
      <c r="AB162" s="39">
        <v>0.35199999999999998</v>
      </c>
      <c r="AC162" s="39">
        <v>0</v>
      </c>
      <c r="AD162" s="39">
        <v>6.3380000000000001</v>
      </c>
      <c r="AE162" s="39">
        <v>0</v>
      </c>
      <c r="AF162" s="39">
        <v>0</v>
      </c>
      <c r="AG162" s="39">
        <v>1.4990000000000001</v>
      </c>
      <c r="AH162" s="39">
        <v>0.02</v>
      </c>
      <c r="AI162" s="39">
        <v>1.1830000000000001</v>
      </c>
      <c r="AJ162" s="39">
        <v>0.06</v>
      </c>
      <c r="AK162" s="39">
        <v>0</v>
      </c>
      <c r="AL162" s="39">
        <v>0</v>
      </c>
      <c r="AM162" s="39">
        <v>0.61299999999999999</v>
      </c>
      <c r="AN162" s="39">
        <v>0.2</v>
      </c>
      <c r="AO162" s="39">
        <v>0.46600000000000003</v>
      </c>
      <c r="AP162" s="39">
        <v>0</v>
      </c>
      <c r="AQ162" s="39">
        <v>0.311</v>
      </c>
      <c r="AR162" s="39">
        <v>3.5470000000000002</v>
      </c>
      <c r="AS162" s="39">
        <v>0</v>
      </c>
      <c r="AT162" s="39">
        <v>0.70899999999999996</v>
      </c>
      <c r="AU162" s="39">
        <v>0.34200000000000003</v>
      </c>
      <c r="AV162" s="39">
        <v>0</v>
      </c>
      <c r="AW162" s="39">
        <v>0.115</v>
      </c>
      <c r="AX162" s="39">
        <v>0</v>
      </c>
      <c r="AY162" s="39">
        <v>6.2E-2</v>
      </c>
      <c r="AZ162" s="39">
        <v>0.81200000000000006</v>
      </c>
      <c r="BA162" s="39">
        <v>0.52300000000000002</v>
      </c>
      <c r="BB162" s="39">
        <v>0.63100000000000001</v>
      </c>
      <c r="BC162" s="39">
        <v>0.53800000000000003</v>
      </c>
      <c r="BD162" s="39">
        <v>0.224</v>
      </c>
      <c r="BE162" s="39">
        <v>0</v>
      </c>
      <c r="BF162" s="39">
        <v>1.238</v>
      </c>
      <c r="BG162" s="39">
        <v>0.60799999999999998</v>
      </c>
      <c r="BH162" s="39">
        <v>5.5E-2</v>
      </c>
      <c r="BI162" s="39">
        <v>2.2839999999999998</v>
      </c>
      <c r="BJ162" s="39">
        <v>0</v>
      </c>
      <c r="BK162" s="39">
        <v>0.57699999999999996</v>
      </c>
    </row>
    <row r="163" spans="1:63" x14ac:dyDescent="0.2">
      <c r="A163" s="30">
        <f t="shared" si="32"/>
        <v>2026</v>
      </c>
      <c r="D163" s="30">
        <f t="shared" si="33"/>
        <v>0</v>
      </c>
      <c r="E163" s="30">
        <f t="shared" si="24"/>
        <v>2</v>
      </c>
      <c r="F163" s="30">
        <f t="shared" si="25"/>
        <v>0</v>
      </c>
      <c r="G163" s="30">
        <f t="shared" si="26"/>
        <v>0</v>
      </c>
      <c r="H163" s="30">
        <f t="shared" si="27"/>
        <v>0</v>
      </c>
      <c r="I163" s="30">
        <f t="shared" si="28"/>
        <v>0</v>
      </c>
      <c r="J163" s="30">
        <f t="shared" si="29"/>
        <v>0</v>
      </c>
      <c r="K163" s="30">
        <f t="shared" si="30"/>
        <v>0</v>
      </c>
      <c r="L163" s="30">
        <f t="shared" si="31"/>
        <v>4</v>
      </c>
      <c r="M163" s="38">
        <v>46113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9.8000000000000004E-2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1.9E-2</v>
      </c>
      <c r="BC163" s="39">
        <v>0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0</v>
      </c>
      <c r="BK163" s="39">
        <v>0</v>
      </c>
    </row>
    <row r="164" spans="1:63" x14ac:dyDescent="0.2">
      <c r="A164" s="30">
        <f t="shared" si="32"/>
        <v>2026</v>
      </c>
      <c r="D164" s="30">
        <f t="shared" si="33"/>
        <v>0</v>
      </c>
      <c r="E164" s="30">
        <f t="shared" si="24"/>
        <v>11</v>
      </c>
      <c r="F164" s="30">
        <f t="shared" si="25"/>
        <v>2</v>
      </c>
      <c r="G164" s="30">
        <f t="shared" si="26"/>
        <v>0</v>
      </c>
      <c r="H164" s="30">
        <f t="shared" si="27"/>
        <v>0</v>
      </c>
      <c r="I164" s="30">
        <f t="shared" si="28"/>
        <v>0</v>
      </c>
      <c r="J164" s="30">
        <f t="shared" si="29"/>
        <v>0</v>
      </c>
      <c r="K164" s="30">
        <f t="shared" si="30"/>
        <v>0</v>
      </c>
      <c r="L164" s="30">
        <f t="shared" si="31"/>
        <v>5</v>
      </c>
      <c r="M164" s="38">
        <v>46143</v>
      </c>
      <c r="N164" s="39">
        <v>0.317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0.998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7.2999999999999995E-2</v>
      </c>
      <c r="AC164" s="39">
        <v>0</v>
      </c>
      <c r="AD164" s="39">
        <v>0</v>
      </c>
      <c r="AE164" s="39">
        <v>7.0000000000000007E-2</v>
      </c>
      <c r="AF164" s="39">
        <v>0</v>
      </c>
      <c r="AG164" s="39">
        <v>0</v>
      </c>
      <c r="AH164" s="39">
        <v>1.5840000000000001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0.316</v>
      </c>
      <c r="AR164" s="39">
        <v>0.85599999999999998</v>
      </c>
      <c r="AS164" s="39">
        <v>0</v>
      </c>
      <c r="AT164" s="39">
        <v>1.3819999999999999</v>
      </c>
      <c r="AU164" s="39">
        <v>0</v>
      </c>
      <c r="AV164" s="39">
        <v>0</v>
      </c>
      <c r="AW164" s="39">
        <v>0</v>
      </c>
      <c r="AX164" s="39">
        <v>0</v>
      </c>
      <c r="AY164" s="39">
        <v>0.312</v>
      </c>
      <c r="AZ164" s="39">
        <v>0</v>
      </c>
      <c r="BA164" s="39">
        <v>0</v>
      </c>
      <c r="BB164" s="39">
        <v>0.16300000000000001</v>
      </c>
      <c r="BC164" s="39">
        <v>0</v>
      </c>
      <c r="BD164" s="39">
        <v>0</v>
      </c>
      <c r="BE164" s="39">
        <v>0</v>
      </c>
      <c r="BF164" s="39">
        <v>0</v>
      </c>
      <c r="BG164" s="39">
        <v>0.13400000000000001</v>
      </c>
      <c r="BH164" s="39">
        <v>0</v>
      </c>
      <c r="BI164" s="39">
        <v>0</v>
      </c>
      <c r="BJ164" s="39">
        <v>0</v>
      </c>
      <c r="BK164" s="39">
        <v>0</v>
      </c>
    </row>
    <row r="165" spans="1:63" x14ac:dyDescent="0.2">
      <c r="A165" s="30">
        <f t="shared" si="32"/>
        <v>2026</v>
      </c>
      <c r="D165" s="30">
        <f t="shared" si="33"/>
        <v>0</v>
      </c>
      <c r="E165" s="30">
        <f t="shared" si="24"/>
        <v>25</v>
      </c>
      <c r="F165" s="30">
        <f t="shared" si="25"/>
        <v>8</v>
      </c>
      <c r="G165" s="30">
        <f t="shared" si="26"/>
        <v>1</v>
      </c>
      <c r="H165" s="30">
        <f t="shared" si="27"/>
        <v>0</v>
      </c>
      <c r="I165" s="30">
        <f t="shared" si="28"/>
        <v>0</v>
      </c>
      <c r="J165" s="30">
        <f t="shared" si="29"/>
        <v>0</v>
      </c>
      <c r="K165" s="30">
        <f t="shared" si="30"/>
        <v>0</v>
      </c>
      <c r="L165" s="30">
        <f t="shared" si="31"/>
        <v>6</v>
      </c>
      <c r="M165" s="38">
        <v>46174</v>
      </c>
      <c r="N165" s="39">
        <v>0</v>
      </c>
      <c r="O165" s="39">
        <v>17.684000000000001</v>
      </c>
      <c r="P165" s="39">
        <v>0</v>
      </c>
      <c r="Q165" s="39">
        <v>0.39300000000000002</v>
      </c>
      <c r="R165" s="39">
        <v>2.754</v>
      </c>
      <c r="S165" s="39">
        <v>0</v>
      </c>
      <c r="T165" s="39">
        <v>0.61599999999999999</v>
      </c>
      <c r="U165" s="39">
        <v>0.46100000000000002</v>
      </c>
      <c r="V165" s="39">
        <v>0.30199999999999999</v>
      </c>
      <c r="W165" s="39">
        <v>0</v>
      </c>
      <c r="X165" s="39">
        <v>1.8340000000000001</v>
      </c>
      <c r="Y165" s="39">
        <v>0</v>
      </c>
      <c r="Z165" s="39">
        <v>0</v>
      </c>
      <c r="AA165" s="39">
        <v>0.31</v>
      </c>
      <c r="AB165" s="39">
        <v>0.42</v>
      </c>
      <c r="AC165" s="39">
        <v>0</v>
      </c>
      <c r="AD165" s="39">
        <v>0</v>
      </c>
      <c r="AE165" s="39">
        <v>0</v>
      </c>
      <c r="AF165" s="39">
        <v>0.752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1.327</v>
      </c>
      <c r="AN165" s="39">
        <v>0</v>
      </c>
      <c r="AO165" s="39">
        <v>0</v>
      </c>
      <c r="AP165" s="39">
        <v>0</v>
      </c>
      <c r="AQ165" s="39">
        <v>2.5999999999999999E-2</v>
      </c>
      <c r="AR165" s="39">
        <v>0</v>
      </c>
      <c r="AS165" s="39">
        <v>1.2669999999999999</v>
      </c>
      <c r="AT165" s="39">
        <v>0.68799999999999994</v>
      </c>
      <c r="AU165" s="39">
        <v>0.74099999999999999</v>
      </c>
      <c r="AV165" s="39">
        <v>0</v>
      </c>
      <c r="AW165" s="39">
        <v>7.4009999999999998</v>
      </c>
      <c r="AX165" s="39">
        <v>0</v>
      </c>
      <c r="AY165" s="39">
        <v>0.33800000000000002</v>
      </c>
      <c r="AZ165" s="39">
        <v>0</v>
      </c>
      <c r="BA165" s="39">
        <v>0.13400000000000001</v>
      </c>
      <c r="BB165" s="39">
        <v>4.5469999999999997</v>
      </c>
      <c r="BC165" s="39">
        <v>3.194</v>
      </c>
      <c r="BD165" s="39">
        <v>0.45900000000000002</v>
      </c>
      <c r="BE165" s="39">
        <v>0</v>
      </c>
      <c r="BF165" s="39">
        <v>0.59799999999999998</v>
      </c>
      <c r="BG165" s="39">
        <v>0.38600000000000001</v>
      </c>
      <c r="BH165" s="39">
        <v>0.71799999999999997</v>
      </c>
      <c r="BI165" s="39">
        <v>0</v>
      </c>
      <c r="BJ165" s="39">
        <v>0.629</v>
      </c>
      <c r="BK165" s="39">
        <v>0</v>
      </c>
    </row>
    <row r="166" spans="1:63" x14ac:dyDescent="0.2">
      <c r="A166" s="30">
        <f t="shared" si="32"/>
        <v>2026</v>
      </c>
      <c r="D166" s="30">
        <f t="shared" si="33"/>
        <v>23</v>
      </c>
      <c r="E166" s="30">
        <f t="shared" si="24"/>
        <v>50</v>
      </c>
      <c r="F166" s="30">
        <f t="shared" si="25"/>
        <v>49</v>
      </c>
      <c r="G166" s="30">
        <f t="shared" si="26"/>
        <v>40</v>
      </c>
      <c r="H166" s="30">
        <f t="shared" si="27"/>
        <v>7</v>
      </c>
      <c r="I166" s="30">
        <f t="shared" si="28"/>
        <v>1</v>
      </c>
      <c r="J166" s="30">
        <f t="shared" si="29"/>
        <v>0</v>
      </c>
      <c r="K166" s="30">
        <f t="shared" si="30"/>
        <v>0</v>
      </c>
      <c r="L166" s="30">
        <f t="shared" si="31"/>
        <v>7</v>
      </c>
      <c r="M166" s="38">
        <v>46204</v>
      </c>
      <c r="N166" s="39">
        <v>47.895000000000003</v>
      </c>
      <c r="O166" s="39">
        <v>9.1579999999999995</v>
      </c>
      <c r="P166" s="39">
        <v>11.003</v>
      </c>
      <c r="Q166" s="39">
        <v>43.207000000000001</v>
      </c>
      <c r="R166" s="39">
        <v>4.8620000000000001</v>
      </c>
      <c r="S166" s="39">
        <v>126.282</v>
      </c>
      <c r="T166" s="39">
        <v>13.367000000000001</v>
      </c>
      <c r="U166" s="39">
        <v>64.671000000000006</v>
      </c>
      <c r="V166" s="39">
        <v>29.335999999999999</v>
      </c>
      <c r="W166" s="39">
        <v>21.792000000000002</v>
      </c>
      <c r="X166" s="39">
        <v>25.831</v>
      </c>
      <c r="Y166" s="39">
        <v>21.373000000000001</v>
      </c>
      <c r="Z166" s="39">
        <v>28.408999999999999</v>
      </c>
      <c r="AA166" s="39">
        <v>19.739000000000001</v>
      </c>
      <c r="AB166" s="39">
        <v>21.981999999999999</v>
      </c>
      <c r="AC166" s="39">
        <v>23.145</v>
      </c>
      <c r="AD166" s="39">
        <v>59.326000000000001</v>
      </c>
      <c r="AE166" s="39">
        <v>1.766</v>
      </c>
      <c r="AF166" s="39">
        <v>30.373000000000001</v>
      </c>
      <c r="AG166" s="39">
        <v>14.903</v>
      </c>
      <c r="AH166" s="39">
        <v>4.367</v>
      </c>
      <c r="AI166" s="39">
        <v>46.915999999999997</v>
      </c>
      <c r="AJ166" s="39">
        <v>20.306000000000001</v>
      </c>
      <c r="AK166" s="39">
        <v>26.917000000000002</v>
      </c>
      <c r="AL166" s="39">
        <v>28.434000000000001</v>
      </c>
      <c r="AM166" s="39">
        <v>16.178000000000001</v>
      </c>
      <c r="AN166" s="39">
        <v>54.095999999999997</v>
      </c>
      <c r="AO166" s="39">
        <v>5.7770000000000001</v>
      </c>
      <c r="AP166" s="39">
        <v>48.451000000000001</v>
      </c>
      <c r="AQ166" s="39">
        <v>4.1840000000000002</v>
      </c>
      <c r="AR166" s="39">
        <v>11.198</v>
      </c>
      <c r="AS166" s="39">
        <v>35.576000000000001</v>
      </c>
      <c r="AT166" s="39">
        <v>9.7330000000000005</v>
      </c>
      <c r="AU166" s="39">
        <v>57.292999999999999</v>
      </c>
      <c r="AV166" s="39">
        <v>44.331000000000003</v>
      </c>
      <c r="AW166" s="39">
        <v>6.5679999999999996</v>
      </c>
      <c r="AX166" s="39">
        <v>10.787000000000001</v>
      </c>
      <c r="AY166" s="39">
        <v>42.433</v>
      </c>
      <c r="AZ166" s="39">
        <v>26.545999999999999</v>
      </c>
      <c r="BA166" s="39">
        <v>18.873999999999999</v>
      </c>
      <c r="BB166" s="39">
        <v>23.41</v>
      </c>
      <c r="BC166" s="39">
        <v>45.363999999999997</v>
      </c>
      <c r="BD166" s="39">
        <v>21.917000000000002</v>
      </c>
      <c r="BE166" s="39">
        <v>24.071000000000002</v>
      </c>
      <c r="BF166" s="39">
        <v>58.219000000000001</v>
      </c>
      <c r="BG166" s="39">
        <v>0.71</v>
      </c>
      <c r="BH166" s="39">
        <v>15.308999999999999</v>
      </c>
      <c r="BI166" s="39">
        <v>42.301000000000002</v>
      </c>
      <c r="BJ166" s="39">
        <v>51.042999999999999</v>
      </c>
      <c r="BK166" s="39">
        <v>7.0620000000000003</v>
      </c>
    </row>
    <row r="167" spans="1:63" x14ac:dyDescent="0.2">
      <c r="A167" s="30">
        <f t="shared" si="32"/>
        <v>2026</v>
      </c>
      <c r="D167" s="30">
        <f t="shared" si="33"/>
        <v>1</v>
      </c>
      <c r="E167" s="30">
        <f t="shared" si="24"/>
        <v>50</v>
      </c>
      <c r="F167" s="30">
        <f t="shared" si="25"/>
        <v>45</v>
      </c>
      <c r="G167" s="30">
        <f t="shared" si="26"/>
        <v>4</v>
      </c>
      <c r="H167" s="30">
        <f t="shared" si="27"/>
        <v>0</v>
      </c>
      <c r="I167" s="30">
        <f t="shared" si="28"/>
        <v>0</v>
      </c>
      <c r="J167" s="30">
        <f t="shared" si="29"/>
        <v>0</v>
      </c>
      <c r="K167" s="30">
        <f t="shared" si="30"/>
        <v>0</v>
      </c>
      <c r="L167" s="30">
        <f t="shared" si="31"/>
        <v>8</v>
      </c>
      <c r="M167" s="38">
        <v>46235</v>
      </c>
      <c r="N167" s="39">
        <v>0.85299999999999998</v>
      </c>
      <c r="O167" s="39">
        <v>13.452</v>
      </c>
      <c r="P167" s="39">
        <v>4.1120000000000001</v>
      </c>
      <c r="Q167" s="39">
        <v>3.3580000000000001</v>
      </c>
      <c r="R167" s="39">
        <v>5.5830000000000002</v>
      </c>
      <c r="S167" s="39">
        <v>0.42699999999999999</v>
      </c>
      <c r="T167" s="39">
        <v>7.25</v>
      </c>
      <c r="U167" s="39">
        <v>2.5129999999999999</v>
      </c>
      <c r="V167" s="39">
        <v>2.8149999999999999</v>
      </c>
      <c r="W167" s="39">
        <v>5.133</v>
      </c>
      <c r="X167" s="39">
        <v>5.1070000000000002</v>
      </c>
      <c r="Y167" s="39">
        <v>2.5419999999999998</v>
      </c>
      <c r="Z167" s="39">
        <v>2.0150000000000001</v>
      </c>
      <c r="AA167" s="39">
        <v>6.94</v>
      </c>
      <c r="AB167" s="39">
        <v>7.2720000000000002</v>
      </c>
      <c r="AC167" s="39">
        <v>0.68300000000000005</v>
      </c>
      <c r="AD167" s="39">
        <v>1.6459999999999999</v>
      </c>
      <c r="AE167" s="39">
        <v>4.048</v>
      </c>
      <c r="AF167" s="39">
        <v>2.9489999999999998</v>
      </c>
      <c r="AG167" s="39">
        <v>6.25</v>
      </c>
      <c r="AH167" s="39">
        <v>23.768999999999998</v>
      </c>
      <c r="AI167" s="39">
        <v>1.7470000000000001</v>
      </c>
      <c r="AJ167" s="39">
        <v>4.5570000000000004</v>
      </c>
      <c r="AK167" s="39">
        <v>2.161</v>
      </c>
      <c r="AL167" s="39">
        <v>4.4420000000000002</v>
      </c>
      <c r="AM167" s="39">
        <v>5.274</v>
      </c>
      <c r="AN167" s="39">
        <v>9.3070000000000004</v>
      </c>
      <c r="AO167" s="39">
        <v>1.76</v>
      </c>
      <c r="AP167" s="39">
        <v>4.8390000000000004</v>
      </c>
      <c r="AQ167" s="39">
        <v>1.0980000000000001</v>
      </c>
      <c r="AR167" s="39">
        <v>6.2320000000000002</v>
      </c>
      <c r="AS167" s="39">
        <v>3.544</v>
      </c>
      <c r="AT167" s="39">
        <v>3.452</v>
      </c>
      <c r="AU167" s="39">
        <v>41.433999999999997</v>
      </c>
      <c r="AV167" s="39">
        <v>1.0129999999999999</v>
      </c>
      <c r="AW167" s="39">
        <v>8.5500000000000007</v>
      </c>
      <c r="AX167" s="39">
        <v>0.90700000000000003</v>
      </c>
      <c r="AY167" s="39">
        <v>5.89</v>
      </c>
      <c r="AZ167" s="39">
        <v>1.2</v>
      </c>
      <c r="BA167" s="39">
        <v>3.0609999999999999</v>
      </c>
      <c r="BB167" s="39">
        <v>5.37</v>
      </c>
      <c r="BC167" s="39">
        <v>4.8600000000000003</v>
      </c>
      <c r="BD167" s="39">
        <v>6.06</v>
      </c>
      <c r="BE167" s="39">
        <v>0.18099999999999999</v>
      </c>
      <c r="BF167" s="39">
        <v>1.897</v>
      </c>
      <c r="BG167" s="39">
        <v>5.5179999999999998</v>
      </c>
      <c r="BH167" s="39">
        <v>22.969000000000001</v>
      </c>
      <c r="BI167" s="39">
        <v>5.29</v>
      </c>
      <c r="BJ167" s="39">
        <v>4.04</v>
      </c>
      <c r="BK167" s="39">
        <v>3.0310000000000001</v>
      </c>
    </row>
    <row r="168" spans="1:63" x14ac:dyDescent="0.2">
      <c r="A168" s="30">
        <f t="shared" si="32"/>
        <v>2026</v>
      </c>
      <c r="D168" s="30">
        <f t="shared" si="33"/>
        <v>0</v>
      </c>
      <c r="E168" s="30">
        <f t="shared" si="24"/>
        <v>50</v>
      </c>
      <c r="F168" s="30">
        <f t="shared" si="25"/>
        <v>46</v>
      </c>
      <c r="G168" s="30">
        <f t="shared" si="26"/>
        <v>10</v>
      </c>
      <c r="H168" s="30">
        <f t="shared" si="27"/>
        <v>0</v>
      </c>
      <c r="I168" s="30">
        <f t="shared" si="28"/>
        <v>0</v>
      </c>
      <c r="J168" s="30">
        <f t="shared" si="29"/>
        <v>0</v>
      </c>
      <c r="K168" s="30">
        <f t="shared" si="30"/>
        <v>0</v>
      </c>
      <c r="L168" s="30">
        <f t="shared" si="31"/>
        <v>9</v>
      </c>
      <c r="M168" s="38">
        <v>46266</v>
      </c>
      <c r="N168" s="39">
        <v>13.022</v>
      </c>
      <c r="O168" s="39">
        <v>2.1269999999999998</v>
      </c>
      <c r="P168" s="39">
        <v>1.2470000000000001</v>
      </c>
      <c r="Q168" s="39">
        <v>7.6680000000000001</v>
      </c>
      <c r="R168" s="39">
        <v>2.6960000000000002</v>
      </c>
      <c r="S168" s="39">
        <v>10.534000000000001</v>
      </c>
      <c r="T168" s="39">
        <v>14.768000000000001</v>
      </c>
      <c r="U168" s="39">
        <v>13.675000000000001</v>
      </c>
      <c r="V168" s="39">
        <v>5.7309999999999999</v>
      </c>
      <c r="W168" s="39">
        <v>3.5979999999999999</v>
      </c>
      <c r="X168" s="39">
        <v>3.34</v>
      </c>
      <c r="Y168" s="39">
        <v>21.452000000000002</v>
      </c>
      <c r="Z168" s="39">
        <v>2.1509999999999998</v>
      </c>
      <c r="AA168" s="39">
        <v>8.3520000000000003</v>
      </c>
      <c r="AB168" s="39">
        <v>3.5139999999999998</v>
      </c>
      <c r="AC168" s="39">
        <v>4.1550000000000002</v>
      </c>
      <c r="AD168" s="39">
        <v>4.3360000000000003</v>
      </c>
      <c r="AE168" s="39">
        <v>6.7629999999999999</v>
      </c>
      <c r="AF168" s="39">
        <v>0.38100000000000001</v>
      </c>
      <c r="AG168" s="39">
        <v>13.305999999999999</v>
      </c>
      <c r="AH168" s="39">
        <v>2.9780000000000002</v>
      </c>
      <c r="AI168" s="39">
        <v>3.625</v>
      </c>
      <c r="AJ168" s="39">
        <v>2.8420000000000001</v>
      </c>
      <c r="AK168" s="39">
        <v>9.1120000000000001</v>
      </c>
      <c r="AL168" s="39">
        <v>3.2749999999999999</v>
      </c>
      <c r="AM168" s="39">
        <v>6.899</v>
      </c>
      <c r="AN168" s="39">
        <v>2.7280000000000002</v>
      </c>
      <c r="AO168" s="39">
        <v>17.779</v>
      </c>
      <c r="AP168" s="39">
        <v>7.5659999999999998</v>
      </c>
      <c r="AQ168" s="39">
        <v>3.351</v>
      </c>
      <c r="AR168" s="39">
        <v>4.8449999999999998</v>
      </c>
      <c r="AS168" s="39">
        <v>1.2969999999999999</v>
      </c>
      <c r="AT168" s="39">
        <v>1.454</v>
      </c>
      <c r="AU168" s="39">
        <v>14.138</v>
      </c>
      <c r="AV168" s="39">
        <v>5.1580000000000004</v>
      </c>
      <c r="AW168" s="39">
        <v>1.734</v>
      </c>
      <c r="AX168" s="39">
        <v>2.3069999999999999</v>
      </c>
      <c r="AY168" s="39">
        <v>8.6120000000000001</v>
      </c>
      <c r="AZ168" s="39">
        <v>0.01</v>
      </c>
      <c r="BA168" s="39">
        <v>14.218</v>
      </c>
      <c r="BB168" s="39">
        <v>7.65</v>
      </c>
      <c r="BC168" s="39">
        <v>0.76800000000000002</v>
      </c>
      <c r="BD168" s="39">
        <v>7.55</v>
      </c>
      <c r="BE168" s="39">
        <v>4.3579999999999997</v>
      </c>
      <c r="BF168" s="39">
        <v>0.99399999999999999</v>
      </c>
      <c r="BG168" s="39">
        <v>9.2739999999999991</v>
      </c>
      <c r="BH168" s="39">
        <v>3.718</v>
      </c>
      <c r="BI168" s="39">
        <v>22.33</v>
      </c>
      <c r="BJ168" s="39">
        <v>4.577</v>
      </c>
      <c r="BK168" s="39">
        <v>3.4359999999999999</v>
      </c>
    </row>
    <row r="169" spans="1:63" x14ac:dyDescent="0.2">
      <c r="A169" s="30">
        <f t="shared" si="32"/>
        <v>2026</v>
      </c>
      <c r="D169" s="30">
        <f t="shared" si="33"/>
        <v>1</v>
      </c>
      <c r="E169" s="30">
        <f t="shared" si="24"/>
        <v>41</v>
      </c>
      <c r="F169" s="30">
        <f t="shared" si="25"/>
        <v>30</v>
      </c>
      <c r="G169" s="30">
        <f t="shared" si="26"/>
        <v>8</v>
      </c>
      <c r="H169" s="30">
        <f t="shared" si="27"/>
        <v>0</v>
      </c>
      <c r="I169" s="30">
        <f t="shared" si="28"/>
        <v>0</v>
      </c>
      <c r="J169" s="30">
        <f t="shared" si="29"/>
        <v>0</v>
      </c>
      <c r="K169" s="30">
        <f t="shared" si="30"/>
        <v>0</v>
      </c>
      <c r="L169" s="30">
        <f t="shared" si="31"/>
        <v>10</v>
      </c>
      <c r="M169" s="38">
        <v>46296</v>
      </c>
      <c r="N169" s="39">
        <v>0.78300000000000003</v>
      </c>
      <c r="O169" s="39">
        <v>2.0920000000000001</v>
      </c>
      <c r="P169" s="39">
        <v>5.69</v>
      </c>
      <c r="Q169" s="39">
        <v>0</v>
      </c>
      <c r="R169" s="39">
        <v>2.4249999999999998</v>
      </c>
      <c r="S169" s="39">
        <v>0.64300000000000002</v>
      </c>
      <c r="T169" s="39">
        <v>0.17399999999999999</v>
      </c>
      <c r="U169" s="39">
        <v>16.238</v>
      </c>
      <c r="V169" s="39">
        <v>14.473000000000001</v>
      </c>
      <c r="W169" s="39">
        <v>0</v>
      </c>
      <c r="X169" s="39">
        <v>0.505</v>
      </c>
      <c r="Y169" s="39">
        <v>5.2140000000000004</v>
      </c>
      <c r="Z169" s="39">
        <v>2.516</v>
      </c>
      <c r="AA169" s="39">
        <v>1.413</v>
      </c>
      <c r="AB169" s="39">
        <v>2.3140000000000001</v>
      </c>
      <c r="AC169" s="39">
        <v>1.83</v>
      </c>
      <c r="AD169" s="39">
        <v>18.765000000000001</v>
      </c>
      <c r="AE169" s="39">
        <v>3.121</v>
      </c>
      <c r="AF169" s="39">
        <v>0</v>
      </c>
      <c r="AG169" s="39">
        <v>7.4320000000000004</v>
      </c>
      <c r="AH169" s="39">
        <v>1.2849999999999999</v>
      </c>
      <c r="AI169" s="39">
        <v>1.538</v>
      </c>
      <c r="AJ169" s="39">
        <v>12.936999999999999</v>
      </c>
      <c r="AK169" s="39">
        <v>0.375</v>
      </c>
      <c r="AL169" s="39">
        <v>0</v>
      </c>
      <c r="AM169" s="39">
        <v>4.8520000000000003</v>
      </c>
      <c r="AN169" s="39">
        <v>35.045999999999999</v>
      </c>
      <c r="AO169" s="39">
        <v>0.45600000000000002</v>
      </c>
      <c r="AP169" s="39">
        <v>16.611000000000001</v>
      </c>
      <c r="AQ169" s="39">
        <v>0</v>
      </c>
      <c r="AR169" s="39">
        <v>3.7879999999999998</v>
      </c>
      <c r="AS169" s="39">
        <v>3.1859999999999999</v>
      </c>
      <c r="AT169" s="39">
        <v>0.72199999999999998</v>
      </c>
      <c r="AU169" s="39">
        <v>2.1019999999999999</v>
      </c>
      <c r="AV169" s="39">
        <v>1.24</v>
      </c>
      <c r="AW169" s="39">
        <v>0</v>
      </c>
      <c r="AX169" s="39">
        <v>0.34300000000000003</v>
      </c>
      <c r="AY169" s="39">
        <v>0.436</v>
      </c>
      <c r="AZ169" s="39">
        <v>12.61</v>
      </c>
      <c r="BA169" s="39">
        <v>0.318</v>
      </c>
      <c r="BB169" s="39">
        <v>1.2529999999999999</v>
      </c>
      <c r="BC169" s="39">
        <v>0.90100000000000002</v>
      </c>
      <c r="BD169" s="39">
        <v>1.204</v>
      </c>
      <c r="BE169" s="39">
        <v>0</v>
      </c>
      <c r="BF169" s="39">
        <v>10.808999999999999</v>
      </c>
      <c r="BG169" s="39">
        <v>2.8149999999999999</v>
      </c>
      <c r="BH169" s="39">
        <v>6.2960000000000003</v>
      </c>
      <c r="BI169" s="39">
        <v>0</v>
      </c>
      <c r="BJ169" s="39">
        <v>0</v>
      </c>
      <c r="BK169" s="39">
        <v>3.1</v>
      </c>
    </row>
    <row r="170" spans="1:63" x14ac:dyDescent="0.2">
      <c r="A170" s="30">
        <f t="shared" si="32"/>
        <v>2026</v>
      </c>
      <c r="D170" s="30">
        <f t="shared" si="33"/>
        <v>0</v>
      </c>
      <c r="E170" s="30">
        <f t="shared" si="24"/>
        <v>9</v>
      </c>
      <c r="F170" s="30">
        <f t="shared" si="25"/>
        <v>1</v>
      </c>
      <c r="G170" s="30">
        <f t="shared" si="26"/>
        <v>0</v>
      </c>
      <c r="H170" s="30">
        <f t="shared" si="27"/>
        <v>0</v>
      </c>
      <c r="I170" s="30">
        <f t="shared" si="28"/>
        <v>0</v>
      </c>
      <c r="J170" s="30">
        <f t="shared" si="29"/>
        <v>0</v>
      </c>
      <c r="K170" s="30">
        <f t="shared" si="30"/>
        <v>0</v>
      </c>
      <c r="L170" s="30">
        <f t="shared" si="31"/>
        <v>11</v>
      </c>
      <c r="M170" s="38">
        <v>46327</v>
      </c>
      <c r="N170" s="39">
        <v>0</v>
      </c>
      <c r="O170" s="39">
        <v>0.14199999999999999</v>
      </c>
      <c r="P170" s="39">
        <v>0</v>
      </c>
      <c r="Q170" s="39">
        <v>0.68300000000000005</v>
      </c>
      <c r="R170" s="39">
        <v>0</v>
      </c>
      <c r="S170" s="39">
        <v>0</v>
      </c>
      <c r="T170" s="39">
        <v>0</v>
      </c>
      <c r="U170" s="39">
        <v>0</v>
      </c>
      <c r="V170" s="39">
        <v>4.2000000000000003E-2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0</v>
      </c>
      <c r="AM170" s="39">
        <v>0</v>
      </c>
      <c r="AN170" s="39">
        <v>0</v>
      </c>
      <c r="AO170" s="39">
        <v>0</v>
      </c>
      <c r="AP170" s="39">
        <v>0</v>
      </c>
      <c r="AQ170" s="39">
        <v>0.93799999999999994</v>
      </c>
      <c r="AR170" s="39">
        <v>1.8560000000000001</v>
      </c>
      <c r="AS170" s="39">
        <v>0</v>
      </c>
      <c r="AT170" s="39">
        <v>5.0999999999999997E-2</v>
      </c>
      <c r="AU170" s="39">
        <v>0</v>
      </c>
      <c r="AV170" s="39">
        <v>0</v>
      </c>
      <c r="AW170" s="39">
        <v>0</v>
      </c>
      <c r="AX170" s="39">
        <v>0</v>
      </c>
      <c r="AY170" s="39">
        <v>0.63100000000000001</v>
      </c>
      <c r="AZ170" s="39">
        <v>0</v>
      </c>
      <c r="BA170" s="39">
        <v>0</v>
      </c>
      <c r="BB170" s="39">
        <v>0</v>
      </c>
      <c r="BC170" s="39">
        <v>0</v>
      </c>
      <c r="BD170" s="39">
        <v>0</v>
      </c>
      <c r="BE170" s="39">
        <v>0.73099999999999998</v>
      </c>
      <c r="BF170" s="39">
        <v>0</v>
      </c>
      <c r="BG170" s="39">
        <v>0</v>
      </c>
      <c r="BH170" s="39">
        <v>0.78800000000000003</v>
      </c>
      <c r="BI170" s="39">
        <v>0</v>
      </c>
      <c r="BJ170" s="39">
        <v>0</v>
      </c>
      <c r="BK170" s="39">
        <v>0</v>
      </c>
    </row>
    <row r="171" spans="1:63" x14ac:dyDescent="0.2">
      <c r="A171" s="30">
        <f t="shared" si="32"/>
        <v>2026</v>
      </c>
      <c r="D171" s="30">
        <f t="shared" si="33"/>
        <v>1</v>
      </c>
      <c r="E171" s="30">
        <f t="shared" si="24"/>
        <v>42</v>
      </c>
      <c r="F171" s="30">
        <f t="shared" si="25"/>
        <v>33</v>
      </c>
      <c r="G171" s="30">
        <f t="shared" si="26"/>
        <v>10</v>
      </c>
      <c r="H171" s="30">
        <f t="shared" si="27"/>
        <v>0</v>
      </c>
      <c r="I171" s="30">
        <f t="shared" si="28"/>
        <v>0</v>
      </c>
      <c r="J171" s="30">
        <f t="shared" si="29"/>
        <v>0</v>
      </c>
      <c r="K171" s="30">
        <f t="shared" si="30"/>
        <v>0</v>
      </c>
      <c r="L171" s="30">
        <f t="shared" si="31"/>
        <v>12</v>
      </c>
      <c r="M171" s="38">
        <v>46357</v>
      </c>
      <c r="N171" s="39">
        <v>6.4610000000000003</v>
      </c>
      <c r="O171" s="39">
        <v>0.45600000000000002</v>
      </c>
      <c r="P171" s="39">
        <v>0</v>
      </c>
      <c r="Q171" s="39">
        <v>18.402000000000001</v>
      </c>
      <c r="R171" s="39">
        <v>11.606</v>
      </c>
      <c r="S171" s="39">
        <v>0.20599999999999999</v>
      </c>
      <c r="T171" s="39">
        <v>0.754</v>
      </c>
      <c r="U171" s="39">
        <v>20.116</v>
      </c>
      <c r="V171" s="39">
        <v>0</v>
      </c>
      <c r="W171" s="39">
        <v>18.282</v>
      </c>
      <c r="X171" s="39">
        <v>1.0649999999999999</v>
      </c>
      <c r="Y171" s="39">
        <v>1.6519999999999999</v>
      </c>
      <c r="Z171" s="39">
        <v>8.9960000000000004</v>
      </c>
      <c r="AA171" s="39">
        <v>0</v>
      </c>
      <c r="AB171" s="39">
        <v>5.3620000000000001</v>
      </c>
      <c r="AC171" s="39">
        <v>4.3150000000000004</v>
      </c>
      <c r="AD171" s="39">
        <v>19.591999999999999</v>
      </c>
      <c r="AE171" s="39">
        <v>0</v>
      </c>
      <c r="AF171" s="39">
        <v>6.9539999999999997</v>
      </c>
      <c r="AG171" s="39">
        <v>0.88300000000000001</v>
      </c>
      <c r="AH171" s="39">
        <v>6.258</v>
      </c>
      <c r="AI171" s="39">
        <v>1.331</v>
      </c>
      <c r="AJ171" s="39">
        <v>2.2229999999999999</v>
      </c>
      <c r="AK171" s="39">
        <v>1.903</v>
      </c>
      <c r="AL171" s="39">
        <v>4.5949999999999998</v>
      </c>
      <c r="AM171" s="39">
        <v>0.78500000000000003</v>
      </c>
      <c r="AN171" s="39">
        <v>7.4009999999999998</v>
      </c>
      <c r="AO171" s="39">
        <v>0</v>
      </c>
      <c r="AP171" s="39">
        <v>8.4570000000000007</v>
      </c>
      <c r="AQ171" s="39">
        <v>5.1230000000000002</v>
      </c>
      <c r="AR171" s="39">
        <v>4.2160000000000002</v>
      </c>
      <c r="AS171" s="39">
        <v>0</v>
      </c>
      <c r="AT171" s="39">
        <v>1.05</v>
      </c>
      <c r="AU171" s="39">
        <v>1.4770000000000001</v>
      </c>
      <c r="AV171" s="39">
        <v>0.58799999999999997</v>
      </c>
      <c r="AW171" s="39">
        <v>5.5460000000000003</v>
      </c>
      <c r="AX171" s="39">
        <v>0.33800000000000002</v>
      </c>
      <c r="AY171" s="39">
        <v>24.312000000000001</v>
      </c>
      <c r="AZ171" s="39">
        <v>0</v>
      </c>
      <c r="BA171" s="39">
        <v>20.632000000000001</v>
      </c>
      <c r="BB171" s="39">
        <v>4.2999999999999997E-2</v>
      </c>
      <c r="BC171" s="39">
        <v>33.411999999999999</v>
      </c>
      <c r="BD171" s="39">
        <v>8.907</v>
      </c>
      <c r="BE171" s="39">
        <v>1.3149999999999999</v>
      </c>
      <c r="BF171" s="39">
        <v>0.73699999999999999</v>
      </c>
      <c r="BG171" s="39">
        <v>8.9079999999999995</v>
      </c>
      <c r="BH171" s="39">
        <v>2.536</v>
      </c>
      <c r="BI171" s="39">
        <v>10.798</v>
      </c>
      <c r="BJ171" s="39">
        <v>0</v>
      </c>
      <c r="BK171" s="39">
        <v>13.090999999999999</v>
      </c>
    </row>
    <row r="172" spans="1:63" x14ac:dyDescent="0.2">
      <c r="A172" s="30">
        <f t="shared" si="32"/>
        <v>2027</v>
      </c>
      <c r="D172" s="30">
        <f t="shared" si="33"/>
        <v>3</v>
      </c>
      <c r="E172" s="30">
        <f t="shared" si="24"/>
        <v>43</v>
      </c>
      <c r="F172" s="30">
        <f t="shared" si="25"/>
        <v>37</v>
      </c>
      <c r="G172" s="30">
        <f t="shared" si="26"/>
        <v>8</v>
      </c>
      <c r="H172" s="30">
        <f t="shared" si="27"/>
        <v>0</v>
      </c>
      <c r="I172" s="30">
        <f t="shared" si="28"/>
        <v>0</v>
      </c>
      <c r="J172" s="30">
        <f t="shared" si="29"/>
        <v>0</v>
      </c>
      <c r="K172" s="30">
        <f t="shared" si="30"/>
        <v>0</v>
      </c>
      <c r="L172" s="30">
        <f t="shared" si="31"/>
        <v>1</v>
      </c>
      <c r="M172" s="38">
        <v>46388</v>
      </c>
      <c r="N172" s="39">
        <v>4.7050000000000001</v>
      </c>
      <c r="O172" s="39">
        <v>1.6439999999999999</v>
      </c>
      <c r="P172" s="39">
        <v>1.5880000000000001</v>
      </c>
      <c r="Q172" s="39">
        <v>2.004</v>
      </c>
      <c r="R172" s="39">
        <v>0</v>
      </c>
      <c r="S172" s="39">
        <v>12.052</v>
      </c>
      <c r="T172" s="39">
        <v>0.56399999999999995</v>
      </c>
      <c r="U172" s="39">
        <v>3.08</v>
      </c>
      <c r="V172" s="39">
        <v>3.782</v>
      </c>
      <c r="W172" s="39">
        <v>8.2840000000000007</v>
      </c>
      <c r="X172" s="39">
        <v>9.1579999999999995</v>
      </c>
      <c r="Y172" s="39">
        <v>2.7E-2</v>
      </c>
      <c r="Z172" s="39">
        <v>5.5730000000000004</v>
      </c>
      <c r="AA172" s="39">
        <v>2.6930000000000001</v>
      </c>
      <c r="AB172" s="39">
        <v>1.8740000000000001</v>
      </c>
      <c r="AC172" s="39">
        <v>24.826000000000001</v>
      </c>
      <c r="AD172" s="39">
        <v>3.0489999999999999</v>
      </c>
      <c r="AE172" s="39">
        <v>6.8979999999999997</v>
      </c>
      <c r="AF172" s="39">
        <v>29.931000000000001</v>
      </c>
      <c r="AG172" s="39">
        <v>0</v>
      </c>
      <c r="AH172" s="39">
        <v>12.455</v>
      </c>
      <c r="AI172" s="39">
        <v>1.393</v>
      </c>
      <c r="AJ172" s="39">
        <v>0.68100000000000005</v>
      </c>
      <c r="AK172" s="39">
        <v>3.0609999999999999</v>
      </c>
      <c r="AL172" s="39">
        <v>0</v>
      </c>
      <c r="AM172" s="39">
        <v>16.003</v>
      </c>
      <c r="AN172" s="39">
        <v>0</v>
      </c>
      <c r="AO172" s="39">
        <v>41.703000000000003</v>
      </c>
      <c r="AP172" s="39">
        <v>0.81</v>
      </c>
      <c r="AQ172" s="39">
        <v>9.9060000000000006</v>
      </c>
      <c r="AR172" s="39">
        <v>0.64300000000000002</v>
      </c>
      <c r="AS172" s="39">
        <v>5.1970000000000001</v>
      </c>
      <c r="AT172" s="39">
        <v>12.335000000000001</v>
      </c>
      <c r="AU172" s="39">
        <v>1.008</v>
      </c>
      <c r="AV172" s="39">
        <v>0</v>
      </c>
      <c r="AW172" s="39">
        <v>33.268999999999998</v>
      </c>
      <c r="AX172" s="39">
        <v>9.11</v>
      </c>
      <c r="AY172" s="39">
        <v>0</v>
      </c>
      <c r="AZ172" s="39">
        <v>1.911</v>
      </c>
      <c r="BA172" s="39">
        <v>3.2360000000000002</v>
      </c>
      <c r="BB172" s="39">
        <v>2.1379999999999999</v>
      </c>
      <c r="BC172" s="39">
        <v>2.262</v>
      </c>
      <c r="BD172" s="39">
        <v>1.093</v>
      </c>
      <c r="BE172" s="39">
        <v>5.94</v>
      </c>
      <c r="BF172" s="39">
        <v>9.9369999999999994</v>
      </c>
      <c r="BG172" s="39">
        <v>0.121</v>
      </c>
      <c r="BH172" s="39">
        <v>8.7759999999999998</v>
      </c>
      <c r="BI172" s="39">
        <v>0</v>
      </c>
      <c r="BJ172" s="39">
        <v>4.03</v>
      </c>
      <c r="BK172" s="39">
        <v>2.7080000000000002</v>
      </c>
    </row>
    <row r="173" spans="1:63" x14ac:dyDescent="0.2">
      <c r="A173" s="30">
        <f t="shared" si="32"/>
        <v>2027</v>
      </c>
      <c r="D173" s="30">
        <f t="shared" si="33"/>
        <v>0</v>
      </c>
      <c r="E173" s="30">
        <f t="shared" si="24"/>
        <v>27</v>
      </c>
      <c r="F173" s="30">
        <f t="shared" si="25"/>
        <v>13</v>
      </c>
      <c r="G173" s="30">
        <f t="shared" si="26"/>
        <v>0</v>
      </c>
      <c r="H173" s="30">
        <f t="shared" si="27"/>
        <v>0</v>
      </c>
      <c r="I173" s="30">
        <f t="shared" si="28"/>
        <v>0</v>
      </c>
      <c r="J173" s="30">
        <f t="shared" si="29"/>
        <v>0</v>
      </c>
      <c r="K173" s="30">
        <f t="shared" si="30"/>
        <v>0</v>
      </c>
      <c r="L173" s="30">
        <f t="shared" si="31"/>
        <v>2</v>
      </c>
      <c r="M173" s="38">
        <v>46419</v>
      </c>
      <c r="N173" s="39">
        <v>0.35599999999999998</v>
      </c>
      <c r="O173" s="39">
        <v>0.43</v>
      </c>
      <c r="P173" s="39">
        <v>0.14599999999999999</v>
      </c>
      <c r="Q173" s="39">
        <v>0</v>
      </c>
      <c r="R173" s="39">
        <v>0</v>
      </c>
      <c r="S173" s="39">
        <v>4.13</v>
      </c>
      <c r="T173" s="39">
        <v>0</v>
      </c>
      <c r="U173" s="39">
        <v>0.68600000000000005</v>
      </c>
      <c r="V173" s="39">
        <v>0</v>
      </c>
      <c r="W173" s="39">
        <v>0.626</v>
      </c>
      <c r="X173" s="39">
        <v>0</v>
      </c>
      <c r="Y173" s="39">
        <v>2.423</v>
      </c>
      <c r="Z173" s="39">
        <v>0.13900000000000001</v>
      </c>
      <c r="AA173" s="39">
        <v>0</v>
      </c>
      <c r="AB173" s="39">
        <v>0</v>
      </c>
      <c r="AC173" s="39">
        <v>0</v>
      </c>
      <c r="AD173" s="39">
        <v>0</v>
      </c>
      <c r="AE173" s="39">
        <v>3.0339999999999998</v>
      </c>
      <c r="AF173" s="39">
        <v>4.32</v>
      </c>
      <c r="AG173" s="39">
        <v>0</v>
      </c>
      <c r="AH173" s="39">
        <v>0</v>
      </c>
      <c r="AI173" s="39">
        <v>0</v>
      </c>
      <c r="AJ173" s="39">
        <v>0.192</v>
      </c>
      <c r="AK173" s="39">
        <v>4.6669999999999998</v>
      </c>
      <c r="AL173" s="39">
        <v>0.71799999999999997</v>
      </c>
      <c r="AM173" s="39">
        <v>1.4359999999999999</v>
      </c>
      <c r="AN173" s="39">
        <v>0</v>
      </c>
      <c r="AO173" s="39">
        <v>0.53100000000000003</v>
      </c>
      <c r="AP173" s="39">
        <v>0</v>
      </c>
      <c r="AQ173" s="39">
        <v>1.7390000000000001</v>
      </c>
      <c r="AR173" s="39">
        <v>0</v>
      </c>
      <c r="AS173" s="39">
        <v>2.468</v>
      </c>
      <c r="AT173" s="39">
        <v>2.5720000000000001</v>
      </c>
      <c r="AU173" s="39">
        <v>0</v>
      </c>
      <c r="AV173" s="39">
        <v>2.9860000000000002</v>
      </c>
      <c r="AW173" s="39">
        <v>0.41699999999999998</v>
      </c>
      <c r="AX173" s="39">
        <v>0</v>
      </c>
      <c r="AY173" s="39">
        <v>2.1560000000000001</v>
      </c>
      <c r="AZ173" s="39">
        <v>0</v>
      </c>
      <c r="BA173" s="39">
        <v>4.2999999999999997E-2</v>
      </c>
      <c r="BB173" s="39">
        <v>0.86399999999999999</v>
      </c>
      <c r="BC173" s="39">
        <v>0</v>
      </c>
      <c r="BD173" s="39">
        <v>0</v>
      </c>
      <c r="BE173" s="39">
        <v>1.4950000000000001</v>
      </c>
      <c r="BF173" s="39">
        <v>0</v>
      </c>
      <c r="BG173" s="39">
        <v>1.016</v>
      </c>
      <c r="BH173" s="39">
        <v>0</v>
      </c>
      <c r="BI173" s="39">
        <v>0.35899999999999999</v>
      </c>
      <c r="BJ173" s="39">
        <v>0</v>
      </c>
      <c r="BK173" s="39">
        <v>0.23100000000000001</v>
      </c>
    </row>
    <row r="174" spans="1:63" x14ac:dyDescent="0.2">
      <c r="A174" s="30">
        <f t="shared" si="32"/>
        <v>2027</v>
      </c>
      <c r="D174" s="30">
        <f t="shared" si="33"/>
        <v>0</v>
      </c>
      <c r="E174" s="30">
        <f t="shared" si="24"/>
        <v>30</v>
      </c>
      <c r="F174" s="30">
        <f t="shared" si="25"/>
        <v>19</v>
      </c>
      <c r="G174" s="30">
        <f t="shared" si="26"/>
        <v>1</v>
      </c>
      <c r="H174" s="30">
        <f t="shared" si="27"/>
        <v>0</v>
      </c>
      <c r="I174" s="30">
        <f t="shared" si="28"/>
        <v>0</v>
      </c>
      <c r="J174" s="30">
        <f t="shared" si="29"/>
        <v>0</v>
      </c>
      <c r="K174" s="30">
        <f t="shared" si="30"/>
        <v>0</v>
      </c>
      <c r="L174" s="30">
        <f t="shared" si="31"/>
        <v>3</v>
      </c>
      <c r="M174" s="38">
        <v>46447</v>
      </c>
      <c r="N174" s="39">
        <v>9.3209999999999997</v>
      </c>
      <c r="O174" s="39">
        <v>0</v>
      </c>
      <c r="P174" s="39">
        <v>3.4740000000000002</v>
      </c>
      <c r="Q174" s="39">
        <v>0</v>
      </c>
      <c r="R174" s="39">
        <v>1.9770000000000001</v>
      </c>
      <c r="S174" s="39">
        <v>1.32</v>
      </c>
      <c r="T174" s="39">
        <v>2.3239999999999998</v>
      </c>
      <c r="U174" s="39">
        <v>0</v>
      </c>
      <c r="V174" s="39">
        <v>0</v>
      </c>
      <c r="W174" s="39">
        <v>0</v>
      </c>
      <c r="X174" s="39">
        <v>0.501</v>
      </c>
      <c r="Y174" s="39">
        <v>0.77800000000000002</v>
      </c>
      <c r="Z174" s="39">
        <v>2.5000000000000001E-2</v>
      </c>
      <c r="AA174" s="39">
        <v>1.6160000000000001</v>
      </c>
      <c r="AB174" s="39">
        <v>0</v>
      </c>
      <c r="AC174" s="39">
        <v>0</v>
      </c>
      <c r="AD174" s="39">
        <v>0</v>
      </c>
      <c r="AE174" s="39">
        <v>1.0940000000000001</v>
      </c>
      <c r="AF174" s="39">
        <v>10.997999999999999</v>
      </c>
      <c r="AG174" s="39">
        <v>0</v>
      </c>
      <c r="AH174" s="39">
        <v>1.5660000000000001</v>
      </c>
      <c r="AI174" s="39">
        <v>0</v>
      </c>
      <c r="AJ174" s="39">
        <v>0</v>
      </c>
      <c r="AK174" s="39">
        <v>0</v>
      </c>
      <c r="AL174" s="39">
        <v>1.2609999999999999</v>
      </c>
      <c r="AM174" s="39">
        <v>1.3759999999999999</v>
      </c>
      <c r="AN174" s="39">
        <v>0.61099999999999999</v>
      </c>
      <c r="AO174" s="39">
        <v>0</v>
      </c>
      <c r="AP174" s="39">
        <v>1.224</v>
      </c>
      <c r="AQ174" s="39">
        <v>0</v>
      </c>
      <c r="AR174" s="39">
        <v>0.30599999999999999</v>
      </c>
      <c r="AS174" s="39">
        <v>0.312</v>
      </c>
      <c r="AT174" s="39">
        <v>5.9459999999999997</v>
      </c>
      <c r="AU174" s="39">
        <v>0</v>
      </c>
      <c r="AV174" s="39">
        <v>0.64500000000000002</v>
      </c>
      <c r="AW174" s="39">
        <v>0.58299999999999996</v>
      </c>
      <c r="AX174" s="39">
        <v>1.806</v>
      </c>
      <c r="AY174" s="39">
        <v>0</v>
      </c>
      <c r="AZ174" s="39">
        <v>0</v>
      </c>
      <c r="BA174" s="39">
        <v>0.63900000000000001</v>
      </c>
      <c r="BB174" s="39">
        <v>0.88600000000000001</v>
      </c>
      <c r="BC174" s="39">
        <v>0.49</v>
      </c>
      <c r="BD174" s="39">
        <v>0</v>
      </c>
      <c r="BE174" s="39">
        <v>4.3760000000000003</v>
      </c>
      <c r="BF174" s="39">
        <v>2.5529999999999999</v>
      </c>
      <c r="BG174" s="39">
        <v>1.119</v>
      </c>
      <c r="BH174" s="39">
        <v>1.5309999999999999</v>
      </c>
      <c r="BI174" s="39">
        <v>0</v>
      </c>
      <c r="BJ174" s="39">
        <v>5.6289999999999996</v>
      </c>
      <c r="BK174" s="39">
        <v>0</v>
      </c>
    </row>
    <row r="175" spans="1:63" x14ac:dyDescent="0.2">
      <c r="A175" s="30">
        <f t="shared" si="32"/>
        <v>2027</v>
      </c>
      <c r="D175" s="30">
        <f t="shared" si="33"/>
        <v>0</v>
      </c>
      <c r="E175" s="30">
        <f t="shared" si="24"/>
        <v>3</v>
      </c>
      <c r="F175" s="30">
        <f t="shared" si="25"/>
        <v>0</v>
      </c>
      <c r="G175" s="30">
        <f t="shared" si="26"/>
        <v>0</v>
      </c>
      <c r="H175" s="30">
        <f t="shared" si="27"/>
        <v>0</v>
      </c>
      <c r="I175" s="30">
        <f t="shared" si="28"/>
        <v>0</v>
      </c>
      <c r="J175" s="30">
        <f t="shared" si="29"/>
        <v>0</v>
      </c>
      <c r="K175" s="30">
        <f t="shared" si="30"/>
        <v>0</v>
      </c>
      <c r="L175" s="30">
        <f t="shared" si="31"/>
        <v>4</v>
      </c>
      <c r="M175" s="38">
        <v>46478</v>
      </c>
      <c r="N175" s="39">
        <v>0</v>
      </c>
      <c r="O175" s="39">
        <v>0.42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0.318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v>0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0</v>
      </c>
      <c r="BK175" s="39">
        <v>0.61499999999999999</v>
      </c>
    </row>
    <row r="176" spans="1:63" x14ac:dyDescent="0.2">
      <c r="A176" s="30">
        <f t="shared" si="32"/>
        <v>2027</v>
      </c>
      <c r="D176" s="30">
        <f t="shared" si="33"/>
        <v>0</v>
      </c>
      <c r="E176" s="30">
        <f t="shared" si="24"/>
        <v>10</v>
      </c>
      <c r="F176" s="30">
        <f t="shared" si="25"/>
        <v>3</v>
      </c>
      <c r="G176" s="30">
        <f t="shared" si="26"/>
        <v>0</v>
      </c>
      <c r="H176" s="30">
        <f t="shared" si="27"/>
        <v>0</v>
      </c>
      <c r="I176" s="30">
        <f t="shared" si="28"/>
        <v>0</v>
      </c>
      <c r="J176" s="30">
        <f t="shared" si="29"/>
        <v>0</v>
      </c>
      <c r="K176" s="30">
        <f t="shared" si="30"/>
        <v>0</v>
      </c>
      <c r="L176" s="30">
        <f t="shared" si="31"/>
        <v>5</v>
      </c>
      <c r="M176" s="38">
        <v>46508</v>
      </c>
      <c r="N176" s="39">
        <v>0.875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0.46600000000000003</v>
      </c>
      <c r="U176" s="39">
        <v>0</v>
      </c>
      <c r="V176" s="39">
        <v>0</v>
      </c>
      <c r="W176" s="39">
        <v>0</v>
      </c>
      <c r="X176" s="39">
        <v>0</v>
      </c>
      <c r="Y176" s="39">
        <v>1.69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0.32800000000000001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1.0920000000000001</v>
      </c>
      <c r="AO176" s="39">
        <v>0</v>
      </c>
      <c r="AP176" s="39">
        <v>0</v>
      </c>
      <c r="AQ176" s="39">
        <v>0</v>
      </c>
      <c r="AR176" s="39">
        <v>0.432</v>
      </c>
      <c r="AS176" s="39">
        <v>0</v>
      </c>
      <c r="AT176" s="39">
        <v>0</v>
      </c>
      <c r="AU176" s="39">
        <v>7.6999999999999999E-2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2.4689999999999999</v>
      </c>
      <c r="BD176" s="39">
        <v>0</v>
      </c>
      <c r="BE176" s="39">
        <v>0.63900000000000001</v>
      </c>
      <c r="BF176" s="39">
        <v>0</v>
      </c>
      <c r="BG176" s="39">
        <v>0.374</v>
      </c>
      <c r="BH176" s="39">
        <v>0</v>
      </c>
      <c r="BI176" s="39">
        <v>0</v>
      </c>
      <c r="BJ176" s="39">
        <v>0</v>
      </c>
      <c r="BK176" s="39">
        <v>0</v>
      </c>
    </row>
    <row r="177" spans="1:63" x14ac:dyDescent="0.2">
      <c r="A177" s="30">
        <f t="shared" si="32"/>
        <v>2027</v>
      </c>
      <c r="D177" s="30">
        <f t="shared" si="33"/>
        <v>0</v>
      </c>
      <c r="E177" s="30">
        <f t="shared" si="24"/>
        <v>28</v>
      </c>
      <c r="F177" s="30">
        <f t="shared" si="25"/>
        <v>7</v>
      </c>
      <c r="G177" s="30">
        <f t="shared" si="26"/>
        <v>0</v>
      </c>
      <c r="H177" s="30">
        <f t="shared" si="27"/>
        <v>0</v>
      </c>
      <c r="I177" s="30">
        <f t="shared" si="28"/>
        <v>0</v>
      </c>
      <c r="J177" s="30">
        <f t="shared" si="29"/>
        <v>0</v>
      </c>
      <c r="K177" s="30">
        <f t="shared" si="30"/>
        <v>0</v>
      </c>
      <c r="L177" s="30">
        <f t="shared" si="31"/>
        <v>6</v>
      </c>
      <c r="M177" s="38">
        <v>46539</v>
      </c>
      <c r="N177" s="39">
        <v>0</v>
      </c>
      <c r="O177" s="39">
        <v>3.1110000000000002</v>
      </c>
      <c r="P177" s="39">
        <v>0</v>
      </c>
      <c r="Q177" s="39">
        <v>0</v>
      </c>
      <c r="R177" s="39">
        <v>1.2110000000000001</v>
      </c>
      <c r="S177" s="39">
        <v>0</v>
      </c>
      <c r="T177" s="39">
        <v>0.54300000000000004</v>
      </c>
      <c r="U177" s="39">
        <v>0.45400000000000001</v>
      </c>
      <c r="V177" s="39">
        <v>0</v>
      </c>
      <c r="W177" s="39">
        <v>0</v>
      </c>
      <c r="X177" s="39">
        <v>1.4790000000000001</v>
      </c>
      <c r="Y177" s="39">
        <v>0.44</v>
      </c>
      <c r="Z177" s="39">
        <v>0</v>
      </c>
      <c r="AA177" s="39">
        <v>0.71399999999999997</v>
      </c>
      <c r="AB177" s="39">
        <v>0.52800000000000002</v>
      </c>
      <c r="AC177" s="39">
        <v>0.72899999999999998</v>
      </c>
      <c r="AD177" s="39">
        <v>0</v>
      </c>
      <c r="AE177" s="39">
        <v>0</v>
      </c>
      <c r="AF177" s="39">
        <v>0.70799999999999996</v>
      </c>
      <c r="AG177" s="39">
        <v>0</v>
      </c>
      <c r="AH177" s="39">
        <v>1.448</v>
      </c>
      <c r="AI177" s="39">
        <v>0</v>
      </c>
      <c r="AJ177" s="39">
        <v>0</v>
      </c>
      <c r="AK177" s="39">
        <v>0</v>
      </c>
      <c r="AL177" s="39">
        <v>0.106</v>
      </c>
      <c r="AM177" s="39">
        <v>0.48499999999999999</v>
      </c>
      <c r="AN177" s="39">
        <v>6.8000000000000005E-2</v>
      </c>
      <c r="AO177" s="39">
        <v>0.67300000000000004</v>
      </c>
      <c r="AP177" s="39">
        <v>0.72699999999999998</v>
      </c>
      <c r="AQ177" s="39">
        <v>0</v>
      </c>
      <c r="AR177" s="39">
        <v>0</v>
      </c>
      <c r="AS177" s="39">
        <v>0.49399999999999999</v>
      </c>
      <c r="AT177" s="39">
        <v>0</v>
      </c>
      <c r="AU177" s="39">
        <v>1.631</v>
      </c>
      <c r="AV177" s="39">
        <v>0</v>
      </c>
      <c r="AW177" s="39">
        <v>0.70599999999999996</v>
      </c>
      <c r="AX177" s="39">
        <v>0.314</v>
      </c>
      <c r="AY177" s="39">
        <v>0.74299999999999999</v>
      </c>
      <c r="AZ177" s="39">
        <v>0.45</v>
      </c>
      <c r="BA177" s="39">
        <v>0.21</v>
      </c>
      <c r="BB177" s="39">
        <v>0.69399999999999995</v>
      </c>
      <c r="BC177" s="39">
        <v>0.89700000000000002</v>
      </c>
      <c r="BD177" s="39">
        <v>0</v>
      </c>
      <c r="BE177" s="39">
        <v>1.5680000000000001</v>
      </c>
      <c r="BF177" s="39">
        <v>0.23599999999999999</v>
      </c>
      <c r="BG177" s="39">
        <v>0</v>
      </c>
      <c r="BH177" s="39">
        <v>0</v>
      </c>
      <c r="BI177" s="39">
        <v>0</v>
      </c>
      <c r="BJ177" s="39">
        <v>1.2809999999999999</v>
      </c>
      <c r="BK177" s="39">
        <v>0</v>
      </c>
    </row>
    <row r="178" spans="1:63" x14ac:dyDescent="0.2">
      <c r="A178" s="30">
        <f t="shared" si="32"/>
        <v>2027</v>
      </c>
      <c r="D178" s="30">
        <f t="shared" si="33"/>
        <v>25</v>
      </c>
      <c r="E178" s="30">
        <f t="shared" si="24"/>
        <v>50</v>
      </c>
      <c r="F178" s="30">
        <f t="shared" si="25"/>
        <v>50</v>
      </c>
      <c r="G178" s="30">
        <f t="shared" si="26"/>
        <v>42</v>
      </c>
      <c r="H178" s="30">
        <f t="shared" si="27"/>
        <v>7</v>
      </c>
      <c r="I178" s="30">
        <f t="shared" si="28"/>
        <v>1</v>
      </c>
      <c r="J178" s="30">
        <f t="shared" si="29"/>
        <v>0</v>
      </c>
      <c r="K178" s="30">
        <f t="shared" si="30"/>
        <v>0</v>
      </c>
      <c r="L178" s="30">
        <f t="shared" si="31"/>
        <v>7</v>
      </c>
      <c r="M178" s="38">
        <v>46569</v>
      </c>
      <c r="N178" s="39">
        <v>10.231</v>
      </c>
      <c r="O178" s="39">
        <v>65.971000000000004</v>
      </c>
      <c r="P178" s="39">
        <v>17.504999999999999</v>
      </c>
      <c r="Q178" s="39">
        <v>31.786999999999999</v>
      </c>
      <c r="R178" s="39">
        <v>42.076999999999998</v>
      </c>
      <c r="S178" s="39">
        <v>11.884</v>
      </c>
      <c r="T178" s="39">
        <v>15.087</v>
      </c>
      <c r="U178" s="39">
        <v>32.700000000000003</v>
      </c>
      <c r="V178" s="39">
        <v>9.3369999999999997</v>
      </c>
      <c r="W178" s="39">
        <v>41.350999999999999</v>
      </c>
      <c r="X178" s="39">
        <v>31.529</v>
      </c>
      <c r="Y178" s="39">
        <v>17.314</v>
      </c>
      <c r="Z178" s="39">
        <v>13.148</v>
      </c>
      <c r="AA178" s="39">
        <v>31.882000000000001</v>
      </c>
      <c r="AB178" s="39">
        <v>5.907</v>
      </c>
      <c r="AC178" s="39">
        <v>80.617000000000004</v>
      </c>
      <c r="AD178" s="39">
        <v>31.033000000000001</v>
      </c>
      <c r="AE178" s="39">
        <v>16.265999999999998</v>
      </c>
      <c r="AF178" s="39">
        <v>25.532</v>
      </c>
      <c r="AG178" s="39">
        <v>20.474</v>
      </c>
      <c r="AH178" s="39">
        <v>9.1359999999999992</v>
      </c>
      <c r="AI178" s="39">
        <v>42.88</v>
      </c>
      <c r="AJ178" s="39">
        <v>21.475999999999999</v>
      </c>
      <c r="AK178" s="39">
        <v>22.603999999999999</v>
      </c>
      <c r="AL178" s="39">
        <v>27.498000000000001</v>
      </c>
      <c r="AM178" s="39">
        <v>20.158000000000001</v>
      </c>
      <c r="AN178" s="39">
        <v>7.8289999999999997</v>
      </c>
      <c r="AO178" s="39">
        <v>51.222000000000001</v>
      </c>
      <c r="AP178" s="39">
        <v>7.6559999999999997</v>
      </c>
      <c r="AQ178" s="39">
        <v>49.338999999999999</v>
      </c>
      <c r="AR178" s="39">
        <v>43.390999999999998</v>
      </c>
      <c r="AS178" s="39">
        <v>11.791</v>
      </c>
      <c r="AT178" s="39">
        <v>19.236000000000001</v>
      </c>
      <c r="AU178" s="39">
        <v>33.265999999999998</v>
      </c>
      <c r="AV178" s="39">
        <v>2.7250000000000001</v>
      </c>
      <c r="AW178" s="39">
        <v>72.204999999999998</v>
      </c>
      <c r="AX178" s="39">
        <v>103.751</v>
      </c>
      <c r="AY178" s="39">
        <v>2.9550000000000001</v>
      </c>
      <c r="AZ178" s="39">
        <v>51.485999999999997</v>
      </c>
      <c r="BA178" s="39">
        <v>11.042</v>
      </c>
      <c r="BB178" s="39">
        <v>37.046999999999997</v>
      </c>
      <c r="BC178" s="39">
        <v>31.952000000000002</v>
      </c>
      <c r="BD178" s="39">
        <v>18.355</v>
      </c>
      <c r="BE178" s="39">
        <v>28.908999999999999</v>
      </c>
      <c r="BF178" s="39">
        <v>14.256</v>
      </c>
      <c r="BG178" s="39">
        <v>34.409999999999997</v>
      </c>
      <c r="BH178" s="39">
        <v>1.8939999999999999</v>
      </c>
      <c r="BI178" s="39">
        <v>64.010000000000005</v>
      </c>
      <c r="BJ178" s="39">
        <v>34.405000000000001</v>
      </c>
      <c r="BK178" s="39">
        <v>14.613</v>
      </c>
    </row>
    <row r="179" spans="1:63" x14ac:dyDescent="0.2">
      <c r="A179" s="30">
        <f t="shared" si="32"/>
        <v>2027</v>
      </c>
      <c r="D179" s="30">
        <f t="shared" si="33"/>
        <v>1</v>
      </c>
      <c r="E179" s="30">
        <f t="shared" si="24"/>
        <v>50</v>
      </c>
      <c r="F179" s="30">
        <f t="shared" si="25"/>
        <v>48</v>
      </c>
      <c r="G179" s="30">
        <f t="shared" si="26"/>
        <v>4</v>
      </c>
      <c r="H179" s="30">
        <f t="shared" si="27"/>
        <v>0</v>
      </c>
      <c r="I179" s="30">
        <f t="shared" si="28"/>
        <v>0</v>
      </c>
      <c r="J179" s="30">
        <f t="shared" si="29"/>
        <v>0</v>
      </c>
      <c r="K179" s="30">
        <f t="shared" si="30"/>
        <v>0</v>
      </c>
      <c r="L179" s="30">
        <f t="shared" si="31"/>
        <v>8</v>
      </c>
      <c r="M179" s="38">
        <v>46600</v>
      </c>
      <c r="N179" s="39">
        <v>1.4359999999999999</v>
      </c>
      <c r="O179" s="39">
        <v>2.6480000000000001</v>
      </c>
      <c r="P179" s="39">
        <v>3.3620000000000001</v>
      </c>
      <c r="Q179" s="39">
        <v>8.3239999999999998</v>
      </c>
      <c r="R179" s="39">
        <v>4.2009999999999996</v>
      </c>
      <c r="S179" s="39">
        <v>0.374</v>
      </c>
      <c r="T179" s="39">
        <v>1.637</v>
      </c>
      <c r="U179" s="39">
        <v>3.6949999999999998</v>
      </c>
      <c r="V179" s="39">
        <v>3.423</v>
      </c>
      <c r="W179" s="39">
        <v>3.3820000000000001</v>
      </c>
      <c r="X179" s="39">
        <v>3.258</v>
      </c>
      <c r="Y179" s="39">
        <v>1.6819999999999999</v>
      </c>
      <c r="Z179" s="39">
        <v>2.633</v>
      </c>
      <c r="AA179" s="39">
        <v>3.92</v>
      </c>
      <c r="AB179" s="39">
        <v>1.0999999999999999E-2</v>
      </c>
      <c r="AC179" s="39">
        <v>3.665</v>
      </c>
      <c r="AD179" s="39">
        <v>1.506</v>
      </c>
      <c r="AE179" s="39">
        <v>6.2519999999999998</v>
      </c>
      <c r="AF179" s="39">
        <v>2.0779999999999998</v>
      </c>
      <c r="AG179" s="39">
        <v>1.7370000000000001</v>
      </c>
      <c r="AH179" s="39">
        <v>34.606000000000002</v>
      </c>
      <c r="AI179" s="39">
        <v>1.6970000000000001</v>
      </c>
      <c r="AJ179" s="39">
        <v>2.5760000000000001</v>
      </c>
      <c r="AK179" s="39">
        <v>6.5439999999999996</v>
      </c>
      <c r="AL179" s="39">
        <v>2.327</v>
      </c>
      <c r="AM179" s="39">
        <v>3.6970000000000001</v>
      </c>
      <c r="AN179" s="39">
        <v>3.4689999999999999</v>
      </c>
      <c r="AO179" s="39">
        <v>2.8260000000000001</v>
      </c>
      <c r="AP179" s="39">
        <v>2.778</v>
      </c>
      <c r="AQ179" s="39">
        <v>3.1059999999999999</v>
      </c>
      <c r="AR179" s="39">
        <v>1.52</v>
      </c>
      <c r="AS179" s="39">
        <v>6.8760000000000003</v>
      </c>
      <c r="AT179" s="39">
        <v>2.7480000000000002</v>
      </c>
      <c r="AU179" s="39">
        <v>14.462999999999999</v>
      </c>
      <c r="AV179" s="39">
        <v>7.8289999999999997</v>
      </c>
      <c r="AW179" s="39">
        <v>2.2050000000000001</v>
      </c>
      <c r="AX179" s="39">
        <v>2.8210000000000002</v>
      </c>
      <c r="AY179" s="39">
        <v>3.0070000000000001</v>
      </c>
      <c r="AZ179" s="39">
        <v>10.451000000000001</v>
      </c>
      <c r="BA179" s="39">
        <v>1.141</v>
      </c>
      <c r="BB179" s="39">
        <v>5.2309999999999999</v>
      </c>
      <c r="BC179" s="39">
        <v>1.048</v>
      </c>
      <c r="BD179" s="39">
        <v>1.3460000000000001</v>
      </c>
      <c r="BE179" s="39">
        <v>2.403</v>
      </c>
      <c r="BF179" s="39">
        <v>4.3869999999999996</v>
      </c>
      <c r="BG179" s="39">
        <v>2.3370000000000002</v>
      </c>
      <c r="BH179" s="39">
        <v>20.119</v>
      </c>
      <c r="BI179" s="39">
        <v>2.2789999999999999</v>
      </c>
      <c r="BJ179" s="39">
        <v>2.1819999999999999</v>
      </c>
      <c r="BK179" s="39">
        <v>6.68</v>
      </c>
    </row>
    <row r="180" spans="1:63" x14ac:dyDescent="0.2">
      <c r="A180" s="30">
        <f t="shared" si="32"/>
        <v>2027</v>
      </c>
      <c r="D180" s="30">
        <f t="shared" si="33"/>
        <v>4</v>
      </c>
      <c r="E180" s="30">
        <f t="shared" si="24"/>
        <v>50</v>
      </c>
      <c r="F180" s="30">
        <f t="shared" si="25"/>
        <v>48</v>
      </c>
      <c r="G180" s="30">
        <f t="shared" si="26"/>
        <v>20</v>
      </c>
      <c r="H180" s="30">
        <f t="shared" si="27"/>
        <v>1</v>
      </c>
      <c r="I180" s="30">
        <f t="shared" si="28"/>
        <v>0</v>
      </c>
      <c r="J180" s="30">
        <f t="shared" si="29"/>
        <v>0</v>
      </c>
      <c r="K180" s="30">
        <f t="shared" si="30"/>
        <v>0</v>
      </c>
      <c r="L180" s="30">
        <f t="shared" si="31"/>
        <v>9</v>
      </c>
      <c r="M180" s="38">
        <v>46631</v>
      </c>
      <c r="N180" s="39">
        <v>3.0139999999999998</v>
      </c>
      <c r="O180" s="39">
        <v>13.933999999999999</v>
      </c>
      <c r="P180" s="39">
        <v>14.875</v>
      </c>
      <c r="Q180" s="39">
        <v>4.7220000000000004</v>
      </c>
      <c r="R180" s="39">
        <v>0.159</v>
      </c>
      <c r="S180" s="39">
        <v>23.681000000000001</v>
      </c>
      <c r="T180" s="39">
        <v>8.6039999999999992</v>
      </c>
      <c r="U180" s="39">
        <v>41.594999999999999</v>
      </c>
      <c r="V180" s="39">
        <v>9.2360000000000007</v>
      </c>
      <c r="W180" s="39">
        <v>4.6680000000000001</v>
      </c>
      <c r="X180" s="39">
        <v>1.5489999999999999</v>
      </c>
      <c r="Y180" s="39">
        <v>24.538</v>
      </c>
      <c r="Z180" s="39">
        <v>4.57</v>
      </c>
      <c r="AA180" s="39">
        <v>17.123000000000001</v>
      </c>
      <c r="AB180" s="39">
        <v>23.402999999999999</v>
      </c>
      <c r="AC180" s="39">
        <v>2.36</v>
      </c>
      <c r="AD180" s="39">
        <v>5.4710000000000001</v>
      </c>
      <c r="AE180" s="39">
        <v>15.646000000000001</v>
      </c>
      <c r="AF180" s="39">
        <v>2.1720000000000002</v>
      </c>
      <c r="AG180" s="39">
        <v>14.739000000000001</v>
      </c>
      <c r="AH180" s="39">
        <v>3.8730000000000002</v>
      </c>
      <c r="AI180" s="39">
        <v>5.2249999999999996</v>
      </c>
      <c r="AJ180" s="39">
        <v>12.920999999999999</v>
      </c>
      <c r="AK180" s="39">
        <v>2.2970000000000002</v>
      </c>
      <c r="AL180" s="39">
        <v>15.609</v>
      </c>
      <c r="AM180" s="39">
        <v>4.8040000000000003</v>
      </c>
      <c r="AN180" s="39">
        <v>29.594999999999999</v>
      </c>
      <c r="AO180" s="39">
        <v>3.9369999999999998</v>
      </c>
      <c r="AP180" s="39">
        <v>11.193</v>
      </c>
      <c r="AQ180" s="39">
        <v>3.4609999999999999</v>
      </c>
      <c r="AR180" s="39">
        <v>7.95</v>
      </c>
      <c r="AS180" s="39">
        <v>9.4030000000000005</v>
      </c>
      <c r="AT180" s="39">
        <v>3.3780000000000001</v>
      </c>
      <c r="AU180" s="39">
        <v>10.644</v>
      </c>
      <c r="AV180" s="39">
        <v>6.3109999999999999</v>
      </c>
      <c r="AW180" s="39">
        <v>4.048</v>
      </c>
      <c r="AX180" s="39">
        <v>19.14</v>
      </c>
      <c r="AY180" s="39">
        <v>1.016</v>
      </c>
      <c r="AZ180" s="39">
        <v>17.812000000000001</v>
      </c>
      <c r="BA180" s="39">
        <v>4.4169999999999998</v>
      </c>
      <c r="BB180" s="39">
        <v>2.1970000000000001</v>
      </c>
      <c r="BC180" s="39">
        <v>31.658999999999999</v>
      </c>
      <c r="BD180" s="39">
        <v>6.0469999999999997</v>
      </c>
      <c r="BE180" s="39">
        <v>6.2320000000000002</v>
      </c>
      <c r="BF180" s="39">
        <v>0.41499999999999998</v>
      </c>
      <c r="BG180" s="39">
        <v>19.722999999999999</v>
      </c>
      <c r="BH180" s="39">
        <v>3.254</v>
      </c>
      <c r="BI180" s="39">
        <v>53.688000000000002</v>
      </c>
      <c r="BJ180" s="39">
        <v>3.105</v>
      </c>
      <c r="BK180" s="39">
        <v>12.308999999999999</v>
      </c>
    </row>
    <row r="181" spans="1:63" x14ac:dyDescent="0.2">
      <c r="A181" s="30">
        <f t="shared" si="32"/>
        <v>2027</v>
      </c>
      <c r="D181" s="30">
        <f t="shared" si="33"/>
        <v>3</v>
      </c>
      <c r="E181" s="30">
        <f t="shared" si="24"/>
        <v>44</v>
      </c>
      <c r="F181" s="30">
        <f t="shared" si="25"/>
        <v>35</v>
      </c>
      <c r="G181" s="30">
        <f t="shared" si="26"/>
        <v>7</v>
      </c>
      <c r="H181" s="30">
        <f t="shared" si="27"/>
        <v>1</v>
      </c>
      <c r="I181" s="30">
        <f t="shared" si="28"/>
        <v>0</v>
      </c>
      <c r="J181" s="30">
        <f t="shared" si="29"/>
        <v>0</v>
      </c>
      <c r="K181" s="30">
        <f t="shared" si="30"/>
        <v>0</v>
      </c>
      <c r="L181" s="30">
        <f t="shared" si="31"/>
        <v>10</v>
      </c>
      <c r="M181" s="38">
        <v>46661</v>
      </c>
      <c r="N181" s="39">
        <v>1.6870000000000001</v>
      </c>
      <c r="O181" s="39">
        <v>4.4560000000000004</v>
      </c>
      <c r="P181" s="39">
        <v>1.4330000000000001</v>
      </c>
      <c r="Q181" s="39">
        <v>7.7990000000000004</v>
      </c>
      <c r="R181" s="39">
        <v>0.95199999999999996</v>
      </c>
      <c r="S181" s="39">
        <v>5.6529999999999996</v>
      </c>
      <c r="T181" s="39">
        <v>0</v>
      </c>
      <c r="U181" s="39">
        <v>61.009</v>
      </c>
      <c r="V181" s="39">
        <v>0.45800000000000002</v>
      </c>
      <c r="W181" s="39">
        <v>1.6639999999999999</v>
      </c>
      <c r="X181" s="39">
        <v>1.2310000000000001</v>
      </c>
      <c r="Y181" s="39">
        <v>1.8</v>
      </c>
      <c r="Z181" s="39">
        <v>4.9279999999999999</v>
      </c>
      <c r="AA181" s="39">
        <v>1.242</v>
      </c>
      <c r="AB181" s="39">
        <v>5.3250000000000002</v>
      </c>
      <c r="AC181" s="39">
        <v>1.3420000000000001</v>
      </c>
      <c r="AD181" s="39">
        <v>20.207999999999998</v>
      </c>
      <c r="AE181" s="39">
        <v>2.9950000000000001</v>
      </c>
      <c r="AF181" s="39">
        <v>0.88400000000000001</v>
      </c>
      <c r="AG181" s="39">
        <v>1.159</v>
      </c>
      <c r="AH181" s="39">
        <v>10.946999999999999</v>
      </c>
      <c r="AI181" s="39">
        <v>0.08</v>
      </c>
      <c r="AJ181" s="39">
        <v>5.4660000000000002</v>
      </c>
      <c r="AK181" s="39">
        <v>0.62</v>
      </c>
      <c r="AL181" s="39">
        <v>1.3560000000000001</v>
      </c>
      <c r="AM181" s="39">
        <v>0.26200000000000001</v>
      </c>
      <c r="AN181" s="39">
        <v>27.552</v>
      </c>
      <c r="AO181" s="39">
        <v>0.97899999999999998</v>
      </c>
      <c r="AP181" s="39">
        <v>0.83599999999999997</v>
      </c>
      <c r="AQ181" s="39">
        <v>5.04</v>
      </c>
      <c r="AR181" s="39">
        <v>21.745999999999999</v>
      </c>
      <c r="AS181" s="39">
        <v>0</v>
      </c>
      <c r="AT181" s="39">
        <v>1.1990000000000001</v>
      </c>
      <c r="AU181" s="39">
        <v>3.7429999999999999</v>
      </c>
      <c r="AV181" s="39">
        <v>0</v>
      </c>
      <c r="AW181" s="39">
        <v>13.007999999999999</v>
      </c>
      <c r="AX181" s="39">
        <v>0.45200000000000001</v>
      </c>
      <c r="AY181" s="39">
        <v>4.6100000000000003</v>
      </c>
      <c r="AZ181" s="39">
        <v>2.8250000000000002</v>
      </c>
      <c r="BA181" s="39">
        <v>1.913</v>
      </c>
      <c r="BB181" s="39">
        <v>3.8420000000000001</v>
      </c>
      <c r="BC181" s="39">
        <v>0</v>
      </c>
      <c r="BD181" s="39">
        <v>7.1180000000000003</v>
      </c>
      <c r="BE181" s="39">
        <v>1.7090000000000001</v>
      </c>
      <c r="BF181" s="39">
        <v>31.007999999999999</v>
      </c>
      <c r="BG181" s="39">
        <v>0</v>
      </c>
      <c r="BH181" s="39">
        <v>0</v>
      </c>
      <c r="BI181" s="39">
        <v>6.4980000000000002</v>
      </c>
      <c r="BJ181" s="39">
        <v>1.095</v>
      </c>
      <c r="BK181" s="39">
        <v>2.2839999999999998</v>
      </c>
    </row>
    <row r="182" spans="1:63" x14ac:dyDescent="0.2">
      <c r="A182" s="30">
        <f t="shared" si="32"/>
        <v>2027</v>
      </c>
      <c r="D182" s="30">
        <f t="shared" si="33"/>
        <v>0</v>
      </c>
      <c r="E182" s="30">
        <f t="shared" si="24"/>
        <v>8</v>
      </c>
      <c r="F182" s="30">
        <f t="shared" si="25"/>
        <v>4</v>
      </c>
      <c r="G182" s="30">
        <f t="shared" si="26"/>
        <v>0</v>
      </c>
      <c r="H182" s="30">
        <f t="shared" si="27"/>
        <v>0</v>
      </c>
      <c r="I182" s="30">
        <f t="shared" si="28"/>
        <v>0</v>
      </c>
      <c r="J182" s="30">
        <f t="shared" si="29"/>
        <v>0</v>
      </c>
      <c r="K182" s="30">
        <f t="shared" si="30"/>
        <v>0</v>
      </c>
      <c r="L182" s="30">
        <f t="shared" si="31"/>
        <v>11</v>
      </c>
      <c r="M182" s="38">
        <v>46692</v>
      </c>
      <c r="N182" s="39">
        <v>0</v>
      </c>
      <c r="O182" s="39">
        <v>0.45400000000000001</v>
      </c>
      <c r="P182" s="39">
        <v>0</v>
      </c>
      <c r="Q182" s="39">
        <v>0</v>
      </c>
      <c r="R182" s="39">
        <v>0</v>
      </c>
      <c r="S182" s="39">
        <v>0</v>
      </c>
      <c r="T182" s="39">
        <v>2.4609999999999999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3.1480000000000001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3.1E-2</v>
      </c>
      <c r="AM182" s="39">
        <v>0</v>
      </c>
      <c r="AN182" s="39">
        <v>0</v>
      </c>
      <c r="AO182" s="39">
        <v>0</v>
      </c>
      <c r="AP182" s="39">
        <v>0</v>
      </c>
      <c r="AQ182" s="39">
        <v>0</v>
      </c>
      <c r="AR182" s="39">
        <v>2.5270000000000001</v>
      </c>
      <c r="AS182" s="39">
        <v>0</v>
      </c>
      <c r="AT182" s="39">
        <v>1.016</v>
      </c>
      <c r="AU182" s="39">
        <v>0</v>
      </c>
      <c r="AV182" s="39">
        <v>0</v>
      </c>
      <c r="AW182" s="39">
        <v>0</v>
      </c>
      <c r="AX182" s="39">
        <v>0</v>
      </c>
      <c r="AY182" s="39">
        <v>0</v>
      </c>
      <c r="AZ182" s="39">
        <v>0</v>
      </c>
      <c r="BA182" s="39">
        <v>0</v>
      </c>
      <c r="BB182" s="39">
        <v>0</v>
      </c>
      <c r="BC182" s="39">
        <v>0</v>
      </c>
      <c r="BD182" s="39">
        <v>0</v>
      </c>
      <c r="BE182" s="39">
        <v>0</v>
      </c>
      <c r="BF182" s="39">
        <v>2.4E-2</v>
      </c>
      <c r="BG182" s="39">
        <v>0</v>
      </c>
      <c r="BH182" s="39">
        <v>0.63600000000000001</v>
      </c>
      <c r="BI182" s="39">
        <v>0</v>
      </c>
      <c r="BJ182" s="39">
        <v>0</v>
      </c>
      <c r="BK182" s="39">
        <v>0</v>
      </c>
    </row>
    <row r="183" spans="1:63" x14ac:dyDescent="0.2">
      <c r="A183" s="30">
        <f t="shared" si="32"/>
        <v>2027</v>
      </c>
      <c r="D183" s="30">
        <f t="shared" si="33"/>
        <v>3</v>
      </c>
      <c r="E183" s="30">
        <f t="shared" si="24"/>
        <v>44</v>
      </c>
      <c r="F183" s="30">
        <f t="shared" si="25"/>
        <v>37</v>
      </c>
      <c r="G183" s="30">
        <f t="shared" si="26"/>
        <v>11</v>
      </c>
      <c r="H183" s="30">
        <f t="shared" si="27"/>
        <v>0</v>
      </c>
      <c r="I183" s="30">
        <f t="shared" si="28"/>
        <v>0</v>
      </c>
      <c r="J183" s="30">
        <f t="shared" si="29"/>
        <v>0</v>
      </c>
      <c r="K183" s="30">
        <f t="shared" si="30"/>
        <v>0</v>
      </c>
      <c r="L183" s="30">
        <f t="shared" si="31"/>
        <v>12</v>
      </c>
      <c r="M183" s="38">
        <v>46722</v>
      </c>
      <c r="N183" s="39">
        <v>1.071</v>
      </c>
      <c r="O183" s="39">
        <v>5.4130000000000003</v>
      </c>
      <c r="P183" s="39">
        <v>0</v>
      </c>
      <c r="Q183" s="39">
        <v>18.623999999999999</v>
      </c>
      <c r="R183" s="39">
        <v>0.20699999999999999</v>
      </c>
      <c r="S183" s="39">
        <v>7.976</v>
      </c>
      <c r="T183" s="39">
        <v>0</v>
      </c>
      <c r="U183" s="39">
        <v>26.896999999999998</v>
      </c>
      <c r="V183" s="39">
        <v>4.8099999999999996</v>
      </c>
      <c r="W183" s="39">
        <v>2.94</v>
      </c>
      <c r="X183" s="39">
        <v>1.2090000000000001</v>
      </c>
      <c r="Y183" s="39">
        <v>7.24</v>
      </c>
      <c r="Z183" s="39">
        <v>0.59899999999999998</v>
      </c>
      <c r="AA183" s="39">
        <v>10.013999999999999</v>
      </c>
      <c r="AB183" s="39">
        <v>1.696</v>
      </c>
      <c r="AC183" s="39">
        <v>5.3959999999999999</v>
      </c>
      <c r="AD183" s="39">
        <v>9.6639999999999997</v>
      </c>
      <c r="AE183" s="39">
        <v>0</v>
      </c>
      <c r="AF183" s="39">
        <v>12.413</v>
      </c>
      <c r="AG183" s="39">
        <v>0.05</v>
      </c>
      <c r="AH183" s="39">
        <v>7.0229999999999997</v>
      </c>
      <c r="AI183" s="39">
        <v>2.2650000000000001</v>
      </c>
      <c r="AJ183" s="39">
        <v>2.1019999999999999</v>
      </c>
      <c r="AK183" s="39">
        <v>3.5619999999999998</v>
      </c>
      <c r="AL183" s="39">
        <v>27.004999999999999</v>
      </c>
      <c r="AM183" s="39">
        <v>0</v>
      </c>
      <c r="AN183" s="39">
        <v>8.359</v>
      </c>
      <c r="AO183" s="39">
        <v>4.7549999999999999</v>
      </c>
      <c r="AP183" s="39">
        <v>3.355</v>
      </c>
      <c r="AQ183" s="39">
        <v>2.3380000000000001</v>
      </c>
      <c r="AR183" s="39">
        <v>22.654</v>
      </c>
      <c r="AS183" s="39">
        <v>0</v>
      </c>
      <c r="AT183" s="39">
        <v>10.31</v>
      </c>
      <c r="AU183" s="39">
        <v>0.61199999999999999</v>
      </c>
      <c r="AV183" s="39">
        <v>3.9390000000000001</v>
      </c>
      <c r="AW183" s="39">
        <v>5.0220000000000002</v>
      </c>
      <c r="AX183" s="39">
        <v>12.917</v>
      </c>
      <c r="AY183" s="39">
        <v>1.7000000000000001E-2</v>
      </c>
      <c r="AZ183" s="39">
        <v>2.077</v>
      </c>
      <c r="BA183" s="39">
        <v>3.6509999999999998</v>
      </c>
      <c r="BB183" s="39">
        <v>4.9349999999999996</v>
      </c>
      <c r="BC183" s="39">
        <v>6.8460000000000001</v>
      </c>
      <c r="BD183" s="39">
        <v>3.6999999999999998E-2</v>
      </c>
      <c r="BE183" s="39">
        <v>17.280999999999999</v>
      </c>
      <c r="BF183" s="39">
        <v>0.125</v>
      </c>
      <c r="BG183" s="39">
        <v>14.704000000000001</v>
      </c>
      <c r="BH183" s="39">
        <v>34.936</v>
      </c>
      <c r="BI183" s="39">
        <v>0</v>
      </c>
      <c r="BJ183" s="39">
        <v>7.9560000000000004</v>
      </c>
      <c r="BK183" s="39">
        <v>2.5329999999999999</v>
      </c>
    </row>
    <row r="184" spans="1:63" x14ac:dyDescent="0.2">
      <c r="A184" s="30">
        <f t="shared" si="32"/>
        <v>2028</v>
      </c>
      <c r="D184" s="30">
        <f t="shared" si="33"/>
        <v>2</v>
      </c>
      <c r="E184" s="30">
        <f t="shared" si="24"/>
        <v>42</v>
      </c>
      <c r="F184" s="30">
        <f t="shared" si="25"/>
        <v>38</v>
      </c>
      <c r="G184" s="30">
        <f t="shared" si="26"/>
        <v>14</v>
      </c>
      <c r="H184" s="30">
        <f t="shared" si="27"/>
        <v>0</v>
      </c>
      <c r="I184" s="30">
        <f t="shared" si="28"/>
        <v>0</v>
      </c>
      <c r="J184" s="30">
        <f t="shared" si="29"/>
        <v>0</v>
      </c>
      <c r="K184" s="30">
        <f t="shared" si="30"/>
        <v>0</v>
      </c>
      <c r="L184" s="30">
        <f t="shared" si="31"/>
        <v>1</v>
      </c>
      <c r="M184" s="38">
        <v>46753</v>
      </c>
      <c r="N184" s="39">
        <v>15.797000000000001</v>
      </c>
      <c r="O184" s="39">
        <v>1.1080000000000001</v>
      </c>
      <c r="P184" s="39">
        <v>6.0270000000000001</v>
      </c>
      <c r="Q184" s="39">
        <v>2.5569999999999999</v>
      </c>
      <c r="R184" s="39">
        <v>25.33</v>
      </c>
      <c r="S184" s="39">
        <v>0</v>
      </c>
      <c r="T184" s="39">
        <v>6.173</v>
      </c>
      <c r="U184" s="39">
        <v>5.75</v>
      </c>
      <c r="V184" s="39">
        <v>1.635</v>
      </c>
      <c r="W184" s="39">
        <v>12.663</v>
      </c>
      <c r="X184" s="39">
        <v>3.47</v>
      </c>
      <c r="Y184" s="39">
        <v>2.3639999999999999</v>
      </c>
      <c r="Z184" s="39">
        <v>24.164000000000001</v>
      </c>
      <c r="AA184" s="39">
        <v>0</v>
      </c>
      <c r="AB184" s="39">
        <v>5.5179999999999998</v>
      </c>
      <c r="AC184" s="39">
        <v>22.257999999999999</v>
      </c>
      <c r="AD184" s="39">
        <v>21.704999999999998</v>
      </c>
      <c r="AE184" s="39">
        <v>1.7829999999999999</v>
      </c>
      <c r="AF184" s="39">
        <v>3.891</v>
      </c>
      <c r="AG184" s="39">
        <v>2.2010000000000001</v>
      </c>
      <c r="AH184" s="39">
        <v>24.468</v>
      </c>
      <c r="AI184" s="39">
        <v>0</v>
      </c>
      <c r="AJ184" s="39">
        <v>4.4290000000000003</v>
      </c>
      <c r="AK184" s="39">
        <v>0.53300000000000003</v>
      </c>
      <c r="AL184" s="39">
        <v>3.9430000000000001</v>
      </c>
      <c r="AM184" s="39">
        <v>2.173</v>
      </c>
      <c r="AN184" s="39">
        <v>8.5640000000000001</v>
      </c>
      <c r="AO184" s="39">
        <v>4.4580000000000002</v>
      </c>
      <c r="AP184" s="39">
        <v>5.0229999999999997</v>
      </c>
      <c r="AQ184" s="39">
        <v>0.221</v>
      </c>
      <c r="AR184" s="39">
        <v>0</v>
      </c>
      <c r="AS184" s="39">
        <v>14.35</v>
      </c>
      <c r="AT184" s="39">
        <v>3.25</v>
      </c>
      <c r="AU184" s="39">
        <v>3.6680000000000001</v>
      </c>
      <c r="AV184" s="39">
        <v>11.292999999999999</v>
      </c>
      <c r="AW184" s="39">
        <v>0</v>
      </c>
      <c r="AX184" s="39">
        <v>11.429</v>
      </c>
      <c r="AY184" s="39">
        <v>0.68300000000000005</v>
      </c>
      <c r="AZ184" s="39">
        <v>6.3840000000000003</v>
      </c>
      <c r="BA184" s="39">
        <v>6.7240000000000002</v>
      </c>
      <c r="BB184" s="39">
        <v>17.484000000000002</v>
      </c>
      <c r="BC184" s="39">
        <v>0</v>
      </c>
      <c r="BD184" s="39">
        <v>2.9809999999999999</v>
      </c>
      <c r="BE184" s="39">
        <v>0.54300000000000004</v>
      </c>
      <c r="BF184" s="39">
        <v>14.14</v>
      </c>
      <c r="BG184" s="39">
        <v>0</v>
      </c>
      <c r="BH184" s="39">
        <v>1.5589999999999999</v>
      </c>
      <c r="BI184" s="39">
        <v>19.558</v>
      </c>
      <c r="BJ184" s="39">
        <v>36.188000000000002</v>
      </c>
      <c r="BK184" s="39">
        <v>0</v>
      </c>
    </row>
    <row r="185" spans="1:63" x14ac:dyDescent="0.2">
      <c r="A185" s="30">
        <f t="shared" si="32"/>
        <v>2028</v>
      </c>
      <c r="D185" s="30">
        <f t="shared" si="33"/>
        <v>0</v>
      </c>
      <c r="E185" s="30">
        <f t="shared" si="24"/>
        <v>32</v>
      </c>
      <c r="F185" s="30">
        <f t="shared" si="25"/>
        <v>19</v>
      </c>
      <c r="G185" s="30">
        <f t="shared" si="26"/>
        <v>2</v>
      </c>
      <c r="H185" s="30">
        <f t="shared" si="27"/>
        <v>0</v>
      </c>
      <c r="I185" s="30">
        <f t="shared" si="28"/>
        <v>0</v>
      </c>
      <c r="J185" s="30">
        <f t="shared" si="29"/>
        <v>0</v>
      </c>
      <c r="K185" s="30">
        <f t="shared" si="30"/>
        <v>0</v>
      </c>
      <c r="L185" s="30">
        <f t="shared" si="31"/>
        <v>2</v>
      </c>
      <c r="M185" s="38">
        <v>46784</v>
      </c>
      <c r="N185" s="39">
        <v>0.67100000000000004</v>
      </c>
      <c r="O185" s="39">
        <v>0.05</v>
      </c>
      <c r="P185" s="39">
        <v>0</v>
      </c>
      <c r="Q185" s="39">
        <v>5.5</v>
      </c>
      <c r="R185" s="39">
        <v>0.90500000000000003</v>
      </c>
      <c r="S185" s="39">
        <v>8.5999999999999993E-2</v>
      </c>
      <c r="T185" s="39">
        <v>1</v>
      </c>
      <c r="U185" s="39">
        <v>0</v>
      </c>
      <c r="V185" s="39">
        <v>2.64</v>
      </c>
      <c r="W185" s="39">
        <v>0</v>
      </c>
      <c r="X185" s="39">
        <v>0.104</v>
      </c>
      <c r="Y185" s="39">
        <v>1.4770000000000001</v>
      </c>
      <c r="Z185" s="39">
        <v>0</v>
      </c>
      <c r="AA185" s="39">
        <v>1.048</v>
      </c>
      <c r="AB185" s="39">
        <v>0</v>
      </c>
      <c r="AC185" s="39">
        <v>5.2889999999999997</v>
      </c>
      <c r="AD185" s="39">
        <v>0.54400000000000004</v>
      </c>
      <c r="AE185" s="39">
        <v>0</v>
      </c>
      <c r="AF185" s="39">
        <v>0</v>
      </c>
      <c r="AG185" s="39">
        <v>3.4990000000000001</v>
      </c>
      <c r="AH185" s="39">
        <v>9.9000000000000005E-2</v>
      </c>
      <c r="AI185" s="39">
        <v>12.44</v>
      </c>
      <c r="AJ185" s="39">
        <v>0</v>
      </c>
      <c r="AK185" s="39">
        <v>14.862</v>
      </c>
      <c r="AL185" s="39">
        <v>5.3680000000000003</v>
      </c>
      <c r="AM185" s="39">
        <v>0</v>
      </c>
      <c r="AN185" s="39">
        <v>8.5839999999999996</v>
      </c>
      <c r="AO185" s="39">
        <v>0.84</v>
      </c>
      <c r="AP185" s="39">
        <v>0</v>
      </c>
      <c r="AQ185" s="39">
        <v>1.1359999999999999</v>
      </c>
      <c r="AR185" s="39">
        <v>0.81699999999999995</v>
      </c>
      <c r="AS185" s="39">
        <v>2.395</v>
      </c>
      <c r="AT185" s="39">
        <v>1.194</v>
      </c>
      <c r="AU185" s="39">
        <v>0</v>
      </c>
      <c r="AV185" s="39">
        <v>0</v>
      </c>
      <c r="AW185" s="39">
        <v>9.0489999999999995</v>
      </c>
      <c r="AX185" s="39">
        <v>0.432</v>
      </c>
      <c r="AY185" s="39">
        <v>0</v>
      </c>
      <c r="AZ185" s="39">
        <v>0.86799999999999999</v>
      </c>
      <c r="BA185" s="39">
        <v>0.59699999999999998</v>
      </c>
      <c r="BB185" s="39">
        <v>6.6440000000000001</v>
      </c>
      <c r="BC185" s="39">
        <v>0</v>
      </c>
      <c r="BD185" s="39">
        <v>4.8</v>
      </c>
      <c r="BE185" s="39">
        <v>0</v>
      </c>
      <c r="BF185" s="39">
        <v>3.2170000000000001</v>
      </c>
      <c r="BG185" s="39">
        <v>0</v>
      </c>
      <c r="BH185" s="39">
        <v>0</v>
      </c>
      <c r="BI185" s="39">
        <v>2.7160000000000002</v>
      </c>
      <c r="BJ185" s="39">
        <v>3.0529999999999999</v>
      </c>
      <c r="BK185" s="39">
        <v>0</v>
      </c>
    </row>
    <row r="186" spans="1:63" x14ac:dyDescent="0.2">
      <c r="A186" s="30">
        <f t="shared" si="32"/>
        <v>2028</v>
      </c>
      <c r="D186" s="30">
        <f t="shared" si="33"/>
        <v>0</v>
      </c>
      <c r="E186" s="30">
        <f t="shared" si="24"/>
        <v>32</v>
      </c>
      <c r="F186" s="30">
        <f t="shared" si="25"/>
        <v>22</v>
      </c>
      <c r="G186" s="30">
        <f t="shared" si="26"/>
        <v>1</v>
      </c>
      <c r="H186" s="30">
        <f t="shared" si="27"/>
        <v>0</v>
      </c>
      <c r="I186" s="30">
        <f t="shared" si="28"/>
        <v>0</v>
      </c>
      <c r="J186" s="30">
        <f t="shared" si="29"/>
        <v>0</v>
      </c>
      <c r="K186" s="30">
        <f t="shared" si="30"/>
        <v>0</v>
      </c>
      <c r="L186" s="30">
        <f t="shared" si="31"/>
        <v>3</v>
      </c>
      <c r="M186" s="38">
        <v>46813</v>
      </c>
      <c r="N186" s="39">
        <v>7.6139999999999999</v>
      </c>
      <c r="O186" s="39">
        <v>0</v>
      </c>
      <c r="P186" s="39">
        <v>0.437</v>
      </c>
      <c r="Q186" s="39">
        <v>0.42799999999999999</v>
      </c>
      <c r="R186" s="39">
        <v>0.71599999999999997</v>
      </c>
      <c r="S186" s="39">
        <v>0</v>
      </c>
      <c r="T186" s="39">
        <v>0</v>
      </c>
      <c r="U186" s="39">
        <v>6.6849999999999996</v>
      </c>
      <c r="V186" s="39">
        <v>1.1759999999999999</v>
      </c>
      <c r="W186" s="39">
        <v>7.8E-2</v>
      </c>
      <c r="X186" s="39">
        <v>0</v>
      </c>
      <c r="Y186" s="39">
        <v>4.4999999999999998E-2</v>
      </c>
      <c r="Z186" s="39">
        <v>1.2330000000000001</v>
      </c>
      <c r="AA186" s="39">
        <v>5.4950000000000001</v>
      </c>
      <c r="AB186" s="39">
        <v>1.9</v>
      </c>
      <c r="AC186" s="39">
        <v>0</v>
      </c>
      <c r="AD186" s="39">
        <v>2.0960000000000001</v>
      </c>
      <c r="AE186" s="39">
        <v>1.4E-2</v>
      </c>
      <c r="AF186" s="39">
        <v>0</v>
      </c>
      <c r="AG186" s="39">
        <v>2.105</v>
      </c>
      <c r="AH186" s="39">
        <v>0</v>
      </c>
      <c r="AI186" s="39">
        <v>1.7549999999999999</v>
      </c>
      <c r="AJ186" s="39">
        <v>0.41899999999999998</v>
      </c>
      <c r="AK186" s="39">
        <v>0.13500000000000001</v>
      </c>
      <c r="AL186" s="39">
        <v>0.67900000000000005</v>
      </c>
      <c r="AM186" s="39">
        <v>1.2769999999999999</v>
      </c>
      <c r="AN186" s="39">
        <v>0</v>
      </c>
      <c r="AO186" s="39">
        <v>5.0979999999999999</v>
      </c>
      <c r="AP186" s="39">
        <v>0</v>
      </c>
      <c r="AQ186" s="39">
        <v>2.3889999999999998</v>
      </c>
      <c r="AR186" s="39">
        <v>2.4889999999999999</v>
      </c>
      <c r="AS186" s="39">
        <v>0</v>
      </c>
      <c r="AT186" s="39">
        <v>0</v>
      </c>
      <c r="AU186" s="39">
        <v>2.9609999999999999</v>
      </c>
      <c r="AV186" s="39">
        <v>1.6140000000000001</v>
      </c>
      <c r="AW186" s="39">
        <v>0</v>
      </c>
      <c r="AX186" s="39">
        <v>3.6389999999999998</v>
      </c>
      <c r="AY186" s="39">
        <v>0</v>
      </c>
      <c r="AZ186" s="39">
        <v>4.492</v>
      </c>
      <c r="BA186" s="39">
        <v>0</v>
      </c>
      <c r="BB186" s="39">
        <v>10.167</v>
      </c>
      <c r="BC186" s="39">
        <v>0.53100000000000003</v>
      </c>
      <c r="BD186" s="39">
        <v>0</v>
      </c>
      <c r="BE186" s="39">
        <v>2.0699999999999998</v>
      </c>
      <c r="BF186" s="39">
        <v>0</v>
      </c>
      <c r="BG186" s="39">
        <v>2.956</v>
      </c>
      <c r="BH186" s="39">
        <v>3.758</v>
      </c>
      <c r="BI186" s="39">
        <v>0</v>
      </c>
      <c r="BJ186" s="39">
        <v>0</v>
      </c>
      <c r="BK186" s="39">
        <v>2.08</v>
      </c>
    </row>
    <row r="187" spans="1:63" x14ac:dyDescent="0.2">
      <c r="A187" s="30">
        <f t="shared" si="32"/>
        <v>2028</v>
      </c>
      <c r="D187" s="30">
        <f t="shared" si="33"/>
        <v>0</v>
      </c>
      <c r="E187" s="30">
        <f t="shared" si="24"/>
        <v>6</v>
      </c>
      <c r="F187" s="30">
        <f t="shared" si="25"/>
        <v>5</v>
      </c>
      <c r="G187" s="30">
        <f t="shared" si="26"/>
        <v>2</v>
      </c>
      <c r="H187" s="30">
        <f t="shared" si="27"/>
        <v>0</v>
      </c>
      <c r="I187" s="30">
        <f t="shared" si="28"/>
        <v>0</v>
      </c>
      <c r="J187" s="30">
        <f t="shared" si="29"/>
        <v>0</v>
      </c>
      <c r="K187" s="30">
        <f t="shared" si="30"/>
        <v>0</v>
      </c>
      <c r="L187" s="30">
        <f t="shared" si="31"/>
        <v>4</v>
      </c>
      <c r="M187" s="38">
        <v>46844</v>
      </c>
      <c r="N187" s="39">
        <v>1.514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2.5659999999999998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0.372</v>
      </c>
      <c r="AL187" s="39">
        <v>0</v>
      </c>
      <c r="AM187" s="39">
        <v>0</v>
      </c>
      <c r="AN187" s="39">
        <v>0</v>
      </c>
      <c r="AO187" s="39">
        <v>0</v>
      </c>
      <c r="AP187" s="39">
        <v>2.895</v>
      </c>
      <c r="AQ187" s="39">
        <v>0</v>
      </c>
      <c r="AR187" s="39">
        <v>0</v>
      </c>
      <c r="AS187" s="39">
        <v>13.388999999999999</v>
      </c>
      <c r="AT187" s="39">
        <v>0</v>
      </c>
      <c r="AU187" s="39">
        <v>0</v>
      </c>
      <c r="AV187" s="39">
        <v>0</v>
      </c>
      <c r="AW187" s="39">
        <v>0</v>
      </c>
      <c r="AX187" s="39">
        <v>0</v>
      </c>
      <c r="AY187" s="39">
        <v>0</v>
      </c>
      <c r="AZ187" s="39">
        <v>0</v>
      </c>
      <c r="BA187" s="39">
        <v>0</v>
      </c>
      <c r="BB187" s="39">
        <v>10.082000000000001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</row>
    <row r="188" spans="1:63" x14ac:dyDescent="0.2">
      <c r="A188" s="30">
        <f t="shared" si="32"/>
        <v>2028</v>
      </c>
      <c r="D188" s="30">
        <f t="shared" si="33"/>
        <v>0</v>
      </c>
      <c r="E188" s="30">
        <f t="shared" si="24"/>
        <v>16</v>
      </c>
      <c r="F188" s="30">
        <f t="shared" si="25"/>
        <v>9</v>
      </c>
      <c r="G188" s="30">
        <f t="shared" si="26"/>
        <v>4</v>
      </c>
      <c r="H188" s="30">
        <f t="shared" si="27"/>
        <v>0</v>
      </c>
      <c r="I188" s="30">
        <f t="shared" si="28"/>
        <v>0</v>
      </c>
      <c r="J188" s="30">
        <f t="shared" si="29"/>
        <v>0</v>
      </c>
      <c r="K188" s="30">
        <f t="shared" si="30"/>
        <v>0</v>
      </c>
      <c r="L188" s="30">
        <f t="shared" si="31"/>
        <v>5</v>
      </c>
      <c r="M188" s="38">
        <v>46874</v>
      </c>
      <c r="N188" s="39">
        <v>8.9999999999999993E-3</v>
      </c>
      <c r="O188" s="39">
        <v>0</v>
      </c>
      <c r="P188" s="39">
        <v>0</v>
      </c>
      <c r="Q188" s="39">
        <v>5.5129999999999999</v>
      </c>
      <c r="R188" s="39">
        <v>0</v>
      </c>
      <c r="S188" s="39">
        <v>17.363</v>
      </c>
      <c r="T188" s="39">
        <v>0</v>
      </c>
      <c r="U188" s="39">
        <v>0</v>
      </c>
      <c r="V188" s="39">
        <v>1.2210000000000001</v>
      </c>
      <c r="W188" s="39">
        <v>0</v>
      </c>
      <c r="X188" s="39">
        <v>0</v>
      </c>
      <c r="Y188" s="39">
        <v>6.9000000000000006E-2</v>
      </c>
      <c r="Z188" s="39">
        <v>0</v>
      </c>
      <c r="AA188" s="39">
        <v>0</v>
      </c>
      <c r="AB188" s="39">
        <v>0.82199999999999995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10.429</v>
      </c>
      <c r="AJ188" s="39">
        <v>0</v>
      </c>
      <c r="AK188" s="39">
        <v>0</v>
      </c>
      <c r="AL188" s="39">
        <v>4.5460000000000003</v>
      </c>
      <c r="AM188" s="39">
        <v>0</v>
      </c>
      <c r="AN188" s="39">
        <v>0</v>
      </c>
      <c r="AO188" s="39">
        <v>0</v>
      </c>
      <c r="AP188" s="39">
        <v>0.98199999999999998</v>
      </c>
      <c r="AQ188" s="39">
        <v>0</v>
      </c>
      <c r="AR188" s="39">
        <v>0</v>
      </c>
      <c r="AS188" s="39">
        <v>0</v>
      </c>
      <c r="AT188" s="39">
        <v>6.0659999999999998</v>
      </c>
      <c r="AU188" s="39">
        <v>0</v>
      </c>
      <c r="AV188" s="39">
        <v>0</v>
      </c>
      <c r="AW188" s="39">
        <v>5.202</v>
      </c>
      <c r="AX188" s="39">
        <v>0.29399999999999998</v>
      </c>
      <c r="AY188" s="39">
        <v>0</v>
      </c>
      <c r="AZ188" s="39">
        <v>0</v>
      </c>
      <c r="BA188" s="39">
        <v>0</v>
      </c>
      <c r="BB188" s="39">
        <v>16.55</v>
      </c>
      <c r="BC188" s="39">
        <v>0</v>
      </c>
      <c r="BD188" s="39">
        <v>0</v>
      </c>
      <c r="BE188" s="39">
        <v>0.27400000000000002</v>
      </c>
      <c r="BF188" s="39">
        <v>0</v>
      </c>
      <c r="BG188" s="39">
        <v>0.14799999999999999</v>
      </c>
      <c r="BH188" s="39">
        <v>0</v>
      </c>
      <c r="BI188" s="39">
        <v>0</v>
      </c>
      <c r="BJ188" s="39">
        <v>0</v>
      </c>
      <c r="BK188" s="39">
        <v>19.228999999999999</v>
      </c>
    </row>
    <row r="189" spans="1:63" x14ac:dyDescent="0.2">
      <c r="A189" s="30">
        <f t="shared" si="32"/>
        <v>2028</v>
      </c>
      <c r="D189" s="30">
        <f t="shared" si="33"/>
        <v>0</v>
      </c>
      <c r="E189" s="30">
        <f t="shared" si="24"/>
        <v>24</v>
      </c>
      <c r="F189" s="30">
        <f t="shared" si="25"/>
        <v>2</v>
      </c>
      <c r="G189" s="30">
        <f t="shared" si="26"/>
        <v>0</v>
      </c>
      <c r="H189" s="30">
        <f t="shared" si="27"/>
        <v>0</v>
      </c>
      <c r="I189" s="30">
        <f t="shared" si="28"/>
        <v>0</v>
      </c>
      <c r="J189" s="30">
        <f t="shared" si="29"/>
        <v>0</v>
      </c>
      <c r="K189" s="30">
        <f t="shared" si="30"/>
        <v>0</v>
      </c>
      <c r="L189" s="30">
        <f t="shared" si="31"/>
        <v>6</v>
      </c>
      <c r="M189" s="38">
        <v>46905</v>
      </c>
      <c r="N189" s="39">
        <v>0</v>
      </c>
      <c r="O189" s="39">
        <v>1.633</v>
      </c>
      <c r="P189" s="39">
        <v>0.58499999999999996</v>
      </c>
      <c r="Q189" s="39">
        <v>0.42</v>
      </c>
      <c r="R189" s="39">
        <v>0</v>
      </c>
      <c r="S189" s="39">
        <v>0</v>
      </c>
      <c r="T189" s="39">
        <v>0.624</v>
      </c>
      <c r="U189" s="39">
        <v>0.185</v>
      </c>
      <c r="V189" s="39">
        <v>0</v>
      </c>
      <c r="W189" s="39">
        <v>0.69699999999999995</v>
      </c>
      <c r="X189" s="39">
        <v>1.071</v>
      </c>
      <c r="Y189" s="39">
        <v>0.70499999999999996</v>
      </c>
      <c r="Z189" s="39">
        <v>0.73</v>
      </c>
      <c r="AA189" s="39">
        <v>0</v>
      </c>
      <c r="AB189" s="39">
        <v>0.34200000000000003</v>
      </c>
      <c r="AC189" s="39">
        <v>0</v>
      </c>
      <c r="AD189" s="39">
        <v>0</v>
      </c>
      <c r="AE189" s="39">
        <v>0</v>
      </c>
      <c r="AF189" s="39">
        <v>0</v>
      </c>
      <c r="AG189" s="39">
        <v>0.503</v>
      </c>
      <c r="AH189" s="39">
        <v>0.36799999999999999</v>
      </c>
      <c r="AI189" s="39">
        <v>0.63700000000000001</v>
      </c>
      <c r="AJ189" s="39">
        <v>0</v>
      </c>
      <c r="AK189" s="39">
        <v>0</v>
      </c>
      <c r="AL189" s="39">
        <v>0.72</v>
      </c>
      <c r="AM189" s="39">
        <v>0.65</v>
      </c>
      <c r="AN189" s="39">
        <v>0.56299999999999994</v>
      </c>
      <c r="AO189" s="39">
        <v>0</v>
      </c>
      <c r="AP189" s="39">
        <v>0</v>
      </c>
      <c r="AQ189" s="39">
        <v>0</v>
      </c>
      <c r="AR189" s="39">
        <v>0</v>
      </c>
      <c r="AS189" s="39">
        <v>0.40500000000000003</v>
      </c>
      <c r="AT189" s="39">
        <v>0.56000000000000005</v>
      </c>
      <c r="AU189" s="39">
        <v>0.44500000000000001</v>
      </c>
      <c r="AV189" s="39">
        <v>0</v>
      </c>
      <c r="AW189" s="39">
        <v>0</v>
      </c>
      <c r="AX189" s="39">
        <v>0.90800000000000003</v>
      </c>
      <c r="AY189" s="39">
        <v>0</v>
      </c>
      <c r="AZ189" s="39">
        <v>0.45800000000000002</v>
      </c>
      <c r="BA189" s="39">
        <v>0</v>
      </c>
      <c r="BB189" s="39">
        <v>0.20100000000000001</v>
      </c>
      <c r="BC189" s="39">
        <v>0.80400000000000005</v>
      </c>
      <c r="BD189" s="39">
        <v>0</v>
      </c>
      <c r="BE189" s="39">
        <v>0</v>
      </c>
      <c r="BF189" s="39">
        <v>0</v>
      </c>
      <c r="BG189" s="39">
        <v>0</v>
      </c>
      <c r="BH189" s="39">
        <v>0</v>
      </c>
      <c r="BI189" s="39">
        <v>0</v>
      </c>
      <c r="BJ189" s="39">
        <v>0.53</v>
      </c>
      <c r="BK189" s="39">
        <v>0</v>
      </c>
    </row>
    <row r="190" spans="1:63" x14ac:dyDescent="0.2">
      <c r="A190" s="30">
        <f t="shared" si="32"/>
        <v>2028</v>
      </c>
      <c r="D190" s="30">
        <f t="shared" si="33"/>
        <v>22</v>
      </c>
      <c r="E190" s="30">
        <f t="shared" si="24"/>
        <v>50</v>
      </c>
      <c r="F190" s="30">
        <f t="shared" si="25"/>
        <v>50</v>
      </c>
      <c r="G190" s="30">
        <f t="shared" si="26"/>
        <v>43</v>
      </c>
      <c r="H190" s="30">
        <f t="shared" si="27"/>
        <v>3</v>
      </c>
      <c r="I190" s="30">
        <f t="shared" si="28"/>
        <v>0</v>
      </c>
      <c r="J190" s="30">
        <f t="shared" si="29"/>
        <v>0</v>
      </c>
      <c r="K190" s="30">
        <f t="shared" si="30"/>
        <v>0</v>
      </c>
      <c r="L190" s="30">
        <f t="shared" si="31"/>
        <v>7</v>
      </c>
      <c r="M190" s="38">
        <v>46935</v>
      </c>
      <c r="N190" s="39">
        <v>21.164000000000001</v>
      </c>
      <c r="O190" s="39">
        <v>28.053999999999998</v>
      </c>
      <c r="P190" s="39">
        <v>21.856999999999999</v>
      </c>
      <c r="Q190" s="39">
        <v>23.949000000000002</v>
      </c>
      <c r="R190" s="39">
        <v>28.844999999999999</v>
      </c>
      <c r="S190" s="39">
        <v>16.178000000000001</v>
      </c>
      <c r="T190" s="39">
        <v>19.643000000000001</v>
      </c>
      <c r="U190" s="39">
        <v>24.303999999999998</v>
      </c>
      <c r="V190" s="39">
        <v>42.822000000000003</v>
      </c>
      <c r="W190" s="39">
        <v>6.8840000000000003</v>
      </c>
      <c r="X190" s="39">
        <v>16.408999999999999</v>
      </c>
      <c r="Y190" s="39">
        <v>32.213999999999999</v>
      </c>
      <c r="Z190" s="39">
        <v>28.041</v>
      </c>
      <c r="AA190" s="39">
        <v>18.847999999999999</v>
      </c>
      <c r="AB190" s="39">
        <v>15.066000000000001</v>
      </c>
      <c r="AC190" s="39">
        <v>34.859000000000002</v>
      </c>
      <c r="AD190" s="39">
        <v>10.766999999999999</v>
      </c>
      <c r="AE190" s="39">
        <v>38.496000000000002</v>
      </c>
      <c r="AF190" s="39">
        <v>60.505000000000003</v>
      </c>
      <c r="AG190" s="39">
        <v>3.2090000000000001</v>
      </c>
      <c r="AH190" s="39">
        <v>33.81</v>
      </c>
      <c r="AI190" s="39">
        <v>14.010999999999999</v>
      </c>
      <c r="AJ190" s="39">
        <v>3.5979999999999999</v>
      </c>
      <c r="AK190" s="39">
        <v>49.421999999999997</v>
      </c>
      <c r="AL190" s="39">
        <v>6.4470000000000001</v>
      </c>
      <c r="AM190" s="39">
        <v>57.412999999999997</v>
      </c>
      <c r="AN190" s="39">
        <v>26.219000000000001</v>
      </c>
      <c r="AO190" s="39">
        <v>22.047000000000001</v>
      </c>
      <c r="AP190" s="39">
        <v>21.805</v>
      </c>
      <c r="AQ190" s="39">
        <v>25.87</v>
      </c>
      <c r="AR190" s="39">
        <v>5.3419999999999996</v>
      </c>
      <c r="AS190" s="39">
        <v>52.180999999999997</v>
      </c>
      <c r="AT190" s="39">
        <v>12.32</v>
      </c>
      <c r="AU190" s="39">
        <v>31.911999999999999</v>
      </c>
      <c r="AV190" s="39">
        <v>23.988</v>
      </c>
      <c r="AW190" s="39">
        <v>21.536000000000001</v>
      </c>
      <c r="AX190" s="39">
        <v>35.377000000000002</v>
      </c>
      <c r="AY190" s="39">
        <v>13.183</v>
      </c>
      <c r="AZ190" s="39">
        <v>18.004000000000001</v>
      </c>
      <c r="BA190" s="39">
        <v>28.504999999999999</v>
      </c>
      <c r="BB190" s="39">
        <v>29.917000000000002</v>
      </c>
      <c r="BC190" s="39">
        <v>15.679</v>
      </c>
      <c r="BD190" s="39">
        <v>4.7720000000000002</v>
      </c>
      <c r="BE190" s="39">
        <v>48.308</v>
      </c>
      <c r="BF190" s="39">
        <v>25.571999999999999</v>
      </c>
      <c r="BG190" s="39">
        <v>20.431999999999999</v>
      </c>
      <c r="BH190" s="39">
        <v>7.0220000000000002</v>
      </c>
      <c r="BI190" s="39">
        <v>46.018000000000001</v>
      </c>
      <c r="BJ190" s="39">
        <v>34.973999999999997</v>
      </c>
      <c r="BK190" s="39">
        <v>11.519</v>
      </c>
    </row>
    <row r="191" spans="1:63" x14ac:dyDescent="0.2">
      <c r="A191" s="30">
        <f t="shared" si="32"/>
        <v>2028</v>
      </c>
      <c r="D191" s="30">
        <f t="shared" si="33"/>
        <v>0</v>
      </c>
      <c r="E191" s="30">
        <f t="shared" si="24"/>
        <v>50</v>
      </c>
      <c r="F191" s="30">
        <f t="shared" si="25"/>
        <v>46</v>
      </c>
      <c r="G191" s="30">
        <f t="shared" si="26"/>
        <v>5</v>
      </c>
      <c r="H191" s="30">
        <f t="shared" si="27"/>
        <v>0</v>
      </c>
      <c r="I191" s="30">
        <f t="shared" si="28"/>
        <v>0</v>
      </c>
      <c r="J191" s="30">
        <f t="shared" si="29"/>
        <v>0</v>
      </c>
      <c r="K191" s="30">
        <f t="shared" si="30"/>
        <v>0</v>
      </c>
      <c r="L191" s="30">
        <f t="shared" si="31"/>
        <v>8</v>
      </c>
      <c r="M191" s="38">
        <v>46966</v>
      </c>
      <c r="N191" s="39">
        <v>5.2279999999999998</v>
      </c>
      <c r="O191" s="39">
        <v>1.266</v>
      </c>
      <c r="P191" s="39">
        <v>8.3230000000000004</v>
      </c>
      <c r="Q191" s="39">
        <v>0.60799999999999998</v>
      </c>
      <c r="R191" s="39">
        <v>3.79</v>
      </c>
      <c r="S191" s="39">
        <v>2.7480000000000002</v>
      </c>
      <c r="T191" s="39">
        <v>6.0129999999999999</v>
      </c>
      <c r="U191" s="39">
        <v>2.0129999999999999</v>
      </c>
      <c r="V191" s="39">
        <v>0.83799999999999997</v>
      </c>
      <c r="W191" s="39">
        <v>10.083</v>
      </c>
      <c r="X191" s="39">
        <v>6.8360000000000003</v>
      </c>
      <c r="Y191" s="39">
        <v>3</v>
      </c>
      <c r="Z191" s="39">
        <v>11.802</v>
      </c>
      <c r="AA191" s="39">
        <v>3.0739999999999998</v>
      </c>
      <c r="AB191" s="39">
        <v>3.3439999999999999</v>
      </c>
      <c r="AC191" s="39">
        <v>3.6589999999999998</v>
      </c>
      <c r="AD191" s="39">
        <v>6.3849999999999998</v>
      </c>
      <c r="AE191" s="39">
        <v>1.867</v>
      </c>
      <c r="AF191" s="39">
        <v>4.766</v>
      </c>
      <c r="AG191" s="39">
        <v>0.24099999999999999</v>
      </c>
      <c r="AH191" s="39">
        <v>19.125</v>
      </c>
      <c r="AI191" s="39">
        <v>3.1859999999999999</v>
      </c>
      <c r="AJ191" s="39">
        <v>5.2850000000000001</v>
      </c>
      <c r="AK191" s="39">
        <v>3.1909999999999998</v>
      </c>
      <c r="AL191" s="39">
        <v>5.2110000000000003</v>
      </c>
      <c r="AM191" s="39">
        <v>5.1760000000000002</v>
      </c>
      <c r="AN191" s="39">
        <v>7.22</v>
      </c>
      <c r="AO191" s="39">
        <v>2.8889999999999998</v>
      </c>
      <c r="AP191" s="39">
        <v>6.4189999999999996</v>
      </c>
      <c r="AQ191" s="39">
        <v>4.28</v>
      </c>
      <c r="AR191" s="39">
        <v>4.6790000000000003</v>
      </c>
      <c r="AS191" s="39">
        <v>2.37</v>
      </c>
      <c r="AT191" s="39">
        <v>4.8019999999999996</v>
      </c>
      <c r="AU191" s="39">
        <v>17.904</v>
      </c>
      <c r="AV191" s="39">
        <v>2.4169999999999998</v>
      </c>
      <c r="AW191" s="39">
        <v>8.7390000000000008</v>
      </c>
      <c r="AX191" s="39">
        <v>6.8440000000000003</v>
      </c>
      <c r="AY191" s="39">
        <v>0.56999999999999995</v>
      </c>
      <c r="AZ191" s="39">
        <v>2.3330000000000002</v>
      </c>
      <c r="BA191" s="39">
        <v>4.867</v>
      </c>
      <c r="BB191" s="39">
        <v>3.476</v>
      </c>
      <c r="BC191" s="39">
        <v>1.554</v>
      </c>
      <c r="BD191" s="39">
        <v>1.63</v>
      </c>
      <c r="BE191" s="39">
        <v>8.3330000000000002</v>
      </c>
      <c r="BF191" s="39">
        <v>5.4669999999999996</v>
      </c>
      <c r="BG191" s="39">
        <v>3.7679999999999998</v>
      </c>
      <c r="BH191" s="39">
        <v>17.495999999999999</v>
      </c>
      <c r="BI191" s="39">
        <v>6.726</v>
      </c>
      <c r="BJ191" s="39">
        <v>2.9750000000000001</v>
      </c>
      <c r="BK191" s="39">
        <v>7.1539999999999999</v>
      </c>
    </row>
    <row r="192" spans="1:63" x14ac:dyDescent="0.2">
      <c r="A192" s="30">
        <f t="shared" si="32"/>
        <v>2028</v>
      </c>
      <c r="D192" s="30">
        <f t="shared" si="33"/>
        <v>3</v>
      </c>
      <c r="E192" s="30">
        <f t="shared" si="24"/>
        <v>49</v>
      </c>
      <c r="F192" s="30">
        <f t="shared" si="25"/>
        <v>47</v>
      </c>
      <c r="G192" s="30">
        <f t="shared" si="26"/>
        <v>11</v>
      </c>
      <c r="H192" s="30">
        <f t="shared" si="27"/>
        <v>1</v>
      </c>
      <c r="I192" s="30">
        <f t="shared" si="28"/>
        <v>0</v>
      </c>
      <c r="J192" s="30">
        <f t="shared" si="29"/>
        <v>0</v>
      </c>
      <c r="K192" s="30">
        <f t="shared" si="30"/>
        <v>0</v>
      </c>
      <c r="L192" s="30">
        <f t="shared" si="31"/>
        <v>9</v>
      </c>
      <c r="M192" s="38">
        <v>46997</v>
      </c>
      <c r="N192" s="39">
        <v>5.8540000000000001</v>
      </c>
      <c r="O192" s="39">
        <v>4.5750000000000002</v>
      </c>
      <c r="P192" s="39">
        <v>4.7869999999999999</v>
      </c>
      <c r="Q192" s="39">
        <v>7.5490000000000004</v>
      </c>
      <c r="R192" s="39">
        <v>3.383</v>
      </c>
      <c r="S192" s="39">
        <v>12.977</v>
      </c>
      <c r="T192" s="39">
        <v>10.712</v>
      </c>
      <c r="U192" s="39">
        <v>30.93</v>
      </c>
      <c r="V192" s="39">
        <v>1.8149999999999999</v>
      </c>
      <c r="W192" s="39">
        <v>21.228999999999999</v>
      </c>
      <c r="X192" s="39">
        <v>3.54</v>
      </c>
      <c r="Y192" s="39">
        <v>8.1950000000000003</v>
      </c>
      <c r="Z192" s="39">
        <v>6.6760000000000002</v>
      </c>
      <c r="AA192" s="39">
        <v>2.891</v>
      </c>
      <c r="AB192" s="39">
        <v>4.4160000000000004</v>
      </c>
      <c r="AC192" s="39">
        <v>9.1489999999999991</v>
      </c>
      <c r="AD192" s="39">
        <v>8.8330000000000002</v>
      </c>
      <c r="AE192" s="39">
        <v>5.2359999999999998</v>
      </c>
      <c r="AF192" s="39">
        <v>0.47</v>
      </c>
      <c r="AG192" s="39">
        <v>14.026</v>
      </c>
      <c r="AH192" s="39">
        <v>2.6909999999999998</v>
      </c>
      <c r="AI192" s="39">
        <v>6.2539999999999996</v>
      </c>
      <c r="AJ192" s="39">
        <v>8.8490000000000002</v>
      </c>
      <c r="AK192" s="39">
        <v>5.984</v>
      </c>
      <c r="AL192" s="39">
        <v>7.0750000000000002</v>
      </c>
      <c r="AM192" s="39">
        <v>4.5380000000000003</v>
      </c>
      <c r="AN192" s="39">
        <v>11.032</v>
      </c>
      <c r="AO192" s="39">
        <v>5.73</v>
      </c>
      <c r="AP192" s="39">
        <v>4.383</v>
      </c>
      <c r="AQ192" s="39">
        <v>10.525</v>
      </c>
      <c r="AR192" s="39">
        <v>9.8109999999999999</v>
      </c>
      <c r="AS192" s="39">
        <v>2.5680000000000001</v>
      </c>
      <c r="AT192" s="39">
        <v>7.569</v>
      </c>
      <c r="AU192" s="39">
        <v>3.6480000000000001</v>
      </c>
      <c r="AV192" s="39">
        <v>7.0780000000000003</v>
      </c>
      <c r="AW192" s="39">
        <v>4.8639999999999999</v>
      </c>
      <c r="AX192" s="39">
        <v>0.36399999999999999</v>
      </c>
      <c r="AY192" s="39">
        <v>12.346</v>
      </c>
      <c r="AZ192" s="39">
        <v>8.7149999999999999</v>
      </c>
      <c r="BA192" s="39">
        <v>6.39</v>
      </c>
      <c r="BB192" s="39">
        <v>0</v>
      </c>
      <c r="BC192" s="39">
        <v>29.123000000000001</v>
      </c>
      <c r="BD192" s="39">
        <v>10.757999999999999</v>
      </c>
      <c r="BE192" s="39">
        <v>3.0209999999999999</v>
      </c>
      <c r="BF192" s="39">
        <v>4.0510000000000002</v>
      </c>
      <c r="BG192" s="39">
        <v>7.2610000000000001</v>
      </c>
      <c r="BH192" s="39">
        <v>2.3380000000000001</v>
      </c>
      <c r="BI192" s="39">
        <v>59.79</v>
      </c>
      <c r="BJ192" s="39">
        <v>6.7080000000000002</v>
      </c>
      <c r="BK192" s="39">
        <v>5.3449999999999998</v>
      </c>
    </row>
    <row r="193" spans="1:63" x14ac:dyDescent="0.2">
      <c r="A193" s="30">
        <f t="shared" si="32"/>
        <v>2028</v>
      </c>
      <c r="D193" s="30">
        <f t="shared" si="33"/>
        <v>0</v>
      </c>
      <c r="E193" s="30">
        <f t="shared" si="24"/>
        <v>46</v>
      </c>
      <c r="F193" s="30">
        <f t="shared" si="25"/>
        <v>36</v>
      </c>
      <c r="G193" s="30">
        <f t="shared" si="26"/>
        <v>5</v>
      </c>
      <c r="H193" s="30">
        <f t="shared" si="27"/>
        <v>0</v>
      </c>
      <c r="I193" s="30">
        <f t="shared" si="28"/>
        <v>0</v>
      </c>
      <c r="J193" s="30">
        <f t="shared" si="29"/>
        <v>0</v>
      </c>
      <c r="K193" s="30">
        <f t="shared" si="30"/>
        <v>0</v>
      </c>
      <c r="L193" s="30">
        <f t="shared" si="31"/>
        <v>10</v>
      </c>
      <c r="M193" s="38">
        <v>47027</v>
      </c>
      <c r="N193" s="39">
        <v>8.3030000000000008</v>
      </c>
      <c r="O193" s="39">
        <v>0</v>
      </c>
      <c r="P193" s="39">
        <v>0.877</v>
      </c>
      <c r="Q193" s="39">
        <v>2.544</v>
      </c>
      <c r="R193" s="39">
        <v>1.4630000000000001</v>
      </c>
      <c r="S193" s="39">
        <v>0.81799999999999995</v>
      </c>
      <c r="T193" s="39">
        <v>1.8240000000000001</v>
      </c>
      <c r="U193" s="39">
        <v>15.766999999999999</v>
      </c>
      <c r="V193" s="39">
        <v>2.4140000000000001</v>
      </c>
      <c r="W193" s="39">
        <v>1.57</v>
      </c>
      <c r="X193" s="39">
        <v>1.827</v>
      </c>
      <c r="Y193" s="39">
        <v>1.506</v>
      </c>
      <c r="Z193" s="39">
        <v>0.91200000000000003</v>
      </c>
      <c r="AA193" s="39">
        <v>4.3970000000000002</v>
      </c>
      <c r="AB193" s="39">
        <v>3.6869999999999998</v>
      </c>
      <c r="AC193" s="39">
        <v>0.157</v>
      </c>
      <c r="AD193" s="39">
        <v>15.31</v>
      </c>
      <c r="AE193" s="39">
        <v>1.0860000000000001</v>
      </c>
      <c r="AF193" s="39">
        <v>3.14</v>
      </c>
      <c r="AG193" s="39">
        <v>0.96799999999999997</v>
      </c>
      <c r="AH193" s="39">
        <v>3.0510000000000002</v>
      </c>
      <c r="AI193" s="39">
        <v>0.67</v>
      </c>
      <c r="AJ193" s="39">
        <v>7.7690000000000001</v>
      </c>
      <c r="AK193" s="39">
        <v>0</v>
      </c>
      <c r="AL193" s="39">
        <v>0</v>
      </c>
      <c r="AM193" s="39">
        <v>5.234</v>
      </c>
      <c r="AN193" s="39">
        <v>16.045999999999999</v>
      </c>
      <c r="AO193" s="39">
        <v>3.948</v>
      </c>
      <c r="AP193" s="39">
        <v>0.64800000000000002</v>
      </c>
      <c r="AQ193" s="39">
        <v>1.0980000000000001</v>
      </c>
      <c r="AR193" s="39">
        <v>3.0619999999999998</v>
      </c>
      <c r="AS193" s="39">
        <v>1.19</v>
      </c>
      <c r="AT193" s="39">
        <v>1.07</v>
      </c>
      <c r="AU193" s="39">
        <v>3.9060000000000001</v>
      </c>
      <c r="AV193" s="39">
        <v>1.23</v>
      </c>
      <c r="AW193" s="39">
        <v>3.8620000000000001</v>
      </c>
      <c r="AX193" s="39">
        <v>10.725</v>
      </c>
      <c r="AY193" s="39">
        <v>0</v>
      </c>
      <c r="AZ193" s="39">
        <v>0.91500000000000004</v>
      </c>
      <c r="BA193" s="39">
        <v>1.1100000000000001</v>
      </c>
      <c r="BB193" s="39">
        <v>0.61599999999999999</v>
      </c>
      <c r="BC193" s="39">
        <v>3.4830000000000001</v>
      </c>
      <c r="BD193" s="39">
        <v>1.3149999999999999</v>
      </c>
      <c r="BE193" s="39">
        <v>3.734</v>
      </c>
      <c r="BF193" s="39">
        <v>17.428000000000001</v>
      </c>
      <c r="BG193" s="39">
        <v>1.718</v>
      </c>
      <c r="BH193" s="39">
        <v>1.526</v>
      </c>
      <c r="BI193" s="39">
        <v>1.9279999999999999</v>
      </c>
      <c r="BJ193" s="39">
        <v>3.1920000000000002</v>
      </c>
      <c r="BK193" s="39">
        <v>0.98899999999999999</v>
      </c>
    </row>
    <row r="194" spans="1:63" x14ac:dyDescent="0.2">
      <c r="A194" s="30">
        <f t="shared" si="32"/>
        <v>2028</v>
      </c>
      <c r="D194" s="30">
        <f t="shared" si="33"/>
        <v>0</v>
      </c>
      <c r="E194" s="30">
        <f t="shared" si="24"/>
        <v>6</v>
      </c>
      <c r="F194" s="30">
        <f t="shared" si="25"/>
        <v>2</v>
      </c>
      <c r="G194" s="30">
        <f t="shared" si="26"/>
        <v>0</v>
      </c>
      <c r="H194" s="30">
        <f t="shared" si="27"/>
        <v>0</v>
      </c>
      <c r="I194" s="30">
        <f t="shared" si="28"/>
        <v>0</v>
      </c>
      <c r="J194" s="30">
        <f t="shared" si="29"/>
        <v>0</v>
      </c>
      <c r="K194" s="30">
        <f t="shared" si="30"/>
        <v>0</v>
      </c>
      <c r="L194" s="30">
        <f t="shared" si="31"/>
        <v>11</v>
      </c>
      <c r="M194" s="38">
        <v>47058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3.9750000000000001</v>
      </c>
      <c r="X194" s="39">
        <v>0</v>
      </c>
      <c r="Y194" s="39">
        <v>0</v>
      </c>
      <c r="Z194" s="39">
        <v>0.60799999999999998</v>
      </c>
      <c r="AA194" s="39">
        <v>0</v>
      </c>
      <c r="AB194" s="39">
        <v>0</v>
      </c>
      <c r="AC194" s="39">
        <v>0</v>
      </c>
      <c r="AD194" s="39">
        <v>3.3559999999999999</v>
      </c>
      <c r="AE194" s="39">
        <v>0</v>
      </c>
      <c r="AF194" s="39">
        <v>0</v>
      </c>
      <c r="AG194" s="39">
        <v>0</v>
      </c>
      <c r="AH194" s="39">
        <v>0.40500000000000003</v>
      </c>
      <c r="AI194" s="39">
        <v>0</v>
      </c>
      <c r="AJ194" s="39">
        <v>0.33500000000000002</v>
      </c>
      <c r="AK194" s="39">
        <v>0</v>
      </c>
      <c r="AL194" s="39">
        <v>0</v>
      </c>
      <c r="AM194" s="39">
        <v>0</v>
      </c>
      <c r="AN194" s="39">
        <v>0</v>
      </c>
      <c r="AO194" s="39">
        <v>0</v>
      </c>
      <c r="AP194" s="39">
        <v>0</v>
      </c>
      <c r="AQ194" s="39">
        <v>0</v>
      </c>
      <c r="AR194" s="39">
        <v>0</v>
      </c>
      <c r="AS194" s="39">
        <v>0</v>
      </c>
      <c r="AT194" s="39">
        <v>0</v>
      </c>
      <c r="AU194" s="39">
        <v>0</v>
      </c>
      <c r="AV194" s="39">
        <v>0</v>
      </c>
      <c r="AW194" s="39">
        <v>0</v>
      </c>
      <c r="AX194" s="39">
        <v>0</v>
      </c>
      <c r="AY194" s="39">
        <v>0</v>
      </c>
      <c r="AZ194" s="39">
        <v>0</v>
      </c>
      <c r="BA194" s="39">
        <v>0.30499999999999999</v>
      </c>
      <c r="BB194" s="39">
        <v>0</v>
      </c>
      <c r="BC194" s="39">
        <v>0</v>
      </c>
      <c r="BD194" s="39">
        <v>0</v>
      </c>
      <c r="BE194" s="39">
        <v>0</v>
      </c>
      <c r="BF194" s="39">
        <v>0</v>
      </c>
      <c r="BG194" s="39">
        <v>0</v>
      </c>
      <c r="BH194" s="39">
        <v>0</v>
      </c>
      <c r="BI194" s="39">
        <v>0</v>
      </c>
      <c r="BJ194" s="39">
        <v>0</v>
      </c>
      <c r="BK194" s="39">
        <v>0</v>
      </c>
    </row>
    <row r="195" spans="1:63" x14ac:dyDescent="0.2">
      <c r="A195" s="30">
        <f t="shared" si="32"/>
        <v>2028</v>
      </c>
      <c r="D195" s="30">
        <f t="shared" si="33"/>
        <v>4</v>
      </c>
      <c r="E195" s="30">
        <f t="shared" si="24"/>
        <v>45</v>
      </c>
      <c r="F195" s="30">
        <f t="shared" si="25"/>
        <v>39</v>
      </c>
      <c r="G195" s="30">
        <f t="shared" si="26"/>
        <v>13</v>
      </c>
      <c r="H195" s="30">
        <f t="shared" si="27"/>
        <v>2</v>
      </c>
      <c r="I195" s="30">
        <f t="shared" si="28"/>
        <v>0</v>
      </c>
      <c r="J195" s="30">
        <f t="shared" si="29"/>
        <v>0</v>
      </c>
      <c r="K195" s="30">
        <f t="shared" si="30"/>
        <v>0</v>
      </c>
      <c r="L195" s="30">
        <f t="shared" si="31"/>
        <v>12</v>
      </c>
      <c r="M195" s="38">
        <v>47088</v>
      </c>
      <c r="N195" s="39">
        <v>0.442</v>
      </c>
      <c r="O195" s="39">
        <v>11.654</v>
      </c>
      <c r="P195" s="39">
        <v>0.61899999999999999</v>
      </c>
      <c r="Q195" s="39">
        <v>10.25</v>
      </c>
      <c r="R195" s="39">
        <v>11.131</v>
      </c>
      <c r="S195" s="39">
        <v>1.5489999999999999</v>
      </c>
      <c r="T195" s="39">
        <v>5.4029999999999996</v>
      </c>
      <c r="U195" s="39">
        <v>0.121</v>
      </c>
      <c r="V195" s="39">
        <v>1.133</v>
      </c>
      <c r="W195" s="39">
        <v>33.652999999999999</v>
      </c>
      <c r="X195" s="39">
        <v>1.335</v>
      </c>
      <c r="Y195" s="39">
        <v>14.375999999999999</v>
      </c>
      <c r="Z195" s="39">
        <v>10.422000000000001</v>
      </c>
      <c r="AA195" s="39">
        <v>1.744</v>
      </c>
      <c r="AB195" s="39">
        <v>9.5</v>
      </c>
      <c r="AC195" s="39">
        <v>2.633</v>
      </c>
      <c r="AD195" s="39">
        <v>2.794</v>
      </c>
      <c r="AE195" s="39">
        <v>2.5230000000000001</v>
      </c>
      <c r="AF195" s="39">
        <v>13.446</v>
      </c>
      <c r="AG195" s="39">
        <v>0</v>
      </c>
      <c r="AH195" s="39">
        <v>7.4489999999999998</v>
      </c>
      <c r="AI195" s="39">
        <v>1.2170000000000001</v>
      </c>
      <c r="AJ195" s="39">
        <v>0.04</v>
      </c>
      <c r="AK195" s="39">
        <v>6.5529999999999999</v>
      </c>
      <c r="AL195" s="39">
        <v>13.353</v>
      </c>
      <c r="AM195" s="39">
        <v>0</v>
      </c>
      <c r="AN195" s="39">
        <v>3.5960000000000001</v>
      </c>
      <c r="AO195" s="39">
        <v>4.2530000000000001</v>
      </c>
      <c r="AP195" s="39">
        <v>2.0670000000000002</v>
      </c>
      <c r="AQ195" s="39">
        <v>1.6060000000000001</v>
      </c>
      <c r="AR195" s="39">
        <v>6.234</v>
      </c>
      <c r="AS195" s="39">
        <v>1.1060000000000001</v>
      </c>
      <c r="AT195" s="39">
        <v>1.198</v>
      </c>
      <c r="AU195" s="39">
        <v>3.1419999999999999</v>
      </c>
      <c r="AV195" s="39">
        <v>3.3660000000000001</v>
      </c>
      <c r="AW195" s="39">
        <v>26.108000000000001</v>
      </c>
      <c r="AX195" s="39">
        <v>1.0449999999999999</v>
      </c>
      <c r="AY195" s="39">
        <v>5.5279999999999996</v>
      </c>
      <c r="AZ195" s="39">
        <v>67.331999999999994</v>
      </c>
      <c r="BA195" s="39">
        <v>0</v>
      </c>
      <c r="BB195" s="39">
        <v>2.282</v>
      </c>
      <c r="BC195" s="39">
        <v>7.702</v>
      </c>
      <c r="BD195" s="39">
        <v>0</v>
      </c>
      <c r="BE195" s="39">
        <v>7.2060000000000004</v>
      </c>
      <c r="BF195" s="39">
        <v>18.712</v>
      </c>
      <c r="BG195" s="39">
        <v>3.2000000000000001E-2</v>
      </c>
      <c r="BH195" s="39">
        <v>0.29599999999999999</v>
      </c>
      <c r="BI195" s="39">
        <v>19.748000000000001</v>
      </c>
      <c r="BJ195" s="39">
        <v>0</v>
      </c>
      <c r="BK195" s="39">
        <v>95.953000000000003</v>
      </c>
    </row>
    <row r="196" spans="1:63" x14ac:dyDescent="0.2">
      <c r="A196" s="30">
        <f t="shared" si="32"/>
        <v>2029</v>
      </c>
      <c r="D196" s="30">
        <f t="shared" si="33"/>
        <v>1</v>
      </c>
      <c r="E196" s="30">
        <f t="shared" si="24"/>
        <v>34</v>
      </c>
      <c r="F196" s="30">
        <f t="shared" si="25"/>
        <v>26</v>
      </c>
      <c r="G196" s="30">
        <f t="shared" si="26"/>
        <v>5</v>
      </c>
      <c r="H196" s="30">
        <f t="shared" si="27"/>
        <v>0</v>
      </c>
      <c r="I196" s="30">
        <f t="shared" si="28"/>
        <v>0</v>
      </c>
      <c r="J196" s="30">
        <f t="shared" si="29"/>
        <v>0</v>
      </c>
      <c r="K196" s="30">
        <f t="shared" si="30"/>
        <v>0</v>
      </c>
      <c r="L196" s="30">
        <f t="shared" si="31"/>
        <v>1</v>
      </c>
      <c r="M196" s="38">
        <v>47119</v>
      </c>
      <c r="N196" s="39">
        <v>0</v>
      </c>
      <c r="O196" s="39">
        <v>1.2430000000000001</v>
      </c>
      <c r="P196" s="39">
        <v>0</v>
      </c>
      <c r="Q196" s="39">
        <v>1.2050000000000001</v>
      </c>
      <c r="R196" s="39">
        <v>39.584000000000003</v>
      </c>
      <c r="S196" s="39">
        <v>0</v>
      </c>
      <c r="T196" s="39">
        <v>7.992</v>
      </c>
      <c r="U196" s="39">
        <v>0</v>
      </c>
      <c r="V196" s="39">
        <v>1.901</v>
      </c>
      <c r="W196" s="39">
        <v>2.754</v>
      </c>
      <c r="X196" s="39">
        <v>4.1790000000000003</v>
      </c>
      <c r="Y196" s="39">
        <v>0</v>
      </c>
      <c r="Z196" s="39">
        <v>1.5680000000000001</v>
      </c>
      <c r="AA196" s="39">
        <v>0</v>
      </c>
      <c r="AB196" s="39">
        <v>4.1790000000000003</v>
      </c>
      <c r="AC196" s="39">
        <v>1.4550000000000001</v>
      </c>
      <c r="AD196" s="39">
        <v>0</v>
      </c>
      <c r="AE196" s="39">
        <v>7.1840000000000002</v>
      </c>
      <c r="AF196" s="39">
        <v>3.782</v>
      </c>
      <c r="AG196" s="39">
        <v>0</v>
      </c>
      <c r="AH196" s="39">
        <v>0</v>
      </c>
      <c r="AI196" s="39">
        <v>3.6070000000000002</v>
      </c>
      <c r="AJ196" s="39">
        <v>0</v>
      </c>
      <c r="AK196" s="39">
        <v>15.987</v>
      </c>
      <c r="AL196" s="39">
        <v>1.6120000000000001</v>
      </c>
      <c r="AM196" s="39">
        <v>0</v>
      </c>
      <c r="AN196" s="39">
        <v>0</v>
      </c>
      <c r="AO196" s="39">
        <v>15.361000000000001</v>
      </c>
      <c r="AP196" s="39">
        <v>1.363</v>
      </c>
      <c r="AQ196" s="39">
        <v>3.488</v>
      </c>
      <c r="AR196" s="39">
        <v>0</v>
      </c>
      <c r="AS196" s="39">
        <v>3.9470000000000001</v>
      </c>
      <c r="AT196" s="39">
        <v>0</v>
      </c>
      <c r="AU196" s="39">
        <v>11.785</v>
      </c>
      <c r="AV196" s="39">
        <v>0.56200000000000006</v>
      </c>
      <c r="AW196" s="39">
        <v>0.114</v>
      </c>
      <c r="AX196" s="39">
        <v>1.7999999999999999E-2</v>
      </c>
      <c r="AY196" s="39">
        <v>3.3620000000000001</v>
      </c>
      <c r="AZ196" s="39">
        <v>2.698</v>
      </c>
      <c r="BA196" s="39">
        <v>0</v>
      </c>
      <c r="BB196" s="39">
        <v>3.105</v>
      </c>
      <c r="BC196" s="39">
        <v>0.56000000000000005</v>
      </c>
      <c r="BD196" s="39">
        <v>0.89400000000000002</v>
      </c>
      <c r="BE196" s="39">
        <v>0.75600000000000001</v>
      </c>
      <c r="BF196" s="39">
        <v>5.9459999999999997</v>
      </c>
      <c r="BG196" s="39">
        <v>6.0999999999999999E-2</v>
      </c>
      <c r="BH196" s="39">
        <v>0.155</v>
      </c>
      <c r="BI196" s="39">
        <v>1.804</v>
      </c>
      <c r="BJ196" s="39">
        <v>0</v>
      </c>
      <c r="BK196" s="39">
        <v>10.058</v>
      </c>
    </row>
    <row r="197" spans="1:63" x14ac:dyDescent="0.2">
      <c r="A197" s="30">
        <f t="shared" si="32"/>
        <v>2029</v>
      </c>
      <c r="D197" s="30">
        <f t="shared" si="33"/>
        <v>1</v>
      </c>
      <c r="E197" s="30">
        <f t="shared" si="24"/>
        <v>22</v>
      </c>
      <c r="F197" s="30">
        <f t="shared" si="25"/>
        <v>11</v>
      </c>
      <c r="G197" s="30">
        <f t="shared" si="26"/>
        <v>2</v>
      </c>
      <c r="H197" s="30">
        <f t="shared" si="27"/>
        <v>0</v>
      </c>
      <c r="I197" s="30">
        <f t="shared" si="28"/>
        <v>0</v>
      </c>
      <c r="J197" s="30">
        <f t="shared" si="29"/>
        <v>0</v>
      </c>
      <c r="K197" s="30">
        <f t="shared" si="30"/>
        <v>0</v>
      </c>
      <c r="L197" s="30">
        <f t="shared" si="31"/>
        <v>2</v>
      </c>
      <c r="M197" s="38">
        <v>47150</v>
      </c>
      <c r="N197" s="39">
        <v>0</v>
      </c>
      <c r="O197" s="39">
        <v>3.9580000000000002</v>
      </c>
      <c r="P197" s="39">
        <v>5.5629999999999997</v>
      </c>
      <c r="Q197" s="39">
        <v>0</v>
      </c>
      <c r="R197" s="39">
        <v>0.83299999999999996</v>
      </c>
      <c r="S197" s="39">
        <v>0</v>
      </c>
      <c r="T197" s="39">
        <v>0</v>
      </c>
      <c r="U197" s="39">
        <v>0.27800000000000002</v>
      </c>
      <c r="V197" s="39">
        <v>0</v>
      </c>
      <c r="W197" s="39">
        <v>0</v>
      </c>
      <c r="X197" s="39">
        <v>5.0650000000000004</v>
      </c>
      <c r="Y197" s="39">
        <v>0</v>
      </c>
      <c r="Z197" s="39">
        <v>0</v>
      </c>
      <c r="AA197" s="39">
        <v>0.90600000000000003</v>
      </c>
      <c r="AB197" s="39">
        <v>0</v>
      </c>
      <c r="AC197" s="39">
        <v>1.4E-2</v>
      </c>
      <c r="AD197" s="39">
        <v>0.504</v>
      </c>
      <c r="AE197" s="39">
        <v>0.33700000000000002</v>
      </c>
      <c r="AF197" s="39">
        <v>1.694</v>
      </c>
      <c r="AG197" s="39">
        <v>0</v>
      </c>
      <c r="AH197" s="39">
        <v>0</v>
      </c>
      <c r="AI197" s="39">
        <v>24.885999999999999</v>
      </c>
      <c r="AJ197" s="39">
        <v>0</v>
      </c>
      <c r="AK197" s="39">
        <v>45.37</v>
      </c>
      <c r="AL197" s="39">
        <v>0</v>
      </c>
      <c r="AM197" s="39">
        <v>0.28599999999999998</v>
      </c>
      <c r="AN197" s="39">
        <v>1.496</v>
      </c>
      <c r="AO197" s="39">
        <v>6.5000000000000002E-2</v>
      </c>
      <c r="AP197" s="39">
        <v>1.3859999999999999</v>
      </c>
      <c r="AQ197" s="39">
        <v>0</v>
      </c>
      <c r="AR197" s="39">
        <v>0</v>
      </c>
      <c r="AS197" s="39">
        <v>0</v>
      </c>
      <c r="AT197" s="39">
        <v>0</v>
      </c>
      <c r="AU197" s="39">
        <v>3.0430000000000001</v>
      </c>
      <c r="AV197" s="39">
        <v>1.702</v>
      </c>
      <c r="AW197" s="39">
        <v>0</v>
      </c>
      <c r="AX197" s="39">
        <v>2.8319999999999999</v>
      </c>
      <c r="AY197" s="39">
        <v>0</v>
      </c>
      <c r="AZ197" s="39">
        <v>0.155</v>
      </c>
      <c r="BA197" s="39">
        <v>0.23699999999999999</v>
      </c>
      <c r="BB197" s="39">
        <v>0</v>
      </c>
      <c r="BC197" s="39">
        <v>0</v>
      </c>
      <c r="BD197" s="39">
        <v>0</v>
      </c>
      <c r="BE197" s="39">
        <v>0</v>
      </c>
      <c r="BF197" s="39">
        <v>0</v>
      </c>
      <c r="BG197" s="39">
        <v>0</v>
      </c>
      <c r="BH197" s="39">
        <v>0.67400000000000004</v>
      </c>
      <c r="BI197" s="39">
        <v>0</v>
      </c>
      <c r="BJ197" s="39">
        <v>0</v>
      </c>
      <c r="BK197" s="39">
        <v>0</v>
      </c>
    </row>
    <row r="198" spans="1:63" x14ac:dyDescent="0.2">
      <c r="A198" s="30">
        <f t="shared" si="32"/>
        <v>2029</v>
      </c>
      <c r="D198" s="30">
        <f t="shared" si="33"/>
        <v>0</v>
      </c>
      <c r="E198" s="30">
        <f t="shared" si="24"/>
        <v>36</v>
      </c>
      <c r="F198" s="30">
        <f t="shared" si="25"/>
        <v>28</v>
      </c>
      <c r="G198" s="30">
        <f t="shared" si="26"/>
        <v>2</v>
      </c>
      <c r="H198" s="30">
        <f t="shared" si="27"/>
        <v>0</v>
      </c>
      <c r="I198" s="30">
        <f t="shared" si="28"/>
        <v>0</v>
      </c>
      <c r="J198" s="30">
        <f t="shared" si="29"/>
        <v>0</v>
      </c>
      <c r="K198" s="30">
        <f t="shared" si="30"/>
        <v>0</v>
      </c>
      <c r="L198" s="30">
        <f t="shared" si="31"/>
        <v>3</v>
      </c>
      <c r="M198" s="38">
        <v>47178</v>
      </c>
      <c r="N198" s="39">
        <v>1.8859999999999999</v>
      </c>
      <c r="O198" s="39">
        <v>0</v>
      </c>
      <c r="P198" s="39">
        <v>2.6360000000000001</v>
      </c>
      <c r="Q198" s="39">
        <v>0</v>
      </c>
      <c r="R198" s="39">
        <v>4.1870000000000003</v>
      </c>
      <c r="S198" s="39">
        <v>3.927</v>
      </c>
      <c r="T198" s="39">
        <v>3.5960000000000001</v>
      </c>
      <c r="U198" s="39">
        <v>2.633</v>
      </c>
      <c r="V198" s="39">
        <v>6.95</v>
      </c>
      <c r="W198" s="39">
        <v>0</v>
      </c>
      <c r="X198" s="39">
        <v>1.365</v>
      </c>
      <c r="Y198" s="39">
        <v>1.7629999999999999</v>
      </c>
      <c r="Z198" s="39">
        <v>9.8390000000000004</v>
      </c>
      <c r="AA198" s="39">
        <v>1.355</v>
      </c>
      <c r="AB198" s="39">
        <v>2.1</v>
      </c>
      <c r="AC198" s="39">
        <v>4.3380000000000001</v>
      </c>
      <c r="AD198" s="39">
        <v>0</v>
      </c>
      <c r="AE198" s="39">
        <v>8.907</v>
      </c>
      <c r="AF198" s="39">
        <v>0</v>
      </c>
      <c r="AG198" s="39">
        <v>1.5580000000000001</v>
      </c>
      <c r="AH198" s="39">
        <v>3.1280000000000001</v>
      </c>
      <c r="AI198" s="39">
        <v>0.33800000000000002</v>
      </c>
      <c r="AJ198" s="39">
        <v>0.71599999999999997</v>
      </c>
      <c r="AK198" s="39">
        <v>4.7439999999999998</v>
      </c>
      <c r="AL198" s="39">
        <v>0</v>
      </c>
      <c r="AM198" s="39">
        <v>1.5509999999999999</v>
      </c>
      <c r="AN198" s="39">
        <v>0</v>
      </c>
      <c r="AO198" s="39">
        <v>0.316</v>
      </c>
      <c r="AP198" s="39">
        <v>12.718</v>
      </c>
      <c r="AQ198" s="39">
        <v>0</v>
      </c>
      <c r="AR198" s="39">
        <v>0.23100000000000001</v>
      </c>
      <c r="AS198" s="39">
        <v>0</v>
      </c>
      <c r="AT198" s="39">
        <v>0.876</v>
      </c>
      <c r="AU198" s="39">
        <v>0.94399999999999995</v>
      </c>
      <c r="AV198" s="39">
        <v>0.45400000000000001</v>
      </c>
      <c r="AW198" s="39">
        <v>2.2290000000000001</v>
      </c>
      <c r="AX198" s="39">
        <v>0</v>
      </c>
      <c r="AY198" s="39">
        <v>2.278</v>
      </c>
      <c r="AZ198" s="39">
        <v>0</v>
      </c>
      <c r="BA198" s="39">
        <v>8.4250000000000007</v>
      </c>
      <c r="BB198" s="39">
        <v>12.121</v>
      </c>
      <c r="BC198" s="39">
        <v>0</v>
      </c>
      <c r="BD198" s="39">
        <v>3.1389999999999998</v>
      </c>
      <c r="BE198" s="39">
        <v>1.782</v>
      </c>
      <c r="BF198" s="39">
        <v>1.1659999999999999</v>
      </c>
      <c r="BG198" s="39">
        <v>0.27700000000000002</v>
      </c>
      <c r="BH198" s="39">
        <v>0</v>
      </c>
      <c r="BI198" s="39">
        <v>1.806</v>
      </c>
      <c r="BJ198" s="39">
        <v>0</v>
      </c>
      <c r="BK198" s="39">
        <v>2.5579999999999998</v>
      </c>
    </row>
    <row r="199" spans="1:63" x14ac:dyDescent="0.2">
      <c r="A199" s="30">
        <f t="shared" si="32"/>
        <v>2029</v>
      </c>
      <c r="D199" s="30">
        <f t="shared" si="33"/>
        <v>0</v>
      </c>
      <c r="E199" s="30">
        <f t="shared" si="24"/>
        <v>4</v>
      </c>
      <c r="F199" s="30">
        <f t="shared" si="25"/>
        <v>1</v>
      </c>
      <c r="G199" s="30">
        <f t="shared" si="26"/>
        <v>0</v>
      </c>
      <c r="H199" s="30">
        <f t="shared" si="27"/>
        <v>0</v>
      </c>
      <c r="I199" s="30">
        <f t="shared" si="28"/>
        <v>0</v>
      </c>
      <c r="J199" s="30">
        <f t="shared" si="29"/>
        <v>0</v>
      </c>
      <c r="K199" s="30">
        <f t="shared" si="30"/>
        <v>0</v>
      </c>
      <c r="L199" s="30">
        <f t="shared" si="31"/>
        <v>4</v>
      </c>
      <c r="M199" s="38">
        <v>47209</v>
      </c>
      <c r="N199" s="39">
        <v>0</v>
      </c>
      <c r="O199" s="39">
        <v>1.83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0.88700000000000001</v>
      </c>
      <c r="AC199" s="39">
        <v>0</v>
      </c>
      <c r="AD199" s="39">
        <v>0</v>
      </c>
      <c r="AE199" s="39">
        <v>0.497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0</v>
      </c>
      <c r="AV199" s="39">
        <v>0</v>
      </c>
      <c r="AW199" s="39">
        <v>0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0.29899999999999999</v>
      </c>
      <c r="BJ199" s="39">
        <v>0</v>
      </c>
      <c r="BK199" s="39">
        <v>0</v>
      </c>
    </row>
    <row r="200" spans="1:63" x14ac:dyDescent="0.2">
      <c r="A200" s="30">
        <f t="shared" si="32"/>
        <v>2029</v>
      </c>
      <c r="D200" s="30">
        <f t="shared" si="33"/>
        <v>0</v>
      </c>
      <c r="E200" s="30">
        <f t="shared" si="24"/>
        <v>33</v>
      </c>
      <c r="F200" s="30">
        <f t="shared" si="25"/>
        <v>21</v>
      </c>
      <c r="G200" s="30">
        <f t="shared" si="26"/>
        <v>0</v>
      </c>
      <c r="H200" s="30">
        <f t="shared" si="27"/>
        <v>0</v>
      </c>
      <c r="I200" s="30">
        <f t="shared" si="28"/>
        <v>0</v>
      </c>
      <c r="J200" s="30">
        <f t="shared" si="29"/>
        <v>0</v>
      </c>
      <c r="K200" s="30">
        <f t="shared" si="30"/>
        <v>0</v>
      </c>
      <c r="L200" s="30">
        <f t="shared" si="31"/>
        <v>5</v>
      </c>
      <c r="M200" s="38">
        <v>47239</v>
      </c>
      <c r="N200" s="39">
        <v>0.24</v>
      </c>
      <c r="O200" s="39">
        <v>0.122</v>
      </c>
      <c r="P200" s="39">
        <v>0</v>
      </c>
      <c r="Q200" s="39">
        <v>4.2610000000000001</v>
      </c>
      <c r="R200" s="39">
        <v>0.38900000000000001</v>
      </c>
      <c r="S200" s="39">
        <v>0</v>
      </c>
      <c r="T200" s="39">
        <v>0.20399999999999999</v>
      </c>
      <c r="U200" s="39">
        <v>5.6000000000000001E-2</v>
      </c>
      <c r="V200" s="39">
        <v>2.2240000000000002</v>
      </c>
      <c r="W200" s="39">
        <v>0</v>
      </c>
      <c r="X200" s="39">
        <v>5.6210000000000004</v>
      </c>
      <c r="Y200" s="39">
        <v>0</v>
      </c>
      <c r="Z200" s="39">
        <v>0</v>
      </c>
      <c r="AA200" s="39">
        <v>4.7430000000000003</v>
      </c>
      <c r="AB200" s="39">
        <v>0</v>
      </c>
      <c r="AC200" s="39">
        <v>2.282</v>
      </c>
      <c r="AD200" s="39">
        <v>0.12</v>
      </c>
      <c r="AE200" s="39">
        <v>2.1909999999999998</v>
      </c>
      <c r="AF200" s="39">
        <v>0</v>
      </c>
      <c r="AG200" s="39">
        <v>9.07</v>
      </c>
      <c r="AH200" s="39">
        <v>1.972</v>
      </c>
      <c r="AI200" s="39">
        <v>5.33</v>
      </c>
      <c r="AJ200" s="39">
        <v>1.9330000000000001</v>
      </c>
      <c r="AK200" s="39">
        <v>0</v>
      </c>
      <c r="AL200" s="39">
        <v>1.105</v>
      </c>
      <c r="AM200" s="39">
        <v>1.3480000000000001</v>
      </c>
      <c r="AN200" s="39">
        <v>0</v>
      </c>
      <c r="AO200" s="39">
        <v>0.23899999999999999</v>
      </c>
      <c r="AP200" s="39">
        <v>0.41199999999999998</v>
      </c>
      <c r="AQ200" s="39">
        <v>2.1360000000000001</v>
      </c>
      <c r="AR200" s="39">
        <v>7.8710000000000004</v>
      </c>
      <c r="AS200" s="39">
        <v>0</v>
      </c>
      <c r="AT200" s="39">
        <v>0</v>
      </c>
      <c r="AU200" s="39">
        <v>5.1820000000000004</v>
      </c>
      <c r="AV200" s="39">
        <v>4.9770000000000003</v>
      </c>
      <c r="AW200" s="39">
        <v>0</v>
      </c>
      <c r="AX200" s="39">
        <v>0.16400000000000001</v>
      </c>
      <c r="AY200" s="39">
        <v>0.84399999999999997</v>
      </c>
      <c r="AZ200" s="39">
        <v>1.885</v>
      </c>
      <c r="BA200" s="39">
        <v>0.11799999999999999</v>
      </c>
      <c r="BB200" s="39">
        <v>0</v>
      </c>
      <c r="BC200" s="39">
        <v>3.7269999999999999</v>
      </c>
      <c r="BD200" s="39">
        <v>2.86</v>
      </c>
      <c r="BE200" s="39">
        <v>0</v>
      </c>
      <c r="BF200" s="39">
        <v>0.52100000000000002</v>
      </c>
      <c r="BG200" s="39">
        <v>0</v>
      </c>
      <c r="BH200" s="39">
        <v>7.5730000000000004</v>
      </c>
      <c r="BI200" s="39">
        <v>0</v>
      </c>
      <c r="BJ200" s="39">
        <v>0</v>
      </c>
      <c r="BK200" s="39">
        <v>5.46</v>
      </c>
    </row>
    <row r="201" spans="1:63" x14ac:dyDescent="0.2">
      <c r="A201" s="30">
        <f t="shared" si="32"/>
        <v>2029</v>
      </c>
      <c r="D201" s="30">
        <f t="shared" si="33"/>
        <v>0</v>
      </c>
      <c r="E201" s="30">
        <f t="shared" si="24"/>
        <v>27</v>
      </c>
      <c r="F201" s="30">
        <f t="shared" si="25"/>
        <v>12</v>
      </c>
      <c r="G201" s="30">
        <f t="shared" si="26"/>
        <v>3</v>
      </c>
      <c r="H201" s="30">
        <f t="shared" si="27"/>
        <v>0</v>
      </c>
      <c r="I201" s="30">
        <f t="shared" si="28"/>
        <v>0</v>
      </c>
      <c r="J201" s="30">
        <f t="shared" si="29"/>
        <v>0</v>
      </c>
      <c r="K201" s="30">
        <f t="shared" si="30"/>
        <v>0</v>
      </c>
      <c r="L201" s="30">
        <f t="shared" si="31"/>
        <v>6</v>
      </c>
      <c r="M201" s="38">
        <v>47270</v>
      </c>
      <c r="N201" s="39">
        <v>0</v>
      </c>
      <c r="O201" s="39">
        <v>21.181000000000001</v>
      </c>
      <c r="P201" s="39">
        <v>0.91600000000000004</v>
      </c>
      <c r="Q201" s="39">
        <v>0</v>
      </c>
      <c r="R201" s="39">
        <v>0</v>
      </c>
      <c r="S201" s="39">
        <v>0.75600000000000001</v>
      </c>
      <c r="T201" s="39">
        <v>0</v>
      </c>
      <c r="U201" s="39">
        <v>0.69799999999999995</v>
      </c>
      <c r="V201" s="39">
        <v>0</v>
      </c>
      <c r="W201" s="39">
        <v>0.82099999999999995</v>
      </c>
      <c r="X201" s="39">
        <v>6.9580000000000002</v>
      </c>
      <c r="Y201" s="39">
        <v>1.044</v>
      </c>
      <c r="Z201" s="39">
        <v>0</v>
      </c>
      <c r="AA201" s="39">
        <v>1.6739999999999999</v>
      </c>
      <c r="AB201" s="39">
        <v>0.12</v>
      </c>
      <c r="AC201" s="39">
        <v>0.71099999999999997</v>
      </c>
      <c r="AD201" s="39">
        <v>0.377</v>
      </c>
      <c r="AE201" s="39">
        <v>0</v>
      </c>
      <c r="AF201" s="39">
        <v>0.502</v>
      </c>
      <c r="AG201" s="39">
        <v>0</v>
      </c>
      <c r="AH201" s="39">
        <v>6.7830000000000004</v>
      </c>
      <c r="AI201" s="39">
        <v>0</v>
      </c>
      <c r="AJ201" s="39">
        <v>0.77</v>
      </c>
      <c r="AK201" s="39">
        <v>0.36399999999999999</v>
      </c>
      <c r="AL201" s="39">
        <v>0</v>
      </c>
      <c r="AM201" s="39">
        <v>17.161000000000001</v>
      </c>
      <c r="AN201" s="39">
        <v>0</v>
      </c>
      <c r="AO201" s="39">
        <v>1.266</v>
      </c>
      <c r="AP201" s="39">
        <v>0</v>
      </c>
      <c r="AQ201" s="39">
        <v>0.53800000000000003</v>
      </c>
      <c r="AR201" s="39">
        <v>0</v>
      </c>
      <c r="AS201" s="39">
        <v>0</v>
      </c>
      <c r="AT201" s="39">
        <v>0</v>
      </c>
      <c r="AU201" s="39">
        <v>12.74</v>
      </c>
      <c r="AV201" s="39">
        <v>0.63900000000000001</v>
      </c>
      <c r="AW201" s="39">
        <v>0</v>
      </c>
      <c r="AX201" s="39">
        <v>0</v>
      </c>
      <c r="AY201" s="39">
        <v>0.78500000000000003</v>
      </c>
      <c r="AZ201" s="39">
        <v>1.0960000000000001</v>
      </c>
      <c r="BA201" s="39">
        <v>0</v>
      </c>
      <c r="BB201" s="39">
        <v>3.089</v>
      </c>
      <c r="BC201" s="39">
        <v>0</v>
      </c>
      <c r="BD201" s="39">
        <v>0</v>
      </c>
      <c r="BE201" s="39">
        <v>0.50900000000000001</v>
      </c>
      <c r="BF201" s="39">
        <v>1.3340000000000001</v>
      </c>
      <c r="BG201" s="39">
        <v>0.65300000000000002</v>
      </c>
      <c r="BH201" s="39">
        <v>0</v>
      </c>
      <c r="BI201" s="39">
        <v>2.9340000000000002</v>
      </c>
      <c r="BJ201" s="39">
        <v>0</v>
      </c>
      <c r="BK201" s="39">
        <v>0</v>
      </c>
    </row>
    <row r="202" spans="1:63" x14ac:dyDescent="0.2">
      <c r="A202" s="30">
        <f t="shared" si="32"/>
        <v>2029</v>
      </c>
      <c r="D202" s="30">
        <f t="shared" si="33"/>
        <v>4</v>
      </c>
      <c r="E202" s="30">
        <f t="shared" si="24"/>
        <v>50</v>
      </c>
      <c r="F202" s="30">
        <f t="shared" si="25"/>
        <v>48</v>
      </c>
      <c r="G202" s="30">
        <f t="shared" si="26"/>
        <v>19</v>
      </c>
      <c r="H202" s="30">
        <f t="shared" si="27"/>
        <v>0</v>
      </c>
      <c r="I202" s="30">
        <f t="shared" si="28"/>
        <v>0</v>
      </c>
      <c r="J202" s="30">
        <f t="shared" si="29"/>
        <v>0</v>
      </c>
      <c r="K202" s="30">
        <f t="shared" si="30"/>
        <v>0</v>
      </c>
      <c r="L202" s="30">
        <f t="shared" si="31"/>
        <v>7</v>
      </c>
      <c r="M202" s="38">
        <v>47300</v>
      </c>
      <c r="N202" s="39">
        <v>5.2539999999999996</v>
      </c>
      <c r="O202" s="39">
        <v>9.7170000000000005</v>
      </c>
      <c r="P202" s="39">
        <v>4.5880000000000001</v>
      </c>
      <c r="Q202" s="39">
        <v>8.8689999999999998</v>
      </c>
      <c r="R202" s="39">
        <v>15.836</v>
      </c>
      <c r="S202" s="39">
        <v>1.756</v>
      </c>
      <c r="T202" s="39">
        <v>9.6590000000000007</v>
      </c>
      <c r="U202" s="39">
        <v>4.5830000000000002</v>
      </c>
      <c r="V202" s="39">
        <v>2.99</v>
      </c>
      <c r="W202" s="39">
        <v>10.323</v>
      </c>
      <c r="X202" s="39">
        <v>7.1619999999999999</v>
      </c>
      <c r="Y202" s="39">
        <v>12.276999999999999</v>
      </c>
      <c r="Z202" s="39">
        <v>9.625</v>
      </c>
      <c r="AA202" s="39">
        <v>10.747999999999999</v>
      </c>
      <c r="AB202" s="39">
        <v>25.367999999999999</v>
      </c>
      <c r="AC202" s="39">
        <v>0.54</v>
      </c>
      <c r="AD202" s="39">
        <v>7.2859999999999996</v>
      </c>
      <c r="AE202" s="39">
        <v>6.5510000000000002</v>
      </c>
      <c r="AF202" s="39">
        <v>28.814</v>
      </c>
      <c r="AG202" s="39">
        <v>0.27</v>
      </c>
      <c r="AH202" s="39">
        <v>1.2330000000000001</v>
      </c>
      <c r="AI202" s="39">
        <v>24.510999999999999</v>
      </c>
      <c r="AJ202" s="39">
        <v>16.422999999999998</v>
      </c>
      <c r="AK202" s="39">
        <v>3.5049999999999999</v>
      </c>
      <c r="AL202" s="39">
        <v>1.0740000000000001</v>
      </c>
      <c r="AM202" s="39">
        <v>18.152999999999999</v>
      </c>
      <c r="AN202" s="39">
        <v>6.97</v>
      </c>
      <c r="AO202" s="39">
        <v>6.2460000000000004</v>
      </c>
      <c r="AP202" s="39">
        <v>9.0299999999999994</v>
      </c>
      <c r="AQ202" s="39">
        <v>6.69</v>
      </c>
      <c r="AR202" s="39">
        <v>30.155999999999999</v>
      </c>
      <c r="AS202" s="39">
        <v>2.0739999999999998</v>
      </c>
      <c r="AT202" s="39">
        <v>2.35</v>
      </c>
      <c r="AU202" s="39">
        <v>25.606000000000002</v>
      </c>
      <c r="AV202" s="39">
        <v>20.431999999999999</v>
      </c>
      <c r="AW202" s="39">
        <v>1.042</v>
      </c>
      <c r="AX202" s="39">
        <v>15.106999999999999</v>
      </c>
      <c r="AY202" s="39">
        <v>5.78</v>
      </c>
      <c r="AZ202" s="39">
        <v>5.1059999999999999</v>
      </c>
      <c r="BA202" s="39">
        <v>11.066000000000001</v>
      </c>
      <c r="BB202" s="39">
        <v>2.92</v>
      </c>
      <c r="BC202" s="39">
        <v>17.663</v>
      </c>
      <c r="BD202" s="39">
        <v>14.206</v>
      </c>
      <c r="BE202" s="39">
        <v>3.66</v>
      </c>
      <c r="BF202" s="39">
        <v>2.5880000000000001</v>
      </c>
      <c r="BG202" s="39">
        <v>21.56</v>
      </c>
      <c r="BH202" s="39">
        <v>12.561</v>
      </c>
      <c r="BI202" s="39">
        <v>4.2670000000000003</v>
      </c>
      <c r="BJ202" s="39">
        <v>4.8559999999999999</v>
      </c>
      <c r="BK202" s="39">
        <v>16.518000000000001</v>
      </c>
    </row>
    <row r="203" spans="1:63" x14ac:dyDescent="0.2">
      <c r="A203" s="30">
        <f t="shared" si="32"/>
        <v>2029</v>
      </c>
      <c r="D203" s="30">
        <f t="shared" si="33"/>
        <v>4</v>
      </c>
      <c r="E203" s="30">
        <f t="shared" si="24"/>
        <v>50</v>
      </c>
      <c r="F203" s="30">
        <f t="shared" si="25"/>
        <v>49</v>
      </c>
      <c r="G203" s="30">
        <f t="shared" si="26"/>
        <v>18</v>
      </c>
      <c r="H203" s="30">
        <f t="shared" si="27"/>
        <v>0</v>
      </c>
      <c r="I203" s="30">
        <f t="shared" si="28"/>
        <v>0</v>
      </c>
      <c r="J203" s="30">
        <f t="shared" si="29"/>
        <v>0</v>
      </c>
      <c r="K203" s="30">
        <f t="shared" si="30"/>
        <v>0</v>
      </c>
      <c r="L203" s="30">
        <f t="shared" si="31"/>
        <v>8</v>
      </c>
      <c r="M203" s="38">
        <v>47331</v>
      </c>
      <c r="N203" s="39">
        <v>5.5869999999999997</v>
      </c>
      <c r="O203" s="39">
        <v>7.3840000000000003</v>
      </c>
      <c r="P203" s="39">
        <v>3.1880000000000002</v>
      </c>
      <c r="Q203" s="39">
        <v>29.911999999999999</v>
      </c>
      <c r="R203" s="39">
        <v>9.11</v>
      </c>
      <c r="S203" s="39">
        <v>6.8079999999999998</v>
      </c>
      <c r="T203" s="39">
        <v>6.9889999999999999</v>
      </c>
      <c r="U203" s="39">
        <v>8.3569999999999993</v>
      </c>
      <c r="V203" s="39">
        <v>29.971</v>
      </c>
      <c r="W203" s="39">
        <v>3.3780000000000001</v>
      </c>
      <c r="X203" s="39">
        <v>13.988</v>
      </c>
      <c r="Y203" s="39">
        <v>2.448</v>
      </c>
      <c r="Z203" s="39">
        <v>4.5750000000000002</v>
      </c>
      <c r="AA203" s="39">
        <v>13.629</v>
      </c>
      <c r="AB203" s="39">
        <v>22.024000000000001</v>
      </c>
      <c r="AC203" s="39">
        <v>0.96</v>
      </c>
      <c r="AD203" s="39">
        <v>7.3449999999999998</v>
      </c>
      <c r="AE203" s="39">
        <v>9.2919999999999998</v>
      </c>
      <c r="AF203" s="39">
        <v>11.429</v>
      </c>
      <c r="AG203" s="39">
        <v>2.7360000000000002</v>
      </c>
      <c r="AH203" s="39">
        <v>22.533999999999999</v>
      </c>
      <c r="AI203" s="39">
        <v>9.1460000000000008</v>
      </c>
      <c r="AJ203" s="39">
        <v>3.6840000000000002</v>
      </c>
      <c r="AK203" s="39">
        <v>20.178000000000001</v>
      </c>
      <c r="AL203" s="39">
        <v>5.7560000000000002</v>
      </c>
      <c r="AM203" s="39">
        <v>5.1159999999999997</v>
      </c>
      <c r="AN203" s="39">
        <v>7.1319999999999997</v>
      </c>
      <c r="AO203" s="39">
        <v>3.681</v>
      </c>
      <c r="AP203" s="39">
        <v>12.476000000000001</v>
      </c>
      <c r="AQ203" s="39">
        <v>4.2409999999999997</v>
      </c>
      <c r="AR203" s="39">
        <v>16.001999999999999</v>
      </c>
      <c r="AS203" s="39">
        <v>3.4769999999999999</v>
      </c>
      <c r="AT203" s="39">
        <v>6.5039999999999996</v>
      </c>
      <c r="AU203" s="39">
        <v>35.654000000000003</v>
      </c>
      <c r="AV203" s="39">
        <v>14.555999999999999</v>
      </c>
      <c r="AW203" s="39">
        <v>3.6349999999999998</v>
      </c>
      <c r="AX203" s="39">
        <v>1.7050000000000001</v>
      </c>
      <c r="AY203" s="39">
        <v>13.555999999999999</v>
      </c>
      <c r="AZ203" s="39">
        <v>12.599</v>
      </c>
      <c r="BA203" s="39">
        <v>7.7830000000000004</v>
      </c>
      <c r="BB203" s="39">
        <v>11.632999999999999</v>
      </c>
      <c r="BC203" s="39">
        <v>2.581</v>
      </c>
      <c r="BD203" s="39">
        <v>10.920999999999999</v>
      </c>
      <c r="BE203" s="39">
        <v>4.3890000000000002</v>
      </c>
      <c r="BF203" s="39">
        <v>8.4109999999999996</v>
      </c>
      <c r="BG203" s="39">
        <v>4.306</v>
      </c>
      <c r="BH203" s="39">
        <v>32.170999999999999</v>
      </c>
      <c r="BI203" s="39">
        <v>6.1269999999999998</v>
      </c>
      <c r="BJ203" s="39">
        <v>2.3420000000000001</v>
      </c>
      <c r="BK203" s="39">
        <v>19.166</v>
      </c>
    </row>
    <row r="204" spans="1:63" x14ac:dyDescent="0.2">
      <c r="A204" s="30">
        <f t="shared" si="32"/>
        <v>2029</v>
      </c>
      <c r="D204" s="30">
        <f t="shared" si="33"/>
        <v>1</v>
      </c>
      <c r="E204" s="30">
        <f t="shared" si="24"/>
        <v>49</v>
      </c>
      <c r="F204" s="30">
        <f t="shared" si="25"/>
        <v>48</v>
      </c>
      <c r="G204" s="30">
        <f t="shared" si="26"/>
        <v>14</v>
      </c>
      <c r="H204" s="30">
        <f t="shared" si="27"/>
        <v>0</v>
      </c>
      <c r="I204" s="30">
        <f t="shared" si="28"/>
        <v>0</v>
      </c>
      <c r="J204" s="30">
        <f t="shared" si="29"/>
        <v>0</v>
      </c>
      <c r="K204" s="30">
        <f t="shared" si="30"/>
        <v>0</v>
      </c>
      <c r="L204" s="30">
        <f t="shared" si="31"/>
        <v>9</v>
      </c>
      <c r="M204" s="38">
        <v>47362</v>
      </c>
      <c r="N204" s="39">
        <v>2.714</v>
      </c>
      <c r="O204" s="39">
        <v>12.657999999999999</v>
      </c>
      <c r="P204" s="39">
        <v>1.1859999999999999</v>
      </c>
      <c r="Q204" s="39">
        <v>8.6820000000000004</v>
      </c>
      <c r="R204" s="39">
        <v>7.8</v>
      </c>
      <c r="S204" s="39">
        <v>1.427</v>
      </c>
      <c r="T204" s="39">
        <v>14.391</v>
      </c>
      <c r="U204" s="39">
        <v>17.579000000000001</v>
      </c>
      <c r="V204" s="39">
        <v>7.51</v>
      </c>
      <c r="W204" s="39">
        <v>6.3650000000000002</v>
      </c>
      <c r="X204" s="39">
        <v>3.8460000000000001</v>
      </c>
      <c r="Y204" s="39">
        <v>5.6989999999999998</v>
      </c>
      <c r="Z204" s="39">
        <v>5.3860000000000001</v>
      </c>
      <c r="AA204" s="39">
        <v>7.008</v>
      </c>
      <c r="AB204" s="39">
        <v>11.928000000000001</v>
      </c>
      <c r="AC204" s="39">
        <v>4.1420000000000003</v>
      </c>
      <c r="AD204" s="39">
        <v>4.1159999999999997</v>
      </c>
      <c r="AE204" s="39">
        <v>8.34</v>
      </c>
      <c r="AF204" s="39">
        <v>14.618</v>
      </c>
      <c r="AG204" s="39">
        <v>2.8220000000000001</v>
      </c>
      <c r="AH204" s="39">
        <v>1.4730000000000001</v>
      </c>
      <c r="AI204" s="39">
        <v>7.202</v>
      </c>
      <c r="AJ204" s="39">
        <v>2.4009999999999998</v>
      </c>
      <c r="AK204" s="39">
        <v>8.4</v>
      </c>
      <c r="AL204" s="39">
        <v>13.837999999999999</v>
      </c>
      <c r="AM204" s="39">
        <v>0.41199999999999998</v>
      </c>
      <c r="AN204" s="39">
        <v>0</v>
      </c>
      <c r="AO204" s="39">
        <v>21.419</v>
      </c>
      <c r="AP204" s="39">
        <v>1.1559999999999999</v>
      </c>
      <c r="AQ204" s="39">
        <v>7.3259999999999996</v>
      </c>
      <c r="AR204" s="39">
        <v>9.7520000000000007</v>
      </c>
      <c r="AS204" s="39">
        <v>6.4139999999999997</v>
      </c>
      <c r="AT204" s="39">
        <v>17.350999999999999</v>
      </c>
      <c r="AU204" s="39">
        <v>1.3580000000000001</v>
      </c>
      <c r="AV204" s="39">
        <v>4.5519999999999996</v>
      </c>
      <c r="AW204" s="39">
        <v>4.7839999999999998</v>
      </c>
      <c r="AX204" s="39">
        <v>1.5840000000000001</v>
      </c>
      <c r="AY204" s="39">
        <v>21.123999999999999</v>
      </c>
      <c r="AZ204" s="39">
        <v>14.06</v>
      </c>
      <c r="BA204" s="39">
        <v>6.4189999999999996</v>
      </c>
      <c r="BB204" s="39">
        <v>6.6749999999999998</v>
      </c>
      <c r="BC204" s="39">
        <v>4.4130000000000003</v>
      </c>
      <c r="BD204" s="39">
        <v>11.722</v>
      </c>
      <c r="BE204" s="39">
        <v>4.1159999999999997</v>
      </c>
      <c r="BF204" s="39">
        <v>5.2</v>
      </c>
      <c r="BG204" s="39">
        <v>14.028</v>
      </c>
      <c r="BH204" s="39">
        <v>6.641</v>
      </c>
      <c r="BI204" s="39">
        <v>30.154</v>
      </c>
      <c r="BJ204" s="39">
        <v>1.8</v>
      </c>
      <c r="BK204" s="39">
        <v>16.495000000000001</v>
      </c>
    </row>
    <row r="205" spans="1:63" x14ac:dyDescent="0.2">
      <c r="A205" s="30">
        <f t="shared" si="32"/>
        <v>2029</v>
      </c>
      <c r="D205" s="30">
        <f t="shared" si="33"/>
        <v>0</v>
      </c>
      <c r="E205" s="30">
        <f t="shared" si="24"/>
        <v>45</v>
      </c>
      <c r="F205" s="30">
        <f t="shared" si="25"/>
        <v>31</v>
      </c>
      <c r="G205" s="30">
        <f t="shared" si="26"/>
        <v>4</v>
      </c>
      <c r="H205" s="30">
        <f t="shared" si="27"/>
        <v>0</v>
      </c>
      <c r="I205" s="30">
        <f t="shared" si="28"/>
        <v>0</v>
      </c>
      <c r="J205" s="30">
        <f t="shared" si="29"/>
        <v>0</v>
      </c>
      <c r="K205" s="30">
        <f t="shared" si="30"/>
        <v>0</v>
      </c>
      <c r="L205" s="30">
        <f t="shared" si="31"/>
        <v>10</v>
      </c>
      <c r="M205" s="38">
        <v>47392</v>
      </c>
      <c r="N205" s="39">
        <v>1.3520000000000001</v>
      </c>
      <c r="O205" s="39">
        <v>0.19900000000000001</v>
      </c>
      <c r="P205" s="39">
        <v>0.22600000000000001</v>
      </c>
      <c r="Q205" s="39">
        <v>3.8439999999999999</v>
      </c>
      <c r="R205" s="39">
        <v>0</v>
      </c>
      <c r="S205" s="39">
        <v>1.127</v>
      </c>
      <c r="T205" s="39">
        <v>0.29599999999999999</v>
      </c>
      <c r="U205" s="39">
        <v>24.053999999999998</v>
      </c>
      <c r="V205" s="39">
        <v>2.3639999999999999</v>
      </c>
      <c r="W205" s="39">
        <v>0.86299999999999999</v>
      </c>
      <c r="X205" s="39">
        <v>0.189</v>
      </c>
      <c r="Y205" s="39">
        <v>1.712</v>
      </c>
      <c r="Z205" s="39">
        <v>5.4119999999999999</v>
      </c>
      <c r="AA205" s="39">
        <v>0.48599999999999999</v>
      </c>
      <c r="AB205" s="39">
        <v>0.55900000000000005</v>
      </c>
      <c r="AC205" s="39">
        <v>6.57</v>
      </c>
      <c r="AD205" s="39">
        <v>9.6620000000000008</v>
      </c>
      <c r="AE205" s="39">
        <v>5.2569999999999997</v>
      </c>
      <c r="AF205" s="39">
        <v>0.999</v>
      </c>
      <c r="AG205" s="39">
        <v>1.53</v>
      </c>
      <c r="AH205" s="39">
        <v>0.629</v>
      </c>
      <c r="AI205" s="39">
        <v>1.2090000000000001</v>
      </c>
      <c r="AJ205" s="39">
        <v>0.46800000000000003</v>
      </c>
      <c r="AK205" s="39">
        <v>1.33</v>
      </c>
      <c r="AL205" s="39">
        <v>3.27</v>
      </c>
      <c r="AM205" s="39">
        <v>0.78</v>
      </c>
      <c r="AN205" s="39">
        <v>21.835999999999999</v>
      </c>
      <c r="AO205" s="39">
        <v>0</v>
      </c>
      <c r="AP205" s="39">
        <v>2.5739999999999998</v>
      </c>
      <c r="AQ205" s="39">
        <v>0.46899999999999997</v>
      </c>
      <c r="AR205" s="39">
        <v>9.67</v>
      </c>
      <c r="AS205" s="39">
        <v>0</v>
      </c>
      <c r="AT205" s="39">
        <v>3.7170000000000001</v>
      </c>
      <c r="AU205" s="39">
        <v>0</v>
      </c>
      <c r="AV205" s="39">
        <v>12.786</v>
      </c>
      <c r="AW205" s="39">
        <v>0</v>
      </c>
      <c r="AX205" s="39">
        <v>2.2719999999999998</v>
      </c>
      <c r="AY205" s="39">
        <v>2.0640000000000001</v>
      </c>
      <c r="AZ205" s="39">
        <v>2.1030000000000002</v>
      </c>
      <c r="BA205" s="39">
        <v>1.7370000000000001</v>
      </c>
      <c r="BB205" s="39">
        <v>12.96</v>
      </c>
      <c r="BC205" s="39">
        <v>0.45200000000000001</v>
      </c>
      <c r="BD205" s="39">
        <v>1.0860000000000001</v>
      </c>
      <c r="BE205" s="39">
        <v>1.5640000000000001</v>
      </c>
      <c r="BF205" s="39">
        <v>5.6230000000000002</v>
      </c>
      <c r="BG205" s="39">
        <v>2.7930000000000001</v>
      </c>
      <c r="BH205" s="39">
        <v>1.371</v>
      </c>
      <c r="BI205" s="39">
        <v>2.5920000000000001</v>
      </c>
      <c r="BJ205" s="39">
        <v>6.8849999999999998</v>
      </c>
      <c r="BK205" s="39">
        <v>0.14899999999999999</v>
      </c>
    </row>
    <row r="206" spans="1:63" x14ac:dyDescent="0.2">
      <c r="A206" s="30">
        <f t="shared" si="32"/>
        <v>2029</v>
      </c>
      <c r="D206" s="30">
        <f t="shared" si="33"/>
        <v>0</v>
      </c>
      <c r="E206" s="30">
        <f t="shared" si="24"/>
        <v>20</v>
      </c>
      <c r="F206" s="30">
        <f t="shared" si="25"/>
        <v>4</v>
      </c>
      <c r="G206" s="30">
        <f t="shared" si="26"/>
        <v>0</v>
      </c>
      <c r="H206" s="30">
        <f t="shared" si="27"/>
        <v>0</v>
      </c>
      <c r="I206" s="30">
        <f t="shared" si="28"/>
        <v>0</v>
      </c>
      <c r="J206" s="30">
        <f t="shared" si="29"/>
        <v>0</v>
      </c>
      <c r="K206" s="30">
        <f t="shared" si="30"/>
        <v>0</v>
      </c>
      <c r="L206" s="30">
        <f t="shared" si="31"/>
        <v>11</v>
      </c>
      <c r="M206" s="38">
        <v>47423</v>
      </c>
      <c r="N206" s="39">
        <v>0</v>
      </c>
      <c r="O206" s="39">
        <v>0.95499999999999996</v>
      </c>
      <c r="P206" s="39">
        <v>0.11899999999999999</v>
      </c>
      <c r="Q206" s="39">
        <v>0</v>
      </c>
      <c r="R206" s="39">
        <v>0.26200000000000001</v>
      </c>
      <c r="S206" s="39">
        <v>0</v>
      </c>
      <c r="T206" s="39">
        <v>0.57599999999999996</v>
      </c>
      <c r="U206" s="39">
        <v>0</v>
      </c>
      <c r="V206" s="39">
        <v>0</v>
      </c>
      <c r="W206" s="39">
        <v>0.316</v>
      </c>
      <c r="X206" s="39">
        <v>0</v>
      </c>
      <c r="Y206" s="39">
        <v>0.86099999999999999</v>
      </c>
      <c r="Z206" s="39">
        <v>0.54</v>
      </c>
      <c r="AA206" s="39">
        <v>0</v>
      </c>
      <c r="AB206" s="39">
        <v>0</v>
      </c>
      <c r="AC206" s="39">
        <v>0</v>
      </c>
      <c r="AD206" s="39">
        <v>0</v>
      </c>
      <c r="AE206" s="39">
        <v>0</v>
      </c>
      <c r="AF206" s="39">
        <v>0</v>
      </c>
      <c r="AG206" s="39">
        <v>0</v>
      </c>
      <c r="AH206" s="39">
        <v>4.0000000000000001E-3</v>
      </c>
      <c r="AI206" s="39">
        <v>0</v>
      </c>
      <c r="AJ206" s="39">
        <v>0</v>
      </c>
      <c r="AK206" s="39">
        <v>0</v>
      </c>
      <c r="AL206" s="39">
        <v>0</v>
      </c>
      <c r="AM206" s="39">
        <v>0.92</v>
      </c>
      <c r="AN206" s="39">
        <v>2.226</v>
      </c>
      <c r="AO206" s="39">
        <v>0</v>
      </c>
      <c r="AP206" s="39">
        <v>0</v>
      </c>
      <c r="AQ206" s="39">
        <v>1.784</v>
      </c>
      <c r="AR206" s="39">
        <v>0</v>
      </c>
      <c r="AS206" s="39">
        <v>4.25</v>
      </c>
      <c r="AT206" s="39">
        <v>0</v>
      </c>
      <c r="AU206" s="39">
        <v>0</v>
      </c>
      <c r="AV206" s="39">
        <v>0</v>
      </c>
      <c r="AW206" s="39">
        <v>0</v>
      </c>
      <c r="AX206" s="39">
        <v>0.16900000000000001</v>
      </c>
      <c r="AY206" s="39">
        <v>0</v>
      </c>
      <c r="AZ206" s="39">
        <v>0.57899999999999996</v>
      </c>
      <c r="BA206" s="39">
        <v>0</v>
      </c>
      <c r="BB206" s="39">
        <v>0</v>
      </c>
      <c r="BC206" s="39">
        <v>0</v>
      </c>
      <c r="BD206" s="39">
        <v>1.5649999999999999</v>
      </c>
      <c r="BE206" s="39">
        <v>0</v>
      </c>
      <c r="BF206" s="39">
        <v>0</v>
      </c>
      <c r="BG206" s="39">
        <v>0.23300000000000001</v>
      </c>
      <c r="BH206" s="39">
        <v>0.85</v>
      </c>
      <c r="BI206" s="39">
        <v>0.499</v>
      </c>
      <c r="BJ206" s="39">
        <v>3.5999999999999997E-2</v>
      </c>
      <c r="BK206" s="39">
        <v>3.5000000000000003E-2</v>
      </c>
    </row>
    <row r="207" spans="1:63" x14ac:dyDescent="0.2">
      <c r="A207" s="30">
        <f t="shared" si="32"/>
        <v>2029</v>
      </c>
      <c r="D207" s="30">
        <f t="shared" si="33"/>
        <v>0</v>
      </c>
      <c r="E207" s="30">
        <f t="shared" si="24"/>
        <v>27</v>
      </c>
      <c r="F207" s="30">
        <f t="shared" si="25"/>
        <v>18</v>
      </c>
      <c r="G207" s="30">
        <f t="shared" si="26"/>
        <v>1</v>
      </c>
      <c r="H207" s="30">
        <f t="shared" si="27"/>
        <v>0</v>
      </c>
      <c r="I207" s="30">
        <f t="shared" si="28"/>
        <v>0</v>
      </c>
      <c r="J207" s="30">
        <f t="shared" si="29"/>
        <v>0</v>
      </c>
      <c r="K207" s="30">
        <f t="shared" si="30"/>
        <v>0</v>
      </c>
      <c r="L207" s="30">
        <f t="shared" si="31"/>
        <v>12</v>
      </c>
      <c r="M207" s="38">
        <v>47453</v>
      </c>
      <c r="N207" s="39">
        <v>0</v>
      </c>
      <c r="O207" s="39">
        <v>6.5789999999999997</v>
      </c>
      <c r="P207" s="39">
        <v>0.42499999999999999</v>
      </c>
      <c r="Q207" s="39">
        <v>1.9319999999999999</v>
      </c>
      <c r="R207" s="39">
        <v>0.375</v>
      </c>
      <c r="S207" s="39">
        <v>0</v>
      </c>
      <c r="T207" s="39">
        <v>1.242</v>
      </c>
      <c r="U207" s="39">
        <v>0</v>
      </c>
      <c r="V207" s="39">
        <v>0</v>
      </c>
      <c r="W207" s="39">
        <v>0</v>
      </c>
      <c r="X207" s="39">
        <v>0.86399999999999999</v>
      </c>
      <c r="Y207" s="39">
        <v>0</v>
      </c>
      <c r="Z207" s="39">
        <v>2.6669999999999998</v>
      </c>
      <c r="AA207" s="39">
        <v>0</v>
      </c>
      <c r="AB207" s="39">
        <v>0.45700000000000002</v>
      </c>
      <c r="AC207" s="39">
        <v>0.87</v>
      </c>
      <c r="AD207" s="39">
        <v>0</v>
      </c>
      <c r="AE207" s="39">
        <v>3.9060000000000001</v>
      </c>
      <c r="AF207" s="39">
        <v>0</v>
      </c>
      <c r="AG207" s="39">
        <v>2.3159999999999998</v>
      </c>
      <c r="AH207" s="39">
        <v>0</v>
      </c>
      <c r="AI207" s="39">
        <v>0</v>
      </c>
      <c r="AJ207" s="39">
        <v>1.446</v>
      </c>
      <c r="AK207" s="39">
        <v>0.76900000000000002</v>
      </c>
      <c r="AL207" s="39">
        <v>0.66900000000000004</v>
      </c>
      <c r="AM207" s="39">
        <v>1.6639999999999999</v>
      </c>
      <c r="AN207" s="39">
        <v>1.3660000000000001</v>
      </c>
      <c r="AO207" s="39">
        <v>0</v>
      </c>
      <c r="AP207" s="39">
        <v>8.3119999999999994</v>
      </c>
      <c r="AQ207" s="39">
        <v>0</v>
      </c>
      <c r="AR207" s="39">
        <v>5.7450000000000001</v>
      </c>
      <c r="AS207" s="39">
        <v>0</v>
      </c>
      <c r="AT207" s="39">
        <v>0</v>
      </c>
      <c r="AU207" s="39">
        <v>2.0270000000000001</v>
      </c>
      <c r="AV207" s="39">
        <v>0</v>
      </c>
      <c r="AW207" s="39">
        <v>2.64</v>
      </c>
      <c r="AX207" s="39">
        <v>0</v>
      </c>
      <c r="AY207" s="39">
        <v>3.282</v>
      </c>
      <c r="AZ207" s="39">
        <v>0</v>
      </c>
      <c r="BA207" s="39">
        <v>9.9309999999999992</v>
      </c>
      <c r="BB207" s="39">
        <v>4.59</v>
      </c>
      <c r="BC207" s="39">
        <v>0</v>
      </c>
      <c r="BD207" s="39">
        <v>0</v>
      </c>
      <c r="BE207" s="39">
        <v>0.23400000000000001</v>
      </c>
      <c r="BF207" s="39">
        <v>0</v>
      </c>
      <c r="BG207" s="39">
        <v>11.493</v>
      </c>
      <c r="BH207" s="39">
        <v>0</v>
      </c>
      <c r="BI207" s="39">
        <v>0.53400000000000003</v>
      </c>
      <c r="BJ207" s="39">
        <v>1.3420000000000001</v>
      </c>
      <c r="BK207" s="39">
        <v>0</v>
      </c>
    </row>
    <row r="208" spans="1:63" x14ac:dyDescent="0.2">
      <c r="A208" s="30">
        <f t="shared" si="32"/>
        <v>2030</v>
      </c>
      <c r="D208" s="30">
        <f t="shared" si="33"/>
        <v>1</v>
      </c>
      <c r="E208" s="30">
        <f t="shared" si="24"/>
        <v>41</v>
      </c>
      <c r="F208" s="30">
        <f t="shared" si="25"/>
        <v>32</v>
      </c>
      <c r="G208" s="30">
        <f t="shared" si="26"/>
        <v>4</v>
      </c>
      <c r="H208" s="30">
        <f t="shared" si="27"/>
        <v>0</v>
      </c>
      <c r="I208" s="30">
        <f t="shared" si="28"/>
        <v>0</v>
      </c>
      <c r="J208" s="30">
        <f t="shared" si="29"/>
        <v>0</v>
      </c>
      <c r="K208" s="30">
        <f t="shared" si="30"/>
        <v>0</v>
      </c>
      <c r="L208" s="30">
        <f t="shared" si="31"/>
        <v>1</v>
      </c>
      <c r="M208" s="38">
        <v>47484</v>
      </c>
      <c r="N208" s="39">
        <v>0.47399999999999998</v>
      </c>
      <c r="O208" s="39">
        <v>2.794</v>
      </c>
      <c r="P208" s="39">
        <v>0</v>
      </c>
      <c r="Q208" s="39">
        <v>7.992</v>
      </c>
      <c r="R208" s="39">
        <v>0.156</v>
      </c>
      <c r="S208" s="39">
        <v>4.1779999999999999</v>
      </c>
      <c r="T208" s="39">
        <v>0.51</v>
      </c>
      <c r="U208" s="39">
        <v>1.85</v>
      </c>
      <c r="V208" s="39">
        <v>4.2969999999999997</v>
      </c>
      <c r="W208" s="39">
        <v>0.111</v>
      </c>
      <c r="X208" s="39">
        <v>0.66200000000000003</v>
      </c>
      <c r="Y208" s="39">
        <v>8.3780000000000001</v>
      </c>
      <c r="Z208" s="39">
        <v>4.8029999999999999</v>
      </c>
      <c r="AA208" s="39">
        <v>0.126</v>
      </c>
      <c r="AB208" s="39">
        <v>2.6019999999999999</v>
      </c>
      <c r="AC208" s="39">
        <v>1.81</v>
      </c>
      <c r="AD208" s="39">
        <v>16.968</v>
      </c>
      <c r="AE208" s="39">
        <v>0</v>
      </c>
      <c r="AF208" s="39">
        <v>0</v>
      </c>
      <c r="AG208" s="39">
        <v>3.2</v>
      </c>
      <c r="AH208" s="39">
        <v>4.5839999999999996</v>
      </c>
      <c r="AI208" s="39">
        <v>1.778</v>
      </c>
      <c r="AJ208" s="39">
        <v>3.3279999999999998</v>
      </c>
      <c r="AK208" s="39">
        <v>1.3819999999999999</v>
      </c>
      <c r="AL208" s="39">
        <v>7.0910000000000002</v>
      </c>
      <c r="AM208" s="39">
        <v>0</v>
      </c>
      <c r="AN208" s="39">
        <v>4.3090000000000002</v>
      </c>
      <c r="AO208" s="39">
        <v>19.526</v>
      </c>
      <c r="AP208" s="39">
        <v>9.2029999999999994</v>
      </c>
      <c r="AQ208" s="39">
        <v>0.38600000000000001</v>
      </c>
      <c r="AR208" s="39">
        <v>2.1819999999999999</v>
      </c>
      <c r="AS208" s="39">
        <v>0</v>
      </c>
      <c r="AT208" s="39">
        <v>0</v>
      </c>
      <c r="AU208" s="39">
        <v>45.493000000000002</v>
      </c>
      <c r="AV208" s="39">
        <v>0</v>
      </c>
      <c r="AW208" s="39">
        <v>8.7200000000000006</v>
      </c>
      <c r="AX208" s="39">
        <v>2.8639999999999999</v>
      </c>
      <c r="AY208" s="39">
        <v>11.922000000000001</v>
      </c>
      <c r="AZ208" s="39">
        <v>0.14399999999999999</v>
      </c>
      <c r="BA208" s="39">
        <v>1.101</v>
      </c>
      <c r="BB208" s="39">
        <v>1.6719999999999999</v>
      </c>
      <c r="BC208" s="39">
        <v>0</v>
      </c>
      <c r="BD208" s="39">
        <v>1.472</v>
      </c>
      <c r="BE208" s="39">
        <v>2.0419999999999998</v>
      </c>
      <c r="BF208" s="39">
        <v>5.7160000000000002</v>
      </c>
      <c r="BG208" s="39">
        <v>0</v>
      </c>
      <c r="BH208" s="39">
        <v>2.2559999999999998</v>
      </c>
      <c r="BI208" s="39">
        <v>0.109</v>
      </c>
      <c r="BJ208" s="39">
        <v>2.2000000000000002</v>
      </c>
      <c r="BK208" s="39">
        <v>2.08</v>
      </c>
    </row>
    <row r="209" spans="1:63" x14ac:dyDescent="0.2">
      <c r="A209" s="30">
        <f t="shared" si="32"/>
        <v>2030</v>
      </c>
      <c r="D209" s="30">
        <f t="shared" si="33"/>
        <v>0</v>
      </c>
      <c r="E209" s="30">
        <f t="shared" si="24"/>
        <v>24</v>
      </c>
      <c r="F209" s="30">
        <f t="shared" si="25"/>
        <v>15</v>
      </c>
      <c r="G209" s="30">
        <f t="shared" si="26"/>
        <v>3</v>
      </c>
      <c r="H209" s="30">
        <f t="shared" si="27"/>
        <v>0</v>
      </c>
      <c r="I209" s="30">
        <f t="shared" si="28"/>
        <v>0</v>
      </c>
      <c r="J209" s="30">
        <f t="shared" si="29"/>
        <v>0</v>
      </c>
      <c r="K209" s="30">
        <f t="shared" si="30"/>
        <v>0</v>
      </c>
      <c r="L209" s="30">
        <f t="shared" si="31"/>
        <v>2</v>
      </c>
      <c r="M209" s="38">
        <v>47515</v>
      </c>
      <c r="N209" s="39">
        <v>0</v>
      </c>
      <c r="O209" s="39">
        <v>0</v>
      </c>
      <c r="P209" s="39">
        <v>7.1550000000000002</v>
      </c>
      <c r="Q209" s="39">
        <v>0</v>
      </c>
      <c r="R209" s="39">
        <v>0</v>
      </c>
      <c r="S209" s="39">
        <v>3.464</v>
      </c>
      <c r="T209" s="39">
        <v>0</v>
      </c>
      <c r="U209" s="39">
        <v>3.4740000000000002</v>
      </c>
      <c r="V209" s="39">
        <v>1.93</v>
      </c>
      <c r="W209" s="39">
        <v>0</v>
      </c>
      <c r="X209" s="39">
        <v>0</v>
      </c>
      <c r="Y209" s="39">
        <v>0.248</v>
      </c>
      <c r="Z209" s="39">
        <v>0</v>
      </c>
      <c r="AA209" s="39">
        <v>0.56200000000000006</v>
      </c>
      <c r="AB209" s="39">
        <v>0</v>
      </c>
      <c r="AC209" s="39">
        <v>2.1429999999999998</v>
      </c>
      <c r="AD209" s="39">
        <v>0</v>
      </c>
      <c r="AE209" s="39">
        <v>1.726</v>
      </c>
      <c r="AF209" s="39">
        <v>1.496</v>
      </c>
      <c r="AG209" s="39">
        <v>0</v>
      </c>
      <c r="AH209" s="39">
        <v>0.71299999999999997</v>
      </c>
      <c r="AI209" s="39">
        <v>21.404</v>
      </c>
      <c r="AJ209" s="39">
        <v>1.33</v>
      </c>
      <c r="AK209" s="39">
        <v>1.07</v>
      </c>
      <c r="AL209" s="39">
        <v>0</v>
      </c>
      <c r="AM209" s="39">
        <v>5.7149999999999999</v>
      </c>
      <c r="AN209" s="39">
        <v>0</v>
      </c>
      <c r="AO209" s="39">
        <v>18.977</v>
      </c>
      <c r="AP209" s="39">
        <v>0.72099999999999997</v>
      </c>
      <c r="AQ209" s="39">
        <v>0</v>
      </c>
      <c r="AR209" s="39">
        <v>7.02</v>
      </c>
      <c r="AS209" s="39">
        <v>0</v>
      </c>
      <c r="AT209" s="39">
        <v>0</v>
      </c>
      <c r="AU209" s="39">
        <v>0</v>
      </c>
      <c r="AV209" s="39">
        <v>20.704999999999998</v>
      </c>
      <c r="AW209" s="39">
        <v>0</v>
      </c>
      <c r="AX209" s="39">
        <v>0</v>
      </c>
      <c r="AY209" s="39">
        <v>0.99099999999999999</v>
      </c>
      <c r="AZ209" s="39">
        <v>0</v>
      </c>
      <c r="BA209" s="39">
        <v>3.2000000000000001E-2</v>
      </c>
      <c r="BB209" s="39">
        <v>0.104</v>
      </c>
      <c r="BC209" s="39">
        <v>0</v>
      </c>
      <c r="BD209" s="39">
        <v>9.2750000000000004</v>
      </c>
      <c r="BE209" s="39">
        <v>0</v>
      </c>
      <c r="BF209" s="39">
        <v>0.91</v>
      </c>
      <c r="BG209" s="39">
        <v>0</v>
      </c>
      <c r="BH209" s="39">
        <v>0</v>
      </c>
      <c r="BI209" s="39">
        <v>0</v>
      </c>
      <c r="BJ209" s="39">
        <v>0.41499999999999998</v>
      </c>
      <c r="BK209" s="39">
        <v>0</v>
      </c>
    </row>
    <row r="210" spans="1:63" x14ac:dyDescent="0.2">
      <c r="A210" s="30">
        <f t="shared" si="32"/>
        <v>2030</v>
      </c>
      <c r="D210" s="30">
        <f t="shared" si="33"/>
        <v>0</v>
      </c>
      <c r="E210" s="30">
        <f t="shared" si="24"/>
        <v>40</v>
      </c>
      <c r="F210" s="30">
        <f t="shared" si="25"/>
        <v>31</v>
      </c>
      <c r="G210" s="30">
        <f t="shared" si="26"/>
        <v>4</v>
      </c>
      <c r="H210" s="30">
        <f t="shared" si="27"/>
        <v>0</v>
      </c>
      <c r="I210" s="30">
        <f t="shared" si="28"/>
        <v>0</v>
      </c>
      <c r="J210" s="30">
        <f t="shared" si="29"/>
        <v>0</v>
      </c>
      <c r="K210" s="30">
        <f t="shared" si="30"/>
        <v>0</v>
      </c>
      <c r="L210" s="30">
        <f t="shared" si="31"/>
        <v>3</v>
      </c>
      <c r="M210" s="38">
        <v>47543</v>
      </c>
      <c r="N210" s="39">
        <v>4.4390000000000001</v>
      </c>
      <c r="O210" s="39">
        <v>0.501</v>
      </c>
      <c r="P210" s="39">
        <v>1.635</v>
      </c>
      <c r="Q210" s="39">
        <v>3.1970000000000001</v>
      </c>
      <c r="R210" s="39">
        <v>0</v>
      </c>
      <c r="S210" s="39">
        <v>10.067</v>
      </c>
      <c r="T210" s="39">
        <v>1.375</v>
      </c>
      <c r="U210" s="39">
        <v>3.2749999999999999</v>
      </c>
      <c r="V210" s="39">
        <v>0</v>
      </c>
      <c r="W210" s="39">
        <v>8.1929999999999996</v>
      </c>
      <c r="X210" s="39">
        <v>0</v>
      </c>
      <c r="Y210" s="39">
        <v>5.173</v>
      </c>
      <c r="Z210" s="39">
        <v>19.533000000000001</v>
      </c>
      <c r="AA210" s="39">
        <v>0.30299999999999999</v>
      </c>
      <c r="AB210" s="39">
        <v>0.83099999999999996</v>
      </c>
      <c r="AC210" s="39">
        <v>6.0979999999999999</v>
      </c>
      <c r="AD210" s="39">
        <v>5.6989999999999998</v>
      </c>
      <c r="AE210" s="39">
        <v>0.55000000000000004</v>
      </c>
      <c r="AF210" s="39">
        <v>0.218</v>
      </c>
      <c r="AG210" s="39">
        <v>4.1319999999999997</v>
      </c>
      <c r="AH210" s="39">
        <v>3.0470000000000002</v>
      </c>
      <c r="AI210" s="39">
        <v>0.32300000000000001</v>
      </c>
      <c r="AJ210" s="39">
        <v>0</v>
      </c>
      <c r="AK210" s="39">
        <v>2.484</v>
      </c>
      <c r="AL210" s="39">
        <v>8.4499999999999993</v>
      </c>
      <c r="AM210" s="39">
        <v>0</v>
      </c>
      <c r="AN210" s="39">
        <v>0</v>
      </c>
      <c r="AO210" s="39">
        <v>10.417</v>
      </c>
      <c r="AP210" s="39">
        <v>0</v>
      </c>
      <c r="AQ210" s="39">
        <v>0.34599999999999997</v>
      </c>
      <c r="AR210" s="39">
        <v>1.8069999999999999</v>
      </c>
      <c r="AS210" s="39">
        <v>0</v>
      </c>
      <c r="AT210" s="39">
        <v>2.3460000000000001</v>
      </c>
      <c r="AU210" s="39">
        <v>2.1320000000000001</v>
      </c>
      <c r="AV210" s="39">
        <v>4.2</v>
      </c>
      <c r="AW210" s="39">
        <v>0.45700000000000002</v>
      </c>
      <c r="AX210" s="39">
        <v>4.8330000000000002</v>
      </c>
      <c r="AY210" s="39">
        <v>4.0650000000000004</v>
      </c>
      <c r="AZ210" s="39">
        <v>0</v>
      </c>
      <c r="BA210" s="39">
        <v>6.1680000000000001</v>
      </c>
      <c r="BB210" s="39">
        <v>5.6970000000000001</v>
      </c>
      <c r="BC210" s="39">
        <v>1.9279999999999999</v>
      </c>
      <c r="BD210" s="39">
        <v>1.1539999999999999</v>
      </c>
      <c r="BE210" s="39">
        <v>2.6389999999999998</v>
      </c>
      <c r="BF210" s="39">
        <v>4.38</v>
      </c>
      <c r="BG210" s="39">
        <v>0</v>
      </c>
      <c r="BH210" s="39">
        <v>1.6339999999999999</v>
      </c>
      <c r="BI210" s="39">
        <v>1.2829999999999999</v>
      </c>
      <c r="BJ210" s="39">
        <v>0.16400000000000001</v>
      </c>
      <c r="BK210" s="39">
        <v>12.659000000000001</v>
      </c>
    </row>
    <row r="211" spans="1:63" x14ac:dyDescent="0.2">
      <c r="A211" s="30">
        <f t="shared" si="32"/>
        <v>2030</v>
      </c>
      <c r="D211" s="30">
        <f t="shared" si="33"/>
        <v>0</v>
      </c>
      <c r="E211" s="30">
        <f t="shared" si="24"/>
        <v>3</v>
      </c>
      <c r="F211" s="30">
        <f t="shared" si="25"/>
        <v>1</v>
      </c>
      <c r="G211" s="30">
        <f t="shared" si="26"/>
        <v>0</v>
      </c>
      <c r="H211" s="30">
        <f t="shared" si="27"/>
        <v>0</v>
      </c>
      <c r="I211" s="30">
        <f t="shared" si="28"/>
        <v>0</v>
      </c>
      <c r="J211" s="30">
        <f t="shared" si="29"/>
        <v>0</v>
      </c>
      <c r="K211" s="30">
        <f t="shared" si="30"/>
        <v>0</v>
      </c>
      <c r="L211" s="30">
        <f t="shared" si="31"/>
        <v>4</v>
      </c>
      <c r="M211" s="38">
        <v>47574</v>
      </c>
      <c r="N211" s="39">
        <v>0.59199999999999997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1.272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0</v>
      </c>
      <c r="AY211" s="39">
        <v>0</v>
      </c>
      <c r="AZ211" s="39">
        <v>0</v>
      </c>
      <c r="BA211" s="39">
        <v>0.113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</row>
    <row r="212" spans="1:63" x14ac:dyDescent="0.2">
      <c r="A212" s="30">
        <f t="shared" si="32"/>
        <v>2030</v>
      </c>
      <c r="D212" s="30">
        <f t="shared" si="33"/>
        <v>0</v>
      </c>
      <c r="E212" s="30">
        <f t="shared" si="24"/>
        <v>10</v>
      </c>
      <c r="F212" s="30">
        <f t="shared" si="25"/>
        <v>4</v>
      </c>
      <c r="G212" s="30">
        <f t="shared" si="26"/>
        <v>0</v>
      </c>
      <c r="H212" s="30">
        <f t="shared" si="27"/>
        <v>0</v>
      </c>
      <c r="I212" s="30">
        <f t="shared" si="28"/>
        <v>0</v>
      </c>
      <c r="J212" s="30">
        <f t="shared" si="29"/>
        <v>0</v>
      </c>
      <c r="K212" s="30">
        <f t="shared" si="30"/>
        <v>0</v>
      </c>
      <c r="L212" s="30">
        <f t="shared" si="31"/>
        <v>5</v>
      </c>
      <c r="M212" s="38">
        <v>47604</v>
      </c>
      <c r="N212" s="39">
        <v>0.48099999999999998</v>
      </c>
      <c r="O212" s="39">
        <v>0</v>
      </c>
      <c r="P212" s="39">
        <v>0</v>
      </c>
      <c r="Q212" s="39">
        <v>1.367</v>
      </c>
      <c r="R212" s="39">
        <v>1.7070000000000001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1.167</v>
      </c>
      <c r="AE212" s="39">
        <v>0</v>
      </c>
      <c r="AF212" s="39">
        <v>0</v>
      </c>
      <c r="AG212" s="39">
        <v>0.30299999999999999</v>
      </c>
      <c r="AH212" s="39">
        <v>0</v>
      </c>
      <c r="AI212" s="39">
        <v>8.44</v>
      </c>
      <c r="AJ212" s="39">
        <v>0</v>
      </c>
      <c r="AK212" s="39">
        <v>0</v>
      </c>
      <c r="AL212" s="39">
        <v>0.92</v>
      </c>
      <c r="AM212" s="39">
        <v>0</v>
      </c>
      <c r="AN212" s="39">
        <v>0</v>
      </c>
      <c r="AO212" s="39">
        <v>0</v>
      </c>
      <c r="AP212" s="39">
        <v>0</v>
      </c>
      <c r="AQ212" s="39">
        <v>0.76500000000000001</v>
      </c>
      <c r="AR212" s="39">
        <v>0</v>
      </c>
      <c r="AS212" s="39">
        <v>0</v>
      </c>
      <c r="AT212" s="39">
        <v>0</v>
      </c>
      <c r="AU212" s="39">
        <v>0</v>
      </c>
      <c r="AV212" s="39">
        <v>4.0000000000000001E-3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7.0000000000000007E-2</v>
      </c>
      <c r="BI212" s="39">
        <v>0</v>
      </c>
      <c r="BJ212" s="39">
        <v>0</v>
      </c>
      <c r="BK212" s="39">
        <v>0</v>
      </c>
    </row>
    <row r="213" spans="1:63" x14ac:dyDescent="0.2">
      <c r="A213" s="30">
        <f t="shared" si="32"/>
        <v>2030</v>
      </c>
      <c r="D213" s="30">
        <f t="shared" si="33"/>
        <v>0</v>
      </c>
      <c r="E213" s="30">
        <f t="shared" si="24"/>
        <v>36</v>
      </c>
      <c r="F213" s="30">
        <f t="shared" si="25"/>
        <v>16</v>
      </c>
      <c r="G213" s="30">
        <f t="shared" si="26"/>
        <v>2</v>
      </c>
      <c r="H213" s="30">
        <f t="shared" si="27"/>
        <v>0</v>
      </c>
      <c r="I213" s="30">
        <f t="shared" si="28"/>
        <v>0</v>
      </c>
      <c r="J213" s="30">
        <f t="shared" si="29"/>
        <v>0</v>
      </c>
      <c r="K213" s="30">
        <f t="shared" si="30"/>
        <v>0</v>
      </c>
      <c r="L213" s="30">
        <f t="shared" si="31"/>
        <v>6</v>
      </c>
      <c r="M213" s="38">
        <v>47635</v>
      </c>
      <c r="N213" s="39">
        <v>1.3979999999999999</v>
      </c>
      <c r="O213" s="39">
        <v>1.1180000000000001</v>
      </c>
      <c r="P213" s="39">
        <v>0.61499999999999999</v>
      </c>
      <c r="Q213" s="39">
        <v>0</v>
      </c>
      <c r="R213" s="39">
        <v>0.58599999999999997</v>
      </c>
      <c r="S213" s="39">
        <v>0</v>
      </c>
      <c r="T213" s="39">
        <v>0.60799999999999998</v>
      </c>
      <c r="U213" s="39">
        <v>0.74399999999999999</v>
      </c>
      <c r="V213" s="39">
        <v>2.84</v>
      </c>
      <c r="W213" s="39">
        <v>0</v>
      </c>
      <c r="X213" s="39">
        <v>17.542000000000002</v>
      </c>
      <c r="Y213" s="39">
        <v>0</v>
      </c>
      <c r="Z213" s="39">
        <v>0</v>
      </c>
      <c r="AA213" s="39">
        <v>1.48</v>
      </c>
      <c r="AB213" s="39">
        <v>5.3029999999999999</v>
      </c>
      <c r="AC213" s="39">
        <v>0</v>
      </c>
      <c r="AD213" s="39">
        <v>1.663</v>
      </c>
      <c r="AE213" s="39">
        <v>0</v>
      </c>
      <c r="AF213" s="39">
        <v>0.70699999999999996</v>
      </c>
      <c r="AG213" s="39">
        <v>0.64500000000000002</v>
      </c>
      <c r="AH213" s="39">
        <v>0.69899999999999995</v>
      </c>
      <c r="AI213" s="39">
        <v>1.2709999999999999</v>
      </c>
      <c r="AJ213" s="39">
        <v>0.65500000000000003</v>
      </c>
      <c r="AK213" s="39">
        <v>0.69699999999999995</v>
      </c>
      <c r="AL213" s="39">
        <v>0.71899999999999997</v>
      </c>
      <c r="AM213" s="39">
        <v>4.0389999999999997</v>
      </c>
      <c r="AN213" s="39">
        <v>0</v>
      </c>
      <c r="AO213" s="39">
        <v>0.89800000000000002</v>
      </c>
      <c r="AP213" s="39">
        <v>0</v>
      </c>
      <c r="AQ213" s="39">
        <v>0.92100000000000004</v>
      </c>
      <c r="AR213" s="39">
        <v>1.534</v>
      </c>
      <c r="AS213" s="39">
        <v>0</v>
      </c>
      <c r="AT213" s="39">
        <v>0.72199999999999998</v>
      </c>
      <c r="AU213" s="39">
        <v>4.1139999999999999</v>
      </c>
      <c r="AV213" s="39">
        <v>0.66100000000000003</v>
      </c>
      <c r="AW213" s="39">
        <v>0</v>
      </c>
      <c r="AX213" s="39">
        <v>4.1680000000000001</v>
      </c>
      <c r="AY213" s="39">
        <v>0</v>
      </c>
      <c r="AZ213" s="39">
        <v>2.036</v>
      </c>
      <c r="BA213" s="39">
        <v>0.38300000000000001</v>
      </c>
      <c r="BB213" s="39">
        <v>0.67</v>
      </c>
      <c r="BC213" s="39">
        <v>1.7669999999999999</v>
      </c>
      <c r="BD213" s="39">
        <v>0</v>
      </c>
      <c r="BE213" s="39">
        <v>2.222</v>
      </c>
      <c r="BF213" s="39">
        <v>21.861000000000001</v>
      </c>
      <c r="BG213" s="39">
        <v>0.432</v>
      </c>
      <c r="BH213" s="39">
        <v>0.97899999999999998</v>
      </c>
      <c r="BI213" s="39">
        <v>0.47399999999999998</v>
      </c>
      <c r="BJ213" s="39">
        <v>9.5000000000000001E-2</v>
      </c>
      <c r="BK213" s="39">
        <v>0</v>
      </c>
    </row>
    <row r="214" spans="1:63" x14ac:dyDescent="0.2">
      <c r="A214" s="30">
        <f t="shared" si="32"/>
        <v>2030</v>
      </c>
      <c r="D214" s="30">
        <f t="shared" si="33"/>
        <v>3</v>
      </c>
      <c r="E214" s="30">
        <f t="shared" si="24"/>
        <v>50</v>
      </c>
      <c r="F214" s="30">
        <f t="shared" si="25"/>
        <v>50</v>
      </c>
      <c r="G214" s="30">
        <f t="shared" si="26"/>
        <v>19</v>
      </c>
      <c r="H214" s="30">
        <f t="shared" si="27"/>
        <v>0</v>
      </c>
      <c r="I214" s="30">
        <f t="shared" si="28"/>
        <v>0</v>
      </c>
      <c r="J214" s="30">
        <f t="shared" si="29"/>
        <v>0</v>
      </c>
      <c r="K214" s="30">
        <f t="shared" si="30"/>
        <v>0</v>
      </c>
      <c r="L214" s="30">
        <f t="shared" si="31"/>
        <v>7</v>
      </c>
      <c r="M214" s="38">
        <v>47665</v>
      </c>
      <c r="N214" s="39">
        <v>3.67</v>
      </c>
      <c r="O214" s="39">
        <v>7.9749999999999996</v>
      </c>
      <c r="P214" s="39">
        <v>33.139000000000003</v>
      </c>
      <c r="Q214" s="39">
        <v>1.387</v>
      </c>
      <c r="R214" s="39">
        <v>10.35</v>
      </c>
      <c r="S214" s="39">
        <v>6.984</v>
      </c>
      <c r="T214" s="39">
        <v>3.774</v>
      </c>
      <c r="U214" s="39">
        <v>12.936</v>
      </c>
      <c r="V214" s="39">
        <v>11.723000000000001</v>
      </c>
      <c r="W214" s="39">
        <v>7.3440000000000003</v>
      </c>
      <c r="X214" s="39">
        <v>6.45</v>
      </c>
      <c r="Y214" s="39">
        <v>9.0009999999999994</v>
      </c>
      <c r="Z214" s="39">
        <v>2.8919999999999999</v>
      </c>
      <c r="AA214" s="39">
        <v>19.289000000000001</v>
      </c>
      <c r="AB214" s="39">
        <v>3.101</v>
      </c>
      <c r="AC214" s="39">
        <v>17.581</v>
      </c>
      <c r="AD214" s="39">
        <v>2.2759999999999998</v>
      </c>
      <c r="AE214" s="39">
        <v>22.260999999999999</v>
      </c>
      <c r="AF214" s="39">
        <v>25.387</v>
      </c>
      <c r="AG214" s="39">
        <v>1.954</v>
      </c>
      <c r="AH214" s="39">
        <v>3.08</v>
      </c>
      <c r="AI214" s="39">
        <v>23.225999999999999</v>
      </c>
      <c r="AJ214" s="39">
        <v>7.4779999999999998</v>
      </c>
      <c r="AK214" s="39">
        <v>5.6260000000000003</v>
      </c>
      <c r="AL214" s="39">
        <v>11.839</v>
      </c>
      <c r="AM214" s="39">
        <v>3.347</v>
      </c>
      <c r="AN214" s="39">
        <v>1.4730000000000001</v>
      </c>
      <c r="AO214" s="39">
        <v>15.881</v>
      </c>
      <c r="AP214" s="39">
        <v>4.6500000000000004</v>
      </c>
      <c r="AQ214" s="39">
        <v>14.673999999999999</v>
      </c>
      <c r="AR214" s="39">
        <v>26.446999999999999</v>
      </c>
      <c r="AS214" s="39">
        <v>3.6059999999999999</v>
      </c>
      <c r="AT214" s="39">
        <v>4.67</v>
      </c>
      <c r="AU214" s="39">
        <v>12.614000000000001</v>
      </c>
      <c r="AV214" s="39">
        <v>3.6349999999999998</v>
      </c>
      <c r="AW214" s="39">
        <v>11.628</v>
      </c>
      <c r="AX214" s="39">
        <v>8.11</v>
      </c>
      <c r="AY214" s="39">
        <v>7.4169999999999998</v>
      </c>
      <c r="AZ214" s="39">
        <v>8.6470000000000002</v>
      </c>
      <c r="BA214" s="39">
        <v>6.24</v>
      </c>
      <c r="BB214" s="39">
        <v>2.59</v>
      </c>
      <c r="BC214" s="39">
        <v>12.018000000000001</v>
      </c>
      <c r="BD214" s="39">
        <v>10.159000000000001</v>
      </c>
      <c r="BE214" s="39">
        <v>5.4359999999999999</v>
      </c>
      <c r="BF214" s="39">
        <v>16.491</v>
      </c>
      <c r="BG214" s="39">
        <v>4.0250000000000004</v>
      </c>
      <c r="BH214" s="39">
        <v>9.0359999999999996</v>
      </c>
      <c r="BI214" s="39">
        <v>6.5720000000000001</v>
      </c>
      <c r="BJ214" s="39">
        <v>11.815</v>
      </c>
      <c r="BK214" s="39">
        <v>4.2759999999999998</v>
      </c>
    </row>
    <row r="215" spans="1:63" x14ac:dyDescent="0.2">
      <c r="A215" s="30">
        <f t="shared" si="32"/>
        <v>2030</v>
      </c>
      <c r="D215" s="30">
        <f t="shared" si="33"/>
        <v>5</v>
      </c>
      <c r="E215" s="30">
        <f t="shared" si="24"/>
        <v>50</v>
      </c>
      <c r="F215" s="30">
        <f t="shared" si="25"/>
        <v>49</v>
      </c>
      <c r="G215" s="30">
        <f t="shared" si="26"/>
        <v>21</v>
      </c>
      <c r="H215" s="30">
        <f t="shared" si="27"/>
        <v>1</v>
      </c>
      <c r="I215" s="30">
        <f t="shared" si="28"/>
        <v>0</v>
      </c>
      <c r="J215" s="30">
        <f t="shared" si="29"/>
        <v>0</v>
      </c>
      <c r="K215" s="30">
        <f t="shared" si="30"/>
        <v>0</v>
      </c>
      <c r="L215" s="30">
        <f t="shared" si="31"/>
        <v>8</v>
      </c>
      <c r="M215" s="38">
        <v>47696</v>
      </c>
      <c r="N215" s="39">
        <v>15.808999999999999</v>
      </c>
      <c r="O215" s="39">
        <v>3.472</v>
      </c>
      <c r="P215" s="39">
        <v>16.068999999999999</v>
      </c>
      <c r="Q215" s="39">
        <v>2.5249999999999999</v>
      </c>
      <c r="R215" s="39">
        <v>4.3579999999999997</v>
      </c>
      <c r="S215" s="39">
        <v>7.8339999999999996</v>
      </c>
      <c r="T215" s="39">
        <v>1.927</v>
      </c>
      <c r="U215" s="39">
        <v>26.548999999999999</v>
      </c>
      <c r="V215" s="39">
        <v>3.2839999999999998</v>
      </c>
      <c r="W215" s="39">
        <v>12.916</v>
      </c>
      <c r="X215" s="39">
        <v>1.851</v>
      </c>
      <c r="Y215" s="39">
        <v>20.119</v>
      </c>
      <c r="Z215" s="39">
        <v>6.1230000000000002</v>
      </c>
      <c r="AA215" s="39">
        <v>8.3800000000000008</v>
      </c>
      <c r="AB215" s="39">
        <v>7.0679999999999996</v>
      </c>
      <c r="AC215" s="39">
        <v>6.45</v>
      </c>
      <c r="AD215" s="39">
        <v>40.438000000000002</v>
      </c>
      <c r="AE215" s="39">
        <v>4.9909999999999997</v>
      </c>
      <c r="AF215" s="39">
        <v>23.905999999999999</v>
      </c>
      <c r="AG215" s="39">
        <v>2.3969999999999998</v>
      </c>
      <c r="AH215" s="39">
        <v>47.956000000000003</v>
      </c>
      <c r="AI215" s="39">
        <v>9.375</v>
      </c>
      <c r="AJ215" s="39">
        <v>10.71</v>
      </c>
      <c r="AK215" s="39">
        <v>6.9210000000000003</v>
      </c>
      <c r="AL215" s="39">
        <v>36.29</v>
      </c>
      <c r="AM215" s="39">
        <v>0.70599999999999996</v>
      </c>
      <c r="AN215" s="39">
        <v>2.9889999999999999</v>
      </c>
      <c r="AO215" s="39">
        <v>18.448</v>
      </c>
      <c r="AP215" s="39">
        <v>2.7669999999999999</v>
      </c>
      <c r="AQ215" s="39">
        <v>7.1959999999999997</v>
      </c>
      <c r="AR215" s="39">
        <v>17.687999999999999</v>
      </c>
      <c r="AS215" s="39">
        <v>2.83</v>
      </c>
      <c r="AT215" s="39">
        <v>21.385000000000002</v>
      </c>
      <c r="AU215" s="39">
        <v>13.832000000000001</v>
      </c>
      <c r="AV215" s="39">
        <v>13.538</v>
      </c>
      <c r="AW215" s="39">
        <v>4.524</v>
      </c>
      <c r="AX215" s="39">
        <v>5.0670000000000002</v>
      </c>
      <c r="AY215" s="39">
        <v>11.566000000000001</v>
      </c>
      <c r="AZ215" s="39">
        <v>3.1440000000000001</v>
      </c>
      <c r="BA215" s="39">
        <v>14.243</v>
      </c>
      <c r="BB215" s="39">
        <v>9.1820000000000004</v>
      </c>
      <c r="BC215" s="39">
        <v>3.706</v>
      </c>
      <c r="BD215" s="39">
        <v>2.8969999999999998</v>
      </c>
      <c r="BE215" s="39">
        <v>8.4979999999999993</v>
      </c>
      <c r="BF215" s="39">
        <v>84.049000000000007</v>
      </c>
      <c r="BG215" s="39">
        <v>7.58</v>
      </c>
      <c r="BH215" s="39">
        <v>14.997</v>
      </c>
      <c r="BI215" s="39">
        <v>18.43</v>
      </c>
      <c r="BJ215" s="39">
        <v>10.827</v>
      </c>
      <c r="BK215" s="39">
        <v>5.6959999999999997</v>
      </c>
    </row>
    <row r="216" spans="1:63" x14ac:dyDescent="0.2">
      <c r="A216" s="30">
        <f t="shared" si="32"/>
        <v>2030</v>
      </c>
      <c r="D216" s="30">
        <f t="shared" si="33"/>
        <v>2</v>
      </c>
      <c r="E216" s="30">
        <f t="shared" si="24"/>
        <v>50</v>
      </c>
      <c r="F216" s="30">
        <f t="shared" si="25"/>
        <v>49</v>
      </c>
      <c r="G216" s="30">
        <f t="shared" si="26"/>
        <v>13</v>
      </c>
      <c r="H216" s="30">
        <f t="shared" si="27"/>
        <v>1</v>
      </c>
      <c r="I216" s="30">
        <f t="shared" si="28"/>
        <v>0</v>
      </c>
      <c r="J216" s="30">
        <f t="shared" si="29"/>
        <v>0</v>
      </c>
      <c r="K216" s="30">
        <f t="shared" si="30"/>
        <v>0</v>
      </c>
      <c r="L216" s="30">
        <f t="shared" si="31"/>
        <v>9</v>
      </c>
      <c r="M216" s="38">
        <v>47727</v>
      </c>
      <c r="N216" s="39">
        <v>32.371000000000002</v>
      </c>
      <c r="O216" s="39">
        <v>1.278</v>
      </c>
      <c r="P216" s="39">
        <v>1.976</v>
      </c>
      <c r="Q216" s="39">
        <v>15.984999999999999</v>
      </c>
      <c r="R216" s="39">
        <v>5.7619999999999996</v>
      </c>
      <c r="S216" s="39">
        <v>9.8360000000000003</v>
      </c>
      <c r="T216" s="39">
        <v>6.1970000000000001</v>
      </c>
      <c r="U216" s="39">
        <v>19.800999999999998</v>
      </c>
      <c r="V216" s="39">
        <v>4.5019999999999998</v>
      </c>
      <c r="W216" s="39">
        <v>11.641999999999999</v>
      </c>
      <c r="X216" s="39">
        <v>0.78200000000000003</v>
      </c>
      <c r="Y216" s="39">
        <v>5.5339999999999998</v>
      </c>
      <c r="Z216" s="39">
        <v>8.718</v>
      </c>
      <c r="AA216" s="39">
        <v>6.61</v>
      </c>
      <c r="AB216" s="39">
        <v>1.599</v>
      </c>
      <c r="AC216" s="39">
        <v>11.089</v>
      </c>
      <c r="AD216" s="39">
        <v>10.295999999999999</v>
      </c>
      <c r="AE216" s="39">
        <v>4.202</v>
      </c>
      <c r="AF216" s="39">
        <v>6.5209999999999999</v>
      </c>
      <c r="AG216" s="39">
        <v>5.2560000000000002</v>
      </c>
      <c r="AH216" s="39">
        <v>8.4410000000000007</v>
      </c>
      <c r="AI216" s="39">
        <v>5.5620000000000003</v>
      </c>
      <c r="AJ216" s="39">
        <v>3.3340000000000001</v>
      </c>
      <c r="AK216" s="39">
        <v>7.9320000000000004</v>
      </c>
      <c r="AL216" s="39">
        <v>11.491</v>
      </c>
      <c r="AM216" s="39">
        <v>5.133</v>
      </c>
      <c r="AN216" s="39">
        <v>3.6080000000000001</v>
      </c>
      <c r="AO216" s="39">
        <v>7.0960000000000001</v>
      </c>
      <c r="AP216" s="39">
        <v>2.65</v>
      </c>
      <c r="AQ216" s="39">
        <v>3.2440000000000002</v>
      </c>
      <c r="AR216" s="39">
        <v>3.625</v>
      </c>
      <c r="AS216" s="39">
        <v>6.4889999999999999</v>
      </c>
      <c r="AT216" s="39">
        <v>6.4480000000000004</v>
      </c>
      <c r="AU216" s="39">
        <v>10.023999999999999</v>
      </c>
      <c r="AV216" s="39">
        <v>19.864000000000001</v>
      </c>
      <c r="AW216" s="39">
        <v>3.1179999999999999</v>
      </c>
      <c r="AX216" s="39">
        <v>2.9849999999999999</v>
      </c>
      <c r="AY216" s="39">
        <v>9.3390000000000004</v>
      </c>
      <c r="AZ216" s="39">
        <v>2.7639999999999998</v>
      </c>
      <c r="BA216" s="39">
        <v>10.099</v>
      </c>
      <c r="BB216" s="39">
        <v>2.5390000000000001</v>
      </c>
      <c r="BC216" s="39">
        <v>6.1580000000000004</v>
      </c>
      <c r="BD216" s="39">
        <v>11.654</v>
      </c>
      <c r="BE216" s="39">
        <v>2.7360000000000002</v>
      </c>
      <c r="BF216" s="39">
        <v>1.4239999999999999</v>
      </c>
      <c r="BG216" s="39">
        <v>16.7</v>
      </c>
      <c r="BH216" s="39">
        <v>3.335</v>
      </c>
      <c r="BI216" s="39">
        <v>53.612000000000002</v>
      </c>
      <c r="BJ216" s="39">
        <v>3.7679999999999998</v>
      </c>
      <c r="BK216" s="39">
        <v>8.9480000000000004</v>
      </c>
    </row>
    <row r="217" spans="1:63" x14ac:dyDescent="0.2">
      <c r="A217" s="30">
        <f t="shared" si="32"/>
        <v>2030</v>
      </c>
      <c r="D217" s="30">
        <f t="shared" si="33"/>
        <v>2</v>
      </c>
      <c r="E217" s="30">
        <f t="shared" si="24"/>
        <v>43</v>
      </c>
      <c r="F217" s="30">
        <f t="shared" si="25"/>
        <v>28</v>
      </c>
      <c r="G217" s="30">
        <f t="shared" si="26"/>
        <v>8</v>
      </c>
      <c r="H217" s="30">
        <f t="shared" si="27"/>
        <v>0</v>
      </c>
      <c r="I217" s="30">
        <f t="shared" si="28"/>
        <v>0</v>
      </c>
      <c r="J217" s="30">
        <f t="shared" si="29"/>
        <v>0</v>
      </c>
      <c r="K217" s="30">
        <f t="shared" si="30"/>
        <v>0</v>
      </c>
      <c r="L217" s="30">
        <f t="shared" si="31"/>
        <v>10</v>
      </c>
      <c r="M217" s="38">
        <v>47757</v>
      </c>
      <c r="N217" s="39">
        <v>1.875</v>
      </c>
      <c r="O217" s="39">
        <v>0.66900000000000004</v>
      </c>
      <c r="P217" s="39">
        <v>3.6070000000000002</v>
      </c>
      <c r="Q217" s="39">
        <v>0</v>
      </c>
      <c r="R217" s="39">
        <v>0.51400000000000001</v>
      </c>
      <c r="S217" s="39">
        <v>0.62</v>
      </c>
      <c r="T217" s="39">
        <v>0.93200000000000005</v>
      </c>
      <c r="U217" s="39">
        <v>35.045999999999999</v>
      </c>
      <c r="V217" s="39">
        <v>4.3760000000000003</v>
      </c>
      <c r="W217" s="39">
        <v>0.79800000000000004</v>
      </c>
      <c r="X217" s="39">
        <v>1.466</v>
      </c>
      <c r="Y217" s="39">
        <v>1.0189999999999999</v>
      </c>
      <c r="Z217" s="39">
        <v>1.599</v>
      </c>
      <c r="AA217" s="39">
        <v>1.1020000000000001</v>
      </c>
      <c r="AB217" s="39">
        <v>10.657999999999999</v>
      </c>
      <c r="AC217" s="39">
        <v>1.355</v>
      </c>
      <c r="AD217" s="39">
        <v>47.36</v>
      </c>
      <c r="AE217" s="39">
        <v>0.314</v>
      </c>
      <c r="AF217" s="39">
        <v>1.9139999999999999</v>
      </c>
      <c r="AG217" s="39">
        <v>6.4</v>
      </c>
      <c r="AH217" s="39">
        <v>1.29</v>
      </c>
      <c r="AI217" s="39">
        <v>0.10100000000000001</v>
      </c>
      <c r="AJ217" s="39">
        <v>3.8959999999999999</v>
      </c>
      <c r="AK217" s="39">
        <v>0</v>
      </c>
      <c r="AL217" s="39">
        <v>0.17799999999999999</v>
      </c>
      <c r="AM217" s="39">
        <v>11.78</v>
      </c>
      <c r="AN217" s="39">
        <v>18.584</v>
      </c>
      <c r="AO217" s="39">
        <v>2.552</v>
      </c>
      <c r="AP217" s="39">
        <v>0</v>
      </c>
      <c r="AQ217" s="39">
        <v>6.1680000000000001</v>
      </c>
      <c r="AR217" s="39">
        <v>7.6230000000000002</v>
      </c>
      <c r="AS217" s="39">
        <v>0</v>
      </c>
      <c r="AT217" s="39">
        <v>11.394</v>
      </c>
      <c r="AU217" s="39">
        <v>0.86</v>
      </c>
      <c r="AV217" s="39">
        <v>8.5000000000000006E-2</v>
      </c>
      <c r="AW217" s="39">
        <v>2.2850000000000001</v>
      </c>
      <c r="AX217" s="39">
        <v>0.54400000000000004</v>
      </c>
      <c r="AY217" s="39">
        <v>11.371</v>
      </c>
      <c r="AZ217" s="39">
        <v>0</v>
      </c>
      <c r="BA217" s="39">
        <v>4.5620000000000003</v>
      </c>
      <c r="BB217" s="39">
        <v>0.69499999999999995</v>
      </c>
      <c r="BC217" s="39">
        <v>1.218</v>
      </c>
      <c r="BD217" s="39">
        <v>3.476</v>
      </c>
      <c r="BE217" s="39">
        <v>0</v>
      </c>
      <c r="BF217" s="39">
        <v>18.431000000000001</v>
      </c>
      <c r="BG217" s="39">
        <v>0.52400000000000002</v>
      </c>
      <c r="BH217" s="39">
        <v>0</v>
      </c>
      <c r="BI217" s="39">
        <v>7.1390000000000002</v>
      </c>
      <c r="BJ217" s="39">
        <v>0.61099999999999999</v>
      </c>
      <c r="BK217" s="39">
        <v>0.48899999999999999</v>
      </c>
    </row>
    <row r="218" spans="1:63" x14ac:dyDescent="0.2">
      <c r="A218" s="30">
        <f t="shared" si="32"/>
        <v>2030</v>
      </c>
      <c r="D218" s="30">
        <f t="shared" si="33"/>
        <v>0</v>
      </c>
      <c r="E218" s="30">
        <f t="shared" si="24"/>
        <v>21</v>
      </c>
      <c r="F218" s="30">
        <f t="shared" si="25"/>
        <v>11</v>
      </c>
      <c r="G218" s="30">
        <f t="shared" si="26"/>
        <v>1</v>
      </c>
      <c r="H218" s="30">
        <f t="shared" si="27"/>
        <v>0</v>
      </c>
      <c r="I218" s="30">
        <f t="shared" si="28"/>
        <v>0</v>
      </c>
      <c r="J218" s="30">
        <f t="shared" si="29"/>
        <v>0</v>
      </c>
      <c r="K218" s="30">
        <f t="shared" si="30"/>
        <v>0</v>
      </c>
      <c r="L218" s="30">
        <f t="shared" si="31"/>
        <v>11</v>
      </c>
      <c r="M218" s="38">
        <v>47788</v>
      </c>
      <c r="N218" s="39">
        <v>0</v>
      </c>
      <c r="O218" s="39">
        <v>1.617</v>
      </c>
      <c r="P218" s="39">
        <v>0</v>
      </c>
      <c r="Q218" s="39">
        <v>0</v>
      </c>
      <c r="R218" s="39">
        <v>0.622</v>
      </c>
      <c r="S218" s="39">
        <v>0</v>
      </c>
      <c r="T218" s="39">
        <v>8.2000000000000003E-2</v>
      </c>
      <c r="U218" s="39">
        <v>0</v>
      </c>
      <c r="V218" s="39">
        <v>0</v>
      </c>
      <c r="W218" s="39">
        <v>0</v>
      </c>
      <c r="X218" s="39">
        <v>0.82199999999999995</v>
      </c>
      <c r="Y218" s="39">
        <v>0</v>
      </c>
      <c r="Z218" s="39">
        <v>0</v>
      </c>
      <c r="AA218" s="39">
        <v>0.49199999999999999</v>
      </c>
      <c r="AB218" s="39">
        <v>0</v>
      </c>
      <c r="AC218" s="39">
        <v>2.875</v>
      </c>
      <c r="AD218" s="39">
        <v>0.88600000000000001</v>
      </c>
      <c r="AE218" s="39">
        <v>0</v>
      </c>
      <c r="AF218" s="39">
        <v>0</v>
      </c>
      <c r="AG218" s="39">
        <v>0.78600000000000003</v>
      </c>
      <c r="AH218" s="39">
        <v>0</v>
      </c>
      <c r="AI218" s="39">
        <v>1.2749999999999999</v>
      </c>
      <c r="AJ218" s="39">
        <v>0</v>
      </c>
      <c r="AK218" s="39">
        <v>0.66100000000000003</v>
      </c>
      <c r="AL218" s="39">
        <v>0</v>
      </c>
      <c r="AM218" s="39">
        <v>1.911</v>
      </c>
      <c r="AN218" s="39">
        <v>3.0529999999999999</v>
      </c>
      <c r="AO218" s="39">
        <v>0</v>
      </c>
      <c r="AP218" s="39">
        <v>0</v>
      </c>
      <c r="AQ218" s="39">
        <v>0.437</v>
      </c>
      <c r="AR218" s="39">
        <v>1.8979999999999999</v>
      </c>
      <c r="AS218" s="39">
        <v>0</v>
      </c>
      <c r="AT218" s="39">
        <v>0.94299999999999995</v>
      </c>
      <c r="AU218" s="39">
        <v>0</v>
      </c>
      <c r="AV218" s="39">
        <v>0</v>
      </c>
      <c r="AW218" s="39">
        <v>0.36299999999999999</v>
      </c>
      <c r="AX218" s="39">
        <v>0</v>
      </c>
      <c r="AY218" s="39">
        <v>0</v>
      </c>
      <c r="AZ218" s="39">
        <v>0</v>
      </c>
      <c r="BA218" s="39">
        <v>2.5449999999999999</v>
      </c>
      <c r="BB218" s="39">
        <v>3.7989999999999999</v>
      </c>
      <c r="BC218" s="39">
        <v>0</v>
      </c>
      <c r="BD218" s="39">
        <v>1.083</v>
      </c>
      <c r="BE218" s="39">
        <v>0</v>
      </c>
      <c r="BF218" s="39">
        <v>0</v>
      </c>
      <c r="BG218" s="39">
        <v>4.1900000000000004</v>
      </c>
      <c r="BH218" s="39">
        <v>17.818000000000001</v>
      </c>
      <c r="BI218" s="39">
        <v>0</v>
      </c>
      <c r="BJ218" s="39">
        <v>0</v>
      </c>
      <c r="BK218" s="39">
        <v>0</v>
      </c>
    </row>
    <row r="219" spans="1:63" x14ac:dyDescent="0.2">
      <c r="A219" s="30">
        <f t="shared" si="32"/>
        <v>2030</v>
      </c>
      <c r="D219" s="30">
        <f t="shared" si="33"/>
        <v>0</v>
      </c>
      <c r="E219" s="30">
        <f t="shared" si="24"/>
        <v>25</v>
      </c>
      <c r="F219" s="30">
        <f t="shared" si="25"/>
        <v>13</v>
      </c>
      <c r="G219" s="30">
        <f t="shared" si="26"/>
        <v>3</v>
      </c>
      <c r="H219" s="30">
        <f t="shared" si="27"/>
        <v>0</v>
      </c>
      <c r="I219" s="30">
        <f t="shared" si="28"/>
        <v>0</v>
      </c>
      <c r="J219" s="30">
        <f t="shared" si="29"/>
        <v>0</v>
      </c>
      <c r="K219" s="30">
        <f t="shared" si="30"/>
        <v>0</v>
      </c>
      <c r="L219" s="30">
        <f t="shared" si="31"/>
        <v>12</v>
      </c>
      <c r="M219" s="38">
        <v>47818</v>
      </c>
      <c r="N219" s="39">
        <v>0</v>
      </c>
      <c r="O219" s="39">
        <v>0.36299999999999999</v>
      </c>
      <c r="P219" s="39">
        <v>0.36199999999999999</v>
      </c>
      <c r="Q219" s="39">
        <v>2.69</v>
      </c>
      <c r="R219" s="39">
        <v>0</v>
      </c>
      <c r="S219" s="39">
        <v>0.66</v>
      </c>
      <c r="T219" s="39">
        <v>12.773</v>
      </c>
      <c r="U219" s="39">
        <v>0</v>
      </c>
      <c r="V219" s="39">
        <v>0</v>
      </c>
      <c r="W219" s="39">
        <v>0</v>
      </c>
      <c r="X219" s="39">
        <v>3.5750000000000002</v>
      </c>
      <c r="Y219" s="39">
        <v>0</v>
      </c>
      <c r="Z219" s="39">
        <v>0</v>
      </c>
      <c r="AA219" s="39">
        <v>0.18</v>
      </c>
      <c r="AB219" s="39">
        <v>0.06</v>
      </c>
      <c r="AC219" s="39">
        <v>0.64100000000000001</v>
      </c>
      <c r="AD219" s="39">
        <v>0</v>
      </c>
      <c r="AE219" s="39">
        <v>2.8519999999999999</v>
      </c>
      <c r="AF219" s="39">
        <v>1.806</v>
      </c>
      <c r="AG219" s="39">
        <v>0</v>
      </c>
      <c r="AH219" s="39">
        <v>0</v>
      </c>
      <c r="AI219" s="39">
        <v>4.4450000000000003</v>
      </c>
      <c r="AJ219" s="39">
        <v>1.8779999999999999</v>
      </c>
      <c r="AK219" s="39">
        <v>0</v>
      </c>
      <c r="AL219" s="39">
        <v>2.73</v>
      </c>
      <c r="AM219" s="39">
        <v>0</v>
      </c>
      <c r="AN219" s="39">
        <v>0</v>
      </c>
      <c r="AO219" s="39">
        <v>0.14199999999999999</v>
      </c>
      <c r="AP219" s="39">
        <v>0.83499999999999996</v>
      </c>
      <c r="AQ219" s="39">
        <v>4.3999999999999997E-2</v>
      </c>
      <c r="AR219" s="39">
        <v>0</v>
      </c>
      <c r="AS219" s="39">
        <v>0</v>
      </c>
      <c r="AT219" s="39">
        <v>0</v>
      </c>
      <c r="AU219" s="39">
        <v>0</v>
      </c>
      <c r="AV219" s="39">
        <v>0</v>
      </c>
      <c r="AW219" s="39">
        <v>3.03</v>
      </c>
      <c r="AX219" s="39">
        <v>0</v>
      </c>
      <c r="AY219" s="39">
        <v>5.3659999999999997</v>
      </c>
      <c r="AZ219" s="39">
        <v>0.13400000000000001</v>
      </c>
      <c r="BA219" s="39">
        <v>4.6280000000000001</v>
      </c>
      <c r="BB219" s="39">
        <v>0</v>
      </c>
      <c r="BC219" s="39">
        <v>0</v>
      </c>
      <c r="BD219" s="39">
        <v>0.318</v>
      </c>
      <c r="BE219" s="39">
        <v>0</v>
      </c>
      <c r="BF219" s="39">
        <v>10.577999999999999</v>
      </c>
      <c r="BG219" s="39">
        <v>0</v>
      </c>
      <c r="BH219" s="39">
        <v>0</v>
      </c>
      <c r="BI219" s="39">
        <v>0.53200000000000003</v>
      </c>
      <c r="BJ219" s="39">
        <v>0</v>
      </c>
      <c r="BK219" s="39">
        <v>14.036</v>
      </c>
    </row>
    <row r="220" spans="1:63" x14ac:dyDescent="0.2">
      <c r="A220" s="30">
        <f t="shared" si="32"/>
        <v>2031</v>
      </c>
      <c r="D220" s="30">
        <f t="shared" si="33"/>
        <v>4</v>
      </c>
      <c r="E220" s="30">
        <f t="shared" ref="E220:E267" si="34">COUNTIF($N220:$BK220,"&gt;0")</f>
        <v>47</v>
      </c>
      <c r="F220" s="30">
        <f t="shared" ref="F220:F267" si="35">COUNTIF($N220:$BK220,"&gt;1")</f>
        <v>41</v>
      </c>
      <c r="G220" s="30">
        <f t="shared" ref="G220:G267" si="36">COUNTIF($N220:$BK220,"&gt;10")</f>
        <v>18</v>
      </c>
      <c r="H220" s="30">
        <f t="shared" ref="H220:H267" si="37">COUNTIF($N220:$BK220,"&gt;50")</f>
        <v>0</v>
      </c>
      <c r="I220" s="30">
        <f t="shared" ref="I220:I267" si="38">COUNTIF($N220:$BK220,"&gt;100")</f>
        <v>0</v>
      </c>
      <c r="J220" s="30">
        <f t="shared" ref="J220:J267" si="39">COUNTIF($N220:$BK220,"&gt;500")</f>
        <v>0</v>
      </c>
      <c r="K220" s="30">
        <f t="shared" ref="K220:K267" si="40">COUNTIF($N220:$BK220,"&gt;1000")</f>
        <v>0</v>
      </c>
      <c r="L220" s="30">
        <f t="shared" ref="L220:L267" si="41">MONTH(M220)</f>
        <v>1</v>
      </c>
      <c r="M220" s="38">
        <v>47849</v>
      </c>
      <c r="N220" s="39">
        <v>21.667999999999999</v>
      </c>
      <c r="O220" s="39">
        <v>0.27</v>
      </c>
      <c r="P220" s="39">
        <v>11.565</v>
      </c>
      <c r="Q220" s="39">
        <v>2.0070000000000001</v>
      </c>
      <c r="R220" s="39">
        <v>27.222999999999999</v>
      </c>
      <c r="S220" s="39">
        <v>0</v>
      </c>
      <c r="T220" s="39">
        <v>0</v>
      </c>
      <c r="U220" s="39">
        <v>16.341999999999999</v>
      </c>
      <c r="V220" s="39">
        <v>8.766</v>
      </c>
      <c r="W220" s="39">
        <v>8.4380000000000006</v>
      </c>
      <c r="X220" s="39">
        <v>4.3899999999999997</v>
      </c>
      <c r="Y220" s="39">
        <v>4.5179999999999998</v>
      </c>
      <c r="Z220" s="39">
        <v>2.2200000000000002</v>
      </c>
      <c r="AA220" s="39">
        <v>5.4779999999999998</v>
      </c>
      <c r="AB220" s="39">
        <v>36.241999999999997</v>
      </c>
      <c r="AC220" s="39">
        <v>0.124</v>
      </c>
      <c r="AD220" s="39">
        <v>0.221</v>
      </c>
      <c r="AE220" s="39">
        <v>31.513000000000002</v>
      </c>
      <c r="AF220" s="39">
        <v>0.71199999999999997</v>
      </c>
      <c r="AG220" s="39">
        <v>13.004</v>
      </c>
      <c r="AH220" s="39">
        <v>3.8479999999999999</v>
      </c>
      <c r="AI220" s="39">
        <v>13.964</v>
      </c>
      <c r="AJ220" s="39">
        <v>8.516</v>
      </c>
      <c r="AK220" s="39">
        <v>3.0819999999999999</v>
      </c>
      <c r="AL220" s="39">
        <v>3.355</v>
      </c>
      <c r="AM220" s="39">
        <v>7.992</v>
      </c>
      <c r="AN220" s="39">
        <v>8.2739999999999991</v>
      </c>
      <c r="AO220" s="39">
        <v>16.044</v>
      </c>
      <c r="AP220" s="39">
        <v>13.137</v>
      </c>
      <c r="AQ220" s="39">
        <v>1.355</v>
      </c>
      <c r="AR220" s="39">
        <v>0</v>
      </c>
      <c r="AS220" s="39">
        <v>32.540999999999997</v>
      </c>
      <c r="AT220" s="39">
        <v>1.377</v>
      </c>
      <c r="AU220" s="39">
        <v>6.7779999999999996</v>
      </c>
      <c r="AV220" s="39">
        <v>11.829000000000001</v>
      </c>
      <c r="AW220" s="39">
        <v>0.83</v>
      </c>
      <c r="AX220" s="39">
        <v>12.564</v>
      </c>
      <c r="AY220" s="39">
        <v>3.8769999999999998</v>
      </c>
      <c r="AZ220" s="39">
        <v>2.153</v>
      </c>
      <c r="BA220" s="39">
        <v>15.045</v>
      </c>
      <c r="BB220" s="39">
        <v>20.338000000000001</v>
      </c>
      <c r="BC220" s="39">
        <v>1.696</v>
      </c>
      <c r="BD220" s="39">
        <v>3.5310000000000001</v>
      </c>
      <c r="BE220" s="39">
        <v>11.132</v>
      </c>
      <c r="BF220" s="39">
        <v>3.762</v>
      </c>
      <c r="BG220" s="39">
        <v>11.82</v>
      </c>
      <c r="BH220" s="39">
        <v>5.2329999999999997</v>
      </c>
      <c r="BI220" s="39">
        <v>5.5720000000000001</v>
      </c>
      <c r="BJ220" s="39">
        <v>19.207999999999998</v>
      </c>
      <c r="BK220" s="39">
        <v>2.3E-2</v>
      </c>
    </row>
    <row r="221" spans="1:63" x14ac:dyDescent="0.2">
      <c r="A221" s="30">
        <f t="shared" ref="A221:A267" si="42">YEAR(M221)</f>
        <v>2031</v>
      </c>
      <c r="D221" s="30">
        <f t="shared" ref="D221:D267" si="43">COUNTIF(N221:BK221,"&gt;25")</f>
        <v>1</v>
      </c>
      <c r="E221" s="30">
        <f t="shared" si="34"/>
        <v>29</v>
      </c>
      <c r="F221" s="30">
        <f t="shared" si="35"/>
        <v>22</v>
      </c>
      <c r="G221" s="30">
        <f t="shared" si="36"/>
        <v>4</v>
      </c>
      <c r="H221" s="30">
        <f t="shared" si="37"/>
        <v>0</v>
      </c>
      <c r="I221" s="30">
        <f t="shared" si="38"/>
        <v>0</v>
      </c>
      <c r="J221" s="30">
        <f t="shared" si="39"/>
        <v>0</v>
      </c>
      <c r="K221" s="30">
        <f t="shared" si="40"/>
        <v>0</v>
      </c>
      <c r="L221" s="30">
        <f t="shared" si="41"/>
        <v>2</v>
      </c>
      <c r="M221" s="38">
        <v>47880</v>
      </c>
      <c r="N221" s="39">
        <v>0</v>
      </c>
      <c r="O221" s="39">
        <v>4.29</v>
      </c>
      <c r="P221" s="39">
        <v>0</v>
      </c>
      <c r="Q221" s="39">
        <v>0.30599999999999999</v>
      </c>
      <c r="R221" s="39">
        <v>4.3760000000000003</v>
      </c>
      <c r="S221" s="39">
        <v>0</v>
      </c>
      <c r="T221" s="39">
        <v>0</v>
      </c>
      <c r="U221" s="39">
        <v>3.125</v>
      </c>
      <c r="V221" s="39">
        <v>0</v>
      </c>
      <c r="W221" s="39">
        <v>0.745</v>
      </c>
      <c r="X221" s="39">
        <v>0.77300000000000002</v>
      </c>
      <c r="Y221" s="39">
        <v>0</v>
      </c>
      <c r="Z221" s="39">
        <v>1.1279999999999999</v>
      </c>
      <c r="AA221" s="39">
        <v>0</v>
      </c>
      <c r="AB221" s="39">
        <v>6.226</v>
      </c>
      <c r="AC221" s="39">
        <v>0</v>
      </c>
      <c r="AD221" s="39">
        <v>0</v>
      </c>
      <c r="AE221" s="39">
        <v>2.298</v>
      </c>
      <c r="AF221" s="39">
        <v>0</v>
      </c>
      <c r="AG221" s="39">
        <v>0.21</v>
      </c>
      <c r="AH221" s="39">
        <v>6.1539999999999999</v>
      </c>
      <c r="AI221" s="39">
        <v>31.378</v>
      </c>
      <c r="AJ221" s="39">
        <v>0</v>
      </c>
      <c r="AK221" s="39">
        <v>10.576000000000001</v>
      </c>
      <c r="AL221" s="39">
        <v>2.23</v>
      </c>
      <c r="AM221" s="39">
        <v>0</v>
      </c>
      <c r="AN221" s="39">
        <v>2.12</v>
      </c>
      <c r="AO221" s="39">
        <v>3.7919999999999998</v>
      </c>
      <c r="AP221" s="39">
        <v>0</v>
      </c>
      <c r="AQ221" s="39">
        <v>0.91700000000000004</v>
      </c>
      <c r="AR221" s="39">
        <v>0</v>
      </c>
      <c r="AS221" s="39">
        <v>16.972000000000001</v>
      </c>
      <c r="AT221" s="39">
        <v>0</v>
      </c>
      <c r="AU221" s="39">
        <v>9.66</v>
      </c>
      <c r="AV221" s="39">
        <v>10.09</v>
      </c>
      <c r="AW221" s="39">
        <v>0</v>
      </c>
      <c r="AX221" s="39">
        <v>1.3720000000000001</v>
      </c>
      <c r="AY221" s="39">
        <v>0</v>
      </c>
      <c r="AZ221" s="39">
        <v>0</v>
      </c>
      <c r="BA221" s="39">
        <v>5.1369999999999996</v>
      </c>
      <c r="BB221" s="39">
        <v>1.0920000000000001</v>
      </c>
      <c r="BC221" s="39">
        <v>0.70899999999999996</v>
      </c>
      <c r="BD221" s="39">
        <v>1.583</v>
      </c>
      <c r="BE221" s="39">
        <v>0.48599999999999999</v>
      </c>
      <c r="BF221" s="39">
        <v>0</v>
      </c>
      <c r="BG221" s="39">
        <v>2.0659999999999998</v>
      </c>
      <c r="BH221" s="39">
        <v>0</v>
      </c>
      <c r="BI221" s="39">
        <v>1.119</v>
      </c>
      <c r="BJ221" s="39">
        <v>3.4390000000000001</v>
      </c>
      <c r="BK221" s="39">
        <v>0</v>
      </c>
    </row>
    <row r="222" spans="1:63" x14ac:dyDescent="0.2">
      <c r="A222" s="30">
        <f t="shared" si="42"/>
        <v>2031</v>
      </c>
      <c r="D222" s="30">
        <f t="shared" si="43"/>
        <v>0</v>
      </c>
      <c r="E222" s="30">
        <f t="shared" si="34"/>
        <v>42</v>
      </c>
      <c r="F222" s="30">
        <f t="shared" si="35"/>
        <v>28</v>
      </c>
      <c r="G222" s="30">
        <f t="shared" si="36"/>
        <v>2</v>
      </c>
      <c r="H222" s="30">
        <f t="shared" si="37"/>
        <v>0</v>
      </c>
      <c r="I222" s="30">
        <f t="shared" si="38"/>
        <v>0</v>
      </c>
      <c r="J222" s="30">
        <f t="shared" si="39"/>
        <v>0</v>
      </c>
      <c r="K222" s="30">
        <f t="shared" si="40"/>
        <v>0</v>
      </c>
      <c r="L222" s="30">
        <f t="shared" si="41"/>
        <v>3</v>
      </c>
      <c r="M222" s="38">
        <v>47908</v>
      </c>
      <c r="N222" s="39">
        <v>2.9020000000000001</v>
      </c>
      <c r="O222" s="39">
        <v>0.753</v>
      </c>
      <c r="P222" s="39">
        <v>1.0449999999999999</v>
      </c>
      <c r="Q222" s="39">
        <v>0</v>
      </c>
      <c r="R222" s="39">
        <v>0</v>
      </c>
      <c r="S222" s="39">
        <v>1.9259999999999999</v>
      </c>
      <c r="T222" s="39">
        <v>2.266</v>
      </c>
      <c r="U222" s="39">
        <v>0.3</v>
      </c>
      <c r="V222" s="39">
        <v>0.86299999999999999</v>
      </c>
      <c r="W222" s="39">
        <v>3.0720000000000001</v>
      </c>
      <c r="X222" s="39">
        <v>5.2679999999999998</v>
      </c>
      <c r="Y222" s="39">
        <v>0</v>
      </c>
      <c r="Z222" s="39">
        <v>12.3</v>
      </c>
      <c r="AA222" s="39">
        <v>1.2130000000000001</v>
      </c>
      <c r="AB222" s="39">
        <v>0.14099999999999999</v>
      </c>
      <c r="AC222" s="39">
        <v>0.17199999999999999</v>
      </c>
      <c r="AD222" s="39">
        <v>0</v>
      </c>
      <c r="AE222" s="39">
        <v>1.4139999999999999</v>
      </c>
      <c r="AF222" s="39">
        <v>8.0190000000000001</v>
      </c>
      <c r="AG222" s="39">
        <v>0</v>
      </c>
      <c r="AH222" s="39">
        <v>0.57099999999999995</v>
      </c>
      <c r="AI222" s="39">
        <v>0.53500000000000003</v>
      </c>
      <c r="AJ222" s="39">
        <v>0.25600000000000001</v>
      </c>
      <c r="AK222" s="39">
        <v>3.1259999999999999</v>
      </c>
      <c r="AL222" s="39">
        <v>0</v>
      </c>
      <c r="AM222" s="39">
        <v>4.5659999999999998</v>
      </c>
      <c r="AN222" s="39">
        <v>1.9410000000000001</v>
      </c>
      <c r="AO222" s="39">
        <v>2.3980000000000001</v>
      </c>
      <c r="AP222" s="39">
        <v>2.5569999999999999</v>
      </c>
      <c r="AQ222" s="39">
        <v>0</v>
      </c>
      <c r="AR222" s="39">
        <v>0.83899999999999997</v>
      </c>
      <c r="AS222" s="39">
        <v>2.0710000000000002</v>
      </c>
      <c r="AT222" s="39">
        <v>1.1279999999999999</v>
      </c>
      <c r="AU222" s="39">
        <v>2.9220000000000002</v>
      </c>
      <c r="AV222" s="39">
        <v>3.08</v>
      </c>
      <c r="AW222" s="39">
        <v>0.26800000000000002</v>
      </c>
      <c r="AX222" s="39">
        <v>0.41499999999999998</v>
      </c>
      <c r="AY222" s="39">
        <v>3.1259999999999999</v>
      </c>
      <c r="AZ222" s="39">
        <v>9.44</v>
      </c>
      <c r="BA222" s="39">
        <v>0.79800000000000004</v>
      </c>
      <c r="BB222" s="39">
        <v>6.6920000000000002</v>
      </c>
      <c r="BC222" s="39">
        <v>1.9690000000000001</v>
      </c>
      <c r="BD222" s="39">
        <v>10.714</v>
      </c>
      <c r="BE222" s="39">
        <v>0</v>
      </c>
      <c r="BF222" s="39">
        <v>1.3140000000000001</v>
      </c>
      <c r="BG222" s="39">
        <v>0.98099999999999998</v>
      </c>
      <c r="BH222" s="39">
        <v>1.21</v>
      </c>
      <c r="BI222" s="39">
        <v>0.69899999999999995</v>
      </c>
      <c r="BJ222" s="39">
        <v>1.655</v>
      </c>
      <c r="BK222" s="39">
        <v>3.782</v>
      </c>
    </row>
    <row r="223" spans="1:63" x14ac:dyDescent="0.2">
      <c r="A223" s="30">
        <f t="shared" si="42"/>
        <v>2031</v>
      </c>
      <c r="D223" s="30">
        <f t="shared" si="43"/>
        <v>0</v>
      </c>
      <c r="E223" s="30">
        <f t="shared" si="34"/>
        <v>7</v>
      </c>
      <c r="F223" s="30">
        <f t="shared" si="35"/>
        <v>1</v>
      </c>
      <c r="G223" s="30">
        <f t="shared" si="36"/>
        <v>0</v>
      </c>
      <c r="H223" s="30">
        <f t="shared" si="37"/>
        <v>0</v>
      </c>
      <c r="I223" s="30">
        <f t="shared" si="38"/>
        <v>0</v>
      </c>
      <c r="J223" s="30">
        <f t="shared" si="39"/>
        <v>0</v>
      </c>
      <c r="K223" s="30">
        <f t="shared" si="40"/>
        <v>0</v>
      </c>
      <c r="L223" s="30">
        <f t="shared" si="41"/>
        <v>4</v>
      </c>
      <c r="M223" s="38">
        <v>47939</v>
      </c>
      <c r="N223" s="39">
        <v>1.4750000000000001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0.29099999999999998</v>
      </c>
      <c r="AB223" s="39">
        <v>8.3000000000000004E-2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0.77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0</v>
      </c>
      <c r="AV223" s="39">
        <v>0</v>
      </c>
      <c r="AW223" s="39">
        <v>0</v>
      </c>
      <c r="AX223" s="39">
        <v>0</v>
      </c>
      <c r="AY223" s="39">
        <v>0</v>
      </c>
      <c r="AZ223" s="39">
        <v>0</v>
      </c>
      <c r="BA223" s="39">
        <v>0.25</v>
      </c>
      <c r="BB223" s="39">
        <v>0</v>
      </c>
      <c r="BC223" s="39">
        <v>0.74</v>
      </c>
      <c r="BD223" s="39">
        <v>0</v>
      </c>
      <c r="BE223" s="39">
        <v>8.7999999999999995E-2</v>
      </c>
      <c r="BF223" s="39">
        <v>0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</row>
    <row r="224" spans="1:63" x14ac:dyDescent="0.2">
      <c r="A224" s="30">
        <f t="shared" si="42"/>
        <v>2031</v>
      </c>
      <c r="D224" s="30">
        <f t="shared" si="43"/>
        <v>0</v>
      </c>
      <c r="E224" s="30">
        <f t="shared" si="34"/>
        <v>15</v>
      </c>
      <c r="F224" s="30">
        <f t="shared" si="35"/>
        <v>3</v>
      </c>
      <c r="G224" s="30">
        <f t="shared" si="36"/>
        <v>1</v>
      </c>
      <c r="H224" s="30">
        <f t="shared" si="37"/>
        <v>0</v>
      </c>
      <c r="I224" s="30">
        <f t="shared" si="38"/>
        <v>0</v>
      </c>
      <c r="J224" s="30">
        <f t="shared" si="39"/>
        <v>0</v>
      </c>
      <c r="K224" s="30">
        <f t="shared" si="40"/>
        <v>0</v>
      </c>
      <c r="L224" s="30">
        <f t="shared" si="41"/>
        <v>5</v>
      </c>
      <c r="M224" s="38">
        <v>47969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0.56799999999999995</v>
      </c>
      <c r="V224" s="39">
        <v>0.65700000000000003</v>
      </c>
      <c r="W224" s="39">
        <v>0</v>
      </c>
      <c r="X224" s="39">
        <v>0.53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0.434</v>
      </c>
      <c r="AG224" s="39">
        <v>0</v>
      </c>
      <c r="AH224" s="39">
        <v>0</v>
      </c>
      <c r="AI224" s="39">
        <v>10.994999999999999</v>
      </c>
      <c r="AJ224" s="39">
        <v>0.53200000000000003</v>
      </c>
      <c r="AK224" s="39">
        <v>0</v>
      </c>
      <c r="AL224" s="39">
        <v>1.8140000000000001</v>
      </c>
      <c r="AM224" s="39">
        <v>0</v>
      </c>
      <c r="AN224" s="39">
        <v>0.128</v>
      </c>
      <c r="AO224" s="39">
        <v>0</v>
      </c>
      <c r="AP224" s="39">
        <v>0.58499999999999996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1.1990000000000001</v>
      </c>
      <c r="AX224" s="39">
        <v>0</v>
      </c>
      <c r="AY224" s="39">
        <v>9.8000000000000004E-2</v>
      </c>
      <c r="AZ224" s="39">
        <v>0</v>
      </c>
      <c r="BA224" s="39">
        <v>0.499</v>
      </c>
      <c r="BB224" s="39">
        <v>0.40100000000000002</v>
      </c>
      <c r="BC224" s="39">
        <v>0</v>
      </c>
      <c r="BD224" s="39">
        <v>0.71099999999999997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0.46200000000000002</v>
      </c>
    </row>
    <row r="225" spans="1:63" x14ac:dyDescent="0.2">
      <c r="A225" s="30">
        <f t="shared" si="42"/>
        <v>2031</v>
      </c>
      <c r="D225" s="30">
        <f t="shared" si="43"/>
        <v>0</v>
      </c>
      <c r="E225" s="30">
        <f t="shared" si="34"/>
        <v>27</v>
      </c>
      <c r="F225" s="30">
        <f t="shared" si="35"/>
        <v>13</v>
      </c>
      <c r="G225" s="30">
        <f t="shared" si="36"/>
        <v>0</v>
      </c>
      <c r="H225" s="30">
        <f t="shared" si="37"/>
        <v>0</v>
      </c>
      <c r="I225" s="30">
        <f t="shared" si="38"/>
        <v>0</v>
      </c>
      <c r="J225" s="30">
        <f t="shared" si="39"/>
        <v>0</v>
      </c>
      <c r="K225" s="30">
        <f t="shared" si="40"/>
        <v>0</v>
      </c>
      <c r="L225" s="30">
        <f t="shared" si="41"/>
        <v>6</v>
      </c>
      <c r="M225" s="38">
        <v>48000</v>
      </c>
      <c r="N225" s="39">
        <v>0</v>
      </c>
      <c r="O225" s="39">
        <v>6.9610000000000003</v>
      </c>
      <c r="P225" s="39">
        <v>0.51700000000000002</v>
      </c>
      <c r="Q225" s="39">
        <v>0</v>
      </c>
      <c r="R225" s="39">
        <v>0</v>
      </c>
      <c r="S225" s="39">
        <v>0</v>
      </c>
      <c r="T225" s="39">
        <v>0.91</v>
      </c>
      <c r="U225" s="39">
        <v>0</v>
      </c>
      <c r="V225" s="39">
        <v>2.1819999999999999</v>
      </c>
      <c r="W225" s="39">
        <v>0</v>
      </c>
      <c r="X225" s="39">
        <v>0.70199999999999996</v>
      </c>
      <c r="Y225" s="39">
        <v>0.66200000000000003</v>
      </c>
      <c r="Z225" s="39">
        <v>7.2999999999999995E-2</v>
      </c>
      <c r="AA225" s="39">
        <v>0</v>
      </c>
      <c r="AB225" s="39">
        <v>0</v>
      </c>
      <c r="AC225" s="39">
        <v>1.85</v>
      </c>
      <c r="AD225" s="39">
        <v>0.95499999999999996</v>
      </c>
      <c r="AE225" s="39">
        <v>0.37</v>
      </c>
      <c r="AF225" s="39">
        <v>0</v>
      </c>
      <c r="AG225" s="39">
        <v>0.90500000000000003</v>
      </c>
      <c r="AH225" s="39">
        <v>0</v>
      </c>
      <c r="AI225" s="39">
        <v>0.32</v>
      </c>
      <c r="AJ225" s="39">
        <v>4.8390000000000004</v>
      </c>
      <c r="AK225" s="39">
        <v>0</v>
      </c>
      <c r="AL225" s="39">
        <v>0</v>
      </c>
      <c r="AM225" s="39">
        <v>4.5350000000000001</v>
      </c>
      <c r="AN225" s="39">
        <v>2.4E-2</v>
      </c>
      <c r="AO225" s="39">
        <v>0</v>
      </c>
      <c r="AP225" s="39">
        <v>0</v>
      </c>
      <c r="AQ225" s="39">
        <v>2.0049999999999999</v>
      </c>
      <c r="AR225" s="39">
        <v>0.47499999999999998</v>
      </c>
      <c r="AS225" s="39">
        <v>0</v>
      </c>
      <c r="AT225" s="39">
        <v>0</v>
      </c>
      <c r="AU225" s="39">
        <v>1.355</v>
      </c>
      <c r="AV225" s="39">
        <v>0</v>
      </c>
      <c r="AW225" s="39">
        <v>0.58399999999999996</v>
      </c>
      <c r="AX225" s="39">
        <v>2.27</v>
      </c>
      <c r="AY225" s="39">
        <v>0</v>
      </c>
      <c r="AZ225" s="39">
        <v>1.6759999999999999</v>
      </c>
      <c r="BA225" s="39">
        <v>0</v>
      </c>
      <c r="BB225" s="39">
        <v>1.3380000000000001</v>
      </c>
      <c r="BC225" s="39">
        <v>0</v>
      </c>
      <c r="BD225" s="39">
        <v>0</v>
      </c>
      <c r="BE225" s="39">
        <v>2.024</v>
      </c>
      <c r="BF225" s="39">
        <v>1.31</v>
      </c>
      <c r="BG225" s="39">
        <v>0</v>
      </c>
      <c r="BH225" s="39">
        <v>4.9000000000000002E-2</v>
      </c>
      <c r="BI225" s="39">
        <v>0.50900000000000001</v>
      </c>
      <c r="BJ225" s="39">
        <v>0</v>
      </c>
      <c r="BK225" s="39">
        <v>1.5409999999999999</v>
      </c>
    </row>
    <row r="226" spans="1:63" x14ac:dyDescent="0.2">
      <c r="A226" s="30">
        <f t="shared" si="42"/>
        <v>2031</v>
      </c>
      <c r="D226" s="30">
        <f t="shared" si="43"/>
        <v>28</v>
      </c>
      <c r="E226" s="30">
        <f t="shared" si="34"/>
        <v>50</v>
      </c>
      <c r="F226" s="30">
        <f t="shared" si="35"/>
        <v>50</v>
      </c>
      <c r="G226" s="30">
        <f t="shared" si="36"/>
        <v>42</v>
      </c>
      <c r="H226" s="30">
        <f t="shared" si="37"/>
        <v>8</v>
      </c>
      <c r="I226" s="30">
        <f t="shared" si="38"/>
        <v>0</v>
      </c>
      <c r="J226" s="30">
        <f t="shared" si="39"/>
        <v>0</v>
      </c>
      <c r="K226" s="30">
        <f t="shared" si="40"/>
        <v>0</v>
      </c>
      <c r="L226" s="30">
        <f t="shared" si="41"/>
        <v>7</v>
      </c>
      <c r="M226" s="38">
        <v>48030</v>
      </c>
      <c r="N226" s="39">
        <v>28.120999999999999</v>
      </c>
      <c r="O226" s="39">
        <v>75.48</v>
      </c>
      <c r="P226" s="39">
        <v>36.600999999999999</v>
      </c>
      <c r="Q226" s="39">
        <v>17.79</v>
      </c>
      <c r="R226" s="39">
        <v>62.063000000000002</v>
      </c>
      <c r="S226" s="39">
        <v>3.66</v>
      </c>
      <c r="T226" s="39">
        <v>54.838000000000001</v>
      </c>
      <c r="U226" s="39">
        <v>7.7069999999999999</v>
      </c>
      <c r="V226" s="39">
        <v>26.951000000000001</v>
      </c>
      <c r="W226" s="39">
        <v>28.907</v>
      </c>
      <c r="X226" s="39">
        <v>22.422999999999998</v>
      </c>
      <c r="Y226" s="39">
        <v>32.369999999999997</v>
      </c>
      <c r="Z226" s="39">
        <v>32.811999999999998</v>
      </c>
      <c r="AA226" s="39">
        <v>20.722000000000001</v>
      </c>
      <c r="AB226" s="39">
        <v>47.34</v>
      </c>
      <c r="AC226" s="39">
        <v>9.3710000000000004</v>
      </c>
      <c r="AD226" s="39">
        <v>6.6349999999999998</v>
      </c>
      <c r="AE226" s="39">
        <v>57.55</v>
      </c>
      <c r="AF226" s="39">
        <v>50.31</v>
      </c>
      <c r="AG226" s="39">
        <v>9.5180000000000007</v>
      </c>
      <c r="AH226" s="39">
        <v>9.1349999999999998</v>
      </c>
      <c r="AI226" s="39">
        <v>50.500999999999998</v>
      </c>
      <c r="AJ226" s="39">
        <v>22.085999999999999</v>
      </c>
      <c r="AK226" s="39">
        <v>31.696999999999999</v>
      </c>
      <c r="AL226" s="39">
        <v>22.303999999999998</v>
      </c>
      <c r="AM226" s="39">
        <v>32.521000000000001</v>
      </c>
      <c r="AN226" s="39">
        <v>31.867999999999999</v>
      </c>
      <c r="AO226" s="39">
        <v>24.664999999999999</v>
      </c>
      <c r="AP226" s="39">
        <v>34.465000000000003</v>
      </c>
      <c r="AQ226" s="39">
        <v>21.471</v>
      </c>
      <c r="AR226" s="39">
        <v>4.8659999999999997</v>
      </c>
      <c r="AS226" s="39">
        <v>64.138000000000005</v>
      </c>
      <c r="AT226" s="39">
        <v>13.172000000000001</v>
      </c>
      <c r="AU226" s="39">
        <v>42.509</v>
      </c>
      <c r="AV226" s="39">
        <v>29.478000000000002</v>
      </c>
      <c r="AW226" s="39">
        <v>28.576000000000001</v>
      </c>
      <c r="AX226" s="39">
        <v>72.507000000000005</v>
      </c>
      <c r="AY226" s="39">
        <v>2.0409999999999999</v>
      </c>
      <c r="AZ226" s="39">
        <v>10.878</v>
      </c>
      <c r="BA226" s="39">
        <v>49.814</v>
      </c>
      <c r="BB226" s="39">
        <v>16.591999999999999</v>
      </c>
      <c r="BC226" s="39">
        <v>47.762999999999998</v>
      </c>
      <c r="BD226" s="39">
        <v>42.377000000000002</v>
      </c>
      <c r="BE226" s="39">
        <v>14.249000000000001</v>
      </c>
      <c r="BF226" s="39">
        <v>22.728000000000002</v>
      </c>
      <c r="BG226" s="39">
        <v>30.132000000000001</v>
      </c>
      <c r="BH226" s="39">
        <v>42.006</v>
      </c>
      <c r="BI226" s="39">
        <v>11.538</v>
      </c>
      <c r="BJ226" s="39">
        <v>31.545000000000002</v>
      </c>
      <c r="BK226" s="39">
        <v>21.119</v>
      </c>
    </row>
    <row r="227" spans="1:63" x14ac:dyDescent="0.2">
      <c r="A227" s="30">
        <f t="shared" si="42"/>
        <v>2031</v>
      </c>
      <c r="D227" s="30">
        <f t="shared" si="43"/>
        <v>1</v>
      </c>
      <c r="E227" s="30">
        <f t="shared" si="34"/>
        <v>50</v>
      </c>
      <c r="F227" s="30">
        <f t="shared" si="35"/>
        <v>44</v>
      </c>
      <c r="G227" s="30">
        <f t="shared" si="36"/>
        <v>6</v>
      </c>
      <c r="H227" s="30">
        <f t="shared" si="37"/>
        <v>0</v>
      </c>
      <c r="I227" s="30">
        <f t="shared" si="38"/>
        <v>0</v>
      </c>
      <c r="J227" s="30">
        <f t="shared" si="39"/>
        <v>0</v>
      </c>
      <c r="K227" s="30">
        <f t="shared" si="40"/>
        <v>0</v>
      </c>
      <c r="L227" s="30">
        <f t="shared" si="41"/>
        <v>8</v>
      </c>
      <c r="M227" s="38">
        <v>48061</v>
      </c>
      <c r="N227" s="39">
        <v>4.74</v>
      </c>
      <c r="O227" s="39">
        <v>0.27200000000000002</v>
      </c>
      <c r="P227" s="39">
        <v>1.931</v>
      </c>
      <c r="Q227" s="39">
        <v>3.3849999999999998</v>
      </c>
      <c r="R227" s="39">
        <v>2.5459999999999998</v>
      </c>
      <c r="S227" s="39">
        <v>5.3979999999999997</v>
      </c>
      <c r="T227" s="39">
        <v>8.6989999999999998</v>
      </c>
      <c r="U227" s="39">
        <v>1.55</v>
      </c>
      <c r="V227" s="39">
        <v>2.2389999999999999</v>
      </c>
      <c r="W227" s="39">
        <v>10.295999999999999</v>
      </c>
      <c r="X227" s="39">
        <v>26.001000000000001</v>
      </c>
      <c r="Y227" s="39">
        <v>8.8999999999999996E-2</v>
      </c>
      <c r="Z227" s="39">
        <v>6.0069999999999997</v>
      </c>
      <c r="AA227" s="39">
        <v>1.37</v>
      </c>
      <c r="AB227" s="39">
        <v>6.7930000000000001</v>
      </c>
      <c r="AC227" s="39">
        <v>4.0519999999999996</v>
      </c>
      <c r="AD227" s="39">
        <v>5.0250000000000004</v>
      </c>
      <c r="AE227" s="39">
        <v>0.23799999999999999</v>
      </c>
      <c r="AF227" s="39">
        <v>5.97</v>
      </c>
      <c r="AG227" s="39">
        <v>4.0359999999999996</v>
      </c>
      <c r="AH227" s="39">
        <v>13.576000000000001</v>
      </c>
      <c r="AI227" s="39">
        <v>4.5549999999999997</v>
      </c>
      <c r="AJ227" s="39">
        <v>3.5609999999999999</v>
      </c>
      <c r="AK227" s="39">
        <v>3.7280000000000002</v>
      </c>
      <c r="AL227" s="39">
        <v>3.2879999999999998</v>
      </c>
      <c r="AM227" s="39">
        <v>3.3370000000000002</v>
      </c>
      <c r="AN227" s="39">
        <v>5.79</v>
      </c>
      <c r="AO227" s="39">
        <v>1.9650000000000001</v>
      </c>
      <c r="AP227" s="39">
        <v>1.607</v>
      </c>
      <c r="AQ227" s="39">
        <v>5.2830000000000004</v>
      </c>
      <c r="AR227" s="39">
        <v>6.2720000000000002</v>
      </c>
      <c r="AS227" s="39">
        <v>3.125</v>
      </c>
      <c r="AT227" s="39">
        <v>4.3920000000000003</v>
      </c>
      <c r="AU227" s="39">
        <v>16.64</v>
      </c>
      <c r="AV227" s="39">
        <v>6.7359999999999998</v>
      </c>
      <c r="AW227" s="39">
        <v>0.92400000000000004</v>
      </c>
      <c r="AX227" s="39">
        <v>3.3149999999999999</v>
      </c>
      <c r="AY227" s="39">
        <v>2.5960000000000001</v>
      </c>
      <c r="AZ227" s="39">
        <v>4.9859999999999998</v>
      </c>
      <c r="BA227" s="39">
        <v>0.77900000000000003</v>
      </c>
      <c r="BB227" s="39">
        <v>16.023</v>
      </c>
      <c r="BC227" s="39">
        <v>1.6850000000000001</v>
      </c>
      <c r="BD227" s="39">
        <v>3.2669999999999999</v>
      </c>
      <c r="BE227" s="39">
        <v>6.4089999999999998</v>
      </c>
      <c r="BF227" s="39">
        <v>0.60099999999999998</v>
      </c>
      <c r="BG227" s="39">
        <v>4.5129999999999999</v>
      </c>
      <c r="BH227" s="39">
        <v>15.134</v>
      </c>
      <c r="BI227" s="39">
        <v>5.3579999999999997</v>
      </c>
      <c r="BJ227" s="39">
        <v>2.1789999999999998</v>
      </c>
      <c r="BK227" s="39">
        <v>2.2210000000000001</v>
      </c>
    </row>
    <row r="228" spans="1:63" x14ac:dyDescent="0.2">
      <c r="A228" s="30">
        <f t="shared" si="42"/>
        <v>2031</v>
      </c>
      <c r="D228" s="30">
        <f t="shared" si="43"/>
        <v>9</v>
      </c>
      <c r="E228" s="30">
        <f t="shared" si="34"/>
        <v>50</v>
      </c>
      <c r="F228" s="30">
        <f t="shared" si="35"/>
        <v>50</v>
      </c>
      <c r="G228" s="30">
        <f t="shared" si="36"/>
        <v>26</v>
      </c>
      <c r="H228" s="30">
        <f t="shared" si="37"/>
        <v>0</v>
      </c>
      <c r="I228" s="30">
        <f t="shared" si="38"/>
        <v>0</v>
      </c>
      <c r="J228" s="30">
        <f t="shared" si="39"/>
        <v>0</v>
      </c>
      <c r="K228" s="30">
        <f t="shared" si="40"/>
        <v>0</v>
      </c>
      <c r="L228" s="30">
        <f t="shared" si="41"/>
        <v>9</v>
      </c>
      <c r="M228" s="38">
        <v>48092</v>
      </c>
      <c r="N228" s="39">
        <v>21.937999999999999</v>
      </c>
      <c r="O228" s="39">
        <v>4.2240000000000002</v>
      </c>
      <c r="P228" s="39">
        <v>7.7519999999999998</v>
      </c>
      <c r="Q228" s="39">
        <v>17.666</v>
      </c>
      <c r="R228" s="39">
        <v>34.518000000000001</v>
      </c>
      <c r="S228" s="39">
        <v>4.2149999999999999</v>
      </c>
      <c r="T228" s="39">
        <v>11.936</v>
      </c>
      <c r="U228" s="39">
        <v>27.475999999999999</v>
      </c>
      <c r="V228" s="39">
        <v>27.943999999999999</v>
      </c>
      <c r="W228" s="39">
        <v>4.5170000000000003</v>
      </c>
      <c r="X228" s="39">
        <v>29.937000000000001</v>
      </c>
      <c r="Y228" s="39">
        <v>1.956</v>
      </c>
      <c r="Z228" s="39">
        <v>4.3849999999999998</v>
      </c>
      <c r="AA228" s="39">
        <v>19.62</v>
      </c>
      <c r="AB228" s="39">
        <v>3.63</v>
      </c>
      <c r="AC228" s="39">
        <v>18.143999999999998</v>
      </c>
      <c r="AD228" s="39">
        <v>1.8819999999999999</v>
      </c>
      <c r="AE228" s="39">
        <v>17.178999999999998</v>
      </c>
      <c r="AF228" s="39">
        <v>1.8460000000000001</v>
      </c>
      <c r="AG228" s="39">
        <v>17.472000000000001</v>
      </c>
      <c r="AH228" s="39">
        <v>4.03</v>
      </c>
      <c r="AI228" s="39">
        <v>20.919</v>
      </c>
      <c r="AJ228" s="39">
        <v>5.7320000000000002</v>
      </c>
      <c r="AK228" s="39">
        <v>23.215</v>
      </c>
      <c r="AL228" s="39">
        <v>7.6260000000000003</v>
      </c>
      <c r="AM228" s="39">
        <v>11.622</v>
      </c>
      <c r="AN228" s="39">
        <v>3.9249999999999998</v>
      </c>
      <c r="AO228" s="39">
        <v>16.974</v>
      </c>
      <c r="AP228" s="39">
        <v>3.919</v>
      </c>
      <c r="AQ228" s="39">
        <v>18.507999999999999</v>
      </c>
      <c r="AR228" s="39">
        <v>42.723999999999997</v>
      </c>
      <c r="AS228" s="39">
        <v>3.8559999999999999</v>
      </c>
      <c r="AT228" s="39">
        <v>9.3879999999999999</v>
      </c>
      <c r="AU228" s="39">
        <v>11.297000000000001</v>
      </c>
      <c r="AV228" s="39">
        <v>19.027000000000001</v>
      </c>
      <c r="AW228" s="39">
        <v>6.2149999999999999</v>
      </c>
      <c r="AX228" s="39">
        <v>2.13</v>
      </c>
      <c r="AY228" s="39">
        <v>40.347999999999999</v>
      </c>
      <c r="AZ228" s="39">
        <v>2.86</v>
      </c>
      <c r="BA228" s="39">
        <v>27.571999999999999</v>
      </c>
      <c r="BB228" s="39">
        <v>17.600000000000001</v>
      </c>
      <c r="BC228" s="39">
        <v>3.12</v>
      </c>
      <c r="BD228" s="39">
        <v>3.956</v>
      </c>
      <c r="BE228" s="39">
        <v>13.539</v>
      </c>
      <c r="BF228" s="39">
        <v>7.2110000000000003</v>
      </c>
      <c r="BG228" s="39">
        <v>12.443</v>
      </c>
      <c r="BH228" s="39">
        <v>6.5540000000000003</v>
      </c>
      <c r="BI228" s="39">
        <v>40.625</v>
      </c>
      <c r="BJ228" s="39">
        <v>29.731999999999999</v>
      </c>
      <c r="BK228" s="39">
        <v>2.1579999999999999</v>
      </c>
    </row>
    <row r="229" spans="1:63" x14ac:dyDescent="0.2">
      <c r="A229" s="30">
        <f t="shared" si="42"/>
        <v>2031</v>
      </c>
      <c r="D229" s="30">
        <f t="shared" si="43"/>
        <v>3</v>
      </c>
      <c r="E229" s="30">
        <f t="shared" si="34"/>
        <v>49</v>
      </c>
      <c r="F229" s="30">
        <f t="shared" si="35"/>
        <v>44</v>
      </c>
      <c r="G229" s="30">
        <f t="shared" si="36"/>
        <v>12</v>
      </c>
      <c r="H229" s="30">
        <f t="shared" si="37"/>
        <v>0</v>
      </c>
      <c r="I229" s="30">
        <f t="shared" si="38"/>
        <v>0</v>
      </c>
      <c r="J229" s="30">
        <f t="shared" si="39"/>
        <v>0</v>
      </c>
      <c r="K229" s="30">
        <f t="shared" si="40"/>
        <v>0</v>
      </c>
      <c r="L229" s="30">
        <f t="shared" si="41"/>
        <v>10</v>
      </c>
      <c r="M229" s="38">
        <v>48122</v>
      </c>
      <c r="N229" s="39">
        <v>5.1639999999999997</v>
      </c>
      <c r="O229" s="39">
        <v>2.5259999999999998</v>
      </c>
      <c r="P229" s="39">
        <v>7.7240000000000002</v>
      </c>
      <c r="Q229" s="39">
        <v>2.1309999999999998</v>
      </c>
      <c r="R229" s="39">
        <v>3.4820000000000002</v>
      </c>
      <c r="S229" s="39">
        <v>2.6880000000000002</v>
      </c>
      <c r="T229" s="39">
        <v>5.9089999999999998</v>
      </c>
      <c r="U229" s="39">
        <v>39.088999999999999</v>
      </c>
      <c r="V229" s="39">
        <v>24.384</v>
      </c>
      <c r="W229" s="39">
        <v>0.48599999999999999</v>
      </c>
      <c r="X229" s="39">
        <v>13.606999999999999</v>
      </c>
      <c r="Y229" s="39">
        <v>0.81599999999999995</v>
      </c>
      <c r="Z229" s="39">
        <v>2.2400000000000002</v>
      </c>
      <c r="AA229" s="39">
        <v>8.2650000000000006</v>
      </c>
      <c r="AB229" s="39">
        <v>1.954</v>
      </c>
      <c r="AC229" s="39">
        <v>6.0919999999999996</v>
      </c>
      <c r="AD229" s="39">
        <v>32.679000000000002</v>
      </c>
      <c r="AE229" s="39">
        <v>1.3560000000000001</v>
      </c>
      <c r="AF229" s="39">
        <v>2.919</v>
      </c>
      <c r="AG229" s="39">
        <v>17.303000000000001</v>
      </c>
      <c r="AH229" s="39">
        <v>2.6429999999999998</v>
      </c>
      <c r="AI229" s="39">
        <v>3.843</v>
      </c>
      <c r="AJ229" s="39">
        <v>0</v>
      </c>
      <c r="AK229" s="39">
        <v>15.435</v>
      </c>
      <c r="AL229" s="39">
        <v>0.92700000000000005</v>
      </c>
      <c r="AM229" s="39">
        <v>14.256</v>
      </c>
      <c r="AN229" s="39">
        <v>14.339</v>
      </c>
      <c r="AO229" s="39">
        <v>10.319000000000001</v>
      </c>
      <c r="AP229" s="39">
        <v>1.0189999999999999</v>
      </c>
      <c r="AQ229" s="39">
        <v>7.5250000000000004</v>
      </c>
      <c r="AR229" s="39">
        <v>9.6039999999999992</v>
      </c>
      <c r="AS229" s="39">
        <v>3.7050000000000001</v>
      </c>
      <c r="AT229" s="39">
        <v>4.4649999999999999</v>
      </c>
      <c r="AU229" s="39">
        <v>3.7669999999999999</v>
      </c>
      <c r="AV229" s="39">
        <v>2.9260000000000002</v>
      </c>
      <c r="AW229" s="39">
        <v>3.1669999999999998</v>
      </c>
      <c r="AX229" s="39">
        <v>2.0110000000000001</v>
      </c>
      <c r="AY229" s="39">
        <v>5.2249999999999996</v>
      </c>
      <c r="AZ229" s="39">
        <v>3.7949999999999999</v>
      </c>
      <c r="BA229" s="39">
        <v>1.4970000000000001</v>
      </c>
      <c r="BB229" s="39">
        <v>2.875</v>
      </c>
      <c r="BC229" s="39">
        <v>3.242</v>
      </c>
      <c r="BD229" s="39">
        <v>12.398</v>
      </c>
      <c r="BE229" s="39">
        <v>0.28100000000000003</v>
      </c>
      <c r="BF229" s="39">
        <v>41.905000000000001</v>
      </c>
      <c r="BG229" s="39">
        <v>2.3149999999999999</v>
      </c>
      <c r="BH229" s="39">
        <v>6.8869999999999996</v>
      </c>
      <c r="BI229" s="39">
        <v>2.0529999999999999</v>
      </c>
      <c r="BJ229" s="39">
        <v>12.582000000000001</v>
      </c>
      <c r="BK229" s="39">
        <v>0.82799999999999996</v>
      </c>
    </row>
    <row r="230" spans="1:63" x14ac:dyDescent="0.2">
      <c r="A230" s="30">
        <f t="shared" si="42"/>
        <v>2031</v>
      </c>
      <c r="D230" s="30">
        <f t="shared" si="43"/>
        <v>0</v>
      </c>
      <c r="E230" s="30">
        <f t="shared" si="34"/>
        <v>20</v>
      </c>
      <c r="F230" s="30">
        <f t="shared" si="35"/>
        <v>5</v>
      </c>
      <c r="G230" s="30">
        <f t="shared" si="36"/>
        <v>0</v>
      </c>
      <c r="H230" s="30">
        <f t="shared" si="37"/>
        <v>0</v>
      </c>
      <c r="I230" s="30">
        <f t="shared" si="38"/>
        <v>0</v>
      </c>
      <c r="J230" s="30">
        <f t="shared" si="39"/>
        <v>0</v>
      </c>
      <c r="K230" s="30">
        <f t="shared" si="40"/>
        <v>0</v>
      </c>
      <c r="L230" s="30">
        <f t="shared" si="41"/>
        <v>11</v>
      </c>
      <c r="M230" s="38">
        <v>48153</v>
      </c>
      <c r="N230" s="39">
        <v>2.6960000000000002</v>
      </c>
      <c r="O230" s="39">
        <v>0</v>
      </c>
      <c r="P230" s="39">
        <v>0.496</v>
      </c>
      <c r="Q230" s="39">
        <v>0</v>
      </c>
      <c r="R230" s="39">
        <v>0.57199999999999995</v>
      </c>
      <c r="S230" s="39">
        <v>0.152</v>
      </c>
      <c r="T230" s="39">
        <v>0</v>
      </c>
      <c r="U230" s="39">
        <v>0</v>
      </c>
      <c r="V230" s="39">
        <v>0</v>
      </c>
      <c r="W230" s="39">
        <v>0.496</v>
      </c>
      <c r="X230" s="39">
        <v>3.379</v>
      </c>
      <c r="Y230" s="39">
        <v>0</v>
      </c>
      <c r="Z230" s="39">
        <v>0.628</v>
      </c>
      <c r="AA230" s="39">
        <v>0</v>
      </c>
      <c r="AB230" s="39">
        <v>0</v>
      </c>
      <c r="AC230" s="39">
        <v>0</v>
      </c>
      <c r="AD230" s="39">
        <v>0.48899999999999999</v>
      </c>
      <c r="AE230" s="39">
        <v>0</v>
      </c>
      <c r="AF230" s="39">
        <v>0</v>
      </c>
      <c r="AG230" s="39">
        <v>4.47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0.75800000000000001</v>
      </c>
      <c r="AN230" s="39">
        <v>0</v>
      </c>
      <c r="AO230" s="39">
        <v>1.206</v>
      </c>
      <c r="AP230" s="39">
        <v>6.9000000000000006E-2</v>
      </c>
      <c r="AQ230" s="39">
        <v>0</v>
      </c>
      <c r="AR230" s="39">
        <v>0</v>
      </c>
      <c r="AS230" s="39">
        <v>0.108</v>
      </c>
      <c r="AT230" s="39">
        <v>0.23100000000000001</v>
      </c>
      <c r="AU230" s="39">
        <v>0</v>
      </c>
      <c r="AV230" s="39">
        <v>0.626</v>
      </c>
      <c r="AW230" s="39">
        <v>0</v>
      </c>
      <c r="AX230" s="39">
        <v>8.0000000000000002E-3</v>
      </c>
      <c r="AY230" s="39">
        <v>0</v>
      </c>
      <c r="AZ230" s="39">
        <v>0</v>
      </c>
      <c r="BA230" s="39">
        <v>0</v>
      </c>
      <c r="BB230" s="39">
        <v>0.40899999999999997</v>
      </c>
      <c r="BC230" s="39">
        <v>0</v>
      </c>
      <c r="BD230" s="39">
        <v>4.7370000000000001</v>
      </c>
      <c r="BE230" s="39">
        <v>0</v>
      </c>
      <c r="BF230" s="39">
        <v>0</v>
      </c>
      <c r="BG230" s="39">
        <v>0</v>
      </c>
      <c r="BH230" s="39">
        <v>0.73399999999999999</v>
      </c>
      <c r="BI230" s="39">
        <v>0</v>
      </c>
      <c r="BJ230" s="39">
        <v>0</v>
      </c>
      <c r="BK230" s="39">
        <v>0.23</v>
      </c>
    </row>
    <row r="231" spans="1:63" x14ac:dyDescent="0.2">
      <c r="A231" s="30">
        <f t="shared" si="42"/>
        <v>2031</v>
      </c>
      <c r="D231" s="30">
        <f t="shared" si="43"/>
        <v>5</v>
      </c>
      <c r="E231" s="30">
        <f t="shared" si="34"/>
        <v>45</v>
      </c>
      <c r="F231" s="30">
        <f t="shared" si="35"/>
        <v>39</v>
      </c>
      <c r="G231" s="30">
        <f t="shared" si="36"/>
        <v>15</v>
      </c>
      <c r="H231" s="30">
        <f t="shared" si="37"/>
        <v>0</v>
      </c>
      <c r="I231" s="30">
        <f t="shared" si="38"/>
        <v>0</v>
      </c>
      <c r="J231" s="30">
        <f t="shared" si="39"/>
        <v>0</v>
      </c>
      <c r="K231" s="30">
        <f t="shared" si="40"/>
        <v>0</v>
      </c>
      <c r="L231" s="30">
        <f t="shared" si="41"/>
        <v>12</v>
      </c>
      <c r="M231" s="38">
        <v>48183</v>
      </c>
      <c r="N231" s="39">
        <v>2.222</v>
      </c>
      <c r="O231" s="39">
        <v>11.909000000000001</v>
      </c>
      <c r="P231" s="39">
        <v>2.2410000000000001</v>
      </c>
      <c r="Q231" s="39">
        <v>6.2610000000000001</v>
      </c>
      <c r="R231" s="39">
        <v>0.78600000000000003</v>
      </c>
      <c r="S231" s="39">
        <v>9.4849999999999994</v>
      </c>
      <c r="T231" s="39">
        <v>30.632999999999999</v>
      </c>
      <c r="U231" s="39">
        <v>0</v>
      </c>
      <c r="V231" s="39">
        <v>0</v>
      </c>
      <c r="W231" s="39">
        <v>18.405999999999999</v>
      </c>
      <c r="X231" s="39">
        <v>14.339</v>
      </c>
      <c r="Y231" s="39">
        <v>6.2370000000000001</v>
      </c>
      <c r="Z231" s="39">
        <v>6.9779999999999998</v>
      </c>
      <c r="AA231" s="39">
        <v>2.8159999999999998</v>
      </c>
      <c r="AB231" s="39">
        <v>2.5470000000000002</v>
      </c>
      <c r="AC231" s="39">
        <v>7.4859999999999998</v>
      </c>
      <c r="AD231" s="39">
        <v>3.448</v>
      </c>
      <c r="AE231" s="39">
        <v>4.8920000000000003</v>
      </c>
      <c r="AF231" s="39">
        <v>0</v>
      </c>
      <c r="AG231" s="39">
        <v>31.167000000000002</v>
      </c>
      <c r="AH231" s="39">
        <v>13.22</v>
      </c>
      <c r="AI231" s="39">
        <v>2.282</v>
      </c>
      <c r="AJ231" s="39">
        <v>38.402000000000001</v>
      </c>
      <c r="AK231" s="39">
        <v>0</v>
      </c>
      <c r="AL231" s="39">
        <v>0</v>
      </c>
      <c r="AM231" s="39">
        <v>36.131999999999998</v>
      </c>
      <c r="AN231" s="39">
        <v>10.548</v>
      </c>
      <c r="AO231" s="39">
        <v>3.3119999999999998</v>
      </c>
      <c r="AP231" s="39">
        <v>5.3</v>
      </c>
      <c r="AQ231" s="39">
        <v>4.0830000000000002</v>
      </c>
      <c r="AR231" s="39">
        <v>11.28</v>
      </c>
      <c r="AS231" s="39">
        <v>6.3639999999999999</v>
      </c>
      <c r="AT231" s="39">
        <v>0.69599999999999995</v>
      </c>
      <c r="AU231" s="39">
        <v>19.108000000000001</v>
      </c>
      <c r="AV231" s="39">
        <v>5.5860000000000003</v>
      </c>
      <c r="AW231" s="39">
        <v>8.5609999999999999</v>
      </c>
      <c r="AX231" s="39">
        <v>9.9480000000000004</v>
      </c>
      <c r="AY231" s="39">
        <v>0.83599999999999997</v>
      </c>
      <c r="AZ231" s="39">
        <v>5.165</v>
      </c>
      <c r="BA231" s="39">
        <v>3.45</v>
      </c>
      <c r="BB231" s="39">
        <v>40.942</v>
      </c>
      <c r="BC231" s="39">
        <v>0.48499999999999999</v>
      </c>
      <c r="BD231" s="39">
        <v>5.9180000000000001</v>
      </c>
      <c r="BE231" s="39">
        <v>2.6230000000000002</v>
      </c>
      <c r="BF231" s="39">
        <v>13.081</v>
      </c>
      <c r="BG231" s="39">
        <v>9.67</v>
      </c>
      <c r="BH231" s="39">
        <v>0.127</v>
      </c>
      <c r="BI231" s="39">
        <v>20.815000000000001</v>
      </c>
      <c r="BJ231" s="39">
        <v>12.082000000000001</v>
      </c>
      <c r="BK231" s="39">
        <v>0.49</v>
      </c>
    </row>
    <row r="232" spans="1:63" x14ac:dyDescent="0.2">
      <c r="A232" s="30">
        <f t="shared" si="42"/>
        <v>2032</v>
      </c>
      <c r="D232" s="30">
        <f t="shared" si="43"/>
        <v>5</v>
      </c>
      <c r="E232" s="30">
        <f t="shared" si="34"/>
        <v>48</v>
      </c>
      <c r="F232" s="30">
        <f t="shared" si="35"/>
        <v>44</v>
      </c>
      <c r="G232" s="30">
        <f t="shared" si="36"/>
        <v>16</v>
      </c>
      <c r="H232" s="30">
        <f t="shared" si="37"/>
        <v>0</v>
      </c>
      <c r="I232" s="30">
        <f t="shared" si="38"/>
        <v>0</v>
      </c>
      <c r="J232" s="30">
        <f t="shared" si="39"/>
        <v>0</v>
      </c>
      <c r="K232" s="30">
        <f t="shared" si="40"/>
        <v>0</v>
      </c>
      <c r="L232" s="30">
        <f t="shared" si="41"/>
        <v>1</v>
      </c>
      <c r="M232" s="38">
        <v>48214</v>
      </c>
      <c r="N232" s="39">
        <v>30.42</v>
      </c>
      <c r="O232" s="39">
        <v>0</v>
      </c>
      <c r="P232" s="39">
        <v>8.3439999999999994</v>
      </c>
      <c r="Q232" s="39">
        <v>5.2130000000000001</v>
      </c>
      <c r="R232" s="39">
        <v>18.024999999999999</v>
      </c>
      <c r="S232" s="39">
        <v>6.2880000000000003</v>
      </c>
      <c r="T232" s="39">
        <v>3.9689999999999999</v>
      </c>
      <c r="U232" s="39">
        <v>6.9480000000000004</v>
      </c>
      <c r="V232" s="39">
        <v>8.0489999999999995</v>
      </c>
      <c r="W232" s="39">
        <v>5.55</v>
      </c>
      <c r="X232" s="39">
        <v>18.678000000000001</v>
      </c>
      <c r="Y232" s="39">
        <v>0.68500000000000005</v>
      </c>
      <c r="Z232" s="39">
        <v>10.048</v>
      </c>
      <c r="AA232" s="39">
        <v>8.49</v>
      </c>
      <c r="AB232" s="39">
        <v>5.766</v>
      </c>
      <c r="AC232" s="39">
        <v>38.262999999999998</v>
      </c>
      <c r="AD232" s="39">
        <v>4.5979999999999999</v>
      </c>
      <c r="AE232" s="39">
        <v>6.4610000000000003</v>
      </c>
      <c r="AF232" s="39">
        <v>6.2720000000000002</v>
      </c>
      <c r="AG232" s="39">
        <v>3.0529999999999999</v>
      </c>
      <c r="AH232" s="39">
        <v>8.9960000000000004</v>
      </c>
      <c r="AI232" s="39">
        <v>12.968</v>
      </c>
      <c r="AJ232" s="39">
        <v>20.405000000000001</v>
      </c>
      <c r="AK232" s="39">
        <v>1.014</v>
      </c>
      <c r="AL232" s="39">
        <v>0.91700000000000004</v>
      </c>
      <c r="AM232" s="39">
        <v>7.96</v>
      </c>
      <c r="AN232" s="39">
        <v>5.0890000000000004</v>
      </c>
      <c r="AO232" s="39">
        <v>38.085999999999999</v>
      </c>
      <c r="AP232" s="39">
        <v>23.306999999999999</v>
      </c>
      <c r="AQ232" s="39">
        <v>0.95299999999999996</v>
      </c>
      <c r="AR232" s="39">
        <v>5.508</v>
      </c>
      <c r="AS232" s="39">
        <v>2.98</v>
      </c>
      <c r="AT232" s="39">
        <v>0</v>
      </c>
      <c r="AU232" s="39">
        <v>25.815000000000001</v>
      </c>
      <c r="AV232" s="39">
        <v>12.054</v>
      </c>
      <c r="AW232" s="39">
        <v>2.2469999999999999</v>
      </c>
      <c r="AX232" s="39">
        <v>10.09</v>
      </c>
      <c r="AY232" s="39">
        <v>12.481999999999999</v>
      </c>
      <c r="AZ232" s="39">
        <v>3.0230000000000001</v>
      </c>
      <c r="BA232" s="39">
        <v>7.5170000000000003</v>
      </c>
      <c r="BB232" s="39">
        <v>28.727</v>
      </c>
      <c r="BC232" s="39">
        <v>1.988</v>
      </c>
      <c r="BD232" s="39">
        <v>0.97899999999999998</v>
      </c>
      <c r="BE232" s="39">
        <v>14.82</v>
      </c>
      <c r="BF232" s="39">
        <v>4.0350000000000001</v>
      </c>
      <c r="BG232" s="39">
        <v>9.01</v>
      </c>
      <c r="BH232" s="39">
        <v>4.8129999999999997</v>
      </c>
      <c r="BI232" s="39">
        <v>8.1010000000000009</v>
      </c>
      <c r="BJ232" s="39">
        <v>16.239000000000001</v>
      </c>
      <c r="BK232" s="39">
        <v>3.6960000000000002</v>
      </c>
    </row>
    <row r="233" spans="1:63" x14ac:dyDescent="0.2">
      <c r="A233" s="30">
        <f t="shared" si="42"/>
        <v>2032</v>
      </c>
      <c r="D233" s="30">
        <f t="shared" si="43"/>
        <v>0</v>
      </c>
      <c r="E233" s="30">
        <f t="shared" si="34"/>
        <v>35</v>
      </c>
      <c r="F233" s="30">
        <f t="shared" si="35"/>
        <v>27</v>
      </c>
      <c r="G233" s="30">
        <f t="shared" si="36"/>
        <v>3</v>
      </c>
      <c r="H233" s="30">
        <f t="shared" si="37"/>
        <v>0</v>
      </c>
      <c r="I233" s="30">
        <f t="shared" si="38"/>
        <v>0</v>
      </c>
      <c r="J233" s="30">
        <f t="shared" si="39"/>
        <v>0</v>
      </c>
      <c r="K233" s="30">
        <f t="shared" si="40"/>
        <v>0</v>
      </c>
      <c r="L233" s="30">
        <f t="shared" si="41"/>
        <v>2</v>
      </c>
      <c r="M233" s="38">
        <v>48245</v>
      </c>
      <c r="N233" s="39">
        <v>0</v>
      </c>
      <c r="O233" s="39">
        <v>9.2260000000000009</v>
      </c>
      <c r="P233" s="39">
        <v>0.192</v>
      </c>
      <c r="Q233" s="39">
        <v>8.7889999999999997</v>
      </c>
      <c r="R233" s="39">
        <v>7.1589999999999998</v>
      </c>
      <c r="S233" s="39">
        <v>0</v>
      </c>
      <c r="T233" s="39">
        <v>4.3949999999999996</v>
      </c>
      <c r="U233" s="39">
        <v>0</v>
      </c>
      <c r="V233" s="39">
        <v>0</v>
      </c>
      <c r="W233" s="39">
        <v>3.3940000000000001</v>
      </c>
      <c r="X233" s="39">
        <v>0</v>
      </c>
      <c r="Y233" s="39">
        <v>1.3720000000000001</v>
      </c>
      <c r="Z233" s="39">
        <v>3.8319999999999999</v>
      </c>
      <c r="AA233" s="39">
        <v>0</v>
      </c>
      <c r="AB233" s="39">
        <v>0</v>
      </c>
      <c r="AC233" s="39">
        <v>8.7219999999999995</v>
      </c>
      <c r="AD233" s="39">
        <v>1.675</v>
      </c>
      <c r="AE233" s="39">
        <v>0.22600000000000001</v>
      </c>
      <c r="AF233" s="39">
        <v>1.8640000000000001</v>
      </c>
      <c r="AG233" s="39">
        <v>2.7E-2</v>
      </c>
      <c r="AH233" s="39">
        <v>3.3039999999999998</v>
      </c>
      <c r="AI233" s="39">
        <v>24.603999999999999</v>
      </c>
      <c r="AJ233" s="39">
        <v>6.3739999999999997</v>
      </c>
      <c r="AK233" s="39">
        <v>3.0270000000000001</v>
      </c>
      <c r="AL233" s="39">
        <v>2.355</v>
      </c>
      <c r="AM233" s="39">
        <v>0</v>
      </c>
      <c r="AN233" s="39">
        <v>18.669</v>
      </c>
      <c r="AO233" s="39">
        <v>0</v>
      </c>
      <c r="AP233" s="39">
        <v>1.736</v>
      </c>
      <c r="AQ233" s="39">
        <v>1.7090000000000001</v>
      </c>
      <c r="AR233" s="39">
        <v>4.048</v>
      </c>
      <c r="AS233" s="39">
        <v>0</v>
      </c>
      <c r="AT233" s="39">
        <v>0</v>
      </c>
      <c r="AU233" s="39">
        <v>2.536</v>
      </c>
      <c r="AV233" s="39">
        <v>1.893</v>
      </c>
      <c r="AW233" s="39">
        <v>6.2359999999999998</v>
      </c>
      <c r="AX233" s="39">
        <v>5.6000000000000001E-2</v>
      </c>
      <c r="AY233" s="39">
        <v>0.36399999999999999</v>
      </c>
      <c r="AZ233" s="39">
        <v>0.35799999999999998</v>
      </c>
      <c r="BA233" s="39">
        <v>0</v>
      </c>
      <c r="BB233" s="39">
        <v>6.6609999999999996</v>
      </c>
      <c r="BC233" s="39">
        <v>0.115</v>
      </c>
      <c r="BD233" s="39">
        <v>5.4640000000000004</v>
      </c>
      <c r="BE233" s="39">
        <v>0.65</v>
      </c>
      <c r="BF233" s="39">
        <v>5.52</v>
      </c>
      <c r="BG233" s="39">
        <v>0</v>
      </c>
      <c r="BH233" s="39">
        <v>0</v>
      </c>
      <c r="BI233" s="39">
        <v>6.1909999999999998</v>
      </c>
      <c r="BJ233" s="39">
        <v>12.17</v>
      </c>
      <c r="BK233" s="39">
        <v>0</v>
      </c>
    </row>
    <row r="234" spans="1:63" x14ac:dyDescent="0.2">
      <c r="A234" s="30">
        <f t="shared" si="42"/>
        <v>2032</v>
      </c>
      <c r="D234" s="30">
        <f t="shared" si="43"/>
        <v>0</v>
      </c>
      <c r="E234" s="30">
        <f t="shared" si="34"/>
        <v>36</v>
      </c>
      <c r="F234" s="30">
        <f t="shared" si="35"/>
        <v>30</v>
      </c>
      <c r="G234" s="30">
        <f t="shared" si="36"/>
        <v>1</v>
      </c>
      <c r="H234" s="30">
        <f t="shared" si="37"/>
        <v>0</v>
      </c>
      <c r="I234" s="30">
        <f t="shared" si="38"/>
        <v>0</v>
      </c>
      <c r="J234" s="30">
        <f t="shared" si="39"/>
        <v>0</v>
      </c>
      <c r="K234" s="30">
        <f t="shared" si="40"/>
        <v>0</v>
      </c>
      <c r="L234" s="30">
        <f t="shared" si="41"/>
        <v>3</v>
      </c>
      <c r="M234" s="38">
        <v>48274</v>
      </c>
      <c r="N234" s="39">
        <v>0.126</v>
      </c>
      <c r="O234" s="39">
        <v>2.5990000000000002</v>
      </c>
      <c r="P234" s="39">
        <v>0</v>
      </c>
      <c r="Q234" s="39">
        <v>3.5640000000000001</v>
      </c>
      <c r="R234" s="39">
        <v>0</v>
      </c>
      <c r="S234" s="39">
        <v>4.3479999999999999</v>
      </c>
      <c r="T234" s="39">
        <v>1.2330000000000001</v>
      </c>
      <c r="U234" s="39">
        <v>2.8170000000000002</v>
      </c>
      <c r="V234" s="39">
        <v>0</v>
      </c>
      <c r="W234" s="39">
        <v>2.298</v>
      </c>
      <c r="X234" s="39">
        <v>1.073</v>
      </c>
      <c r="Y234" s="39">
        <v>1.6339999999999999</v>
      </c>
      <c r="Z234" s="39">
        <v>13.23</v>
      </c>
      <c r="AA234" s="39">
        <v>1.1419999999999999</v>
      </c>
      <c r="AB234" s="39">
        <v>3.5329999999999999</v>
      </c>
      <c r="AC234" s="39">
        <v>0.28299999999999997</v>
      </c>
      <c r="AD234" s="39">
        <v>3.8759999999999999</v>
      </c>
      <c r="AE234" s="39">
        <v>0.66</v>
      </c>
      <c r="AF234" s="39">
        <v>1.952</v>
      </c>
      <c r="AG234" s="39">
        <v>1.34</v>
      </c>
      <c r="AH234" s="39">
        <v>1.177</v>
      </c>
      <c r="AI234" s="39">
        <v>0</v>
      </c>
      <c r="AJ234" s="39">
        <v>0</v>
      </c>
      <c r="AK234" s="39">
        <v>0.45600000000000002</v>
      </c>
      <c r="AL234" s="39">
        <v>0</v>
      </c>
      <c r="AM234" s="39">
        <v>1.042</v>
      </c>
      <c r="AN234" s="39">
        <v>4.6779999999999999</v>
      </c>
      <c r="AO234" s="39">
        <v>0</v>
      </c>
      <c r="AP234" s="39">
        <v>0</v>
      </c>
      <c r="AQ234" s="39">
        <v>5.0579999999999998</v>
      </c>
      <c r="AR234" s="39">
        <v>0</v>
      </c>
      <c r="AS234" s="39">
        <v>3.35</v>
      </c>
      <c r="AT234" s="39">
        <v>0.57299999999999995</v>
      </c>
      <c r="AU234" s="39">
        <v>2.556</v>
      </c>
      <c r="AV234" s="39">
        <v>7.234</v>
      </c>
      <c r="AW234" s="39">
        <v>0</v>
      </c>
      <c r="AX234" s="39">
        <v>0</v>
      </c>
      <c r="AY234" s="39">
        <v>5.9930000000000003</v>
      </c>
      <c r="AZ234" s="39">
        <v>0.45500000000000002</v>
      </c>
      <c r="BA234" s="39">
        <v>7.9139999999999997</v>
      </c>
      <c r="BB234" s="39">
        <v>4.0490000000000004</v>
      </c>
      <c r="BC234" s="39">
        <v>2.165</v>
      </c>
      <c r="BD234" s="39">
        <v>0</v>
      </c>
      <c r="BE234" s="39">
        <v>4.4640000000000004</v>
      </c>
      <c r="BF234" s="39">
        <v>0</v>
      </c>
      <c r="BG234" s="39">
        <v>1.2989999999999999</v>
      </c>
      <c r="BH234" s="39">
        <v>0</v>
      </c>
      <c r="BI234" s="39">
        <v>2.6160000000000001</v>
      </c>
      <c r="BJ234" s="39">
        <v>1.147</v>
      </c>
      <c r="BK234" s="39">
        <v>2.15</v>
      </c>
    </row>
    <row r="235" spans="1:63" x14ac:dyDescent="0.2">
      <c r="A235" s="30">
        <f t="shared" si="42"/>
        <v>2032</v>
      </c>
      <c r="D235" s="30">
        <f t="shared" si="43"/>
        <v>0</v>
      </c>
      <c r="E235" s="30">
        <f t="shared" si="34"/>
        <v>8</v>
      </c>
      <c r="F235" s="30">
        <f t="shared" si="35"/>
        <v>4</v>
      </c>
      <c r="G235" s="30">
        <f t="shared" si="36"/>
        <v>2</v>
      </c>
      <c r="H235" s="30">
        <f t="shared" si="37"/>
        <v>0</v>
      </c>
      <c r="I235" s="30">
        <f t="shared" si="38"/>
        <v>0</v>
      </c>
      <c r="J235" s="30">
        <f t="shared" si="39"/>
        <v>0</v>
      </c>
      <c r="K235" s="30">
        <f t="shared" si="40"/>
        <v>0</v>
      </c>
      <c r="L235" s="30">
        <f t="shared" si="41"/>
        <v>4</v>
      </c>
      <c r="M235" s="38">
        <v>48305</v>
      </c>
      <c r="N235" s="39">
        <v>0</v>
      </c>
      <c r="O235" s="39">
        <v>0</v>
      </c>
      <c r="P235" s="39">
        <v>0</v>
      </c>
      <c r="Q235" s="39">
        <v>0</v>
      </c>
      <c r="R235" s="39">
        <v>0.628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7.0890000000000004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0.59399999999999997</v>
      </c>
      <c r="AK235" s="39">
        <v>0</v>
      </c>
      <c r="AL235" s="39">
        <v>0.311</v>
      </c>
      <c r="AM235" s="39">
        <v>0</v>
      </c>
      <c r="AN235" s="39">
        <v>0</v>
      </c>
      <c r="AO235" s="39">
        <v>0</v>
      </c>
      <c r="AP235" s="39">
        <v>8.0670000000000002</v>
      </c>
      <c r="AQ235" s="39">
        <v>0</v>
      </c>
      <c r="AR235" s="39">
        <v>0</v>
      </c>
      <c r="AS235" s="39">
        <v>17.161000000000001</v>
      </c>
      <c r="AT235" s="39">
        <v>0</v>
      </c>
      <c r="AU235" s="39">
        <v>0</v>
      </c>
      <c r="AV235" s="39">
        <v>0</v>
      </c>
      <c r="AW235" s="39">
        <v>0</v>
      </c>
      <c r="AX235" s="39">
        <v>0</v>
      </c>
      <c r="AY235" s="39">
        <v>0</v>
      </c>
      <c r="AZ235" s="39">
        <v>0</v>
      </c>
      <c r="BA235" s="39">
        <v>0</v>
      </c>
      <c r="BB235" s="39">
        <v>22.196000000000002</v>
      </c>
      <c r="BC235" s="39">
        <v>0</v>
      </c>
      <c r="BD235" s="39">
        <v>0.23</v>
      </c>
      <c r="BE235" s="39">
        <v>0</v>
      </c>
      <c r="BF235" s="39">
        <v>0</v>
      </c>
      <c r="BG235" s="39">
        <v>0</v>
      </c>
      <c r="BH235" s="39">
        <v>0</v>
      </c>
      <c r="BI235" s="39">
        <v>0</v>
      </c>
      <c r="BJ235" s="39">
        <v>0</v>
      </c>
      <c r="BK235" s="39">
        <v>0</v>
      </c>
    </row>
    <row r="236" spans="1:63" x14ac:dyDescent="0.2">
      <c r="A236" s="30">
        <f t="shared" si="42"/>
        <v>2032</v>
      </c>
      <c r="D236" s="30">
        <f t="shared" si="43"/>
        <v>0</v>
      </c>
      <c r="E236" s="30">
        <f t="shared" si="34"/>
        <v>43</v>
      </c>
      <c r="F236" s="30">
        <f t="shared" si="35"/>
        <v>20</v>
      </c>
      <c r="G236" s="30">
        <f t="shared" si="36"/>
        <v>2</v>
      </c>
      <c r="H236" s="30">
        <f t="shared" si="37"/>
        <v>0</v>
      </c>
      <c r="I236" s="30">
        <f t="shared" si="38"/>
        <v>0</v>
      </c>
      <c r="J236" s="30">
        <f t="shared" si="39"/>
        <v>0</v>
      </c>
      <c r="K236" s="30">
        <f t="shared" si="40"/>
        <v>0</v>
      </c>
      <c r="L236" s="30">
        <f t="shared" si="41"/>
        <v>5</v>
      </c>
      <c r="M236" s="38">
        <v>48335</v>
      </c>
      <c r="N236" s="39">
        <v>0.57999999999999996</v>
      </c>
      <c r="O236" s="39">
        <v>3.198</v>
      </c>
      <c r="P236" s="39">
        <v>0.42299999999999999</v>
      </c>
      <c r="Q236" s="39">
        <v>1.1639999999999999</v>
      </c>
      <c r="R236" s="39">
        <v>0</v>
      </c>
      <c r="S236" s="39">
        <v>12.02</v>
      </c>
      <c r="T236" s="39">
        <v>0.158</v>
      </c>
      <c r="U236" s="39">
        <v>4.1550000000000002</v>
      </c>
      <c r="V236" s="39">
        <v>9.702</v>
      </c>
      <c r="W236" s="39">
        <v>0</v>
      </c>
      <c r="X236" s="39">
        <v>0.20699999999999999</v>
      </c>
      <c r="Y236" s="39">
        <v>0.53500000000000003</v>
      </c>
      <c r="Z236" s="39">
        <v>1.7000000000000001E-2</v>
      </c>
      <c r="AA236" s="39">
        <v>0.23499999999999999</v>
      </c>
      <c r="AB236" s="39">
        <v>3.6890000000000001</v>
      </c>
      <c r="AC236" s="39">
        <v>0</v>
      </c>
      <c r="AD236" s="39">
        <v>0.19500000000000001</v>
      </c>
      <c r="AE236" s="39">
        <v>0.28299999999999997</v>
      </c>
      <c r="AF236" s="39">
        <v>0.27500000000000002</v>
      </c>
      <c r="AG236" s="39">
        <v>2.0099999999999998</v>
      </c>
      <c r="AH236" s="39">
        <v>1.125</v>
      </c>
      <c r="AI236" s="39">
        <v>12.257</v>
      </c>
      <c r="AJ236" s="39">
        <v>0.26700000000000002</v>
      </c>
      <c r="AK236" s="39">
        <v>5.1859999999999999</v>
      </c>
      <c r="AL236" s="39">
        <v>0.40899999999999997</v>
      </c>
      <c r="AM236" s="39">
        <v>2.2120000000000002</v>
      </c>
      <c r="AN236" s="39">
        <v>0.81799999999999995</v>
      </c>
      <c r="AO236" s="39">
        <v>0.76900000000000002</v>
      </c>
      <c r="AP236" s="39">
        <v>0</v>
      </c>
      <c r="AQ236" s="39">
        <v>0.79</v>
      </c>
      <c r="AR236" s="39">
        <v>0</v>
      </c>
      <c r="AS236" s="39">
        <v>3.2170000000000001</v>
      </c>
      <c r="AT236" s="39">
        <v>0.34</v>
      </c>
      <c r="AU236" s="39">
        <v>1.246</v>
      </c>
      <c r="AV236" s="39">
        <v>2.0230000000000001</v>
      </c>
      <c r="AW236" s="39">
        <v>0.47199999999999998</v>
      </c>
      <c r="AX236" s="39">
        <v>0.248</v>
      </c>
      <c r="AY236" s="39">
        <v>1.046</v>
      </c>
      <c r="AZ236" s="39">
        <v>0.72499999999999998</v>
      </c>
      <c r="BA236" s="39">
        <v>1.4339999999999999</v>
      </c>
      <c r="BB236" s="39">
        <v>7.1999999999999995E-2</v>
      </c>
      <c r="BC236" s="39">
        <v>1.528</v>
      </c>
      <c r="BD236" s="39">
        <v>0.51100000000000001</v>
      </c>
      <c r="BE236" s="39">
        <v>5.3999999999999999E-2</v>
      </c>
      <c r="BF236" s="39">
        <v>3.7</v>
      </c>
      <c r="BG236" s="39">
        <v>0.73199999999999998</v>
      </c>
      <c r="BH236" s="39">
        <v>2.4649999999999999</v>
      </c>
      <c r="BI236" s="39">
        <v>0</v>
      </c>
      <c r="BJ236" s="39">
        <v>8.3119999999999994</v>
      </c>
      <c r="BK236" s="39">
        <v>0</v>
      </c>
    </row>
    <row r="237" spans="1:63" x14ac:dyDescent="0.2">
      <c r="A237" s="30">
        <f t="shared" si="42"/>
        <v>2032</v>
      </c>
      <c r="D237" s="30">
        <f t="shared" si="43"/>
        <v>0</v>
      </c>
      <c r="E237" s="30">
        <f t="shared" si="34"/>
        <v>28</v>
      </c>
      <c r="F237" s="30">
        <f t="shared" si="35"/>
        <v>9</v>
      </c>
      <c r="G237" s="30">
        <f t="shared" si="36"/>
        <v>0</v>
      </c>
      <c r="H237" s="30">
        <f t="shared" si="37"/>
        <v>0</v>
      </c>
      <c r="I237" s="30">
        <f t="shared" si="38"/>
        <v>0</v>
      </c>
      <c r="J237" s="30">
        <f t="shared" si="39"/>
        <v>0</v>
      </c>
      <c r="K237" s="30">
        <f t="shared" si="40"/>
        <v>0</v>
      </c>
      <c r="L237" s="30">
        <f t="shared" si="41"/>
        <v>6</v>
      </c>
      <c r="M237" s="38">
        <v>48366</v>
      </c>
      <c r="N237" s="39">
        <v>0.59899999999999998</v>
      </c>
      <c r="O237" s="39">
        <v>3.282</v>
      </c>
      <c r="P237" s="39">
        <v>0</v>
      </c>
      <c r="Q237" s="39">
        <v>0.53600000000000003</v>
      </c>
      <c r="R237" s="39">
        <v>0</v>
      </c>
      <c r="S237" s="39">
        <v>1.0329999999999999</v>
      </c>
      <c r="T237" s="39">
        <v>0.77200000000000002</v>
      </c>
      <c r="U237" s="39">
        <v>0</v>
      </c>
      <c r="V237" s="39">
        <v>0.158</v>
      </c>
      <c r="W237" s="39">
        <v>0.13500000000000001</v>
      </c>
      <c r="X237" s="39">
        <v>0.66400000000000003</v>
      </c>
      <c r="Y237" s="39">
        <v>0.48399999999999999</v>
      </c>
      <c r="Z237" s="39">
        <v>0</v>
      </c>
      <c r="AA237" s="39">
        <v>0</v>
      </c>
      <c r="AB237" s="39">
        <v>0.35</v>
      </c>
      <c r="AC237" s="39">
        <v>3.2000000000000001E-2</v>
      </c>
      <c r="AD237" s="39">
        <v>0</v>
      </c>
      <c r="AE237" s="39">
        <v>0</v>
      </c>
      <c r="AF237" s="39">
        <v>2.0720000000000001</v>
      </c>
      <c r="AG237" s="39">
        <v>0</v>
      </c>
      <c r="AH237" s="39">
        <v>0</v>
      </c>
      <c r="AI237" s="39">
        <v>2.056</v>
      </c>
      <c r="AJ237" s="39">
        <v>0</v>
      </c>
      <c r="AK237" s="39">
        <v>0</v>
      </c>
      <c r="AL237" s="39">
        <v>0.88600000000000001</v>
      </c>
      <c r="AM237" s="39">
        <v>0</v>
      </c>
      <c r="AN237" s="39">
        <v>0</v>
      </c>
      <c r="AO237" s="39">
        <v>0</v>
      </c>
      <c r="AP237" s="39">
        <v>0</v>
      </c>
      <c r="AQ237" s="39">
        <v>0.60899999999999999</v>
      </c>
      <c r="AR237" s="39">
        <v>0</v>
      </c>
      <c r="AS237" s="39">
        <v>1.5760000000000001</v>
      </c>
      <c r="AT237" s="39">
        <v>6.3E-2</v>
      </c>
      <c r="AU237" s="39">
        <v>2.879</v>
      </c>
      <c r="AV237" s="39">
        <v>0</v>
      </c>
      <c r="AW237" s="39">
        <v>0</v>
      </c>
      <c r="AX237" s="39">
        <v>0.73099999999999998</v>
      </c>
      <c r="AY237" s="39">
        <v>0</v>
      </c>
      <c r="AZ237" s="39">
        <v>9.2999999999999999E-2</v>
      </c>
      <c r="BA237" s="39">
        <v>0.25900000000000001</v>
      </c>
      <c r="BB237" s="39">
        <v>0</v>
      </c>
      <c r="BC237" s="39">
        <v>1.891</v>
      </c>
      <c r="BD237" s="39">
        <v>0.13600000000000001</v>
      </c>
      <c r="BE237" s="39">
        <v>0.79800000000000004</v>
      </c>
      <c r="BF237" s="39">
        <v>0</v>
      </c>
      <c r="BG237" s="39">
        <v>1.891</v>
      </c>
      <c r="BH237" s="39">
        <v>7.6999999999999999E-2</v>
      </c>
      <c r="BI237" s="39">
        <v>0.35799999999999998</v>
      </c>
      <c r="BJ237" s="39">
        <v>1.014</v>
      </c>
      <c r="BK237" s="39">
        <v>0</v>
      </c>
    </row>
    <row r="238" spans="1:63" x14ac:dyDescent="0.2">
      <c r="A238" s="30">
        <f t="shared" si="42"/>
        <v>2032</v>
      </c>
      <c r="D238" s="30">
        <f t="shared" si="43"/>
        <v>27</v>
      </c>
      <c r="E238" s="30">
        <f t="shared" si="34"/>
        <v>50</v>
      </c>
      <c r="F238" s="30">
        <f t="shared" si="35"/>
        <v>50</v>
      </c>
      <c r="G238" s="30">
        <f t="shared" si="36"/>
        <v>47</v>
      </c>
      <c r="H238" s="30">
        <f t="shared" si="37"/>
        <v>4</v>
      </c>
      <c r="I238" s="30">
        <f t="shared" si="38"/>
        <v>0</v>
      </c>
      <c r="J238" s="30">
        <f t="shared" si="39"/>
        <v>0</v>
      </c>
      <c r="K238" s="30">
        <f t="shared" si="40"/>
        <v>0</v>
      </c>
      <c r="L238" s="30">
        <f t="shared" si="41"/>
        <v>7</v>
      </c>
      <c r="M238" s="38">
        <v>48396</v>
      </c>
      <c r="N238" s="39">
        <v>16.018999999999998</v>
      </c>
      <c r="O238" s="39">
        <v>45.05</v>
      </c>
      <c r="P238" s="39">
        <v>40.234999999999999</v>
      </c>
      <c r="Q238" s="39">
        <v>14.755000000000001</v>
      </c>
      <c r="R238" s="39">
        <v>41.57</v>
      </c>
      <c r="S238" s="39">
        <v>16.117000000000001</v>
      </c>
      <c r="T238" s="39">
        <v>11.923</v>
      </c>
      <c r="U238" s="39">
        <v>46.319000000000003</v>
      </c>
      <c r="V238" s="39">
        <v>28.925999999999998</v>
      </c>
      <c r="W238" s="39">
        <v>24.841999999999999</v>
      </c>
      <c r="X238" s="39">
        <v>22.238</v>
      </c>
      <c r="Y238" s="39">
        <v>29.059000000000001</v>
      </c>
      <c r="Z238" s="39">
        <v>30.843</v>
      </c>
      <c r="AA238" s="39">
        <v>22.396000000000001</v>
      </c>
      <c r="AB238" s="39">
        <v>19.981000000000002</v>
      </c>
      <c r="AC238" s="39">
        <v>34.787999999999997</v>
      </c>
      <c r="AD238" s="39">
        <v>27.225000000000001</v>
      </c>
      <c r="AE238" s="39">
        <v>58.914999999999999</v>
      </c>
      <c r="AF238" s="39">
        <v>8.8140000000000001</v>
      </c>
      <c r="AG238" s="39">
        <v>54.048000000000002</v>
      </c>
      <c r="AH238" s="39">
        <v>28.491</v>
      </c>
      <c r="AI238" s="39">
        <v>25.844000000000001</v>
      </c>
      <c r="AJ238" s="39">
        <v>24.856000000000002</v>
      </c>
      <c r="AK238" s="39">
        <v>33.363</v>
      </c>
      <c r="AL238" s="39">
        <v>4.53</v>
      </c>
      <c r="AM238" s="39">
        <v>61.767000000000003</v>
      </c>
      <c r="AN238" s="39">
        <v>23.178000000000001</v>
      </c>
      <c r="AO238" s="39">
        <v>30.507999999999999</v>
      </c>
      <c r="AP238" s="39">
        <v>46.625999999999998</v>
      </c>
      <c r="AQ238" s="39">
        <v>12.236000000000001</v>
      </c>
      <c r="AR238" s="39">
        <v>20.898</v>
      </c>
      <c r="AS238" s="39">
        <v>32.994</v>
      </c>
      <c r="AT238" s="39">
        <v>32.234999999999999</v>
      </c>
      <c r="AU238" s="39">
        <v>21.347999999999999</v>
      </c>
      <c r="AV238" s="39">
        <v>26.934999999999999</v>
      </c>
      <c r="AW238" s="39">
        <v>24.596</v>
      </c>
      <c r="AX238" s="39">
        <v>31.135000000000002</v>
      </c>
      <c r="AY238" s="39">
        <v>22.044</v>
      </c>
      <c r="AZ238" s="39">
        <v>9.8930000000000007</v>
      </c>
      <c r="BA238" s="39">
        <v>48.792000000000002</v>
      </c>
      <c r="BB238" s="39">
        <v>18.603000000000002</v>
      </c>
      <c r="BC238" s="39">
        <v>75.2</v>
      </c>
      <c r="BD238" s="39">
        <v>11.481999999999999</v>
      </c>
      <c r="BE238" s="39">
        <v>42.847999999999999</v>
      </c>
      <c r="BF238" s="39">
        <v>17.364000000000001</v>
      </c>
      <c r="BG238" s="39">
        <v>38.334000000000003</v>
      </c>
      <c r="BH238" s="39">
        <v>31.6</v>
      </c>
      <c r="BI238" s="39">
        <v>22.24</v>
      </c>
      <c r="BJ238" s="39">
        <v>40.1</v>
      </c>
      <c r="BK238" s="39">
        <v>13.101000000000001</v>
      </c>
    </row>
    <row r="239" spans="1:63" x14ac:dyDescent="0.2">
      <c r="A239" s="30">
        <f t="shared" si="42"/>
        <v>2032</v>
      </c>
      <c r="D239" s="30">
        <f t="shared" si="43"/>
        <v>2</v>
      </c>
      <c r="E239" s="30">
        <f t="shared" si="34"/>
        <v>50</v>
      </c>
      <c r="F239" s="30">
        <f t="shared" si="35"/>
        <v>49</v>
      </c>
      <c r="G239" s="30">
        <f t="shared" si="36"/>
        <v>7</v>
      </c>
      <c r="H239" s="30">
        <f t="shared" si="37"/>
        <v>0</v>
      </c>
      <c r="I239" s="30">
        <f t="shared" si="38"/>
        <v>0</v>
      </c>
      <c r="J239" s="30">
        <f t="shared" si="39"/>
        <v>0</v>
      </c>
      <c r="K239" s="30">
        <f t="shared" si="40"/>
        <v>0</v>
      </c>
      <c r="L239" s="30">
        <f t="shared" si="41"/>
        <v>8</v>
      </c>
      <c r="M239" s="38">
        <v>48427</v>
      </c>
      <c r="N239" s="39">
        <v>3.8410000000000002</v>
      </c>
      <c r="O239" s="39">
        <v>4.7240000000000002</v>
      </c>
      <c r="P239" s="39">
        <v>9.9939999999999998</v>
      </c>
      <c r="Q239" s="39">
        <v>0.623</v>
      </c>
      <c r="R239" s="39">
        <v>11.875999999999999</v>
      </c>
      <c r="S239" s="39">
        <v>1.3879999999999999</v>
      </c>
      <c r="T239" s="39">
        <v>2.9940000000000002</v>
      </c>
      <c r="U239" s="39">
        <v>9.6289999999999996</v>
      </c>
      <c r="V239" s="39">
        <v>4.1139999999999999</v>
      </c>
      <c r="W239" s="39">
        <v>2.7869999999999999</v>
      </c>
      <c r="X239" s="39">
        <v>5.4480000000000004</v>
      </c>
      <c r="Y239" s="39">
        <v>5.7809999999999997</v>
      </c>
      <c r="Z239" s="39">
        <v>1.77</v>
      </c>
      <c r="AA239" s="39">
        <v>12.497</v>
      </c>
      <c r="AB239" s="39">
        <v>9.8230000000000004</v>
      </c>
      <c r="AC239" s="39">
        <v>1.357</v>
      </c>
      <c r="AD239" s="39">
        <v>6.2469999999999999</v>
      </c>
      <c r="AE239" s="39">
        <v>3.887</v>
      </c>
      <c r="AF239" s="39">
        <v>8.2669999999999995</v>
      </c>
      <c r="AG239" s="39">
        <v>3.734</v>
      </c>
      <c r="AH239" s="39">
        <v>35.484000000000002</v>
      </c>
      <c r="AI239" s="39">
        <v>2.0249999999999999</v>
      </c>
      <c r="AJ239" s="39">
        <v>1.8089999999999999</v>
      </c>
      <c r="AK239" s="39">
        <v>6.5609999999999999</v>
      </c>
      <c r="AL239" s="39">
        <v>5.0019999999999998</v>
      </c>
      <c r="AM239" s="39">
        <v>1.4019999999999999</v>
      </c>
      <c r="AN239" s="39">
        <v>4.2220000000000004</v>
      </c>
      <c r="AO239" s="39">
        <v>4.8230000000000004</v>
      </c>
      <c r="AP239" s="39">
        <v>5.4669999999999996</v>
      </c>
      <c r="AQ239" s="39">
        <v>2.9860000000000002</v>
      </c>
      <c r="AR239" s="39">
        <v>6.351</v>
      </c>
      <c r="AS239" s="39">
        <v>1.992</v>
      </c>
      <c r="AT239" s="39">
        <v>3.68</v>
      </c>
      <c r="AU239" s="39">
        <v>22.228000000000002</v>
      </c>
      <c r="AV239" s="39">
        <v>2.3460000000000001</v>
      </c>
      <c r="AW239" s="39">
        <v>8.0939999999999994</v>
      </c>
      <c r="AX239" s="39">
        <v>3.3210000000000002</v>
      </c>
      <c r="AY239" s="39">
        <v>5.1619999999999999</v>
      </c>
      <c r="AZ239" s="39">
        <v>1.49</v>
      </c>
      <c r="BA239" s="39">
        <v>14.83</v>
      </c>
      <c r="BB239" s="39">
        <v>7.2530000000000001</v>
      </c>
      <c r="BC239" s="39">
        <v>2.3919999999999999</v>
      </c>
      <c r="BD239" s="39">
        <v>5.2130000000000001</v>
      </c>
      <c r="BE239" s="39">
        <v>2.2509999999999999</v>
      </c>
      <c r="BF239" s="39">
        <v>2.8450000000000002</v>
      </c>
      <c r="BG239" s="39">
        <v>7.1440000000000001</v>
      </c>
      <c r="BH239" s="39">
        <v>41.368000000000002</v>
      </c>
      <c r="BI239" s="39">
        <v>2.7050000000000001</v>
      </c>
      <c r="BJ239" s="39">
        <v>3.5840000000000001</v>
      </c>
      <c r="BK239" s="39">
        <v>11.723000000000001</v>
      </c>
    </row>
    <row r="240" spans="1:63" x14ac:dyDescent="0.2">
      <c r="A240" s="30">
        <f t="shared" si="42"/>
        <v>2032</v>
      </c>
      <c r="D240" s="30">
        <f t="shared" si="43"/>
        <v>2</v>
      </c>
      <c r="E240" s="30">
        <f t="shared" si="34"/>
        <v>50</v>
      </c>
      <c r="F240" s="30">
        <f t="shared" si="35"/>
        <v>49</v>
      </c>
      <c r="G240" s="30">
        <f t="shared" si="36"/>
        <v>20</v>
      </c>
      <c r="H240" s="30">
        <f t="shared" si="37"/>
        <v>0</v>
      </c>
      <c r="I240" s="30">
        <f t="shared" si="38"/>
        <v>0</v>
      </c>
      <c r="J240" s="30">
        <f t="shared" si="39"/>
        <v>0</v>
      </c>
      <c r="K240" s="30">
        <f t="shared" si="40"/>
        <v>0</v>
      </c>
      <c r="L240" s="30">
        <f t="shared" si="41"/>
        <v>9</v>
      </c>
      <c r="M240" s="38">
        <v>48458</v>
      </c>
      <c r="N240" s="39">
        <v>14.202</v>
      </c>
      <c r="O240" s="39">
        <v>3.6880000000000002</v>
      </c>
      <c r="P240" s="39">
        <v>21.948</v>
      </c>
      <c r="Q240" s="39">
        <v>4.78</v>
      </c>
      <c r="R240" s="39">
        <v>6.6040000000000001</v>
      </c>
      <c r="S240" s="39">
        <v>8.0860000000000003</v>
      </c>
      <c r="T240" s="39">
        <v>16.495000000000001</v>
      </c>
      <c r="U240" s="39">
        <v>22.606000000000002</v>
      </c>
      <c r="V240" s="39">
        <v>16.631</v>
      </c>
      <c r="W240" s="39">
        <v>1.097</v>
      </c>
      <c r="X240" s="39">
        <v>13.603999999999999</v>
      </c>
      <c r="Y240" s="39">
        <v>6.67</v>
      </c>
      <c r="Z240" s="39">
        <v>1.5309999999999999</v>
      </c>
      <c r="AA240" s="39">
        <v>15.398999999999999</v>
      </c>
      <c r="AB240" s="39">
        <v>0.624</v>
      </c>
      <c r="AC240" s="39">
        <v>13.827</v>
      </c>
      <c r="AD240" s="39">
        <v>9.0280000000000005</v>
      </c>
      <c r="AE240" s="39">
        <v>6.5529999999999999</v>
      </c>
      <c r="AF240" s="39">
        <v>12.994</v>
      </c>
      <c r="AG240" s="39">
        <v>5.9820000000000002</v>
      </c>
      <c r="AH240" s="39">
        <v>6.8410000000000002</v>
      </c>
      <c r="AI240" s="39">
        <v>8.7129999999999992</v>
      </c>
      <c r="AJ240" s="39">
        <v>6.6580000000000004</v>
      </c>
      <c r="AK240" s="39">
        <v>11.12</v>
      </c>
      <c r="AL240" s="39">
        <v>2.2890000000000001</v>
      </c>
      <c r="AM240" s="39">
        <v>34.420999999999999</v>
      </c>
      <c r="AN240" s="39">
        <v>11.852</v>
      </c>
      <c r="AO240" s="39">
        <v>7.1429999999999998</v>
      </c>
      <c r="AP240" s="39">
        <v>1.3120000000000001</v>
      </c>
      <c r="AQ240" s="39">
        <v>11.236000000000001</v>
      </c>
      <c r="AR240" s="39">
        <v>14.391</v>
      </c>
      <c r="AS240" s="39">
        <v>2.3149999999999999</v>
      </c>
      <c r="AT240" s="39">
        <v>8.0329999999999995</v>
      </c>
      <c r="AU240" s="39">
        <v>5.3019999999999996</v>
      </c>
      <c r="AV240" s="39">
        <v>4.976</v>
      </c>
      <c r="AW240" s="39">
        <v>5.6029999999999998</v>
      </c>
      <c r="AX240" s="39">
        <v>7.6079999999999997</v>
      </c>
      <c r="AY240" s="39">
        <v>7.1050000000000004</v>
      </c>
      <c r="AZ240" s="39">
        <v>5.9690000000000003</v>
      </c>
      <c r="BA240" s="39">
        <v>12.518000000000001</v>
      </c>
      <c r="BB240" s="39">
        <v>2.0790000000000002</v>
      </c>
      <c r="BC240" s="39">
        <v>13.554</v>
      </c>
      <c r="BD240" s="39">
        <v>14.526999999999999</v>
      </c>
      <c r="BE240" s="39">
        <v>4.6719999999999997</v>
      </c>
      <c r="BF240" s="39">
        <v>1.67</v>
      </c>
      <c r="BG240" s="39">
        <v>14.448</v>
      </c>
      <c r="BH240" s="39">
        <v>2.7080000000000002</v>
      </c>
      <c r="BI240" s="39">
        <v>39.497999999999998</v>
      </c>
      <c r="BJ240" s="39">
        <v>12.358000000000001</v>
      </c>
      <c r="BK240" s="39">
        <v>1.1180000000000001</v>
      </c>
    </row>
    <row r="241" spans="1:63" x14ac:dyDescent="0.2">
      <c r="A241" s="30">
        <f t="shared" si="42"/>
        <v>2032</v>
      </c>
      <c r="D241" s="30">
        <f t="shared" si="43"/>
        <v>4</v>
      </c>
      <c r="E241" s="30">
        <f t="shared" si="34"/>
        <v>48</v>
      </c>
      <c r="F241" s="30">
        <f t="shared" si="35"/>
        <v>41</v>
      </c>
      <c r="G241" s="30">
        <f t="shared" si="36"/>
        <v>12</v>
      </c>
      <c r="H241" s="30">
        <f t="shared" si="37"/>
        <v>1</v>
      </c>
      <c r="I241" s="30">
        <f t="shared" si="38"/>
        <v>0</v>
      </c>
      <c r="J241" s="30">
        <f t="shared" si="39"/>
        <v>0</v>
      </c>
      <c r="K241" s="30">
        <f t="shared" si="40"/>
        <v>0</v>
      </c>
      <c r="L241" s="30">
        <f t="shared" si="41"/>
        <v>10</v>
      </c>
      <c r="M241" s="38">
        <v>48488</v>
      </c>
      <c r="N241" s="39">
        <v>5.9720000000000004</v>
      </c>
      <c r="O241" s="39">
        <v>1.3879999999999999</v>
      </c>
      <c r="P241" s="39">
        <v>3.8620000000000001</v>
      </c>
      <c r="Q241" s="39">
        <v>0.89100000000000001</v>
      </c>
      <c r="R241" s="39">
        <v>3.1619999999999999</v>
      </c>
      <c r="S241" s="39">
        <v>5.7649999999999997</v>
      </c>
      <c r="T241" s="39">
        <v>0.63700000000000001</v>
      </c>
      <c r="U241" s="39">
        <v>46.945999999999998</v>
      </c>
      <c r="V241" s="39">
        <v>21.533000000000001</v>
      </c>
      <c r="W241" s="39">
        <v>0.46400000000000002</v>
      </c>
      <c r="X241" s="39">
        <v>1.3129999999999999</v>
      </c>
      <c r="Y241" s="39">
        <v>15.818</v>
      </c>
      <c r="Z241" s="39">
        <v>9.7949999999999999</v>
      </c>
      <c r="AA241" s="39">
        <v>3.3069999999999999</v>
      </c>
      <c r="AB241" s="39">
        <v>1.504</v>
      </c>
      <c r="AC241" s="39">
        <v>10.792999999999999</v>
      </c>
      <c r="AD241" s="39">
        <v>52.378999999999998</v>
      </c>
      <c r="AE241" s="39">
        <v>1.1890000000000001</v>
      </c>
      <c r="AF241" s="39">
        <v>1.5529999999999999</v>
      </c>
      <c r="AG241" s="39">
        <v>10.377000000000001</v>
      </c>
      <c r="AH241" s="39">
        <v>2.758</v>
      </c>
      <c r="AI241" s="39">
        <v>4.548</v>
      </c>
      <c r="AJ241" s="39">
        <v>2.6440000000000001</v>
      </c>
      <c r="AK241" s="39">
        <v>6.0359999999999996</v>
      </c>
      <c r="AL241" s="39">
        <v>1.845</v>
      </c>
      <c r="AM241" s="39">
        <v>8.6769999999999996</v>
      </c>
      <c r="AN241" s="39">
        <v>8.3360000000000003</v>
      </c>
      <c r="AO241" s="39">
        <v>14.654</v>
      </c>
      <c r="AP241" s="39">
        <v>0</v>
      </c>
      <c r="AQ241" s="39">
        <v>40.618000000000002</v>
      </c>
      <c r="AR241" s="39">
        <v>0.81699999999999995</v>
      </c>
      <c r="AS241" s="39">
        <v>6.7320000000000002</v>
      </c>
      <c r="AT241" s="39">
        <v>15.843999999999999</v>
      </c>
      <c r="AU241" s="39">
        <v>1.321</v>
      </c>
      <c r="AV241" s="39">
        <v>8.2629999999999999</v>
      </c>
      <c r="AW241" s="39">
        <v>1.885</v>
      </c>
      <c r="AX241" s="39">
        <v>19.706</v>
      </c>
      <c r="AY241" s="39">
        <v>0</v>
      </c>
      <c r="AZ241" s="39">
        <v>7.9809999999999999</v>
      </c>
      <c r="BA241" s="39">
        <v>0.28000000000000003</v>
      </c>
      <c r="BB241" s="39">
        <v>2.3980000000000001</v>
      </c>
      <c r="BC241" s="39">
        <v>5.4779999999999998</v>
      </c>
      <c r="BD241" s="39">
        <v>8.3699999999999992</v>
      </c>
      <c r="BE241" s="39">
        <v>0.26700000000000002</v>
      </c>
      <c r="BF241" s="39">
        <v>29.832000000000001</v>
      </c>
      <c r="BG241" s="39">
        <v>5.17</v>
      </c>
      <c r="BH241" s="39">
        <v>0.76900000000000002</v>
      </c>
      <c r="BI241" s="39">
        <v>12.737</v>
      </c>
      <c r="BJ241" s="39">
        <v>1.21</v>
      </c>
      <c r="BK241" s="39">
        <v>4.6239999999999997</v>
      </c>
    </row>
    <row r="242" spans="1:63" x14ac:dyDescent="0.2">
      <c r="A242" s="30">
        <f t="shared" si="42"/>
        <v>2032</v>
      </c>
      <c r="D242" s="30">
        <f t="shared" si="43"/>
        <v>0</v>
      </c>
      <c r="E242" s="30">
        <f t="shared" si="34"/>
        <v>14</v>
      </c>
      <c r="F242" s="30">
        <f t="shared" si="35"/>
        <v>3</v>
      </c>
      <c r="G242" s="30">
        <f t="shared" si="36"/>
        <v>0</v>
      </c>
      <c r="H242" s="30">
        <f t="shared" si="37"/>
        <v>0</v>
      </c>
      <c r="I242" s="30">
        <f t="shared" si="38"/>
        <v>0</v>
      </c>
      <c r="J242" s="30">
        <f t="shared" si="39"/>
        <v>0</v>
      </c>
      <c r="K242" s="30">
        <f t="shared" si="40"/>
        <v>0</v>
      </c>
      <c r="L242" s="30">
        <f t="shared" si="41"/>
        <v>11</v>
      </c>
      <c r="M242" s="38">
        <v>48519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1.794</v>
      </c>
      <c r="T242" s="39">
        <v>0.999</v>
      </c>
      <c r="U242" s="39">
        <v>0</v>
      </c>
      <c r="V242" s="39">
        <v>0</v>
      </c>
      <c r="W242" s="39">
        <v>0</v>
      </c>
      <c r="X242" s="39">
        <v>0</v>
      </c>
      <c r="Y242" s="39">
        <v>0.10100000000000001</v>
      </c>
      <c r="Z242" s="39">
        <v>0</v>
      </c>
      <c r="AA242" s="39">
        <v>0.45</v>
      </c>
      <c r="AB242" s="39">
        <v>0.48899999999999999</v>
      </c>
      <c r="AC242" s="39">
        <v>0</v>
      </c>
      <c r="AD242" s="39">
        <v>0</v>
      </c>
      <c r="AE242" s="39">
        <v>0</v>
      </c>
      <c r="AF242" s="39">
        <v>0.89400000000000002</v>
      </c>
      <c r="AG242" s="39">
        <v>0</v>
      </c>
      <c r="AH242" s="39">
        <v>0</v>
      </c>
      <c r="AI242" s="39">
        <v>4.2999999999999997E-2</v>
      </c>
      <c r="AJ242" s="39">
        <v>0</v>
      </c>
      <c r="AK242" s="39">
        <v>3.798</v>
      </c>
      <c r="AL242" s="39">
        <v>0</v>
      </c>
      <c r="AM242" s="39">
        <v>0</v>
      </c>
      <c r="AN242" s="39">
        <v>0.29699999999999999</v>
      </c>
      <c r="AO242" s="39">
        <v>0</v>
      </c>
      <c r="AP242" s="39">
        <v>0</v>
      </c>
      <c r="AQ242" s="39">
        <v>0</v>
      </c>
      <c r="AR242" s="39">
        <v>0.122</v>
      </c>
      <c r="AS242" s="39">
        <v>0</v>
      </c>
      <c r="AT242" s="39">
        <v>0</v>
      </c>
      <c r="AU242" s="39">
        <v>0</v>
      </c>
      <c r="AV242" s="39">
        <v>0</v>
      </c>
      <c r="AW242" s="39">
        <v>0</v>
      </c>
      <c r="AX242" s="39">
        <v>5.4420000000000002</v>
      </c>
      <c r="AY242" s="39">
        <v>0</v>
      </c>
      <c r="AZ242" s="39">
        <v>0</v>
      </c>
      <c r="BA242" s="39">
        <v>0.82699999999999996</v>
      </c>
      <c r="BB242" s="39">
        <v>0</v>
      </c>
      <c r="BC242" s="39">
        <v>0</v>
      </c>
      <c r="BD242" s="39">
        <v>0</v>
      </c>
      <c r="BE242" s="39">
        <v>0.38500000000000001</v>
      </c>
      <c r="BF242" s="39">
        <v>0</v>
      </c>
      <c r="BG242" s="39">
        <v>0</v>
      </c>
      <c r="BH242" s="39">
        <v>0.13800000000000001</v>
      </c>
      <c r="BI242" s="39">
        <v>0</v>
      </c>
      <c r="BJ242" s="39">
        <v>0</v>
      </c>
      <c r="BK242" s="39">
        <v>0</v>
      </c>
    </row>
    <row r="243" spans="1:63" x14ac:dyDescent="0.2">
      <c r="A243" s="30">
        <f t="shared" si="42"/>
        <v>2032</v>
      </c>
      <c r="D243" s="30">
        <f t="shared" si="43"/>
        <v>6</v>
      </c>
      <c r="E243" s="30">
        <f t="shared" si="34"/>
        <v>42</v>
      </c>
      <c r="F243" s="30">
        <f t="shared" si="35"/>
        <v>34</v>
      </c>
      <c r="G243" s="30">
        <f t="shared" si="36"/>
        <v>19</v>
      </c>
      <c r="H243" s="30">
        <f t="shared" si="37"/>
        <v>0</v>
      </c>
      <c r="I243" s="30">
        <f t="shared" si="38"/>
        <v>0</v>
      </c>
      <c r="J243" s="30">
        <f t="shared" si="39"/>
        <v>0</v>
      </c>
      <c r="K243" s="30">
        <f t="shared" si="40"/>
        <v>0</v>
      </c>
      <c r="L243" s="30">
        <f t="shared" si="41"/>
        <v>12</v>
      </c>
      <c r="M243" s="38">
        <v>48549</v>
      </c>
      <c r="N243" s="39">
        <v>0</v>
      </c>
      <c r="O243" s="39">
        <v>47.994</v>
      </c>
      <c r="P243" s="39">
        <v>4.3979999999999997</v>
      </c>
      <c r="Q243" s="39">
        <v>3.1909999999999998</v>
      </c>
      <c r="R243" s="39">
        <v>2.407</v>
      </c>
      <c r="S243" s="39">
        <v>19.73</v>
      </c>
      <c r="T243" s="39">
        <v>14.734</v>
      </c>
      <c r="U243" s="39">
        <v>1.5269999999999999</v>
      </c>
      <c r="V243" s="39">
        <v>29.228999999999999</v>
      </c>
      <c r="W243" s="39">
        <v>0</v>
      </c>
      <c r="X243" s="39">
        <v>2.1890000000000001</v>
      </c>
      <c r="Y243" s="39">
        <v>11.326000000000001</v>
      </c>
      <c r="Z243" s="39">
        <v>7.6740000000000004</v>
      </c>
      <c r="AA243" s="39">
        <v>0.71699999999999997</v>
      </c>
      <c r="AB243" s="39">
        <v>0.36599999999999999</v>
      </c>
      <c r="AC243" s="39">
        <v>18.170000000000002</v>
      </c>
      <c r="AD243" s="39">
        <v>0</v>
      </c>
      <c r="AE243" s="39">
        <v>22.763000000000002</v>
      </c>
      <c r="AF243" s="39">
        <v>0.41299999999999998</v>
      </c>
      <c r="AG243" s="39">
        <v>17.654</v>
      </c>
      <c r="AH243" s="39">
        <v>4.0549999999999997</v>
      </c>
      <c r="AI243" s="39">
        <v>11.221</v>
      </c>
      <c r="AJ243" s="39">
        <v>1.1359999999999999</v>
      </c>
      <c r="AK243" s="39">
        <v>13.984</v>
      </c>
      <c r="AL243" s="39">
        <v>0.314</v>
      </c>
      <c r="AM243" s="39">
        <v>41.692999999999998</v>
      </c>
      <c r="AN243" s="39">
        <v>6.0069999999999997</v>
      </c>
      <c r="AO243" s="39">
        <v>4.0750000000000002</v>
      </c>
      <c r="AP243" s="39">
        <v>0</v>
      </c>
      <c r="AQ243" s="39">
        <v>28.003</v>
      </c>
      <c r="AR243" s="39">
        <v>17.626999999999999</v>
      </c>
      <c r="AS243" s="39">
        <v>0</v>
      </c>
      <c r="AT243" s="39">
        <v>8.6300000000000008</v>
      </c>
      <c r="AU243" s="39">
        <v>7.3339999999999996</v>
      </c>
      <c r="AV243" s="39">
        <v>0.29099999999999998</v>
      </c>
      <c r="AW243" s="39">
        <v>11.766</v>
      </c>
      <c r="AX243" s="39">
        <v>16.018999999999998</v>
      </c>
      <c r="AY243" s="39">
        <v>0.96599999999999997</v>
      </c>
      <c r="AZ243" s="39">
        <v>5.4459999999999997</v>
      </c>
      <c r="BA243" s="39">
        <v>3.8359999999999999</v>
      </c>
      <c r="BB243" s="39">
        <v>0</v>
      </c>
      <c r="BC243" s="39">
        <v>15.776</v>
      </c>
      <c r="BD243" s="39">
        <v>14.132</v>
      </c>
      <c r="BE243" s="39">
        <v>0.70499999999999996</v>
      </c>
      <c r="BF243" s="39">
        <v>8.0250000000000004</v>
      </c>
      <c r="BG243" s="39">
        <v>0.86299999999999999</v>
      </c>
      <c r="BH243" s="39">
        <v>39.290999999999997</v>
      </c>
      <c r="BI243" s="39">
        <v>0</v>
      </c>
      <c r="BJ243" s="39">
        <v>29.475000000000001</v>
      </c>
      <c r="BK243" s="39">
        <v>0</v>
      </c>
    </row>
    <row r="244" spans="1:63" x14ac:dyDescent="0.2">
      <c r="A244" s="30">
        <f t="shared" si="42"/>
        <v>2033</v>
      </c>
      <c r="D244" s="30">
        <f t="shared" si="43"/>
        <v>10</v>
      </c>
      <c r="E244" s="30">
        <f t="shared" si="34"/>
        <v>47</v>
      </c>
      <c r="F244" s="30">
        <f t="shared" si="35"/>
        <v>43</v>
      </c>
      <c r="G244" s="30">
        <f t="shared" si="36"/>
        <v>19</v>
      </c>
      <c r="H244" s="30">
        <f t="shared" si="37"/>
        <v>2</v>
      </c>
      <c r="I244" s="30">
        <f t="shared" si="38"/>
        <v>0</v>
      </c>
      <c r="J244" s="30">
        <f t="shared" si="39"/>
        <v>0</v>
      </c>
      <c r="K244" s="30">
        <f t="shared" si="40"/>
        <v>0</v>
      </c>
      <c r="L244" s="30">
        <f t="shared" si="41"/>
        <v>1</v>
      </c>
      <c r="M244" s="38">
        <v>48580</v>
      </c>
      <c r="N244" s="39">
        <v>15.597</v>
      </c>
      <c r="O244" s="39">
        <v>4.194</v>
      </c>
      <c r="P244" s="39">
        <v>2.677</v>
      </c>
      <c r="Q244" s="39">
        <v>31.391999999999999</v>
      </c>
      <c r="R244" s="39">
        <v>21.238</v>
      </c>
      <c r="S244" s="39">
        <v>0.88</v>
      </c>
      <c r="T244" s="39">
        <v>37.061999999999998</v>
      </c>
      <c r="U244" s="39">
        <v>0</v>
      </c>
      <c r="V244" s="39">
        <v>9.4049999999999994</v>
      </c>
      <c r="W244" s="39">
        <v>3.9609999999999999</v>
      </c>
      <c r="X244" s="39">
        <v>3.4510000000000001</v>
      </c>
      <c r="Y244" s="39">
        <v>13.672000000000001</v>
      </c>
      <c r="Z244" s="39">
        <v>0.60599999999999998</v>
      </c>
      <c r="AA244" s="39">
        <v>26.177</v>
      </c>
      <c r="AB244" s="39">
        <v>7.2460000000000004</v>
      </c>
      <c r="AC244" s="39">
        <v>25.460999999999999</v>
      </c>
      <c r="AD244" s="39">
        <v>1.1000000000000001</v>
      </c>
      <c r="AE244" s="39">
        <v>25.2</v>
      </c>
      <c r="AF244" s="39">
        <v>4.8</v>
      </c>
      <c r="AG244" s="39">
        <v>8.8000000000000007</v>
      </c>
      <c r="AH244" s="39">
        <v>22.015999999999998</v>
      </c>
      <c r="AI244" s="39">
        <v>4.556</v>
      </c>
      <c r="AJ244" s="39">
        <v>12.859</v>
      </c>
      <c r="AK244" s="39">
        <v>2.274</v>
      </c>
      <c r="AL244" s="39">
        <v>66.111999999999995</v>
      </c>
      <c r="AM244" s="39">
        <v>0.94</v>
      </c>
      <c r="AN244" s="39">
        <v>8.1419999999999995</v>
      </c>
      <c r="AO244" s="39">
        <v>28.704000000000001</v>
      </c>
      <c r="AP244" s="39">
        <v>0</v>
      </c>
      <c r="AQ244" s="39">
        <v>50.040999999999997</v>
      </c>
      <c r="AR244" s="39">
        <v>3.5209999999999999</v>
      </c>
      <c r="AS244" s="39">
        <v>5.2370000000000001</v>
      </c>
      <c r="AT244" s="39">
        <v>4.2130000000000001</v>
      </c>
      <c r="AU244" s="39">
        <v>8.4090000000000007</v>
      </c>
      <c r="AV244" s="39">
        <v>1.1100000000000001</v>
      </c>
      <c r="AW244" s="39">
        <v>36.628999999999998</v>
      </c>
      <c r="AX244" s="39">
        <v>0.70499999999999996</v>
      </c>
      <c r="AY244" s="39">
        <v>19.225999999999999</v>
      </c>
      <c r="AZ244" s="39">
        <v>8.8119999999999994</v>
      </c>
      <c r="BA244" s="39">
        <v>2.1850000000000001</v>
      </c>
      <c r="BB244" s="39">
        <v>2.3180000000000001</v>
      </c>
      <c r="BC244" s="39">
        <v>14.536</v>
      </c>
      <c r="BD244" s="39">
        <v>5.0449999999999999</v>
      </c>
      <c r="BE244" s="39">
        <v>27.120999999999999</v>
      </c>
      <c r="BF244" s="39">
        <v>1.593</v>
      </c>
      <c r="BG244" s="39">
        <v>9.1</v>
      </c>
      <c r="BH244" s="39">
        <v>4.8529999999999998</v>
      </c>
      <c r="BI244" s="39">
        <v>10.493</v>
      </c>
      <c r="BJ244" s="39">
        <v>24.782</v>
      </c>
      <c r="BK244" s="39">
        <v>0</v>
      </c>
    </row>
    <row r="245" spans="1:63" x14ac:dyDescent="0.2">
      <c r="A245" s="30">
        <f t="shared" si="42"/>
        <v>2033</v>
      </c>
      <c r="D245" s="30">
        <f t="shared" si="43"/>
        <v>0</v>
      </c>
      <c r="E245" s="30">
        <f t="shared" si="34"/>
        <v>34</v>
      </c>
      <c r="F245" s="30">
        <f t="shared" si="35"/>
        <v>26</v>
      </c>
      <c r="G245" s="30">
        <f t="shared" si="36"/>
        <v>4</v>
      </c>
      <c r="H245" s="30">
        <f t="shared" si="37"/>
        <v>0</v>
      </c>
      <c r="I245" s="30">
        <f t="shared" si="38"/>
        <v>0</v>
      </c>
      <c r="J245" s="30">
        <f t="shared" si="39"/>
        <v>0</v>
      </c>
      <c r="K245" s="30">
        <f t="shared" si="40"/>
        <v>0</v>
      </c>
      <c r="L245" s="30">
        <f t="shared" si="41"/>
        <v>2</v>
      </c>
      <c r="M245" s="38">
        <v>48611</v>
      </c>
      <c r="N245" s="39">
        <v>0</v>
      </c>
      <c r="O245" s="39">
        <v>6.8460000000000001</v>
      </c>
      <c r="P245" s="39">
        <v>4.5309999999999997</v>
      </c>
      <c r="Q245" s="39">
        <v>0</v>
      </c>
      <c r="R245" s="39">
        <v>3.8860000000000001</v>
      </c>
      <c r="S245" s="39">
        <v>0</v>
      </c>
      <c r="T245" s="39">
        <v>0.22500000000000001</v>
      </c>
      <c r="U245" s="39">
        <v>3.274</v>
      </c>
      <c r="V245" s="39">
        <v>8.34</v>
      </c>
      <c r="W245" s="39">
        <v>0</v>
      </c>
      <c r="X245" s="39">
        <v>1.6759999999999999</v>
      </c>
      <c r="Y245" s="39">
        <v>0</v>
      </c>
      <c r="Z245" s="39">
        <v>2.3860000000000001</v>
      </c>
      <c r="AA245" s="39">
        <v>1.194</v>
      </c>
      <c r="AB245" s="39">
        <v>0.115</v>
      </c>
      <c r="AC245" s="39">
        <v>0.25</v>
      </c>
      <c r="AD245" s="39">
        <v>2.1190000000000002</v>
      </c>
      <c r="AE245" s="39">
        <v>1.5429999999999999</v>
      </c>
      <c r="AF245" s="39">
        <v>4.032</v>
      </c>
      <c r="AG245" s="39">
        <v>0</v>
      </c>
      <c r="AH245" s="39">
        <v>0</v>
      </c>
      <c r="AI245" s="39">
        <v>11.015000000000001</v>
      </c>
      <c r="AJ245" s="39">
        <v>0.80500000000000005</v>
      </c>
      <c r="AK245" s="39">
        <v>22.273</v>
      </c>
      <c r="AL245" s="39">
        <v>6.0019999999999998</v>
      </c>
      <c r="AM245" s="39">
        <v>0</v>
      </c>
      <c r="AN245" s="39">
        <v>0.83399999999999996</v>
      </c>
      <c r="AO245" s="39">
        <v>6.3490000000000002</v>
      </c>
      <c r="AP245" s="39">
        <v>5.6210000000000004</v>
      </c>
      <c r="AQ245" s="39">
        <v>0</v>
      </c>
      <c r="AR245" s="39">
        <v>13.026999999999999</v>
      </c>
      <c r="AS245" s="39">
        <v>0</v>
      </c>
      <c r="AT245" s="39">
        <v>0</v>
      </c>
      <c r="AU245" s="39">
        <v>1.9119999999999999</v>
      </c>
      <c r="AV245" s="39">
        <v>1.5920000000000001</v>
      </c>
      <c r="AW245" s="39">
        <v>3.7879999999999998</v>
      </c>
      <c r="AX245" s="39">
        <v>10.531000000000001</v>
      </c>
      <c r="AY245" s="39">
        <v>0</v>
      </c>
      <c r="AZ245" s="39">
        <v>0</v>
      </c>
      <c r="BA245" s="39">
        <v>3.887</v>
      </c>
      <c r="BB245" s="39">
        <v>2.1850000000000001</v>
      </c>
      <c r="BC245" s="39">
        <v>0.45100000000000001</v>
      </c>
      <c r="BD245" s="39">
        <v>4.7290000000000001</v>
      </c>
      <c r="BE245" s="39">
        <v>0.28299999999999997</v>
      </c>
      <c r="BF245" s="39">
        <v>3.5129999999999999</v>
      </c>
      <c r="BG245" s="39">
        <v>0</v>
      </c>
      <c r="BH245" s="39">
        <v>0</v>
      </c>
      <c r="BI245" s="39">
        <v>0.53400000000000003</v>
      </c>
      <c r="BJ245" s="39">
        <v>0</v>
      </c>
      <c r="BK245" s="39">
        <v>8.2420000000000009</v>
      </c>
    </row>
    <row r="246" spans="1:63" x14ac:dyDescent="0.2">
      <c r="A246" s="30">
        <f t="shared" si="42"/>
        <v>2033</v>
      </c>
      <c r="D246" s="30">
        <f t="shared" si="43"/>
        <v>1</v>
      </c>
      <c r="E246" s="30">
        <f t="shared" si="34"/>
        <v>39</v>
      </c>
      <c r="F246" s="30">
        <f t="shared" si="35"/>
        <v>29</v>
      </c>
      <c r="G246" s="30">
        <f t="shared" si="36"/>
        <v>3</v>
      </c>
      <c r="H246" s="30">
        <f t="shared" si="37"/>
        <v>0</v>
      </c>
      <c r="I246" s="30">
        <f t="shared" si="38"/>
        <v>0</v>
      </c>
      <c r="J246" s="30">
        <f t="shared" si="39"/>
        <v>0</v>
      </c>
      <c r="K246" s="30">
        <f t="shared" si="40"/>
        <v>0</v>
      </c>
      <c r="L246" s="30">
        <f t="shared" si="41"/>
        <v>3</v>
      </c>
      <c r="M246" s="38">
        <v>48639</v>
      </c>
      <c r="N246" s="39">
        <v>2.4209999999999998</v>
      </c>
      <c r="O246" s="39">
        <v>0.40200000000000002</v>
      </c>
      <c r="P246" s="39">
        <v>5.7830000000000004</v>
      </c>
      <c r="Q246" s="39">
        <v>0</v>
      </c>
      <c r="R246" s="39">
        <v>2.98</v>
      </c>
      <c r="S246" s="39">
        <v>0</v>
      </c>
      <c r="T246" s="39">
        <v>1.3180000000000001</v>
      </c>
      <c r="U246" s="39">
        <v>1.3660000000000001</v>
      </c>
      <c r="V246" s="39">
        <v>1.3680000000000001</v>
      </c>
      <c r="W246" s="39">
        <v>0.22500000000000001</v>
      </c>
      <c r="X246" s="39">
        <v>0.28599999999999998</v>
      </c>
      <c r="Y246" s="39">
        <v>1.6719999999999999</v>
      </c>
      <c r="Z246" s="39">
        <v>2.0619999999999998</v>
      </c>
      <c r="AA246" s="39">
        <v>5.7539999999999996</v>
      </c>
      <c r="AB246" s="39">
        <v>0</v>
      </c>
      <c r="AC246" s="39">
        <v>28.515999999999998</v>
      </c>
      <c r="AD246" s="39">
        <v>3.2029999999999998</v>
      </c>
      <c r="AE246" s="39">
        <v>0</v>
      </c>
      <c r="AF246" s="39">
        <v>1.7090000000000001</v>
      </c>
      <c r="AG246" s="39">
        <v>0.79500000000000004</v>
      </c>
      <c r="AH246" s="39">
        <v>1.2210000000000001</v>
      </c>
      <c r="AI246" s="39">
        <v>0</v>
      </c>
      <c r="AJ246" s="39">
        <v>0.83699999999999997</v>
      </c>
      <c r="AK246" s="39">
        <v>7.173</v>
      </c>
      <c r="AL246" s="39">
        <v>0</v>
      </c>
      <c r="AM246" s="39">
        <v>5.04</v>
      </c>
      <c r="AN246" s="39">
        <v>1.302</v>
      </c>
      <c r="AO246" s="39">
        <v>1.496</v>
      </c>
      <c r="AP246" s="39">
        <v>0</v>
      </c>
      <c r="AQ246" s="39">
        <v>10.544</v>
      </c>
      <c r="AR246" s="39">
        <v>0.39100000000000001</v>
      </c>
      <c r="AS246" s="39">
        <v>4.0759999999999996</v>
      </c>
      <c r="AT246" s="39">
        <v>0.13900000000000001</v>
      </c>
      <c r="AU246" s="39">
        <v>3.0950000000000002</v>
      </c>
      <c r="AV246" s="39">
        <v>1.468</v>
      </c>
      <c r="AW246" s="39">
        <v>1.8620000000000001</v>
      </c>
      <c r="AX246" s="39">
        <v>0</v>
      </c>
      <c r="AY246" s="39">
        <v>0.88600000000000001</v>
      </c>
      <c r="AZ246" s="39">
        <v>2.2879999999999998</v>
      </c>
      <c r="BA246" s="39">
        <v>0.23400000000000001</v>
      </c>
      <c r="BB246" s="39">
        <v>24.087</v>
      </c>
      <c r="BC246" s="39">
        <v>2.9279999999999999</v>
      </c>
      <c r="BD246" s="39">
        <v>0</v>
      </c>
      <c r="BE246" s="39">
        <v>7.2930000000000001</v>
      </c>
      <c r="BF246" s="39">
        <v>0</v>
      </c>
      <c r="BG246" s="39">
        <v>2.6829999999999998</v>
      </c>
      <c r="BH246" s="39">
        <v>0.54900000000000004</v>
      </c>
      <c r="BI246" s="39">
        <v>3.2530000000000001</v>
      </c>
      <c r="BJ246" s="39">
        <v>0</v>
      </c>
      <c r="BK246" s="39">
        <v>1.369</v>
      </c>
    </row>
    <row r="247" spans="1:63" x14ac:dyDescent="0.2">
      <c r="A247" s="30">
        <f t="shared" si="42"/>
        <v>2033</v>
      </c>
      <c r="D247" s="30">
        <f t="shared" si="43"/>
        <v>0</v>
      </c>
      <c r="E247" s="30">
        <f t="shared" si="34"/>
        <v>3</v>
      </c>
      <c r="F247" s="30">
        <f t="shared" si="35"/>
        <v>2</v>
      </c>
      <c r="G247" s="30">
        <f t="shared" si="36"/>
        <v>0</v>
      </c>
      <c r="H247" s="30">
        <f t="shared" si="37"/>
        <v>0</v>
      </c>
      <c r="I247" s="30">
        <f t="shared" si="38"/>
        <v>0</v>
      </c>
      <c r="J247" s="30">
        <f t="shared" si="39"/>
        <v>0</v>
      </c>
      <c r="K247" s="30">
        <f t="shared" si="40"/>
        <v>0</v>
      </c>
      <c r="L247" s="30">
        <f t="shared" si="41"/>
        <v>4</v>
      </c>
      <c r="M247" s="38">
        <v>48670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0.126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2.081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2.0110000000000001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</row>
    <row r="248" spans="1:63" x14ac:dyDescent="0.2">
      <c r="A248" s="30">
        <f t="shared" si="42"/>
        <v>2033</v>
      </c>
      <c r="D248" s="30">
        <f t="shared" si="43"/>
        <v>1</v>
      </c>
      <c r="E248" s="30">
        <f t="shared" si="34"/>
        <v>18</v>
      </c>
      <c r="F248" s="30">
        <f t="shared" si="35"/>
        <v>7</v>
      </c>
      <c r="G248" s="30">
        <f t="shared" si="36"/>
        <v>2</v>
      </c>
      <c r="H248" s="30">
        <f t="shared" si="37"/>
        <v>0</v>
      </c>
      <c r="I248" s="30">
        <f t="shared" si="38"/>
        <v>0</v>
      </c>
      <c r="J248" s="30">
        <f t="shared" si="39"/>
        <v>0</v>
      </c>
      <c r="K248" s="30">
        <f t="shared" si="40"/>
        <v>0</v>
      </c>
      <c r="L248" s="30">
        <f t="shared" si="41"/>
        <v>5</v>
      </c>
      <c r="M248" s="38">
        <v>48700</v>
      </c>
      <c r="N248" s="39">
        <v>0</v>
      </c>
      <c r="O248" s="39">
        <v>0</v>
      </c>
      <c r="P248" s="39">
        <v>0.31</v>
      </c>
      <c r="Q248" s="39">
        <v>29.905000000000001</v>
      </c>
      <c r="R248" s="39">
        <v>0.4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0.01</v>
      </c>
      <c r="AB248" s="39">
        <v>0</v>
      </c>
      <c r="AC248" s="39">
        <v>0</v>
      </c>
      <c r="AD248" s="39">
        <v>0</v>
      </c>
      <c r="AE248" s="39">
        <v>0</v>
      </c>
      <c r="AF248" s="39">
        <v>0.38</v>
      </c>
      <c r="AG248" s="39">
        <v>0</v>
      </c>
      <c r="AH248" s="39">
        <v>19.960999999999999</v>
      </c>
      <c r="AI248" s="39">
        <v>1.3779999999999999</v>
      </c>
      <c r="AJ248" s="39">
        <v>3.6999999999999998E-2</v>
      </c>
      <c r="AK248" s="39">
        <v>8.1000000000000003E-2</v>
      </c>
      <c r="AL248" s="39">
        <v>5.3999999999999999E-2</v>
      </c>
      <c r="AM248" s="39">
        <v>1.3069999999999999</v>
      </c>
      <c r="AN248" s="39">
        <v>0</v>
      </c>
      <c r="AO248" s="39">
        <v>0</v>
      </c>
      <c r="AP248" s="39">
        <v>0</v>
      </c>
      <c r="AQ248" s="39">
        <v>0.68300000000000005</v>
      </c>
      <c r="AR248" s="39">
        <v>0</v>
      </c>
      <c r="AS248" s="39">
        <v>0.378</v>
      </c>
      <c r="AT248" s="39">
        <v>0</v>
      </c>
      <c r="AU248" s="39">
        <v>0</v>
      </c>
      <c r="AV248" s="39">
        <v>0</v>
      </c>
      <c r="AW248" s="39">
        <v>0</v>
      </c>
      <c r="AX248" s="39">
        <v>2.5270000000000001</v>
      </c>
      <c r="AY248" s="39">
        <v>0</v>
      </c>
      <c r="AZ248" s="39">
        <v>0</v>
      </c>
      <c r="BA248" s="39">
        <v>0</v>
      </c>
      <c r="BB248" s="39">
        <v>0</v>
      </c>
      <c r="BC248" s="39">
        <v>2.407</v>
      </c>
      <c r="BD248" s="39">
        <v>0.68</v>
      </c>
      <c r="BE248" s="39">
        <v>0</v>
      </c>
      <c r="BF248" s="39">
        <v>0.02</v>
      </c>
      <c r="BG248" s="39">
        <v>0</v>
      </c>
      <c r="BH248" s="39">
        <v>0</v>
      </c>
      <c r="BI248" s="39">
        <v>0</v>
      </c>
      <c r="BJ248" s="39">
        <v>1.798</v>
      </c>
      <c r="BK248" s="39">
        <v>0</v>
      </c>
    </row>
    <row r="249" spans="1:63" x14ac:dyDescent="0.2">
      <c r="A249" s="30">
        <f t="shared" si="42"/>
        <v>2033</v>
      </c>
      <c r="D249" s="30">
        <f t="shared" si="43"/>
        <v>0</v>
      </c>
      <c r="E249" s="30">
        <f t="shared" si="34"/>
        <v>25</v>
      </c>
      <c r="F249" s="30">
        <f t="shared" si="35"/>
        <v>3</v>
      </c>
      <c r="G249" s="30">
        <f t="shared" si="36"/>
        <v>1</v>
      </c>
      <c r="H249" s="30">
        <f t="shared" si="37"/>
        <v>0</v>
      </c>
      <c r="I249" s="30">
        <f t="shared" si="38"/>
        <v>0</v>
      </c>
      <c r="J249" s="30">
        <f t="shared" si="39"/>
        <v>0</v>
      </c>
      <c r="K249" s="30">
        <f t="shared" si="40"/>
        <v>0</v>
      </c>
      <c r="L249" s="30">
        <f t="shared" si="41"/>
        <v>6</v>
      </c>
      <c r="M249" s="38">
        <v>48731</v>
      </c>
      <c r="N249" s="39">
        <v>0</v>
      </c>
      <c r="O249" s="39">
        <v>0.374</v>
      </c>
      <c r="P249" s="39">
        <v>0.26100000000000001</v>
      </c>
      <c r="Q249" s="39">
        <v>1.9E-2</v>
      </c>
      <c r="R249" s="39">
        <v>0.52600000000000002</v>
      </c>
      <c r="S249" s="39">
        <v>0.72099999999999997</v>
      </c>
      <c r="T249" s="39">
        <v>0</v>
      </c>
      <c r="U249" s="39">
        <v>0.72</v>
      </c>
      <c r="V249" s="39">
        <v>0</v>
      </c>
      <c r="W249" s="39">
        <v>0.35699999999999998</v>
      </c>
      <c r="X249" s="39">
        <v>1.3180000000000001</v>
      </c>
      <c r="Y249" s="39">
        <v>0</v>
      </c>
      <c r="Z249" s="39">
        <v>0</v>
      </c>
      <c r="AA249" s="39">
        <v>0</v>
      </c>
      <c r="AB249" s="39">
        <v>0</v>
      </c>
      <c r="AC249" s="39">
        <v>0.57499999999999996</v>
      </c>
      <c r="AD249" s="39">
        <v>0</v>
      </c>
      <c r="AE249" s="39">
        <v>0.61599999999999999</v>
      </c>
      <c r="AF249" s="39">
        <v>0.28899999999999998</v>
      </c>
      <c r="AG249" s="39">
        <v>0.434</v>
      </c>
      <c r="AH249" s="39">
        <v>0</v>
      </c>
      <c r="AI249" s="39">
        <v>0</v>
      </c>
      <c r="AJ249" s="39">
        <v>0</v>
      </c>
      <c r="AK249" s="39">
        <v>0.46700000000000003</v>
      </c>
      <c r="AL249" s="39">
        <v>0.26200000000000001</v>
      </c>
      <c r="AM249" s="39">
        <v>0.83599999999999997</v>
      </c>
      <c r="AN249" s="39">
        <v>0.59799999999999998</v>
      </c>
      <c r="AO249" s="39">
        <v>0.65</v>
      </c>
      <c r="AP249" s="39">
        <v>0</v>
      </c>
      <c r="AQ249" s="39">
        <v>0.70899999999999996</v>
      </c>
      <c r="AR249" s="39">
        <v>0</v>
      </c>
      <c r="AS249" s="39">
        <v>0.876</v>
      </c>
      <c r="AT249" s="39">
        <v>0</v>
      </c>
      <c r="AU249" s="39">
        <v>22.545999999999999</v>
      </c>
      <c r="AV249" s="39">
        <v>0.61099999999999999</v>
      </c>
      <c r="AW249" s="39">
        <v>0</v>
      </c>
      <c r="AX249" s="39">
        <v>0</v>
      </c>
      <c r="AY249" s="39">
        <v>0</v>
      </c>
      <c r="AZ249" s="39">
        <v>0</v>
      </c>
      <c r="BA249" s="39">
        <v>0.55300000000000005</v>
      </c>
      <c r="BB249" s="39">
        <v>0</v>
      </c>
      <c r="BC249" s="39">
        <v>0</v>
      </c>
      <c r="BD249" s="39">
        <v>0.61299999999999999</v>
      </c>
      <c r="BE249" s="39">
        <v>0</v>
      </c>
      <c r="BF249" s="39">
        <v>0</v>
      </c>
      <c r="BG249" s="39">
        <v>1.276</v>
      </c>
      <c r="BH249" s="39">
        <v>0</v>
      </c>
      <c r="BI249" s="39">
        <v>0</v>
      </c>
      <c r="BJ249" s="39">
        <v>0.80800000000000005</v>
      </c>
      <c r="BK249" s="39">
        <v>0</v>
      </c>
    </row>
    <row r="250" spans="1:63" x14ac:dyDescent="0.2">
      <c r="A250" s="30">
        <f t="shared" si="42"/>
        <v>2033</v>
      </c>
      <c r="D250" s="30">
        <f t="shared" si="43"/>
        <v>25</v>
      </c>
      <c r="E250" s="30">
        <f t="shared" si="34"/>
        <v>50</v>
      </c>
      <c r="F250" s="30">
        <f t="shared" si="35"/>
        <v>50</v>
      </c>
      <c r="G250" s="30">
        <f t="shared" si="36"/>
        <v>41</v>
      </c>
      <c r="H250" s="30">
        <f t="shared" si="37"/>
        <v>7</v>
      </c>
      <c r="I250" s="30">
        <f t="shared" si="38"/>
        <v>3</v>
      </c>
      <c r="J250" s="30">
        <f t="shared" si="39"/>
        <v>0</v>
      </c>
      <c r="K250" s="30">
        <f t="shared" si="40"/>
        <v>0</v>
      </c>
      <c r="L250" s="30">
        <f t="shared" si="41"/>
        <v>7</v>
      </c>
      <c r="M250" s="38">
        <v>48761</v>
      </c>
      <c r="N250" s="39">
        <v>32.853999999999999</v>
      </c>
      <c r="O250" s="39">
        <v>20.858000000000001</v>
      </c>
      <c r="P250" s="39">
        <v>32.109000000000002</v>
      </c>
      <c r="Q250" s="39">
        <v>22.92</v>
      </c>
      <c r="R250" s="39">
        <v>40.140999999999998</v>
      </c>
      <c r="S250" s="39">
        <v>12.131</v>
      </c>
      <c r="T250" s="39">
        <v>6.9850000000000003</v>
      </c>
      <c r="U250" s="39">
        <v>83.346000000000004</v>
      </c>
      <c r="V250" s="39">
        <v>48.183</v>
      </c>
      <c r="W250" s="39">
        <v>10.393000000000001</v>
      </c>
      <c r="X250" s="39">
        <v>48.790999999999997</v>
      </c>
      <c r="Y250" s="39">
        <v>9.8140000000000001</v>
      </c>
      <c r="Z250" s="39">
        <v>1.8759999999999999</v>
      </c>
      <c r="AA250" s="39">
        <v>129.864</v>
      </c>
      <c r="AB250" s="39">
        <v>103.452</v>
      </c>
      <c r="AC250" s="39">
        <v>1.56</v>
      </c>
      <c r="AD250" s="39">
        <v>14.227</v>
      </c>
      <c r="AE250" s="39">
        <v>41.148000000000003</v>
      </c>
      <c r="AF250" s="39">
        <v>33.558</v>
      </c>
      <c r="AG250" s="39">
        <v>21.501999999999999</v>
      </c>
      <c r="AH250" s="39">
        <v>60.896999999999998</v>
      </c>
      <c r="AI250" s="39">
        <v>6.5570000000000004</v>
      </c>
      <c r="AJ250" s="39">
        <v>38.170999999999999</v>
      </c>
      <c r="AK250" s="39">
        <v>17.113</v>
      </c>
      <c r="AL250" s="39">
        <v>34.073999999999998</v>
      </c>
      <c r="AM250" s="39">
        <v>23.934999999999999</v>
      </c>
      <c r="AN250" s="39">
        <v>108.634</v>
      </c>
      <c r="AO250" s="39">
        <v>2.484</v>
      </c>
      <c r="AP250" s="39">
        <v>14.8</v>
      </c>
      <c r="AQ250" s="39">
        <v>40.811999999999998</v>
      </c>
      <c r="AR250" s="39">
        <v>33.231999999999999</v>
      </c>
      <c r="AS250" s="39">
        <v>20.905000000000001</v>
      </c>
      <c r="AT250" s="39">
        <v>43.965000000000003</v>
      </c>
      <c r="AU250" s="39">
        <v>14.614000000000001</v>
      </c>
      <c r="AV250" s="39">
        <v>9.9510000000000005</v>
      </c>
      <c r="AW250" s="39">
        <v>49.820999999999998</v>
      </c>
      <c r="AX250" s="39">
        <v>13.653</v>
      </c>
      <c r="AY250" s="39">
        <v>42.337000000000003</v>
      </c>
      <c r="AZ250" s="39">
        <v>35.183999999999997</v>
      </c>
      <c r="BA250" s="39">
        <v>19.706</v>
      </c>
      <c r="BB250" s="39">
        <v>49.362000000000002</v>
      </c>
      <c r="BC250" s="39">
        <v>12.212999999999999</v>
      </c>
      <c r="BD250" s="39">
        <v>10.156000000000001</v>
      </c>
      <c r="BE250" s="39">
        <v>44.612000000000002</v>
      </c>
      <c r="BF250" s="39">
        <v>52.05</v>
      </c>
      <c r="BG250" s="39">
        <v>9.2530000000000001</v>
      </c>
      <c r="BH250" s="39">
        <v>34.698</v>
      </c>
      <c r="BI250" s="39">
        <v>19.850000000000001</v>
      </c>
      <c r="BJ250" s="39">
        <v>8.9740000000000002</v>
      </c>
      <c r="BK250" s="39">
        <v>53.779000000000003</v>
      </c>
    </row>
    <row r="251" spans="1:63" x14ac:dyDescent="0.2">
      <c r="A251" s="30">
        <f t="shared" si="42"/>
        <v>2033</v>
      </c>
      <c r="D251" s="30">
        <f t="shared" si="43"/>
        <v>3</v>
      </c>
      <c r="E251" s="30">
        <f t="shared" si="34"/>
        <v>50</v>
      </c>
      <c r="F251" s="30">
        <f t="shared" si="35"/>
        <v>46</v>
      </c>
      <c r="G251" s="30">
        <f t="shared" si="36"/>
        <v>12</v>
      </c>
      <c r="H251" s="30">
        <f t="shared" si="37"/>
        <v>0</v>
      </c>
      <c r="I251" s="30">
        <f t="shared" si="38"/>
        <v>0</v>
      </c>
      <c r="J251" s="30">
        <f t="shared" si="39"/>
        <v>0</v>
      </c>
      <c r="K251" s="30">
        <f t="shared" si="40"/>
        <v>0</v>
      </c>
      <c r="L251" s="30">
        <f t="shared" si="41"/>
        <v>8</v>
      </c>
      <c r="M251" s="38">
        <v>48792</v>
      </c>
      <c r="N251" s="39">
        <v>1.6439999999999999</v>
      </c>
      <c r="O251" s="39">
        <v>23.19</v>
      </c>
      <c r="P251" s="39">
        <v>1.518</v>
      </c>
      <c r="Q251" s="39">
        <v>8.6639999999999997</v>
      </c>
      <c r="R251" s="39">
        <v>3.0750000000000002</v>
      </c>
      <c r="S251" s="39">
        <v>3.1859999999999999</v>
      </c>
      <c r="T251" s="39">
        <v>5.6150000000000002</v>
      </c>
      <c r="U251" s="39">
        <v>3.2690000000000001</v>
      </c>
      <c r="V251" s="39">
        <v>2.782</v>
      </c>
      <c r="W251" s="39">
        <v>8.5269999999999992</v>
      </c>
      <c r="X251" s="39">
        <v>3.5990000000000002</v>
      </c>
      <c r="Y251" s="39">
        <v>5.7679999999999998</v>
      </c>
      <c r="Z251" s="39">
        <v>15.923</v>
      </c>
      <c r="AA251" s="39">
        <v>0.84499999999999997</v>
      </c>
      <c r="AB251" s="39">
        <v>2.2850000000000001</v>
      </c>
      <c r="AC251" s="39">
        <v>16.245000000000001</v>
      </c>
      <c r="AD251" s="39">
        <v>15.052</v>
      </c>
      <c r="AE251" s="39">
        <v>2.1509999999999998</v>
      </c>
      <c r="AF251" s="39">
        <v>4.2839999999999998</v>
      </c>
      <c r="AG251" s="39">
        <v>8.4749999999999996</v>
      </c>
      <c r="AH251" s="39">
        <v>12.987</v>
      </c>
      <c r="AI251" s="39">
        <v>29.359000000000002</v>
      </c>
      <c r="AJ251" s="39">
        <v>1.613</v>
      </c>
      <c r="AK251" s="39">
        <v>10.259</v>
      </c>
      <c r="AL251" s="39">
        <v>9.44</v>
      </c>
      <c r="AM251" s="39">
        <v>2.94</v>
      </c>
      <c r="AN251" s="39">
        <v>0.99</v>
      </c>
      <c r="AO251" s="39">
        <v>9.1150000000000002</v>
      </c>
      <c r="AP251" s="39">
        <v>3.169</v>
      </c>
      <c r="AQ251" s="39">
        <v>3.5350000000000001</v>
      </c>
      <c r="AR251" s="39">
        <v>3.859</v>
      </c>
      <c r="AS251" s="39">
        <v>10.307</v>
      </c>
      <c r="AT251" s="39">
        <v>4.2549999999999999</v>
      </c>
      <c r="AU251" s="39">
        <v>34.552</v>
      </c>
      <c r="AV251" s="39">
        <v>2.67</v>
      </c>
      <c r="AW251" s="39">
        <v>3.6619999999999999</v>
      </c>
      <c r="AX251" s="39">
        <v>0.68400000000000005</v>
      </c>
      <c r="AY251" s="39">
        <v>5.7329999999999997</v>
      </c>
      <c r="AZ251" s="39">
        <v>3.8370000000000002</v>
      </c>
      <c r="BA251" s="39">
        <v>9.8249999999999993</v>
      </c>
      <c r="BB251" s="39">
        <v>10.339</v>
      </c>
      <c r="BC251" s="39">
        <v>2.1059999999999999</v>
      </c>
      <c r="BD251" s="39">
        <v>0.312</v>
      </c>
      <c r="BE251" s="39">
        <v>6.0389999999999997</v>
      </c>
      <c r="BF251" s="39">
        <v>2.944</v>
      </c>
      <c r="BG251" s="39">
        <v>3.8849999999999998</v>
      </c>
      <c r="BH251" s="39">
        <v>27.404</v>
      </c>
      <c r="BI251" s="39">
        <v>6.0449999999999999</v>
      </c>
      <c r="BJ251" s="39">
        <v>1.734</v>
      </c>
      <c r="BK251" s="39">
        <v>10.993</v>
      </c>
    </row>
    <row r="252" spans="1:63" x14ac:dyDescent="0.2">
      <c r="A252" s="30">
        <f t="shared" si="42"/>
        <v>2033</v>
      </c>
      <c r="D252" s="30">
        <f t="shared" si="43"/>
        <v>4</v>
      </c>
      <c r="E252" s="30">
        <f t="shared" si="34"/>
        <v>50</v>
      </c>
      <c r="F252" s="30">
        <f t="shared" si="35"/>
        <v>43</v>
      </c>
      <c r="G252" s="30">
        <f t="shared" si="36"/>
        <v>18</v>
      </c>
      <c r="H252" s="30">
        <f t="shared" si="37"/>
        <v>0</v>
      </c>
      <c r="I252" s="30">
        <f t="shared" si="38"/>
        <v>0</v>
      </c>
      <c r="J252" s="30">
        <f t="shared" si="39"/>
        <v>0</v>
      </c>
      <c r="K252" s="30">
        <f t="shared" si="40"/>
        <v>0</v>
      </c>
      <c r="L252" s="30">
        <f t="shared" si="41"/>
        <v>9</v>
      </c>
      <c r="M252" s="38">
        <v>48823</v>
      </c>
      <c r="N252" s="39">
        <v>8.0220000000000002</v>
      </c>
      <c r="O252" s="39">
        <v>6.43</v>
      </c>
      <c r="P252" s="39">
        <v>2.5999999999999999E-2</v>
      </c>
      <c r="Q252" s="39">
        <v>21.632000000000001</v>
      </c>
      <c r="R252" s="39">
        <v>5.4809999999999999</v>
      </c>
      <c r="S252" s="39">
        <v>10.912000000000001</v>
      </c>
      <c r="T252" s="39">
        <v>9.4190000000000005</v>
      </c>
      <c r="U252" s="39">
        <v>31.826000000000001</v>
      </c>
      <c r="V252" s="39">
        <v>8.8490000000000002</v>
      </c>
      <c r="W252" s="39">
        <v>4.2030000000000003</v>
      </c>
      <c r="X252" s="39">
        <v>11.073</v>
      </c>
      <c r="Y252" s="39">
        <v>10.276</v>
      </c>
      <c r="Z252" s="39">
        <v>9.0950000000000006</v>
      </c>
      <c r="AA252" s="39">
        <v>4.9400000000000004</v>
      </c>
      <c r="AB252" s="39">
        <v>5.1890000000000001</v>
      </c>
      <c r="AC252" s="39">
        <v>14.942</v>
      </c>
      <c r="AD252" s="39">
        <v>15.661</v>
      </c>
      <c r="AE252" s="39">
        <v>3.27</v>
      </c>
      <c r="AF252" s="39">
        <v>28.071000000000002</v>
      </c>
      <c r="AG252" s="39">
        <v>3.3380000000000001</v>
      </c>
      <c r="AH252" s="39">
        <v>6.4420000000000002</v>
      </c>
      <c r="AI252" s="39">
        <v>2.181</v>
      </c>
      <c r="AJ252" s="39">
        <v>8.4819999999999993</v>
      </c>
      <c r="AK252" s="39">
        <v>4.2480000000000002</v>
      </c>
      <c r="AL252" s="39">
        <v>17.466000000000001</v>
      </c>
      <c r="AM252" s="39">
        <v>0.21099999999999999</v>
      </c>
      <c r="AN252" s="39">
        <v>8.3640000000000008</v>
      </c>
      <c r="AO252" s="39">
        <v>6.23</v>
      </c>
      <c r="AP252" s="39">
        <v>8.2000000000000003E-2</v>
      </c>
      <c r="AQ252" s="39">
        <v>23.094000000000001</v>
      </c>
      <c r="AR252" s="39">
        <v>17.702000000000002</v>
      </c>
      <c r="AS252" s="39">
        <v>0.46600000000000003</v>
      </c>
      <c r="AT252" s="39">
        <v>12.464</v>
      </c>
      <c r="AU252" s="39">
        <v>1.0489999999999999</v>
      </c>
      <c r="AV252" s="39">
        <v>14.834</v>
      </c>
      <c r="AW252" s="39">
        <v>0.17699999999999999</v>
      </c>
      <c r="AX252" s="39">
        <v>12.016</v>
      </c>
      <c r="AY252" s="39">
        <v>1.8129999999999999</v>
      </c>
      <c r="AZ252" s="39">
        <v>8.9619999999999997</v>
      </c>
      <c r="BA252" s="39">
        <v>0.96899999999999997</v>
      </c>
      <c r="BB252" s="39">
        <v>8.66</v>
      </c>
      <c r="BC252" s="39">
        <v>4.95</v>
      </c>
      <c r="BD252" s="39">
        <v>27.486999999999998</v>
      </c>
      <c r="BE252" s="39">
        <v>0.94099999999999995</v>
      </c>
      <c r="BF252" s="39">
        <v>6.1459999999999999</v>
      </c>
      <c r="BG252" s="39">
        <v>12.534000000000001</v>
      </c>
      <c r="BH252" s="39">
        <v>7.2629999999999999</v>
      </c>
      <c r="BI252" s="39">
        <v>35.426000000000002</v>
      </c>
      <c r="BJ252" s="39">
        <v>14.018000000000001</v>
      </c>
      <c r="BK252" s="39">
        <v>4.1230000000000002</v>
      </c>
    </row>
    <row r="253" spans="1:63" x14ac:dyDescent="0.2">
      <c r="A253" s="30">
        <f t="shared" si="42"/>
        <v>2033</v>
      </c>
      <c r="D253" s="30">
        <f t="shared" si="43"/>
        <v>3</v>
      </c>
      <c r="E253" s="30">
        <f t="shared" si="34"/>
        <v>49</v>
      </c>
      <c r="F253" s="30">
        <f t="shared" si="35"/>
        <v>39</v>
      </c>
      <c r="G253" s="30">
        <f t="shared" si="36"/>
        <v>16</v>
      </c>
      <c r="H253" s="30">
        <f t="shared" si="37"/>
        <v>1</v>
      </c>
      <c r="I253" s="30">
        <f t="shared" si="38"/>
        <v>0</v>
      </c>
      <c r="J253" s="30">
        <f t="shared" si="39"/>
        <v>0</v>
      </c>
      <c r="K253" s="30">
        <f t="shared" si="40"/>
        <v>0</v>
      </c>
      <c r="L253" s="30">
        <f t="shared" si="41"/>
        <v>10</v>
      </c>
      <c r="M253" s="38">
        <v>48853</v>
      </c>
      <c r="N253" s="39">
        <v>19.207000000000001</v>
      </c>
      <c r="O253" s="39">
        <v>7.0999999999999994E-2</v>
      </c>
      <c r="P253" s="39">
        <v>14.932</v>
      </c>
      <c r="Q253" s="39">
        <v>0.74099999999999999</v>
      </c>
      <c r="R253" s="39">
        <v>2.9239999999999999</v>
      </c>
      <c r="S253" s="39">
        <v>4.181</v>
      </c>
      <c r="T253" s="39">
        <v>0.92900000000000005</v>
      </c>
      <c r="U253" s="39">
        <v>58.201999999999998</v>
      </c>
      <c r="V253" s="39">
        <v>0.80700000000000005</v>
      </c>
      <c r="W253" s="39">
        <v>10.141</v>
      </c>
      <c r="X253" s="39">
        <v>25.391999999999999</v>
      </c>
      <c r="Y253" s="39">
        <v>1.5329999999999999</v>
      </c>
      <c r="Z253" s="39">
        <v>2.8370000000000002</v>
      </c>
      <c r="AA253" s="39">
        <v>11.605</v>
      </c>
      <c r="AB253" s="39">
        <v>3.919</v>
      </c>
      <c r="AC253" s="39">
        <v>2.9849999999999999</v>
      </c>
      <c r="AD253" s="39">
        <v>15.462999999999999</v>
      </c>
      <c r="AE253" s="39">
        <v>8.2170000000000005</v>
      </c>
      <c r="AF253" s="39">
        <v>2.2999999999999998</v>
      </c>
      <c r="AG253" s="39">
        <v>7.1070000000000002</v>
      </c>
      <c r="AH253" s="39">
        <v>22.558</v>
      </c>
      <c r="AI253" s="39">
        <v>0.70599999999999996</v>
      </c>
      <c r="AJ253" s="39">
        <v>2.2850000000000001</v>
      </c>
      <c r="AK253" s="39">
        <v>5.8380000000000001</v>
      </c>
      <c r="AL253" s="39">
        <v>0.38200000000000001</v>
      </c>
      <c r="AM253" s="39">
        <v>7.87</v>
      </c>
      <c r="AN253" s="39">
        <v>42.356000000000002</v>
      </c>
      <c r="AO253" s="39">
        <v>2.427</v>
      </c>
      <c r="AP253" s="39">
        <v>2.4889999999999999</v>
      </c>
      <c r="AQ253" s="39">
        <v>5.6310000000000002</v>
      </c>
      <c r="AR253" s="39">
        <v>19.719000000000001</v>
      </c>
      <c r="AS253" s="39">
        <v>0.375</v>
      </c>
      <c r="AT253" s="39">
        <v>3.1179999999999999</v>
      </c>
      <c r="AU253" s="39">
        <v>3.5569999999999999</v>
      </c>
      <c r="AV253" s="39">
        <v>17.861999999999998</v>
      </c>
      <c r="AW253" s="39">
        <v>0</v>
      </c>
      <c r="AX253" s="39">
        <v>11.252000000000001</v>
      </c>
      <c r="AY253" s="39">
        <v>3.5000000000000003E-2</v>
      </c>
      <c r="AZ253" s="39">
        <v>1.004</v>
      </c>
      <c r="BA253" s="39">
        <v>10.587999999999999</v>
      </c>
      <c r="BB253" s="39">
        <v>9.91</v>
      </c>
      <c r="BC253" s="39">
        <v>2.238</v>
      </c>
      <c r="BD253" s="39">
        <v>11.547000000000001</v>
      </c>
      <c r="BE253" s="39">
        <v>0.95099999999999996</v>
      </c>
      <c r="BF253" s="39">
        <v>14.356</v>
      </c>
      <c r="BG253" s="39">
        <v>10.166</v>
      </c>
      <c r="BH253" s="39">
        <v>0.81799999999999995</v>
      </c>
      <c r="BI253" s="39">
        <v>6.7969999999999997</v>
      </c>
      <c r="BJ253" s="39">
        <v>1.581</v>
      </c>
      <c r="BK253" s="39">
        <v>8.9719999999999995</v>
      </c>
    </row>
    <row r="254" spans="1:63" x14ac:dyDescent="0.2">
      <c r="A254" s="30">
        <f t="shared" si="42"/>
        <v>2033</v>
      </c>
      <c r="D254" s="30">
        <f t="shared" si="43"/>
        <v>0</v>
      </c>
      <c r="E254" s="30">
        <f t="shared" si="34"/>
        <v>17</v>
      </c>
      <c r="F254" s="30">
        <f t="shared" si="35"/>
        <v>5</v>
      </c>
      <c r="G254" s="30">
        <f t="shared" si="36"/>
        <v>0</v>
      </c>
      <c r="H254" s="30">
        <f t="shared" si="37"/>
        <v>0</v>
      </c>
      <c r="I254" s="30">
        <f t="shared" si="38"/>
        <v>0</v>
      </c>
      <c r="J254" s="30">
        <f t="shared" si="39"/>
        <v>0</v>
      </c>
      <c r="K254" s="30">
        <f t="shared" si="40"/>
        <v>0</v>
      </c>
      <c r="L254" s="30">
        <f t="shared" si="41"/>
        <v>11</v>
      </c>
      <c r="M254" s="38">
        <v>48884</v>
      </c>
      <c r="N254" s="39">
        <v>0.377</v>
      </c>
      <c r="O254" s="39">
        <v>0</v>
      </c>
      <c r="P254" s="39">
        <v>0</v>
      </c>
      <c r="Q254" s="39">
        <v>1.2E-2</v>
      </c>
      <c r="R254" s="39">
        <v>0</v>
      </c>
      <c r="S254" s="39">
        <v>0.47</v>
      </c>
      <c r="T254" s="39">
        <v>1.3959999999999999</v>
      </c>
      <c r="U254" s="39">
        <v>0</v>
      </c>
      <c r="V254" s="39">
        <v>0</v>
      </c>
      <c r="W254" s="39">
        <v>9.8000000000000004E-2</v>
      </c>
      <c r="X254" s="39">
        <v>0.33700000000000002</v>
      </c>
      <c r="Y254" s="39">
        <v>0</v>
      </c>
      <c r="Z254" s="39">
        <v>0</v>
      </c>
      <c r="AA254" s="39">
        <v>0</v>
      </c>
      <c r="AB254" s="39">
        <v>0</v>
      </c>
      <c r="AC254" s="39">
        <v>1.86</v>
      </c>
      <c r="AD254" s="39">
        <v>0</v>
      </c>
      <c r="AE254" s="39">
        <v>0</v>
      </c>
      <c r="AF254" s="39">
        <v>0</v>
      </c>
      <c r="AG254" s="39">
        <v>0</v>
      </c>
      <c r="AH254" s="39">
        <v>0.433</v>
      </c>
      <c r="AI254" s="39">
        <v>0</v>
      </c>
      <c r="AJ254" s="39">
        <v>0</v>
      </c>
      <c r="AK254" s="39">
        <v>6.6000000000000003E-2</v>
      </c>
      <c r="AL254" s="39">
        <v>0</v>
      </c>
      <c r="AM254" s="39">
        <v>0.17299999999999999</v>
      </c>
      <c r="AN254" s="39">
        <v>0.17100000000000001</v>
      </c>
      <c r="AO254" s="39">
        <v>0</v>
      </c>
      <c r="AP254" s="39">
        <v>4.4999999999999998E-2</v>
      </c>
      <c r="AQ254" s="39">
        <v>0</v>
      </c>
      <c r="AR254" s="39">
        <v>0.248</v>
      </c>
      <c r="AS254" s="39">
        <v>0</v>
      </c>
      <c r="AT254" s="39">
        <v>0</v>
      </c>
      <c r="AU254" s="39">
        <v>0</v>
      </c>
      <c r="AV254" s="39">
        <v>9.6280000000000001</v>
      </c>
      <c r="AW254" s="39">
        <v>0</v>
      </c>
      <c r="AX254" s="39">
        <v>0</v>
      </c>
      <c r="AY254" s="39">
        <v>0.19500000000000001</v>
      </c>
      <c r="AZ254" s="39">
        <v>1.228</v>
      </c>
      <c r="BA254" s="39">
        <v>0</v>
      </c>
      <c r="BB254" s="39">
        <v>0</v>
      </c>
      <c r="BC254" s="39">
        <v>0</v>
      </c>
      <c r="BD254" s="39">
        <v>0</v>
      </c>
      <c r="BE254" s="39">
        <v>0</v>
      </c>
      <c r="BF254" s="39">
        <v>0</v>
      </c>
      <c r="BG254" s="39">
        <v>0</v>
      </c>
      <c r="BH254" s="39">
        <v>2.3079999999999998</v>
      </c>
      <c r="BI254" s="39">
        <v>0</v>
      </c>
      <c r="BJ254" s="39">
        <v>0</v>
      </c>
      <c r="BK254" s="39">
        <v>0</v>
      </c>
    </row>
    <row r="255" spans="1:63" x14ac:dyDescent="0.2">
      <c r="A255" s="30">
        <f t="shared" si="42"/>
        <v>2033</v>
      </c>
      <c r="D255" s="30">
        <f t="shared" si="43"/>
        <v>6</v>
      </c>
      <c r="E255" s="30">
        <f t="shared" si="34"/>
        <v>48</v>
      </c>
      <c r="F255" s="30">
        <f t="shared" si="35"/>
        <v>36</v>
      </c>
      <c r="G255" s="30">
        <f t="shared" si="36"/>
        <v>20</v>
      </c>
      <c r="H255" s="30">
        <f t="shared" si="37"/>
        <v>0</v>
      </c>
      <c r="I255" s="30">
        <f t="shared" si="38"/>
        <v>0</v>
      </c>
      <c r="J255" s="30">
        <f t="shared" si="39"/>
        <v>0</v>
      </c>
      <c r="K255" s="30">
        <f t="shared" si="40"/>
        <v>0</v>
      </c>
      <c r="L255" s="30">
        <f t="shared" si="41"/>
        <v>12</v>
      </c>
      <c r="M255" s="38">
        <v>48914</v>
      </c>
      <c r="N255" s="39">
        <v>6.81</v>
      </c>
      <c r="O255" s="39">
        <v>2.597</v>
      </c>
      <c r="P255" s="39">
        <v>28.856999999999999</v>
      </c>
      <c r="Q255" s="39">
        <v>0.217</v>
      </c>
      <c r="R255" s="39">
        <v>0.51800000000000002</v>
      </c>
      <c r="S255" s="39">
        <v>25.193000000000001</v>
      </c>
      <c r="T255" s="39">
        <v>3.347</v>
      </c>
      <c r="U255" s="39">
        <v>10.214</v>
      </c>
      <c r="V255" s="39">
        <v>35.871000000000002</v>
      </c>
      <c r="W255" s="39">
        <v>0.67300000000000004</v>
      </c>
      <c r="X255" s="39">
        <v>11.494999999999999</v>
      </c>
      <c r="Y255" s="39">
        <v>0.53100000000000003</v>
      </c>
      <c r="Z255" s="39">
        <v>2.6280000000000001</v>
      </c>
      <c r="AA255" s="39">
        <v>9.6579999999999995</v>
      </c>
      <c r="AB255" s="39">
        <v>4.6669999999999998</v>
      </c>
      <c r="AC255" s="39">
        <v>23.076000000000001</v>
      </c>
      <c r="AD255" s="39">
        <v>0.97699999999999998</v>
      </c>
      <c r="AE255" s="39">
        <v>14.28</v>
      </c>
      <c r="AF255" s="39">
        <v>23.844999999999999</v>
      </c>
      <c r="AG255" s="39">
        <v>0</v>
      </c>
      <c r="AH255" s="39">
        <v>6.6210000000000004</v>
      </c>
      <c r="AI255" s="39">
        <v>8.1660000000000004</v>
      </c>
      <c r="AJ255" s="39">
        <v>28.821000000000002</v>
      </c>
      <c r="AK255" s="39">
        <v>6.9000000000000006E-2</v>
      </c>
      <c r="AL255" s="39">
        <v>1.4159999999999999</v>
      </c>
      <c r="AM255" s="39">
        <v>16.356000000000002</v>
      </c>
      <c r="AN255" s="39">
        <v>9.9350000000000005</v>
      </c>
      <c r="AO255" s="39">
        <v>1.7270000000000001</v>
      </c>
      <c r="AP255" s="39">
        <v>17.09</v>
      </c>
      <c r="AQ255" s="39">
        <v>0.28100000000000003</v>
      </c>
      <c r="AR255" s="39">
        <v>1.4390000000000001</v>
      </c>
      <c r="AS255" s="39">
        <v>13.112</v>
      </c>
      <c r="AT255" s="39">
        <v>29.024000000000001</v>
      </c>
      <c r="AU255" s="39">
        <v>9.2999999999999999E-2</v>
      </c>
      <c r="AV255" s="39">
        <v>4.9960000000000004</v>
      </c>
      <c r="AW255" s="39">
        <v>8.3919999999999995</v>
      </c>
      <c r="AX255" s="39">
        <v>0.03</v>
      </c>
      <c r="AY255" s="39">
        <v>14.946999999999999</v>
      </c>
      <c r="AZ255" s="39">
        <v>20.597000000000001</v>
      </c>
      <c r="BA255" s="39">
        <v>0.90700000000000003</v>
      </c>
      <c r="BB255" s="39">
        <v>10.256</v>
      </c>
      <c r="BC255" s="39">
        <v>1.3089999999999999</v>
      </c>
      <c r="BD255" s="39">
        <v>11.923</v>
      </c>
      <c r="BE255" s="39">
        <v>0.35299999999999998</v>
      </c>
      <c r="BF255" s="39">
        <v>13.195</v>
      </c>
      <c r="BG255" s="39">
        <v>0</v>
      </c>
      <c r="BH255" s="39">
        <v>0.70699999999999996</v>
      </c>
      <c r="BI255" s="39">
        <v>49.48</v>
      </c>
      <c r="BJ255" s="39">
        <v>19.154</v>
      </c>
      <c r="BK255" s="39">
        <v>2.3159999999999998</v>
      </c>
    </row>
    <row r="256" spans="1:63" x14ac:dyDescent="0.2">
      <c r="A256" s="30">
        <f t="shared" si="42"/>
        <v>2034</v>
      </c>
      <c r="D256" s="30">
        <f t="shared" si="43"/>
        <v>7</v>
      </c>
      <c r="E256" s="30">
        <f t="shared" si="34"/>
        <v>46</v>
      </c>
      <c r="F256" s="30">
        <f t="shared" si="35"/>
        <v>44</v>
      </c>
      <c r="G256" s="30">
        <f t="shared" si="36"/>
        <v>20</v>
      </c>
      <c r="H256" s="30">
        <f t="shared" si="37"/>
        <v>4</v>
      </c>
      <c r="I256" s="30">
        <f t="shared" si="38"/>
        <v>0</v>
      </c>
      <c r="J256" s="30">
        <f t="shared" si="39"/>
        <v>0</v>
      </c>
      <c r="K256" s="30">
        <f t="shared" si="40"/>
        <v>0</v>
      </c>
      <c r="L256" s="30">
        <f t="shared" si="41"/>
        <v>1</v>
      </c>
      <c r="M256" s="38">
        <v>48945</v>
      </c>
      <c r="N256" s="39">
        <v>1.6879999999999999</v>
      </c>
      <c r="O256" s="39">
        <v>37.29</v>
      </c>
      <c r="P256" s="39">
        <v>10.085000000000001</v>
      </c>
      <c r="Q256" s="39">
        <v>7.431</v>
      </c>
      <c r="R256" s="39">
        <v>15.252000000000001</v>
      </c>
      <c r="S256" s="39">
        <v>2.15</v>
      </c>
      <c r="T256" s="39">
        <v>5.3369999999999997</v>
      </c>
      <c r="U256" s="39">
        <v>14.587999999999999</v>
      </c>
      <c r="V256" s="39">
        <v>20.236999999999998</v>
      </c>
      <c r="W256" s="39">
        <v>1.353</v>
      </c>
      <c r="X256" s="39">
        <v>32.073</v>
      </c>
      <c r="Y256" s="39">
        <v>0</v>
      </c>
      <c r="Z256" s="39">
        <v>7.2709999999999999</v>
      </c>
      <c r="AA256" s="39">
        <v>3.1859999999999999</v>
      </c>
      <c r="AB256" s="39">
        <v>0.52500000000000002</v>
      </c>
      <c r="AC256" s="39">
        <v>54.387999999999998</v>
      </c>
      <c r="AD256" s="39">
        <v>2.806</v>
      </c>
      <c r="AE256" s="39">
        <v>14.112</v>
      </c>
      <c r="AF256" s="39">
        <v>5.2939999999999996</v>
      </c>
      <c r="AG256" s="39">
        <v>9.2799999999999994</v>
      </c>
      <c r="AH256" s="39">
        <v>19</v>
      </c>
      <c r="AI256" s="39">
        <v>3.3069999999999999</v>
      </c>
      <c r="AJ256" s="39">
        <v>6.452</v>
      </c>
      <c r="AK256" s="39">
        <v>6.2080000000000002</v>
      </c>
      <c r="AL256" s="39">
        <v>15.244999999999999</v>
      </c>
      <c r="AM256" s="39">
        <v>2.4529999999999998</v>
      </c>
      <c r="AN256" s="39">
        <v>4.9210000000000003</v>
      </c>
      <c r="AO256" s="39">
        <v>33.948999999999998</v>
      </c>
      <c r="AP256" s="39">
        <v>14.144</v>
      </c>
      <c r="AQ256" s="39">
        <v>3.38</v>
      </c>
      <c r="AR256" s="39">
        <v>24.065999999999999</v>
      </c>
      <c r="AS256" s="39">
        <v>0</v>
      </c>
      <c r="AT256" s="39">
        <v>0</v>
      </c>
      <c r="AU256" s="39">
        <v>55.356999999999999</v>
      </c>
      <c r="AV256" s="39">
        <v>11.839</v>
      </c>
      <c r="AW256" s="39">
        <v>5.7119999999999997</v>
      </c>
      <c r="AX256" s="39">
        <v>5.3879999999999999</v>
      </c>
      <c r="AY256" s="39">
        <v>7.6550000000000002</v>
      </c>
      <c r="AZ256" s="39">
        <v>77.17</v>
      </c>
      <c r="BA256" s="39">
        <v>0</v>
      </c>
      <c r="BB256" s="39">
        <v>1.155</v>
      </c>
      <c r="BC256" s="39">
        <v>15.92</v>
      </c>
      <c r="BD256" s="39">
        <v>4.4249999999999998</v>
      </c>
      <c r="BE256" s="39">
        <v>9.9149999999999991</v>
      </c>
      <c r="BF256" s="39">
        <v>16.436</v>
      </c>
      <c r="BG256" s="39">
        <v>7.0549999999999997</v>
      </c>
      <c r="BH256" s="39">
        <v>16.992000000000001</v>
      </c>
      <c r="BI256" s="39">
        <v>3.105</v>
      </c>
      <c r="BJ256" s="39">
        <v>58.414999999999999</v>
      </c>
      <c r="BK256" s="39">
        <v>0.84</v>
      </c>
    </row>
    <row r="257" spans="1:63" x14ac:dyDescent="0.2">
      <c r="A257" s="30">
        <f t="shared" si="42"/>
        <v>2034</v>
      </c>
      <c r="D257" s="30">
        <f t="shared" si="43"/>
        <v>1</v>
      </c>
      <c r="E257" s="30">
        <f t="shared" si="34"/>
        <v>36</v>
      </c>
      <c r="F257" s="30">
        <f t="shared" si="35"/>
        <v>21</v>
      </c>
      <c r="G257" s="30">
        <f t="shared" si="36"/>
        <v>4</v>
      </c>
      <c r="H257" s="30">
        <f t="shared" si="37"/>
        <v>0</v>
      </c>
      <c r="I257" s="30">
        <f t="shared" si="38"/>
        <v>0</v>
      </c>
      <c r="J257" s="30">
        <f t="shared" si="39"/>
        <v>0</v>
      </c>
      <c r="K257" s="30">
        <f t="shared" si="40"/>
        <v>0</v>
      </c>
      <c r="L257" s="30">
        <f t="shared" si="41"/>
        <v>2</v>
      </c>
      <c r="M257" s="38">
        <v>48976</v>
      </c>
      <c r="N257" s="39">
        <v>7.9000000000000001E-2</v>
      </c>
      <c r="O257" s="39">
        <v>0.745</v>
      </c>
      <c r="P257" s="39">
        <v>0</v>
      </c>
      <c r="Q257" s="39">
        <v>1.486</v>
      </c>
      <c r="R257" s="39">
        <v>0</v>
      </c>
      <c r="S257" s="39">
        <v>0.55400000000000005</v>
      </c>
      <c r="T257" s="39">
        <v>2.2429999999999999</v>
      </c>
      <c r="U257" s="39">
        <v>0.126</v>
      </c>
      <c r="V257" s="39">
        <v>8.8670000000000009</v>
      </c>
      <c r="W257" s="39">
        <v>0</v>
      </c>
      <c r="X257" s="39">
        <v>6.3940000000000001</v>
      </c>
      <c r="Y257" s="39">
        <v>0</v>
      </c>
      <c r="Z257" s="39">
        <v>0.77600000000000002</v>
      </c>
      <c r="AA257" s="39">
        <v>2.37</v>
      </c>
      <c r="AB257" s="39">
        <v>5.8999999999999997E-2</v>
      </c>
      <c r="AC257" s="39">
        <v>1.8280000000000001</v>
      </c>
      <c r="AD257" s="39">
        <v>0</v>
      </c>
      <c r="AE257" s="39">
        <v>2.444</v>
      </c>
      <c r="AF257" s="39">
        <v>0.70499999999999996</v>
      </c>
      <c r="AG257" s="39">
        <v>7.1999999999999995E-2</v>
      </c>
      <c r="AH257" s="39">
        <v>0.52200000000000002</v>
      </c>
      <c r="AI257" s="39">
        <v>1.119</v>
      </c>
      <c r="AJ257" s="39">
        <v>0.62</v>
      </c>
      <c r="AK257" s="39">
        <v>18.324000000000002</v>
      </c>
      <c r="AL257" s="39">
        <v>0</v>
      </c>
      <c r="AM257" s="39">
        <v>4.899</v>
      </c>
      <c r="AN257" s="39">
        <v>0</v>
      </c>
      <c r="AO257" s="39">
        <v>23.994</v>
      </c>
      <c r="AP257" s="39">
        <v>0.70399999999999996</v>
      </c>
      <c r="AQ257" s="39">
        <v>1.1739999999999999</v>
      </c>
      <c r="AR257" s="39">
        <v>3.613</v>
      </c>
      <c r="AS257" s="39">
        <v>0.747</v>
      </c>
      <c r="AT257" s="39">
        <v>8.2360000000000007</v>
      </c>
      <c r="AU257" s="39">
        <v>0</v>
      </c>
      <c r="AV257" s="39">
        <v>4.9400000000000004</v>
      </c>
      <c r="AW257" s="39">
        <v>0.41799999999999998</v>
      </c>
      <c r="AX257" s="39">
        <v>0</v>
      </c>
      <c r="AY257" s="39">
        <v>1.645</v>
      </c>
      <c r="AZ257" s="39">
        <v>0.80100000000000005</v>
      </c>
      <c r="BA257" s="39">
        <v>0.64500000000000002</v>
      </c>
      <c r="BB257" s="39">
        <v>1.0720000000000001</v>
      </c>
      <c r="BC257" s="39">
        <v>0</v>
      </c>
      <c r="BD257" s="39">
        <v>0</v>
      </c>
      <c r="BE257" s="39">
        <v>15.106999999999999</v>
      </c>
      <c r="BF257" s="39">
        <v>28.349</v>
      </c>
      <c r="BG257" s="39">
        <v>0</v>
      </c>
      <c r="BH257" s="39">
        <v>9.4350000000000005</v>
      </c>
      <c r="BI257" s="39">
        <v>0</v>
      </c>
      <c r="BJ257" s="39">
        <v>3.69</v>
      </c>
      <c r="BK257" s="39">
        <v>0</v>
      </c>
    </row>
    <row r="258" spans="1:63" x14ac:dyDescent="0.2">
      <c r="A258" s="30">
        <f t="shared" si="42"/>
        <v>2034</v>
      </c>
      <c r="D258" s="30">
        <f t="shared" si="43"/>
        <v>1</v>
      </c>
      <c r="E258" s="30">
        <f t="shared" si="34"/>
        <v>47</v>
      </c>
      <c r="F258" s="30">
        <f t="shared" si="35"/>
        <v>38</v>
      </c>
      <c r="G258" s="30">
        <f t="shared" si="36"/>
        <v>4</v>
      </c>
      <c r="H258" s="30">
        <f t="shared" si="37"/>
        <v>0</v>
      </c>
      <c r="I258" s="30">
        <f t="shared" si="38"/>
        <v>0</v>
      </c>
      <c r="J258" s="30">
        <f t="shared" si="39"/>
        <v>0</v>
      </c>
      <c r="K258" s="30">
        <f t="shared" si="40"/>
        <v>0</v>
      </c>
      <c r="L258" s="30">
        <f t="shared" si="41"/>
        <v>3</v>
      </c>
      <c r="M258" s="38">
        <v>49004</v>
      </c>
      <c r="N258" s="39">
        <v>19.829000000000001</v>
      </c>
      <c r="O258" s="39">
        <v>0.67</v>
      </c>
      <c r="P258" s="39">
        <v>9.2520000000000007</v>
      </c>
      <c r="Q258" s="39">
        <v>0</v>
      </c>
      <c r="R258" s="39">
        <v>6.2859999999999996</v>
      </c>
      <c r="S258" s="39">
        <v>2.613</v>
      </c>
      <c r="T258" s="39">
        <v>6.7469999999999999</v>
      </c>
      <c r="U258" s="39">
        <v>0.29199999999999998</v>
      </c>
      <c r="V258" s="39">
        <v>7.4219999999999997</v>
      </c>
      <c r="W258" s="39">
        <v>0.84199999999999997</v>
      </c>
      <c r="X258" s="39">
        <v>4.0350000000000001</v>
      </c>
      <c r="Y258" s="39">
        <v>2.274</v>
      </c>
      <c r="Z258" s="39">
        <v>25.791</v>
      </c>
      <c r="AA258" s="39">
        <v>0.71799999999999997</v>
      </c>
      <c r="AB258" s="39">
        <v>1.238</v>
      </c>
      <c r="AC258" s="39">
        <v>2.4390000000000001</v>
      </c>
      <c r="AD258" s="39">
        <v>4.8529999999999998</v>
      </c>
      <c r="AE258" s="39">
        <v>0</v>
      </c>
      <c r="AF258" s="39">
        <v>1.21</v>
      </c>
      <c r="AG258" s="39">
        <v>8.8309999999999995</v>
      </c>
      <c r="AH258" s="39">
        <v>0.32600000000000001</v>
      </c>
      <c r="AI258" s="39">
        <v>2.9889999999999999</v>
      </c>
      <c r="AJ258" s="39">
        <v>1.502</v>
      </c>
      <c r="AK258" s="39">
        <v>9.5210000000000008</v>
      </c>
      <c r="AL258" s="39">
        <v>1.659</v>
      </c>
      <c r="AM258" s="39">
        <v>1.179</v>
      </c>
      <c r="AN258" s="39">
        <v>0.96</v>
      </c>
      <c r="AO258" s="39">
        <v>8.8580000000000005</v>
      </c>
      <c r="AP258" s="39">
        <v>0</v>
      </c>
      <c r="AQ258" s="39">
        <v>10.721</v>
      </c>
      <c r="AR258" s="39">
        <v>4.0949999999999998</v>
      </c>
      <c r="AS258" s="39">
        <v>0.91900000000000004</v>
      </c>
      <c r="AT258" s="39">
        <v>1.2949999999999999</v>
      </c>
      <c r="AU258" s="39">
        <v>3.2080000000000002</v>
      </c>
      <c r="AV258" s="39">
        <v>0.76</v>
      </c>
      <c r="AW258" s="39">
        <v>4.617</v>
      </c>
      <c r="AX258" s="39">
        <v>1.7589999999999999</v>
      </c>
      <c r="AY258" s="39">
        <v>3.02</v>
      </c>
      <c r="AZ258" s="39">
        <v>1.2110000000000001</v>
      </c>
      <c r="BA258" s="39">
        <v>3.5059999999999998</v>
      </c>
      <c r="BB258" s="39">
        <v>14.96</v>
      </c>
      <c r="BC258" s="39">
        <v>5.4080000000000004</v>
      </c>
      <c r="BD258" s="39">
        <v>6.2619999999999996</v>
      </c>
      <c r="BE258" s="39">
        <v>0.69899999999999995</v>
      </c>
      <c r="BF258" s="39">
        <v>1.3959999999999999</v>
      </c>
      <c r="BG258" s="39">
        <v>2.4359999999999999</v>
      </c>
      <c r="BH258" s="39">
        <v>3.3740000000000001</v>
      </c>
      <c r="BI258" s="39">
        <v>3.1059999999999999</v>
      </c>
      <c r="BJ258" s="39">
        <v>3.9140000000000001</v>
      </c>
      <c r="BK258" s="39">
        <v>1.2649999999999999</v>
      </c>
    </row>
    <row r="259" spans="1:63" x14ac:dyDescent="0.2">
      <c r="A259" s="30">
        <f t="shared" si="42"/>
        <v>2034</v>
      </c>
      <c r="D259" s="30">
        <f t="shared" si="43"/>
        <v>0</v>
      </c>
      <c r="E259" s="30">
        <f t="shared" si="34"/>
        <v>7</v>
      </c>
      <c r="F259" s="30">
        <f t="shared" si="35"/>
        <v>3</v>
      </c>
      <c r="G259" s="30">
        <f t="shared" si="36"/>
        <v>0</v>
      </c>
      <c r="H259" s="30">
        <f t="shared" si="37"/>
        <v>0</v>
      </c>
      <c r="I259" s="30">
        <f t="shared" si="38"/>
        <v>0</v>
      </c>
      <c r="J259" s="30">
        <f t="shared" si="39"/>
        <v>0</v>
      </c>
      <c r="K259" s="30">
        <f t="shared" si="40"/>
        <v>0</v>
      </c>
      <c r="L259" s="30">
        <f t="shared" si="41"/>
        <v>4</v>
      </c>
      <c r="M259" s="38">
        <v>49035</v>
      </c>
      <c r="N259" s="39">
        <v>0.97899999999999998</v>
      </c>
      <c r="O259" s="39">
        <v>0</v>
      </c>
      <c r="P259" s="39">
        <v>0</v>
      </c>
      <c r="Q259" s="39">
        <v>0</v>
      </c>
      <c r="R259" s="39">
        <v>0.23100000000000001</v>
      </c>
      <c r="S259" s="39">
        <v>0</v>
      </c>
      <c r="T259" s="39">
        <v>0</v>
      </c>
      <c r="U259" s="39">
        <v>0</v>
      </c>
      <c r="V259" s="39">
        <v>1.9039999999999999</v>
      </c>
      <c r="W259" s="39">
        <v>0</v>
      </c>
      <c r="X259" s="39">
        <v>9.9000000000000005E-2</v>
      </c>
      <c r="Y259" s="39">
        <v>0</v>
      </c>
      <c r="Z259" s="39">
        <v>0.70399999999999996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  <c r="AN259" s="39">
        <v>0</v>
      </c>
      <c r="AO259" s="39">
        <v>0</v>
      </c>
      <c r="AP259" s="39">
        <v>2.9430000000000001</v>
      </c>
      <c r="AQ259" s="39">
        <v>0</v>
      </c>
      <c r="AR259" s="39">
        <v>0</v>
      </c>
      <c r="AS259" s="39">
        <v>0</v>
      </c>
      <c r="AT259" s="39">
        <v>0</v>
      </c>
      <c r="AU259" s="39">
        <v>0</v>
      </c>
      <c r="AV259" s="39">
        <v>0</v>
      </c>
      <c r="AW259" s="39">
        <v>0</v>
      </c>
      <c r="AX259" s="39">
        <v>0</v>
      </c>
      <c r="AY259" s="39">
        <v>0</v>
      </c>
      <c r="AZ259" s="39">
        <v>1.268</v>
      </c>
      <c r="BA259" s="39">
        <v>0</v>
      </c>
      <c r="BB259" s="39">
        <v>0</v>
      </c>
      <c r="BC259" s="39">
        <v>0</v>
      </c>
      <c r="BD259" s="39">
        <v>0</v>
      </c>
      <c r="BE259" s="39">
        <v>0</v>
      </c>
      <c r="BF259" s="39">
        <v>0</v>
      </c>
      <c r="BG259" s="39">
        <v>0</v>
      </c>
      <c r="BH259" s="39">
        <v>0</v>
      </c>
      <c r="BI259" s="39">
        <v>0</v>
      </c>
      <c r="BJ259" s="39">
        <v>0</v>
      </c>
      <c r="BK259" s="39">
        <v>0</v>
      </c>
    </row>
    <row r="260" spans="1:63" x14ac:dyDescent="0.2">
      <c r="A260" s="30">
        <f t="shared" si="42"/>
        <v>2034</v>
      </c>
      <c r="D260" s="30">
        <f t="shared" si="43"/>
        <v>1</v>
      </c>
      <c r="E260" s="30">
        <f t="shared" si="34"/>
        <v>15</v>
      </c>
      <c r="F260" s="30">
        <f t="shared" si="35"/>
        <v>10</v>
      </c>
      <c r="G260" s="30">
        <f t="shared" si="36"/>
        <v>1</v>
      </c>
      <c r="H260" s="30">
        <f t="shared" si="37"/>
        <v>0</v>
      </c>
      <c r="I260" s="30">
        <f t="shared" si="38"/>
        <v>0</v>
      </c>
      <c r="J260" s="30">
        <f t="shared" si="39"/>
        <v>0</v>
      </c>
      <c r="K260" s="30">
        <f t="shared" si="40"/>
        <v>0</v>
      </c>
      <c r="L260" s="30">
        <f t="shared" si="41"/>
        <v>5</v>
      </c>
      <c r="M260" s="38">
        <v>49065</v>
      </c>
      <c r="N260" s="39">
        <v>1.36</v>
      </c>
      <c r="O260" s="39">
        <v>0</v>
      </c>
      <c r="P260" s="39">
        <v>0</v>
      </c>
      <c r="Q260" s="39">
        <v>31.821000000000002</v>
      </c>
      <c r="R260" s="39">
        <v>0.53900000000000003</v>
      </c>
      <c r="S260" s="39">
        <v>0</v>
      </c>
      <c r="T260" s="39">
        <v>0.254</v>
      </c>
      <c r="U260" s="39">
        <v>0</v>
      </c>
      <c r="V260" s="39">
        <v>0</v>
      </c>
      <c r="W260" s="39">
        <v>0.14899999999999999</v>
      </c>
      <c r="X260" s="39">
        <v>0</v>
      </c>
      <c r="Y260" s="39">
        <v>0</v>
      </c>
      <c r="Z260" s="39">
        <v>2.7570000000000001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3.9820000000000002</v>
      </c>
      <c r="AI260" s="39">
        <v>0.97299999999999998</v>
      </c>
      <c r="AJ260" s="39">
        <v>0</v>
      </c>
      <c r="AK260" s="39">
        <v>0.10299999999999999</v>
      </c>
      <c r="AL260" s="39">
        <v>0</v>
      </c>
      <c r="AM260" s="39">
        <v>1.2629999999999999</v>
      </c>
      <c r="AN260" s="39">
        <v>1.2929999999999999</v>
      </c>
      <c r="AO260" s="39">
        <v>0</v>
      </c>
      <c r="AP260" s="39">
        <v>4.0010000000000003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1.6919999999999999</v>
      </c>
      <c r="AX260" s="39">
        <v>2.1640000000000001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1.109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</row>
    <row r="261" spans="1:63" x14ac:dyDescent="0.2">
      <c r="A261" s="30">
        <f t="shared" si="42"/>
        <v>2034</v>
      </c>
      <c r="D261" s="30">
        <f t="shared" si="43"/>
        <v>1</v>
      </c>
      <c r="E261" s="30">
        <f t="shared" si="34"/>
        <v>24</v>
      </c>
      <c r="F261" s="30">
        <f t="shared" si="35"/>
        <v>6</v>
      </c>
      <c r="G261" s="30">
        <f t="shared" si="36"/>
        <v>2</v>
      </c>
      <c r="H261" s="30">
        <f t="shared" si="37"/>
        <v>0</v>
      </c>
      <c r="I261" s="30">
        <f t="shared" si="38"/>
        <v>0</v>
      </c>
      <c r="J261" s="30">
        <f t="shared" si="39"/>
        <v>0</v>
      </c>
      <c r="K261" s="30">
        <f t="shared" si="40"/>
        <v>0</v>
      </c>
      <c r="L261" s="30">
        <f t="shared" si="41"/>
        <v>6</v>
      </c>
      <c r="M261" s="38">
        <v>49096</v>
      </c>
      <c r="N261" s="39">
        <v>0</v>
      </c>
      <c r="O261" s="39">
        <v>11.49</v>
      </c>
      <c r="P261" s="39">
        <v>0</v>
      </c>
      <c r="Q261" s="39">
        <v>3.2970000000000002</v>
      </c>
      <c r="R261" s="39">
        <v>0</v>
      </c>
      <c r="S261" s="39">
        <v>0</v>
      </c>
      <c r="T261" s="39">
        <v>0</v>
      </c>
      <c r="U261" s="39">
        <v>0</v>
      </c>
      <c r="V261" s="39">
        <v>0.86199999999999999</v>
      </c>
      <c r="W261" s="39">
        <v>0</v>
      </c>
      <c r="X261" s="39">
        <v>2.0680000000000001</v>
      </c>
      <c r="Y261" s="39">
        <v>1.0609999999999999</v>
      </c>
      <c r="Z261" s="39">
        <v>0.497</v>
      </c>
      <c r="AA261" s="39">
        <v>0.80200000000000005</v>
      </c>
      <c r="AB261" s="39">
        <v>0.501</v>
      </c>
      <c r="AC261" s="39">
        <v>0.77300000000000002</v>
      </c>
      <c r="AD261" s="39">
        <v>0</v>
      </c>
      <c r="AE261" s="39">
        <v>0</v>
      </c>
      <c r="AF261" s="39">
        <v>0</v>
      </c>
      <c r="AG261" s="39">
        <v>0.34200000000000003</v>
      </c>
      <c r="AH261" s="39">
        <v>0.33100000000000002</v>
      </c>
      <c r="AI261" s="39">
        <v>0</v>
      </c>
      <c r="AJ261" s="39">
        <v>0.67200000000000004</v>
      </c>
      <c r="AK261" s="39">
        <v>0</v>
      </c>
      <c r="AL261" s="39">
        <v>0</v>
      </c>
      <c r="AM261" s="39">
        <v>4.2030000000000003</v>
      </c>
      <c r="AN261" s="39">
        <v>0.109</v>
      </c>
      <c r="AO261" s="39">
        <v>0.29699999999999999</v>
      </c>
      <c r="AP261" s="39">
        <v>0.40300000000000002</v>
      </c>
      <c r="AQ261" s="39">
        <v>0</v>
      </c>
      <c r="AR261" s="39">
        <v>0</v>
      </c>
      <c r="AS261" s="39">
        <v>0</v>
      </c>
      <c r="AT261" s="39">
        <v>0</v>
      </c>
      <c r="AU261" s="39">
        <v>27.24</v>
      </c>
      <c r="AV261" s="39">
        <v>0</v>
      </c>
      <c r="AW261" s="39">
        <v>0.47299999999999998</v>
      </c>
      <c r="AX261" s="39">
        <v>3.4000000000000002E-2</v>
      </c>
      <c r="AY261" s="39">
        <v>0.39800000000000002</v>
      </c>
      <c r="AZ261" s="39">
        <v>0</v>
      </c>
      <c r="BA261" s="39">
        <v>0</v>
      </c>
      <c r="BB261" s="39">
        <v>0.53100000000000003</v>
      </c>
      <c r="BC261" s="39">
        <v>0.74399999999999999</v>
      </c>
      <c r="BD261" s="39">
        <v>0</v>
      </c>
      <c r="BE261" s="39">
        <v>0</v>
      </c>
      <c r="BF261" s="39">
        <v>0.40100000000000002</v>
      </c>
      <c r="BG261" s="39">
        <v>0</v>
      </c>
      <c r="BH261" s="39">
        <v>0</v>
      </c>
      <c r="BI261" s="39">
        <v>0.78400000000000003</v>
      </c>
      <c r="BJ261" s="39">
        <v>0</v>
      </c>
      <c r="BK261" s="39">
        <v>0</v>
      </c>
    </row>
    <row r="262" spans="1:63" x14ac:dyDescent="0.2">
      <c r="A262" s="30">
        <f t="shared" si="42"/>
        <v>2034</v>
      </c>
      <c r="D262" s="30">
        <f t="shared" si="43"/>
        <v>32</v>
      </c>
      <c r="E262" s="30">
        <f t="shared" si="34"/>
        <v>50</v>
      </c>
      <c r="F262" s="30">
        <f t="shared" si="35"/>
        <v>49</v>
      </c>
      <c r="G262" s="30">
        <f t="shared" si="36"/>
        <v>45</v>
      </c>
      <c r="H262" s="30">
        <f t="shared" si="37"/>
        <v>8</v>
      </c>
      <c r="I262" s="30">
        <f t="shared" si="38"/>
        <v>1</v>
      </c>
      <c r="J262" s="30">
        <f t="shared" si="39"/>
        <v>0</v>
      </c>
      <c r="K262" s="30">
        <f t="shared" si="40"/>
        <v>0</v>
      </c>
      <c r="L262" s="30">
        <f t="shared" si="41"/>
        <v>7</v>
      </c>
      <c r="M262" s="38">
        <v>49126</v>
      </c>
      <c r="N262" s="39">
        <v>96.344999999999999</v>
      </c>
      <c r="O262" s="39">
        <v>0.7</v>
      </c>
      <c r="P262" s="39">
        <v>53.503999999999998</v>
      </c>
      <c r="Q262" s="39">
        <v>15.349</v>
      </c>
      <c r="R262" s="39">
        <v>26.783000000000001</v>
      </c>
      <c r="S262" s="39">
        <v>27.625</v>
      </c>
      <c r="T262" s="39">
        <v>10.063000000000001</v>
      </c>
      <c r="U262" s="39">
        <v>48.744999999999997</v>
      </c>
      <c r="V262" s="39">
        <v>36.44</v>
      </c>
      <c r="W262" s="39">
        <v>19.991</v>
      </c>
      <c r="X262" s="39">
        <v>33.137</v>
      </c>
      <c r="Y262" s="39">
        <v>20.498000000000001</v>
      </c>
      <c r="Z262" s="39">
        <v>26.797999999999998</v>
      </c>
      <c r="AA262" s="39">
        <v>29.381</v>
      </c>
      <c r="AB262" s="39">
        <v>25.867000000000001</v>
      </c>
      <c r="AC262" s="39">
        <v>31.286999999999999</v>
      </c>
      <c r="AD262" s="39">
        <v>41.405000000000001</v>
      </c>
      <c r="AE262" s="39">
        <v>19.526</v>
      </c>
      <c r="AF262" s="39">
        <v>32.734000000000002</v>
      </c>
      <c r="AG262" s="39">
        <v>24.535</v>
      </c>
      <c r="AH262" s="39">
        <v>30.315000000000001</v>
      </c>
      <c r="AI262" s="39">
        <v>56.497999999999998</v>
      </c>
      <c r="AJ262" s="39">
        <v>12.369</v>
      </c>
      <c r="AK262" s="39">
        <v>50.767000000000003</v>
      </c>
      <c r="AL262" s="39">
        <v>26.135000000000002</v>
      </c>
      <c r="AM262" s="39">
        <v>31.83</v>
      </c>
      <c r="AN262" s="39">
        <v>13.932</v>
      </c>
      <c r="AO262" s="39">
        <v>46.71</v>
      </c>
      <c r="AP262" s="39">
        <v>6.3739999999999997</v>
      </c>
      <c r="AQ262" s="39">
        <v>54.335000000000001</v>
      </c>
      <c r="AR262" s="39">
        <v>18.369</v>
      </c>
      <c r="AS262" s="39">
        <v>39.328000000000003</v>
      </c>
      <c r="AT262" s="39">
        <v>51.353000000000002</v>
      </c>
      <c r="AU262" s="39">
        <v>9.4339999999999993</v>
      </c>
      <c r="AV262" s="39">
        <v>18.326000000000001</v>
      </c>
      <c r="AW262" s="39">
        <v>36.338999999999999</v>
      </c>
      <c r="AX262" s="39">
        <v>26.257999999999999</v>
      </c>
      <c r="AY262" s="39">
        <v>27.907</v>
      </c>
      <c r="AZ262" s="39">
        <v>3.0529999999999999</v>
      </c>
      <c r="BA262" s="39">
        <v>68.132000000000005</v>
      </c>
      <c r="BB262" s="39">
        <v>2.214</v>
      </c>
      <c r="BC262" s="39">
        <v>107.99299999999999</v>
      </c>
      <c r="BD262" s="39">
        <v>15.183999999999999</v>
      </c>
      <c r="BE262" s="39">
        <v>44.517000000000003</v>
      </c>
      <c r="BF262" s="39">
        <v>20.295999999999999</v>
      </c>
      <c r="BG262" s="39">
        <v>34.984999999999999</v>
      </c>
      <c r="BH262" s="39">
        <v>25.608000000000001</v>
      </c>
      <c r="BI262" s="39">
        <v>29.869</v>
      </c>
      <c r="BJ262" s="39">
        <v>19.029</v>
      </c>
      <c r="BK262" s="39">
        <v>39.786999999999999</v>
      </c>
    </row>
    <row r="263" spans="1:63" x14ac:dyDescent="0.2">
      <c r="A263" s="30">
        <f t="shared" si="42"/>
        <v>2034</v>
      </c>
      <c r="D263" s="30">
        <f t="shared" si="43"/>
        <v>1</v>
      </c>
      <c r="E263" s="30">
        <f t="shared" si="34"/>
        <v>50</v>
      </c>
      <c r="F263" s="30">
        <f t="shared" si="35"/>
        <v>46</v>
      </c>
      <c r="G263" s="30">
        <f t="shared" si="36"/>
        <v>10</v>
      </c>
      <c r="H263" s="30">
        <f t="shared" si="37"/>
        <v>0</v>
      </c>
      <c r="I263" s="30">
        <f t="shared" si="38"/>
        <v>0</v>
      </c>
      <c r="J263" s="30">
        <f t="shared" si="39"/>
        <v>0</v>
      </c>
      <c r="K263" s="30">
        <f t="shared" si="40"/>
        <v>0</v>
      </c>
      <c r="L263" s="30">
        <f t="shared" si="41"/>
        <v>8</v>
      </c>
      <c r="M263" s="38">
        <v>49157</v>
      </c>
      <c r="N263" s="39">
        <v>7.8959999999999999</v>
      </c>
      <c r="O263" s="39">
        <v>4.0309999999999997</v>
      </c>
      <c r="P263" s="39">
        <v>6.609</v>
      </c>
      <c r="Q263" s="39">
        <v>3.0590000000000002</v>
      </c>
      <c r="R263" s="39">
        <v>3.9039999999999999</v>
      </c>
      <c r="S263" s="39">
        <v>3.726</v>
      </c>
      <c r="T263" s="39">
        <v>7.9249999999999998</v>
      </c>
      <c r="U263" s="39">
        <v>4.0190000000000001</v>
      </c>
      <c r="V263" s="39">
        <v>2.17</v>
      </c>
      <c r="W263" s="39">
        <v>3.121</v>
      </c>
      <c r="X263" s="39">
        <v>4.6020000000000003</v>
      </c>
      <c r="Y263" s="39">
        <v>4.8559999999999999</v>
      </c>
      <c r="Z263" s="39">
        <v>11.734999999999999</v>
      </c>
      <c r="AA263" s="39">
        <v>3.2530000000000001</v>
      </c>
      <c r="AB263" s="39">
        <v>8.6539999999999999</v>
      </c>
      <c r="AC263" s="39">
        <v>4.3780000000000001</v>
      </c>
      <c r="AD263" s="39">
        <v>4.9320000000000004</v>
      </c>
      <c r="AE263" s="39">
        <v>0.50600000000000001</v>
      </c>
      <c r="AF263" s="39">
        <v>2.1509999999999998</v>
      </c>
      <c r="AG263" s="39">
        <v>21.123999999999999</v>
      </c>
      <c r="AH263" s="39">
        <v>21.390999999999998</v>
      </c>
      <c r="AI263" s="39">
        <v>4.4980000000000002</v>
      </c>
      <c r="AJ263" s="39">
        <v>7.734</v>
      </c>
      <c r="AK263" s="39">
        <v>1.3140000000000001</v>
      </c>
      <c r="AL263" s="39">
        <v>4.7</v>
      </c>
      <c r="AM263" s="39">
        <v>2.73</v>
      </c>
      <c r="AN263" s="39">
        <v>0.68300000000000005</v>
      </c>
      <c r="AO263" s="39">
        <v>13.52</v>
      </c>
      <c r="AP263" s="39">
        <v>3.94</v>
      </c>
      <c r="AQ263" s="39">
        <v>4.0369999999999999</v>
      </c>
      <c r="AR263" s="39">
        <v>7.94</v>
      </c>
      <c r="AS263" s="39">
        <v>1.012</v>
      </c>
      <c r="AT263" s="39">
        <v>3.528</v>
      </c>
      <c r="AU263" s="39">
        <v>38.526000000000003</v>
      </c>
      <c r="AV263" s="39">
        <v>1.56</v>
      </c>
      <c r="AW263" s="39">
        <v>21.815999999999999</v>
      </c>
      <c r="AX263" s="39">
        <v>3.8410000000000002</v>
      </c>
      <c r="AY263" s="39">
        <v>4.0949999999999998</v>
      </c>
      <c r="AZ263" s="39">
        <v>17.324999999999999</v>
      </c>
      <c r="BA263" s="39">
        <v>9.0999999999999998E-2</v>
      </c>
      <c r="BB263" s="39">
        <v>4.1950000000000003</v>
      </c>
      <c r="BC263" s="39">
        <v>5.6219999999999999</v>
      </c>
      <c r="BD263" s="39">
        <v>4.0380000000000003</v>
      </c>
      <c r="BE263" s="39">
        <v>17.149999999999999</v>
      </c>
      <c r="BF263" s="39">
        <v>0.86299999999999999</v>
      </c>
      <c r="BG263" s="39">
        <v>19.163</v>
      </c>
      <c r="BH263" s="39">
        <v>20.934999999999999</v>
      </c>
      <c r="BI263" s="39">
        <v>4.8650000000000002</v>
      </c>
      <c r="BJ263" s="39">
        <v>5.226</v>
      </c>
      <c r="BK263" s="39">
        <v>4.1980000000000004</v>
      </c>
    </row>
    <row r="264" spans="1:63" x14ac:dyDescent="0.2">
      <c r="A264" s="30">
        <f t="shared" si="42"/>
        <v>2034</v>
      </c>
      <c r="D264" s="30">
        <f t="shared" si="43"/>
        <v>2</v>
      </c>
      <c r="E264" s="30">
        <f t="shared" si="34"/>
        <v>50</v>
      </c>
      <c r="F264" s="30">
        <f t="shared" si="35"/>
        <v>46</v>
      </c>
      <c r="G264" s="30">
        <f t="shared" si="36"/>
        <v>21</v>
      </c>
      <c r="H264" s="30">
        <f t="shared" si="37"/>
        <v>1</v>
      </c>
      <c r="I264" s="30">
        <f t="shared" si="38"/>
        <v>0</v>
      </c>
      <c r="J264" s="30">
        <f t="shared" si="39"/>
        <v>0</v>
      </c>
      <c r="K264" s="30">
        <f t="shared" si="40"/>
        <v>0</v>
      </c>
      <c r="L264" s="30">
        <f t="shared" si="41"/>
        <v>9</v>
      </c>
      <c r="M264" s="38">
        <v>49188</v>
      </c>
      <c r="N264" s="39">
        <v>14.694000000000001</v>
      </c>
      <c r="O264" s="39">
        <v>0.39500000000000002</v>
      </c>
      <c r="P264" s="39">
        <v>2.5619999999999998</v>
      </c>
      <c r="Q264" s="39">
        <v>14.744</v>
      </c>
      <c r="R264" s="39">
        <v>16.756</v>
      </c>
      <c r="S264" s="39">
        <v>3.625</v>
      </c>
      <c r="T264" s="39">
        <v>3.157</v>
      </c>
      <c r="U264" s="39">
        <v>32.152000000000001</v>
      </c>
      <c r="V264" s="39">
        <v>13.04</v>
      </c>
      <c r="W264" s="39">
        <v>4.92</v>
      </c>
      <c r="X264" s="39">
        <v>10.847</v>
      </c>
      <c r="Y264" s="39">
        <v>1.4259999999999999</v>
      </c>
      <c r="Z264" s="39">
        <v>12.397</v>
      </c>
      <c r="AA264" s="39">
        <v>0.57899999999999996</v>
      </c>
      <c r="AB264" s="39">
        <v>15.005000000000001</v>
      </c>
      <c r="AC264" s="39">
        <v>1.488</v>
      </c>
      <c r="AD264" s="39">
        <v>24.972000000000001</v>
      </c>
      <c r="AE264" s="39">
        <v>2.2959999999999998</v>
      </c>
      <c r="AF264" s="39">
        <v>8.6760000000000002</v>
      </c>
      <c r="AG264" s="39">
        <v>2.6320000000000001</v>
      </c>
      <c r="AH264" s="39">
        <v>13.07</v>
      </c>
      <c r="AI264" s="39">
        <v>1.4450000000000001</v>
      </c>
      <c r="AJ264" s="39">
        <v>1.17</v>
      </c>
      <c r="AK264" s="39">
        <v>15.427</v>
      </c>
      <c r="AL264" s="39">
        <v>14.01</v>
      </c>
      <c r="AM264" s="39">
        <v>3.948</v>
      </c>
      <c r="AN264" s="39">
        <v>3.85</v>
      </c>
      <c r="AO264" s="39">
        <v>16.373999999999999</v>
      </c>
      <c r="AP264" s="39">
        <v>18.312999999999999</v>
      </c>
      <c r="AQ264" s="39">
        <v>2.9740000000000002</v>
      </c>
      <c r="AR264" s="39">
        <v>0.182</v>
      </c>
      <c r="AS264" s="39">
        <v>12.914999999999999</v>
      </c>
      <c r="AT264" s="39">
        <v>1.5069999999999999</v>
      </c>
      <c r="AU264" s="39">
        <v>8.3550000000000004</v>
      </c>
      <c r="AV264" s="39">
        <v>2.645</v>
      </c>
      <c r="AW264" s="39">
        <v>13.255000000000001</v>
      </c>
      <c r="AX264" s="39">
        <v>14.071</v>
      </c>
      <c r="AY264" s="39">
        <v>5.5819999999999999</v>
      </c>
      <c r="AZ264" s="39">
        <v>17.260999999999999</v>
      </c>
      <c r="BA264" s="39">
        <v>5.1219999999999999</v>
      </c>
      <c r="BB264" s="39">
        <v>6.6319999999999997</v>
      </c>
      <c r="BC264" s="39">
        <v>7.9240000000000004</v>
      </c>
      <c r="BD264" s="39">
        <v>2.6720000000000002</v>
      </c>
      <c r="BE264" s="39">
        <v>11.269</v>
      </c>
      <c r="BF264" s="39">
        <v>3.238</v>
      </c>
      <c r="BG264" s="39">
        <v>2.4750000000000001</v>
      </c>
      <c r="BH264" s="39">
        <v>0.221</v>
      </c>
      <c r="BI264" s="39">
        <v>60.082000000000001</v>
      </c>
      <c r="BJ264" s="39">
        <v>19.581</v>
      </c>
      <c r="BK264" s="39">
        <v>2.4300000000000002</v>
      </c>
    </row>
    <row r="265" spans="1:63" x14ac:dyDescent="0.2">
      <c r="A265" s="30">
        <f t="shared" si="42"/>
        <v>2034</v>
      </c>
      <c r="D265" s="30">
        <f t="shared" si="43"/>
        <v>2</v>
      </c>
      <c r="E265" s="30">
        <f t="shared" si="34"/>
        <v>48</v>
      </c>
      <c r="F265" s="30">
        <f t="shared" si="35"/>
        <v>42</v>
      </c>
      <c r="G265" s="30">
        <f t="shared" si="36"/>
        <v>16</v>
      </c>
      <c r="H265" s="30">
        <f t="shared" si="37"/>
        <v>0</v>
      </c>
      <c r="I265" s="30">
        <f t="shared" si="38"/>
        <v>0</v>
      </c>
      <c r="J265" s="30">
        <f t="shared" si="39"/>
        <v>0</v>
      </c>
      <c r="K265" s="30">
        <f t="shared" si="40"/>
        <v>0</v>
      </c>
      <c r="L265" s="30">
        <f t="shared" si="41"/>
        <v>10</v>
      </c>
      <c r="M265" s="38">
        <v>49218</v>
      </c>
      <c r="N265" s="39">
        <v>17.591999999999999</v>
      </c>
      <c r="O265" s="39">
        <v>0</v>
      </c>
      <c r="P265" s="39">
        <v>4.6449999999999996</v>
      </c>
      <c r="Q265" s="39">
        <v>4.0389999999999997</v>
      </c>
      <c r="R265" s="39">
        <v>2.5619999999999998</v>
      </c>
      <c r="S265" s="39">
        <v>8.5920000000000005</v>
      </c>
      <c r="T265" s="39">
        <v>18.803000000000001</v>
      </c>
      <c r="U265" s="39">
        <v>8.7379999999999995</v>
      </c>
      <c r="V265" s="39">
        <v>5.4960000000000004</v>
      </c>
      <c r="W265" s="39">
        <v>3.4910000000000001</v>
      </c>
      <c r="X265" s="39">
        <v>14.997999999999999</v>
      </c>
      <c r="Y265" s="39">
        <v>1.006</v>
      </c>
      <c r="Z265" s="39">
        <v>0.35</v>
      </c>
      <c r="AA265" s="39">
        <v>18.344000000000001</v>
      </c>
      <c r="AB265" s="39">
        <v>4.2300000000000004</v>
      </c>
      <c r="AC265" s="39">
        <v>7.1879999999999997</v>
      </c>
      <c r="AD265" s="39">
        <v>26.234000000000002</v>
      </c>
      <c r="AE265" s="39">
        <v>7.4260000000000002</v>
      </c>
      <c r="AF265" s="39">
        <v>0.92900000000000005</v>
      </c>
      <c r="AG265" s="39">
        <v>8.3580000000000005</v>
      </c>
      <c r="AH265" s="39">
        <v>0.751</v>
      </c>
      <c r="AI265" s="39">
        <v>9.3420000000000005</v>
      </c>
      <c r="AJ265" s="39">
        <v>10.932</v>
      </c>
      <c r="AK265" s="39">
        <v>2.0739999999999998</v>
      </c>
      <c r="AL265" s="39">
        <v>16.076000000000001</v>
      </c>
      <c r="AM265" s="39">
        <v>1.23</v>
      </c>
      <c r="AN265" s="39">
        <v>23.271999999999998</v>
      </c>
      <c r="AO265" s="39">
        <v>5.3689999999999998</v>
      </c>
      <c r="AP265" s="39">
        <v>4.391</v>
      </c>
      <c r="AQ265" s="39">
        <v>2.407</v>
      </c>
      <c r="AR265" s="39">
        <v>1.55</v>
      </c>
      <c r="AS265" s="39">
        <v>9.52</v>
      </c>
      <c r="AT265" s="39">
        <v>23.891999999999999</v>
      </c>
      <c r="AU265" s="39">
        <v>0</v>
      </c>
      <c r="AV265" s="39">
        <v>0.498</v>
      </c>
      <c r="AW265" s="39">
        <v>17.763000000000002</v>
      </c>
      <c r="AX265" s="39">
        <v>10.323</v>
      </c>
      <c r="AY265" s="39">
        <v>2.2989999999999999</v>
      </c>
      <c r="AZ265" s="39">
        <v>0.88900000000000001</v>
      </c>
      <c r="BA265" s="39">
        <v>17.652999999999999</v>
      </c>
      <c r="BB265" s="39">
        <v>1.1679999999999999</v>
      </c>
      <c r="BC265" s="39">
        <v>11.154</v>
      </c>
      <c r="BD265" s="39">
        <v>10.3</v>
      </c>
      <c r="BE265" s="39">
        <v>1.9930000000000001</v>
      </c>
      <c r="BF265" s="39">
        <v>31.369</v>
      </c>
      <c r="BG265" s="39">
        <v>1.8660000000000001</v>
      </c>
      <c r="BH265" s="39">
        <v>0.29599999999999999</v>
      </c>
      <c r="BI265" s="39">
        <v>24.390999999999998</v>
      </c>
      <c r="BJ265" s="39">
        <v>2.0419999999999998</v>
      </c>
      <c r="BK265" s="39">
        <v>5.43</v>
      </c>
    </row>
    <row r="266" spans="1:63" x14ac:dyDescent="0.2">
      <c r="A266" s="30">
        <f t="shared" si="42"/>
        <v>2034</v>
      </c>
      <c r="D266" s="30">
        <f t="shared" si="43"/>
        <v>1</v>
      </c>
      <c r="E266" s="30">
        <f t="shared" si="34"/>
        <v>15</v>
      </c>
      <c r="F266" s="30">
        <f t="shared" si="35"/>
        <v>5</v>
      </c>
      <c r="G266" s="30">
        <f t="shared" si="36"/>
        <v>1</v>
      </c>
      <c r="H266" s="30">
        <f t="shared" si="37"/>
        <v>0</v>
      </c>
      <c r="I266" s="30">
        <f t="shared" si="38"/>
        <v>0</v>
      </c>
      <c r="J266" s="30">
        <f t="shared" si="39"/>
        <v>0</v>
      </c>
      <c r="K266" s="30">
        <f t="shared" si="40"/>
        <v>0</v>
      </c>
      <c r="L266" s="30">
        <f t="shared" si="41"/>
        <v>11</v>
      </c>
      <c r="M266" s="38">
        <v>49249</v>
      </c>
      <c r="N266" s="39">
        <v>0</v>
      </c>
      <c r="O266" s="39">
        <v>0</v>
      </c>
      <c r="P266" s="39">
        <v>0</v>
      </c>
      <c r="Q266" s="39">
        <v>0.626</v>
      </c>
      <c r="R266" s="39">
        <v>0.104</v>
      </c>
      <c r="S266" s="39">
        <v>0</v>
      </c>
      <c r="T266" s="39">
        <v>0</v>
      </c>
      <c r="U266" s="39">
        <v>0.309</v>
      </c>
      <c r="V266" s="39">
        <v>3.6960000000000002</v>
      </c>
      <c r="W266" s="39">
        <v>0</v>
      </c>
      <c r="X266" s="39">
        <v>0</v>
      </c>
      <c r="Y266" s="39">
        <v>0</v>
      </c>
      <c r="Z266" s="39">
        <v>0</v>
      </c>
      <c r="AA266" s="39">
        <v>4.3479999999999999</v>
      </c>
      <c r="AB266" s="39">
        <v>0</v>
      </c>
      <c r="AC266" s="39">
        <v>0</v>
      </c>
      <c r="AD266" s="39">
        <v>0</v>
      </c>
      <c r="AE266" s="39">
        <v>0</v>
      </c>
      <c r="AF266" s="39">
        <v>0.79400000000000004</v>
      </c>
      <c r="AG266" s="39">
        <v>0</v>
      </c>
      <c r="AH266" s="39">
        <v>0</v>
      </c>
      <c r="AI266" s="39">
        <v>0.55600000000000005</v>
      </c>
      <c r="AJ266" s="39">
        <v>0.80500000000000005</v>
      </c>
      <c r="AK266" s="39">
        <v>0</v>
      </c>
      <c r="AL266" s="39">
        <v>0</v>
      </c>
      <c r="AM266" s="39">
        <v>0</v>
      </c>
      <c r="AN266" s="39">
        <v>7.1999999999999995E-2</v>
      </c>
      <c r="AO266" s="39">
        <v>0</v>
      </c>
      <c r="AP266" s="39">
        <v>0</v>
      </c>
      <c r="AQ266" s="39">
        <v>0</v>
      </c>
      <c r="AR266" s="39">
        <v>0.248</v>
      </c>
      <c r="AS266" s="39">
        <v>0</v>
      </c>
      <c r="AT266" s="39">
        <v>0</v>
      </c>
      <c r="AU266" s="39">
        <v>0</v>
      </c>
      <c r="AV266" s="39">
        <v>0</v>
      </c>
      <c r="AW266" s="39">
        <v>0</v>
      </c>
      <c r="AX266" s="39">
        <v>0</v>
      </c>
      <c r="AY266" s="39">
        <v>0.20799999999999999</v>
      </c>
      <c r="AZ266" s="39">
        <v>0</v>
      </c>
      <c r="BA266" s="39">
        <v>1.9279999999999999</v>
      </c>
      <c r="BB266" s="39">
        <v>0</v>
      </c>
      <c r="BC266" s="39">
        <v>0</v>
      </c>
      <c r="BD266" s="39">
        <v>0.73099999999999998</v>
      </c>
      <c r="BE266" s="39">
        <v>0</v>
      </c>
      <c r="BF266" s="39">
        <v>0</v>
      </c>
      <c r="BG266" s="39">
        <v>0</v>
      </c>
      <c r="BH266" s="39">
        <v>31.434999999999999</v>
      </c>
      <c r="BI266" s="39">
        <v>0</v>
      </c>
      <c r="BJ266" s="39">
        <v>2.879</v>
      </c>
      <c r="BK266" s="39">
        <v>0</v>
      </c>
    </row>
    <row r="267" spans="1:63" x14ac:dyDescent="0.2">
      <c r="A267" s="30">
        <f t="shared" si="42"/>
        <v>2034</v>
      </c>
      <c r="D267" s="30">
        <f t="shared" si="43"/>
        <v>5</v>
      </c>
      <c r="E267" s="30">
        <f t="shared" si="34"/>
        <v>49</v>
      </c>
      <c r="F267" s="30">
        <f t="shared" si="35"/>
        <v>42</v>
      </c>
      <c r="G267" s="30">
        <f t="shared" si="36"/>
        <v>18</v>
      </c>
      <c r="H267" s="30">
        <f t="shared" si="37"/>
        <v>1</v>
      </c>
      <c r="I267" s="30">
        <f t="shared" si="38"/>
        <v>0</v>
      </c>
      <c r="J267" s="30">
        <f t="shared" si="39"/>
        <v>0</v>
      </c>
      <c r="K267" s="30">
        <f t="shared" si="40"/>
        <v>0</v>
      </c>
      <c r="L267" s="30">
        <f t="shared" si="41"/>
        <v>12</v>
      </c>
      <c r="M267" s="38">
        <v>49279</v>
      </c>
      <c r="N267" s="39">
        <v>10.458</v>
      </c>
      <c r="O267" s="39">
        <v>3.12</v>
      </c>
      <c r="P267" s="39">
        <v>10.420999999999999</v>
      </c>
      <c r="Q267" s="39">
        <v>2.3889999999999998</v>
      </c>
      <c r="R267" s="39">
        <v>1.696</v>
      </c>
      <c r="S267" s="39">
        <v>7.4729999999999999</v>
      </c>
      <c r="T267" s="39">
        <v>22.984000000000002</v>
      </c>
      <c r="U267" s="39">
        <v>0.83899999999999997</v>
      </c>
      <c r="V267" s="39">
        <v>37.119</v>
      </c>
      <c r="W267" s="39">
        <v>0.7</v>
      </c>
      <c r="X267" s="39">
        <v>23.350999999999999</v>
      </c>
      <c r="Y267" s="39">
        <v>0.70299999999999996</v>
      </c>
      <c r="Z267" s="39">
        <v>10.877000000000001</v>
      </c>
      <c r="AA267" s="39">
        <v>1.69</v>
      </c>
      <c r="AB267" s="39">
        <v>0</v>
      </c>
      <c r="AC267" s="39">
        <v>45.994</v>
      </c>
      <c r="AD267" s="39">
        <v>6.04</v>
      </c>
      <c r="AE267" s="39">
        <v>3.7869999999999999</v>
      </c>
      <c r="AF267" s="39">
        <v>0.19</v>
      </c>
      <c r="AG267" s="39">
        <v>22.271999999999998</v>
      </c>
      <c r="AH267" s="39">
        <v>6.2220000000000004</v>
      </c>
      <c r="AI267" s="39">
        <v>4.2770000000000001</v>
      </c>
      <c r="AJ267" s="39">
        <v>28.303000000000001</v>
      </c>
      <c r="AK267" s="39">
        <v>0.156</v>
      </c>
      <c r="AL267" s="39">
        <v>29.544</v>
      </c>
      <c r="AM267" s="39">
        <v>3.9790000000000001</v>
      </c>
      <c r="AN267" s="39">
        <v>3.6629999999999998</v>
      </c>
      <c r="AO267" s="39">
        <v>9.9700000000000006</v>
      </c>
      <c r="AP267" s="39">
        <v>3.6680000000000001</v>
      </c>
      <c r="AQ267" s="39">
        <v>7.8970000000000002</v>
      </c>
      <c r="AR267" s="39">
        <v>54.741999999999997</v>
      </c>
      <c r="AS267" s="39">
        <v>0.88600000000000001</v>
      </c>
      <c r="AT267" s="39">
        <v>1.0569999999999999</v>
      </c>
      <c r="AU267" s="39">
        <v>17.817</v>
      </c>
      <c r="AV267" s="39">
        <v>2.4940000000000002</v>
      </c>
      <c r="AW267" s="39">
        <v>15.301</v>
      </c>
      <c r="AX267" s="39">
        <v>15.903</v>
      </c>
      <c r="AY267" s="39">
        <v>0.58499999999999996</v>
      </c>
      <c r="AZ267" s="39">
        <v>4.4610000000000003</v>
      </c>
      <c r="BA267" s="39">
        <v>5.1779999999999999</v>
      </c>
      <c r="BB267" s="39">
        <v>15.561</v>
      </c>
      <c r="BC267" s="39">
        <v>2.0510000000000002</v>
      </c>
      <c r="BD267" s="39">
        <v>6.282</v>
      </c>
      <c r="BE267" s="39">
        <v>4.62</v>
      </c>
      <c r="BF267" s="39">
        <v>3.3159999999999998</v>
      </c>
      <c r="BG267" s="39">
        <v>10.568</v>
      </c>
      <c r="BH267" s="39">
        <v>11.532</v>
      </c>
      <c r="BI267" s="39">
        <v>3.4910000000000001</v>
      </c>
      <c r="BJ267" s="39">
        <v>3.2090000000000001</v>
      </c>
      <c r="BK267" s="39">
        <v>16.213000000000001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7"/>
  <sheetViews>
    <sheetView workbookViewId="0"/>
  </sheetViews>
  <sheetFormatPr defaultRowHeight="12.75" x14ac:dyDescent="0.2"/>
  <cols>
    <col min="1" max="13" width="9.140625" style="30"/>
    <col min="14" max="14" width="9.140625" style="31"/>
    <col min="15" max="16" width="9" style="30" customWidth="1"/>
    <col min="17" max="16384" width="9.140625" style="30"/>
  </cols>
  <sheetData>
    <row r="1" spans="1:27" x14ac:dyDescent="0.2">
      <c r="A1" s="30" t="s">
        <v>58</v>
      </c>
      <c r="B1" s="30" t="s">
        <v>53</v>
      </c>
      <c r="C1" s="30" t="s">
        <v>54</v>
      </c>
      <c r="D1" s="30" t="s">
        <v>55</v>
      </c>
      <c r="O1" s="32"/>
      <c r="P1" s="33"/>
    </row>
    <row r="2" spans="1:27" x14ac:dyDescent="0.2">
      <c r="A2" s="30">
        <f>'Tbl L.29-30 Summary'!B7</f>
        <v>2015</v>
      </c>
      <c r="B2" s="34">
        <f>SUMIF($A$28:$A$267,A2,D$28:D$267)/12/50</f>
        <v>1.6666666666666666E-3</v>
      </c>
      <c r="C2" s="34">
        <f>SUM(D28/50)</f>
        <v>0</v>
      </c>
      <c r="D2" s="34">
        <f>SUM(D34/50)</f>
        <v>0</v>
      </c>
      <c r="E2" s="34"/>
      <c r="F2" s="34"/>
      <c r="G2" s="34"/>
      <c r="H2" s="34"/>
      <c r="I2" s="34"/>
      <c r="J2" s="34"/>
      <c r="K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0">
        <f>A2+1</f>
        <v>2016</v>
      </c>
      <c r="B3" s="34">
        <f t="shared" ref="B3:B21" si="0">SUMIF($A$28:$A$267,A3,D$28:D$267)/12/50</f>
        <v>2.3333333333333334E-2</v>
      </c>
      <c r="C3" s="34">
        <f>SUM(D40/50)</f>
        <v>0</v>
      </c>
      <c r="D3" s="34">
        <f>SUM(D46/50)</f>
        <v>0.24</v>
      </c>
      <c r="E3" s="34"/>
      <c r="F3" s="34"/>
      <c r="G3" s="34"/>
      <c r="H3" s="34"/>
      <c r="I3" s="34"/>
      <c r="J3" s="34"/>
      <c r="K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0">
        <f t="shared" ref="A4:A21" si="1">A3+1</f>
        <v>2017</v>
      </c>
      <c r="B4" s="34">
        <f t="shared" si="0"/>
        <v>2.6666666666666665E-2</v>
      </c>
      <c r="C4" s="34">
        <f>SUM(D52/50)</f>
        <v>0</v>
      </c>
      <c r="D4" s="34">
        <f>SUM(D58/50)</f>
        <v>0.28000000000000003</v>
      </c>
      <c r="E4" s="34"/>
      <c r="F4" s="34"/>
      <c r="G4" s="34"/>
      <c r="H4" s="34"/>
      <c r="I4" s="34"/>
      <c r="J4" s="34"/>
      <c r="K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0">
        <f t="shared" si="1"/>
        <v>2018</v>
      </c>
      <c r="B5" s="34">
        <f t="shared" si="0"/>
        <v>8.3333333333333332E-3</v>
      </c>
      <c r="C5" s="34">
        <f>SUM(D64/50)</f>
        <v>0</v>
      </c>
      <c r="D5" s="34">
        <f>SUM(D70/50)</f>
        <v>0.02</v>
      </c>
      <c r="E5" s="34"/>
      <c r="F5" s="34"/>
      <c r="G5" s="34"/>
      <c r="H5" s="34"/>
      <c r="I5" s="34"/>
      <c r="J5" s="34"/>
      <c r="K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0">
        <f t="shared" si="1"/>
        <v>2019</v>
      </c>
      <c r="B6" s="34">
        <f t="shared" si="0"/>
        <v>3.3333333333333331E-3</v>
      </c>
      <c r="C6" s="34">
        <f>SUM(D76/50)</f>
        <v>0</v>
      </c>
      <c r="D6" s="34">
        <f>SUM(D82/50)</f>
        <v>0</v>
      </c>
      <c r="E6" s="34"/>
      <c r="F6" s="34"/>
      <c r="G6" s="34"/>
      <c r="H6" s="34"/>
      <c r="I6" s="34"/>
      <c r="J6" s="34"/>
      <c r="K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0">
        <f t="shared" si="1"/>
        <v>2020</v>
      </c>
      <c r="B7" s="34">
        <f t="shared" si="0"/>
        <v>3.5000000000000003E-2</v>
      </c>
      <c r="C7" s="34">
        <f>SUM(D88/50)</f>
        <v>0.02</v>
      </c>
      <c r="D7" s="34">
        <f>SUM(D94/50)</f>
        <v>0.36</v>
      </c>
      <c r="E7" s="34"/>
      <c r="F7" s="34"/>
      <c r="G7" s="34"/>
      <c r="H7" s="34"/>
      <c r="I7" s="34"/>
      <c r="J7" s="34"/>
      <c r="K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0">
        <f t="shared" si="1"/>
        <v>2021</v>
      </c>
      <c r="B8" s="34">
        <f t="shared" si="0"/>
        <v>2.1666666666666664E-2</v>
      </c>
      <c r="C8" s="34">
        <f>SUM(D50/50)</f>
        <v>0</v>
      </c>
      <c r="D8" s="34">
        <f>SUM(D106/50)</f>
        <v>0.18</v>
      </c>
      <c r="E8" s="34"/>
      <c r="F8" s="34"/>
      <c r="G8" s="34"/>
      <c r="H8" s="34"/>
      <c r="I8" s="34"/>
      <c r="J8" s="34"/>
      <c r="K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x14ac:dyDescent="0.2">
      <c r="A9" s="30">
        <f t="shared" si="1"/>
        <v>2022</v>
      </c>
      <c r="B9" s="34">
        <f t="shared" si="0"/>
        <v>0.04</v>
      </c>
      <c r="C9" s="34">
        <f>SUM(D112/50)</f>
        <v>0</v>
      </c>
      <c r="D9" s="34">
        <f>SUM(D118/50)</f>
        <v>0.36</v>
      </c>
      <c r="E9" s="34"/>
      <c r="F9" s="34"/>
      <c r="G9" s="34"/>
      <c r="H9" s="34"/>
      <c r="I9" s="34"/>
      <c r="J9" s="34"/>
      <c r="K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">
      <c r="A10" s="30">
        <f t="shared" si="1"/>
        <v>2023</v>
      </c>
      <c r="B10" s="34">
        <f t="shared" si="0"/>
        <v>4.8333333333333332E-2</v>
      </c>
      <c r="C10" s="34">
        <f>SUM(D124/50)</f>
        <v>0.02</v>
      </c>
      <c r="D10" s="34">
        <f>SUM(D130/50)</f>
        <v>0.4</v>
      </c>
      <c r="E10" s="34"/>
      <c r="F10" s="34"/>
      <c r="G10" s="34"/>
      <c r="H10" s="34"/>
      <c r="I10" s="34"/>
      <c r="J10" s="34"/>
      <c r="K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30">
        <f t="shared" si="1"/>
        <v>2024</v>
      </c>
      <c r="B11" s="34">
        <f t="shared" si="0"/>
        <v>0.01</v>
      </c>
      <c r="C11" s="34">
        <f>SUM(D136/50)</f>
        <v>0</v>
      </c>
      <c r="D11" s="34">
        <f>SUM(D142/50)</f>
        <v>0.04</v>
      </c>
      <c r="E11" s="34"/>
      <c r="F11" s="34"/>
      <c r="G11" s="34"/>
      <c r="H11" s="34"/>
      <c r="I11" s="34"/>
      <c r="J11" s="34"/>
      <c r="K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">
      <c r="A12" s="30">
        <f t="shared" si="1"/>
        <v>2025</v>
      </c>
      <c r="B12" s="34">
        <f t="shared" si="0"/>
        <v>4.6666666666666669E-2</v>
      </c>
      <c r="C12" s="34">
        <f>SUM(D148/50)</f>
        <v>0.02</v>
      </c>
      <c r="D12" s="34">
        <f>SUM(D154/50)</f>
        <v>0.34</v>
      </c>
      <c r="E12" s="34"/>
      <c r="F12" s="34"/>
      <c r="G12" s="34"/>
      <c r="H12" s="34"/>
      <c r="I12" s="34"/>
      <c r="J12" s="34"/>
      <c r="K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">
      <c r="A13" s="30">
        <f t="shared" si="1"/>
        <v>2026</v>
      </c>
      <c r="B13" s="34">
        <f t="shared" si="0"/>
        <v>4.6666666666666669E-2</v>
      </c>
      <c r="C13" s="34">
        <f>SUM(D160/50)</f>
        <v>0.04</v>
      </c>
      <c r="D13" s="34">
        <f>SUM(D166/50)</f>
        <v>0.44</v>
      </c>
      <c r="E13" s="34"/>
      <c r="F13" s="34"/>
      <c r="G13" s="34"/>
      <c r="H13" s="34"/>
      <c r="I13" s="34"/>
      <c r="J13" s="34"/>
      <c r="K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">
      <c r="A14" s="30">
        <f t="shared" si="1"/>
        <v>2027</v>
      </c>
      <c r="B14" s="34">
        <f t="shared" si="0"/>
        <v>6.1666666666666668E-2</v>
      </c>
      <c r="C14" s="34">
        <f>SUM(D172/50)</f>
        <v>0.06</v>
      </c>
      <c r="D14" s="34">
        <f>SUM(D178/50)</f>
        <v>0.48</v>
      </c>
      <c r="E14" s="34"/>
      <c r="F14" s="34"/>
      <c r="G14" s="34"/>
      <c r="H14" s="34"/>
      <c r="I14" s="34"/>
      <c r="J14" s="34"/>
      <c r="K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">
      <c r="A15" s="30">
        <f t="shared" si="1"/>
        <v>2028</v>
      </c>
      <c r="B15" s="34">
        <f t="shared" si="0"/>
        <v>9.6666666666666665E-2</v>
      </c>
      <c r="C15" s="34">
        <f>SUM(D184/50)</f>
        <v>0.12</v>
      </c>
      <c r="D15" s="34">
        <f>SUM(D190/50)</f>
        <v>0.5</v>
      </c>
      <c r="E15" s="34"/>
      <c r="F15" s="34"/>
      <c r="G15" s="34"/>
      <c r="H15" s="34"/>
      <c r="I15" s="34"/>
      <c r="J15" s="34"/>
      <c r="K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">
      <c r="A16" s="30">
        <f t="shared" si="1"/>
        <v>2029</v>
      </c>
      <c r="B16" s="34">
        <f t="shared" si="0"/>
        <v>5.1666666666666666E-2</v>
      </c>
      <c r="C16" s="34">
        <f>SUM(D196/50)</f>
        <v>0.02</v>
      </c>
      <c r="D16" s="34">
        <f>SUM(D202/50)</f>
        <v>0.14000000000000001</v>
      </c>
      <c r="E16" s="34"/>
      <c r="F16" s="34"/>
      <c r="G16" s="34"/>
      <c r="H16" s="34"/>
      <c r="I16" s="34"/>
      <c r="J16" s="34"/>
      <c r="K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63" x14ac:dyDescent="0.2">
      <c r="A17" s="30">
        <f t="shared" si="1"/>
        <v>2030</v>
      </c>
      <c r="B17" s="34">
        <f t="shared" si="0"/>
        <v>2.3333333333333334E-2</v>
      </c>
      <c r="C17" s="34">
        <f>SUM(D208/50)</f>
        <v>0.02</v>
      </c>
      <c r="D17" s="34">
        <f>SUM(D214/50)</f>
        <v>0.08</v>
      </c>
      <c r="E17" s="34"/>
      <c r="F17" s="34"/>
      <c r="G17" s="34"/>
      <c r="H17" s="34"/>
      <c r="I17" s="34"/>
      <c r="J17" s="34"/>
      <c r="K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63" x14ac:dyDescent="0.2">
      <c r="A18" s="30">
        <f t="shared" si="1"/>
        <v>2031</v>
      </c>
      <c r="B18" s="34">
        <f t="shared" si="0"/>
        <v>8.5000000000000006E-2</v>
      </c>
      <c r="C18" s="34">
        <f>SUM(D220/50)</f>
        <v>0.08</v>
      </c>
      <c r="D18" s="34">
        <f>SUM(D226/50)</f>
        <v>0.54</v>
      </c>
      <c r="E18" s="34"/>
      <c r="F18" s="34"/>
      <c r="G18" s="34"/>
      <c r="H18" s="34"/>
      <c r="I18" s="34"/>
      <c r="J18" s="34"/>
      <c r="K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63" x14ac:dyDescent="0.2">
      <c r="A19" s="30">
        <f t="shared" si="1"/>
        <v>2032</v>
      </c>
      <c r="B19" s="34">
        <f t="shared" si="0"/>
        <v>0.08</v>
      </c>
      <c r="C19" s="34">
        <f>SUM(D232/50)</f>
        <v>0.1</v>
      </c>
      <c r="D19" s="34">
        <f>SUM(D238/50)</f>
        <v>0.56000000000000005</v>
      </c>
      <c r="E19" s="34"/>
      <c r="F19" s="34"/>
      <c r="G19" s="34"/>
      <c r="H19" s="34"/>
      <c r="I19" s="34"/>
      <c r="J19" s="34"/>
      <c r="K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63" x14ac:dyDescent="0.2">
      <c r="A20" s="30">
        <f t="shared" si="1"/>
        <v>2033</v>
      </c>
      <c r="B20" s="34">
        <f t="shared" si="0"/>
        <v>9.8333333333333342E-2</v>
      </c>
      <c r="C20" s="34">
        <f>SUM(D244/50)</f>
        <v>0.22</v>
      </c>
      <c r="D20" s="34">
        <f>SUM(D250/50)</f>
        <v>0.56000000000000005</v>
      </c>
      <c r="E20" s="34"/>
      <c r="F20" s="34"/>
      <c r="G20" s="34"/>
      <c r="H20" s="34"/>
      <c r="I20" s="34"/>
      <c r="J20" s="34"/>
      <c r="K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63" x14ac:dyDescent="0.2">
      <c r="A21" s="30">
        <f t="shared" si="1"/>
        <v>2034</v>
      </c>
      <c r="B21" s="34">
        <f t="shared" si="0"/>
        <v>9.6666666666666665E-2</v>
      </c>
      <c r="C21" s="34">
        <f>SUM(D256/50)</f>
        <v>0.16</v>
      </c>
      <c r="D21" s="34">
        <f>SUM(D262/50)</f>
        <v>0.68</v>
      </c>
      <c r="E21" s="34"/>
      <c r="F21" s="34"/>
      <c r="G21" s="34"/>
      <c r="H21" s="34"/>
      <c r="I21" s="34"/>
      <c r="J21" s="34"/>
      <c r="K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63" x14ac:dyDescent="0.2">
      <c r="A22" s="32" t="s">
        <v>78</v>
      </c>
      <c r="B22" s="34">
        <f>SUM(D28:D147)/10/12/50</f>
        <v>2.183333333333333E-2</v>
      </c>
      <c r="C22" s="34">
        <f>SUMIF(L28:L147,"=1",D28:D147)/50/10</f>
        <v>6.0000000000000001E-3</v>
      </c>
      <c r="D22" s="34">
        <f>SUMIF($L28:$L147,"=7",D28:D147)/50/10</f>
        <v>0.188</v>
      </c>
      <c r="E22" s="34">
        <f>SUMIF($L28:$L147,"=7",E28:E147)/50/10</f>
        <v>1</v>
      </c>
      <c r="F22" s="34">
        <f t="shared" ref="F22:K22" si="2">SUMIF($L28:$L147,"=7",F28:F147)/50/10</f>
        <v>0.99600000000000011</v>
      </c>
      <c r="G22" s="34">
        <f t="shared" si="2"/>
        <v>0.51200000000000001</v>
      </c>
      <c r="H22" s="34">
        <f t="shared" si="2"/>
        <v>8.0000000000000002E-3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63" x14ac:dyDescent="0.2">
      <c r="A23" s="30" t="s">
        <v>56</v>
      </c>
      <c r="B23" s="34">
        <f>SUM(D28:D267)/20/12/50</f>
        <v>4.5249999999999992E-2</v>
      </c>
      <c r="C23" s="34">
        <f>SUMIF(L28:L267,"=1",D28:D267)/50/20</f>
        <v>4.4999999999999998E-2</v>
      </c>
      <c r="D23" s="34">
        <f>SUMIF($L28:$L267,"=7",D28:D267)/50/20</f>
        <v>0.31</v>
      </c>
      <c r="E23" s="34">
        <f>SUMIF($L28:$L267,"=7",E28:E267)/50/20</f>
        <v>1</v>
      </c>
      <c r="F23" s="34">
        <f t="shared" ref="F23:K23" si="3">SUMIF($L28:$L267,"=7",F28:F267)/50/20</f>
        <v>0.99600000000000011</v>
      </c>
      <c r="G23" s="34">
        <f t="shared" si="3"/>
        <v>0.64400000000000002</v>
      </c>
      <c r="H23" s="34">
        <f t="shared" si="3"/>
        <v>5.5000000000000007E-2</v>
      </c>
      <c r="I23" s="34">
        <f t="shared" si="3"/>
        <v>8.0000000000000002E-3</v>
      </c>
      <c r="J23" s="34">
        <f t="shared" si="3"/>
        <v>0</v>
      </c>
      <c r="K23" s="34">
        <f t="shared" si="3"/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6" spans="1:63" x14ac:dyDescent="0.2">
      <c r="D26" s="30" t="s">
        <v>58</v>
      </c>
      <c r="E26" s="30" t="s">
        <v>59</v>
      </c>
      <c r="F26" s="30" t="s">
        <v>60</v>
      </c>
      <c r="G26" s="30" t="s">
        <v>61</v>
      </c>
      <c r="H26" s="30" t="s">
        <v>62</v>
      </c>
      <c r="I26" s="30" t="s">
        <v>63</v>
      </c>
      <c r="J26" s="30" t="s">
        <v>64</v>
      </c>
      <c r="K26" s="30" t="s">
        <v>65</v>
      </c>
    </row>
    <row r="27" spans="1:63" ht="25.5" x14ac:dyDescent="0.2">
      <c r="D27" s="30" t="s">
        <v>52</v>
      </c>
      <c r="E27" s="30" t="s">
        <v>52</v>
      </c>
      <c r="F27" s="30" t="s">
        <v>52</v>
      </c>
      <c r="G27" s="30" t="s">
        <v>52</v>
      </c>
      <c r="H27" s="30" t="s">
        <v>52</v>
      </c>
      <c r="I27" s="30" t="s">
        <v>52</v>
      </c>
      <c r="J27" s="30" t="s">
        <v>52</v>
      </c>
      <c r="K27" s="30" t="s">
        <v>52</v>
      </c>
      <c r="L27" s="30" t="s">
        <v>51</v>
      </c>
      <c r="M27" s="35" t="s">
        <v>0</v>
      </c>
      <c r="N27" s="36" t="s">
        <v>1</v>
      </c>
      <c r="O27" s="37" t="s">
        <v>2</v>
      </c>
      <c r="P27" s="37" t="s">
        <v>3</v>
      </c>
      <c r="Q27" s="37" t="s">
        <v>4</v>
      </c>
      <c r="R27" s="37" t="s">
        <v>5</v>
      </c>
      <c r="S27" s="37" t="s">
        <v>6</v>
      </c>
      <c r="T27" s="37" t="s">
        <v>7</v>
      </c>
      <c r="U27" s="37" t="s">
        <v>8</v>
      </c>
      <c r="V27" s="37" t="s">
        <v>9</v>
      </c>
      <c r="W27" s="37" t="s">
        <v>10</v>
      </c>
      <c r="X27" s="37" t="s">
        <v>11</v>
      </c>
      <c r="Y27" s="37" t="s">
        <v>12</v>
      </c>
      <c r="Z27" s="37" t="s">
        <v>13</v>
      </c>
      <c r="AA27" s="37" t="s">
        <v>14</v>
      </c>
      <c r="AB27" s="37" t="s">
        <v>15</v>
      </c>
      <c r="AC27" s="37" t="s">
        <v>16</v>
      </c>
      <c r="AD27" s="37" t="s">
        <v>17</v>
      </c>
      <c r="AE27" s="37" t="s">
        <v>18</v>
      </c>
      <c r="AF27" s="37" t="s">
        <v>19</v>
      </c>
      <c r="AG27" s="37" t="s">
        <v>20</v>
      </c>
      <c r="AH27" s="37" t="s">
        <v>21</v>
      </c>
      <c r="AI27" s="37" t="s">
        <v>22</v>
      </c>
      <c r="AJ27" s="37" t="s">
        <v>23</v>
      </c>
      <c r="AK27" s="37" t="s">
        <v>24</v>
      </c>
      <c r="AL27" s="37" t="s">
        <v>25</v>
      </c>
      <c r="AM27" s="37" t="s">
        <v>26</v>
      </c>
      <c r="AN27" s="37" t="s">
        <v>27</v>
      </c>
      <c r="AO27" s="37" t="s">
        <v>28</v>
      </c>
      <c r="AP27" s="37" t="s">
        <v>29</v>
      </c>
      <c r="AQ27" s="37" t="s">
        <v>30</v>
      </c>
      <c r="AR27" s="37" t="s">
        <v>31</v>
      </c>
      <c r="AS27" s="37" t="s">
        <v>32</v>
      </c>
      <c r="AT27" s="37" t="s">
        <v>33</v>
      </c>
      <c r="AU27" s="37" t="s">
        <v>34</v>
      </c>
      <c r="AV27" s="37" t="s">
        <v>35</v>
      </c>
      <c r="AW27" s="37" t="s">
        <v>36</v>
      </c>
      <c r="AX27" s="37" t="s">
        <v>37</v>
      </c>
      <c r="AY27" s="37" t="s">
        <v>38</v>
      </c>
      <c r="AZ27" s="37" t="s">
        <v>39</v>
      </c>
      <c r="BA27" s="37" t="s">
        <v>40</v>
      </c>
      <c r="BB27" s="37" t="s">
        <v>41</v>
      </c>
      <c r="BC27" s="37" t="s">
        <v>42</v>
      </c>
      <c r="BD27" s="37" t="s">
        <v>43</v>
      </c>
      <c r="BE27" s="37" t="s">
        <v>44</v>
      </c>
      <c r="BF27" s="37" t="s">
        <v>45</v>
      </c>
      <c r="BG27" s="37" t="s">
        <v>46</v>
      </c>
      <c r="BH27" s="37" t="s">
        <v>47</v>
      </c>
      <c r="BI27" s="37" t="s">
        <v>48</v>
      </c>
      <c r="BJ27" s="37" t="s">
        <v>49</v>
      </c>
      <c r="BK27" s="37" t="s">
        <v>50</v>
      </c>
    </row>
    <row r="28" spans="1:63" x14ac:dyDescent="0.2">
      <c r="A28" s="30">
        <f>YEAR(M28)</f>
        <v>2015</v>
      </c>
      <c r="D28" s="30">
        <f>COUNTIF($N28:$BK28,"&gt;25")</f>
        <v>0</v>
      </c>
      <c r="E28" s="30">
        <f t="shared" ref="E28:E91" si="4">COUNTIF($N28:$BK28,"&gt;0")</f>
        <v>1</v>
      </c>
      <c r="F28" s="30">
        <f t="shared" ref="F28:F91" si="5">COUNTIF($N28:$BK28,"&gt;1")</f>
        <v>1</v>
      </c>
      <c r="G28" s="30">
        <f t="shared" ref="G28:G91" si="6">COUNTIF($N28:$BK28,"&gt;10")</f>
        <v>0</v>
      </c>
      <c r="H28" s="30">
        <f t="shared" ref="H28:H91" si="7">COUNTIF($N28:$BK28,"&gt;50")</f>
        <v>0</v>
      </c>
      <c r="I28" s="30">
        <f t="shared" ref="I28:I91" si="8">COUNTIF($N28:$BK28,"&gt;100")</f>
        <v>0</v>
      </c>
      <c r="J28" s="30">
        <f t="shared" ref="J28:J91" si="9">COUNTIF($N28:$BK28,"&gt;500")</f>
        <v>0</v>
      </c>
      <c r="K28" s="30">
        <f t="shared" ref="K28:K91" si="10">COUNTIF($N28:$BK28,"&gt;1000")</f>
        <v>0</v>
      </c>
      <c r="L28" s="30">
        <f t="shared" ref="L28:L91" si="11">MONTH(M28)</f>
        <v>1</v>
      </c>
      <c r="M28" s="38">
        <v>42005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1.2330000000000001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</row>
    <row r="29" spans="1:63" x14ac:dyDescent="0.2">
      <c r="A29" s="30">
        <f t="shared" ref="A29:A92" si="12">YEAR(M29)</f>
        <v>2015</v>
      </c>
      <c r="D29" s="30">
        <f t="shared" ref="D29:D92" si="13">COUNTIF(N29:BK29,"&gt;25")</f>
        <v>0</v>
      </c>
      <c r="E29" s="30">
        <f t="shared" si="4"/>
        <v>1</v>
      </c>
      <c r="F29" s="30">
        <f t="shared" si="5"/>
        <v>0</v>
      </c>
      <c r="G29" s="30">
        <f t="shared" si="6"/>
        <v>0</v>
      </c>
      <c r="H29" s="30">
        <f t="shared" si="7"/>
        <v>0</v>
      </c>
      <c r="I29" s="30">
        <f t="shared" si="8"/>
        <v>0</v>
      </c>
      <c r="J29" s="30">
        <f t="shared" si="9"/>
        <v>0</v>
      </c>
      <c r="K29" s="30">
        <f t="shared" si="10"/>
        <v>0</v>
      </c>
      <c r="L29" s="30">
        <f t="shared" si="11"/>
        <v>2</v>
      </c>
      <c r="M29" s="38">
        <v>42036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3.0000000000000001E-3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</row>
    <row r="30" spans="1:63" x14ac:dyDescent="0.2">
      <c r="A30" s="30">
        <f t="shared" si="12"/>
        <v>2015</v>
      </c>
      <c r="D30" s="30">
        <f t="shared" si="13"/>
        <v>0</v>
      </c>
      <c r="E30" s="30">
        <f t="shared" si="4"/>
        <v>1</v>
      </c>
      <c r="F30" s="30">
        <f t="shared" si="5"/>
        <v>1</v>
      </c>
      <c r="G30" s="30">
        <f t="shared" si="6"/>
        <v>0</v>
      </c>
      <c r="H30" s="30">
        <f t="shared" si="7"/>
        <v>0</v>
      </c>
      <c r="I30" s="30">
        <f t="shared" si="8"/>
        <v>0</v>
      </c>
      <c r="J30" s="30">
        <f t="shared" si="9"/>
        <v>0</v>
      </c>
      <c r="K30" s="30">
        <f t="shared" si="10"/>
        <v>0</v>
      </c>
      <c r="L30" s="30">
        <f t="shared" si="11"/>
        <v>3</v>
      </c>
      <c r="M30" s="38">
        <v>42064</v>
      </c>
      <c r="N30" s="39">
        <v>0</v>
      </c>
      <c r="O30" s="39">
        <v>0</v>
      </c>
      <c r="P30" s="39">
        <v>1.466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</row>
    <row r="31" spans="1:63" x14ac:dyDescent="0.2">
      <c r="A31" s="30">
        <f t="shared" si="12"/>
        <v>2015</v>
      </c>
      <c r="D31" s="30">
        <f t="shared" si="13"/>
        <v>0</v>
      </c>
      <c r="E31" s="30">
        <f t="shared" si="4"/>
        <v>0</v>
      </c>
      <c r="F31" s="30">
        <f t="shared" si="5"/>
        <v>0</v>
      </c>
      <c r="G31" s="30">
        <f t="shared" si="6"/>
        <v>0</v>
      </c>
      <c r="H31" s="30">
        <f t="shared" si="7"/>
        <v>0</v>
      </c>
      <c r="I31" s="30">
        <f t="shared" si="8"/>
        <v>0</v>
      </c>
      <c r="J31" s="30">
        <f t="shared" si="9"/>
        <v>0</v>
      </c>
      <c r="K31" s="30">
        <f t="shared" si="10"/>
        <v>0</v>
      </c>
      <c r="L31" s="30">
        <f t="shared" si="11"/>
        <v>4</v>
      </c>
      <c r="M31" s="38">
        <v>42095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</row>
    <row r="32" spans="1:63" x14ac:dyDescent="0.2">
      <c r="A32" s="30">
        <f t="shared" si="12"/>
        <v>2015</v>
      </c>
      <c r="D32" s="30">
        <f t="shared" si="13"/>
        <v>0</v>
      </c>
      <c r="E32" s="30">
        <f t="shared" si="4"/>
        <v>0</v>
      </c>
      <c r="F32" s="30">
        <f t="shared" si="5"/>
        <v>0</v>
      </c>
      <c r="G32" s="30">
        <f t="shared" si="6"/>
        <v>0</v>
      </c>
      <c r="H32" s="30">
        <f t="shared" si="7"/>
        <v>0</v>
      </c>
      <c r="I32" s="30">
        <f t="shared" si="8"/>
        <v>0</v>
      </c>
      <c r="J32" s="30">
        <f t="shared" si="9"/>
        <v>0</v>
      </c>
      <c r="K32" s="30">
        <f t="shared" si="10"/>
        <v>0</v>
      </c>
      <c r="L32" s="30">
        <f t="shared" si="11"/>
        <v>5</v>
      </c>
      <c r="M32" s="38">
        <v>42125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</row>
    <row r="33" spans="1:63" x14ac:dyDescent="0.2">
      <c r="A33" s="30">
        <f t="shared" si="12"/>
        <v>2015</v>
      </c>
      <c r="D33" s="30">
        <f t="shared" si="13"/>
        <v>0</v>
      </c>
      <c r="E33" s="30">
        <f t="shared" si="4"/>
        <v>16</v>
      </c>
      <c r="F33" s="30">
        <f t="shared" si="5"/>
        <v>9</v>
      </c>
      <c r="G33" s="30">
        <f t="shared" si="6"/>
        <v>0</v>
      </c>
      <c r="H33" s="30">
        <f t="shared" si="7"/>
        <v>0</v>
      </c>
      <c r="I33" s="30">
        <f t="shared" si="8"/>
        <v>0</v>
      </c>
      <c r="J33" s="30">
        <f t="shared" si="9"/>
        <v>0</v>
      </c>
      <c r="K33" s="30">
        <f t="shared" si="10"/>
        <v>0</v>
      </c>
      <c r="L33" s="30">
        <f t="shared" si="11"/>
        <v>6</v>
      </c>
      <c r="M33" s="38">
        <v>42156</v>
      </c>
      <c r="N33" s="39">
        <v>0</v>
      </c>
      <c r="O33" s="39">
        <v>1.222</v>
      </c>
      <c r="P33" s="39">
        <v>0</v>
      </c>
      <c r="Q33" s="39">
        <v>0</v>
      </c>
      <c r="R33" s="39">
        <v>0</v>
      </c>
      <c r="S33" s="39">
        <v>1.88</v>
      </c>
      <c r="T33" s="39">
        <v>1.1879999999999999</v>
      </c>
      <c r="U33" s="39">
        <v>0</v>
      </c>
      <c r="V33" s="39">
        <v>1.5860000000000001</v>
      </c>
      <c r="W33" s="39">
        <v>0</v>
      </c>
      <c r="X33" s="39">
        <v>0</v>
      </c>
      <c r="Y33" s="39">
        <v>1.0029999999999999</v>
      </c>
      <c r="Z33" s="39">
        <v>0</v>
      </c>
      <c r="AA33" s="39">
        <v>0</v>
      </c>
      <c r="AB33" s="39">
        <v>1.4610000000000001</v>
      </c>
      <c r="AC33" s="39">
        <v>0</v>
      </c>
      <c r="AD33" s="39">
        <v>0.24399999999999999</v>
      </c>
      <c r="AE33" s="39">
        <v>0</v>
      </c>
      <c r="AF33" s="39">
        <v>0.44800000000000001</v>
      </c>
      <c r="AG33" s="39">
        <v>0</v>
      </c>
      <c r="AH33" s="39">
        <v>0</v>
      </c>
      <c r="AI33" s="39">
        <v>2.8319999999999999</v>
      </c>
      <c r="AJ33" s="39">
        <v>0</v>
      </c>
      <c r="AK33" s="39">
        <v>0</v>
      </c>
      <c r="AL33" s="39">
        <v>0</v>
      </c>
      <c r="AM33" s="39">
        <v>4.0880000000000001</v>
      </c>
      <c r="AN33" s="39">
        <v>0</v>
      </c>
      <c r="AO33" s="39">
        <v>6.8000000000000005E-2</v>
      </c>
      <c r="AP33" s="39">
        <v>0.95899999999999996</v>
      </c>
      <c r="AQ33" s="39">
        <v>0</v>
      </c>
      <c r="AR33" s="39">
        <v>0.85599999999999998</v>
      </c>
      <c r="AS33" s="39">
        <v>0</v>
      </c>
      <c r="AT33" s="39">
        <v>3.2000000000000001E-2</v>
      </c>
      <c r="AU33" s="39">
        <v>1.208</v>
      </c>
      <c r="AV33" s="39">
        <v>0</v>
      </c>
      <c r="AW33" s="39">
        <v>0</v>
      </c>
      <c r="AX33" s="39">
        <v>0</v>
      </c>
      <c r="AY33" s="39">
        <v>0</v>
      </c>
      <c r="AZ33" s="39">
        <v>0.29099999999999998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</row>
    <row r="34" spans="1:63" x14ac:dyDescent="0.2">
      <c r="A34" s="30">
        <f t="shared" si="12"/>
        <v>2015</v>
      </c>
      <c r="D34" s="30">
        <f t="shared" si="13"/>
        <v>0</v>
      </c>
      <c r="E34" s="30">
        <f t="shared" si="4"/>
        <v>50</v>
      </c>
      <c r="F34" s="30">
        <f t="shared" si="5"/>
        <v>50</v>
      </c>
      <c r="G34" s="30">
        <f t="shared" si="6"/>
        <v>6</v>
      </c>
      <c r="H34" s="30">
        <f t="shared" si="7"/>
        <v>0</v>
      </c>
      <c r="I34" s="30">
        <f t="shared" si="8"/>
        <v>0</v>
      </c>
      <c r="J34" s="30">
        <f t="shared" si="9"/>
        <v>0</v>
      </c>
      <c r="K34" s="30">
        <f t="shared" si="10"/>
        <v>0</v>
      </c>
      <c r="L34" s="30">
        <f t="shared" si="11"/>
        <v>7</v>
      </c>
      <c r="M34" s="38">
        <v>42186</v>
      </c>
      <c r="N34" s="39">
        <v>4.55</v>
      </c>
      <c r="O34" s="39">
        <v>5.274</v>
      </c>
      <c r="P34" s="39">
        <v>2.9649999999999999</v>
      </c>
      <c r="Q34" s="39">
        <v>6.8819999999999997</v>
      </c>
      <c r="R34" s="39">
        <v>7.3680000000000003</v>
      </c>
      <c r="S34" s="39">
        <v>5.4809999999999999</v>
      </c>
      <c r="T34" s="39">
        <v>6.3879999999999999</v>
      </c>
      <c r="U34" s="39">
        <v>4.835</v>
      </c>
      <c r="V34" s="39">
        <v>4.2839999999999998</v>
      </c>
      <c r="W34" s="39">
        <v>9.0649999999999995</v>
      </c>
      <c r="X34" s="39">
        <v>4.7910000000000004</v>
      </c>
      <c r="Y34" s="39">
        <v>8.08</v>
      </c>
      <c r="Z34" s="39">
        <v>3.66</v>
      </c>
      <c r="AA34" s="39">
        <v>9.6419999999999995</v>
      </c>
      <c r="AB34" s="39">
        <v>5.3979999999999997</v>
      </c>
      <c r="AC34" s="39">
        <v>6.1580000000000004</v>
      </c>
      <c r="AD34" s="39">
        <v>7.3040000000000003</v>
      </c>
      <c r="AE34" s="39">
        <v>3.8260000000000001</v>
      </c>
      <c r="AF34" s="39">
        <v>4.8639999999999999</v>
      </c>
      <c r="AG34" s="39">
        <v>12.099</v>
      </c>
      <c r="AH34" s="39">
        <v>9.6519999999999992</v>
      </c>
      <c r="AI34" s="39">
        <v>4.5460000000000003</v>
      </c>
      <c r="AJ34" s="39">
        <v>3.29</v>
      </c>
      <c r="AK34" s="39">
        <v>12.170999999999999</v>
      </c>
      <c r="AL34" s="39">
        <v>10.353</v>
      </c>
      <c r="AM34" s="39">
        <v>4.0750000000000002</v>
      </c>
      <c r="AN34" s="39">
        <v>11.481</v>
      </c>
      <c r="AO34" s="39">
        <v>4.8490000000000002</v>
      </c>
      <c r="AP34" s="39">
        <v>5.6749999999999998</v>
      </c>
      <c r="AQ34" s="39">
        <v>4.6879999999999997</v>
      </c>
      <c r="AR34" s="39">
        <v>7.2050000000000001</v>
      </c>
      <c r="AS34" s="39">
        <v>7.38</v>
      </c>
      <c r="AT34" s="39">
        <v>6.92</v>
      </c>
      <c r="AU34" s="39">
        <v>4.9960000000000004</v>
      </c>
      <c r="AV34" s="39">
        <v>2.82</v>
      </c>
      <c r="AW34" s="39">
        <v>7.9089999999999998</v>
      </c>
      <c r="AX34" s="39">
        <v>6.19</v>
      </c>
      <c r="AY34" s="39">
        <v>4.4409999999999998</v>
      </c>
      <c r="AZ34" s="39">
        <v>14.776</v>
      </c>
      <c r="BA34" s="39">
        <v>3.3530000000000002</v>
      </c>
      <c r="BB34" s="39">
        <v>3.8460000000000001</v>
      </c>
      <c r="BC34" s="39">
        <v>6.0359999999999996</v>
      </c>
      <c r="BD34" s="39">
        <v>6.9580000000000002</v>
      </c>
      <c r="BE34" s="39">
        <v>7.7160000000000002</v>
      </c>
      <c r="BF34" s="39">
        <v>3.04</v>
      </c>
      <c r="BG34" s="39">
        <v>9.6460000000000008</v>
      </c>
      <c r="BH34" s="39">
        <v>8.5079999999999991</v>
      </c>
      <c r="BI34" s="39">
        <v>3.8650000000000002</v>
      </c>
      <c r="BJ34" s="39">
        <v>11.311</v>
      </c>
      <c r="BK34" s="39">
        <v>6.2910000000000004</v>
      </c>
    </row>
    <row r="35" spans="1:63" x14ac:dyDescent="0.2">
      <c r="A35" s="30">
        <f t="shared" si="12"/>
        <v>2015</v>
      </c>
      <c r="D35" s="30">
        <f t="shared" si="13"/>
        <v>0</v>
      </c>
      <c r="E35" s="30">
        <f t="shared" si="4"/>
        <v>49</v>
      </c>
      <c r="F35" s="30">
        <f t="shared" si="5"/>
        <v>44</v>
      </c>
      <c r="G35" s="30">
        <f t="shared" si="6"/>
        <v>3</v>
      </c>
      <c r="H35" s="30">
        <f t="shared" si="7"/>
        <v>0</v>
      </c>
      <c r="I35" s="30">
        <f t="shared" si="8"/>
        <v>0</v>
      </c>
      <c r="J35" s="30">
        <f t="shared" si="9"/>
        <v>0</v>
      </c>
      <c r="K35" s="30">
        <f t="shared" si="10"/>
        <v>0</v>
      </c>
      <c r="L35" s="30">
        <f t="shared" si="11"/>
        <v>8</v>
      </c>
      <c r="M35" s="38">
        <v>42217</v>
      </c>
      <c r="N35" s="39">
        <v>1.833</v>
      </c>
      <c r="O35" s="39">
        <v>9.141</v>
      </c>
      <c r="P35" s="39">
        <v>4.0949999999999998</v>
      </c>
      <c r="Q35" s="39">
        <v>1.7949999999999999</v>
      </c>
      <c r="R35" s="39">
        <v>0.96299999999999997</v>
      </c>
      <c r="S35" s="39">
        <v>8.9169999999999998</v>
      </c>
      <c r="T35" s="39">
        <v>1.248</v>
      </c>
      <c r="U35" s="39">
        <v>7.9000000000000001E-2</v>
      </c>
      <c r="V35" s="39">
        <v>3.0009999999999999</v>
      </c>
      <c r="W35" s="39">
        <v>5.4</v>
      </c>
      <c r="X35" s="39">
        <v>1.403</v>
      </c>
      <c r="Y35" s="39">
        <v>4.1180000000000003</v>
      </c>
      <c r="Z35" s="39">
        <v>1.883</v>
      </c>
      <c r="AA35" s="39">
        <v>2.1669999999999998</v>
      </c>
      <c r="AB35" s="39">
        <v>1.4750000000000001</v>
      </c>
      <c r="AC35" s="39">
        <v>2.6859999999999999</v>
      </c>
      <c r="AD35" s="39">
        <v>1.5329999999999999</v>
      </c>
      <c r="AE35" s="39">
        <v>5.508</v>
      </c>
      <c r="AF35" s="39">
        <v>2.0870000000000002</v>
      </c>
      <c r="AG35" s="39">
        <v>2.169</v>
      </c>
      <c r="AH35" s="39">
        <v>17.893999999999998</v>
      </c>
      <c r="AI35" s="39">
        <v>0.96499999999999997</v>
      </c>
      <c r="AJ35" s="39">
        <v>0</v>
      </c>
      <c r="AK35" s="39">
        <v>2.1589999999999998</v>
      </c>
      <c r="AL35" s="39">
        <v>4.0869999999999997</v>
      </c>
      <c r="AM35" s="39">
        <v>1.9950000000000001</v>
      </c>
      <c r="AN35" s="39">
        <v>6.21</v>
      </c>
      <c r="AO35" s="39">
        <v>1.5189999999999999</v>
      </c>
      <c r="AP35" s="39">
        <v>4.8849999999999998</v>
      </c>
      <c r="AQ35" s="39">
        <v>2.7519999999999998</v>
      </c>
      <c r="AR35" s="39">
        <v>2.6110000000000002</v>
      </c>
      <c r="AS35" s="39">
        <v>2.121</v>
      </c>
      <c r="AT35" s="39">
        <v>0.60699999999999998</v>
      </c>
      <c r="AU35" s="39">
        <v>21.152000000000001</v>
      </c>
      <c r="AV35" s="39">
        <v>1.1200000000000001</v>
      </c>
      <c r="AW35" s="39">
        <v>2.722</v>
      </c>
      <c r="AX35" s="39">
        <v>0.58299999999999996</v>
      </c>
      <c r="AY35" s="39">
        <v>2.7210000000000001</v>
      </c>
      <c r="AZ35" s="39">
        <v>4.5289999999999999</v>
      </c>
      <c r="BA35" s="39">
        <v>4.1790000000000003</v>
      </c>
      <c r="BB35" s="39">
        <v>2.1680000000000001</v>
      </c>
      <c r="BC35" s="39">
        <v>4.9029999999999996</v>
      </c>
      <c r="BD35" s="39">
        <v>1.7969999999999999</v>
      </c>
      <c r="BE35" s="39">
        <v>1.6719999999999999</v>
      </c>
      <c r="BF35" s="39">
        <v>2.8809999999999998</v>
      </c>
      <c r="BG35" s="39">
        <v>3.391</v>
      </c>
      <c r="BH35" s="39">
        <v>22.882000000000001</v>
      </c>
      <c r="BI35" s="39">
        <v>1.5389999999999999</v>
      </c>
      <c r="BJ35" s="39">
        <v>3.4820000000000002</v>
      </c>
      <c r="BK35" s="39">
        <v>2.802</v>
      </c>
    </row>
    <row r="36" spans="1:63" x14ac:dyDescent="0.2">
      <c r="A36" s="30">
        <f t="shared" si="12"/>
        <v>2015</v>
      </c>
      <c r="D36" s="30">
        <f t="shared" si="13"/>
        <v>1</v>
      </c>
      <c r="E36" s="30">
        <f t="shared" si="4"/>
        <v>44</v>
      </c>
      <c r="F36" s="30">
        <f t="shared" si="5"/>
        <v>41</v>
      </c>
      <c r="G36" s="30">
        <f t="shared" si="6"/>
        <v>1</v>
      </c>
      <c r="H36" s="30">
        <f t="shared" si="7"/>
        <v>0</v>
      </c>
      <c r="I36" s="30">
        <f t="shared" si="8"/>
        <v>0</v>
      </c>
      <c r="J36" s="30">
        <f t="shared" si="9"/>
        <v>0</v>
      </c>
      <c r="K36" s="30">
        <f t="shared" si="10"/>
        <v>0</v>
      </c>
      <c r="L36" s="30">
        <f t="shared" si="11"/>
        <v>9</v>
      </c>
      <c r="M36" s="38">
        <v>42248</v>
      </c>
      <c r="N36" s="39">
        <v>3.1139999999999999</v>
      </c>
      <c r="O36" s="39">
        <v>3.633</v>
      </c>
      <c r="P36" s="39">
        <v>4.1420000000000003</v>
      </c>
      <c r="Q36" s="39">
        <v>2.2400000000000002</v>
      </c>
      <c r="R36" s="39">
        <v>3.8140000000000001</v>
      </c>
      <c r="S36" s="39">
        <v>2.16</v>
      </c>
      <c r="T36" s="39">
        <v>1.8580000000000001</v>
      </c>
      <c r="U36" s="39">
        <v>7.6070000000000002</v>
      </c>
      <c r="V36" s="39">
        <v>3.2730000000000001</v>
      </c>
      <c r="W36" s="39">
        <v>2.5649999999999999</v>
      </c>
      <c r="X36" s="39">
        <v>0.59899999999999998</v>
      </c>
      <c r="Y36" s="39">
        <v>6.5869999999999997</v>
      </c>
      <c r="Z36" s="39">
        <v>3.3780000000000001</v>
      </c>
      <c r="AA36" s="39">
        <v>1.37</v>
      </c>
      <c r="AB36" s="39">
        <v>0</v>
      </c>
      <c r="AC36" s="39">
        <v>2.8980000000000001</v>
      </c>
      <c r="AD36" s="39">
        <v>4.9290000000000003</v>
      </c>
      <c r="AE36" s="39">
        <v>1.01</v>
      </c>
      <c r="AF36" s="39">
        <v>0.44600000000000001</v>
      </c>
      <c r="AG36" s="39">
        <v>2.0110000000000001</v>
      </c>
      <c r="AH36" s="39">
        <v>0</v>
      </c>
      <c r="AI36" s="39">
        <v>2.1840000000000002</v>
      </c>
      <c r="AJ36" s="39">
        <v>0</v>
      </c>
      <c r="AK36" s="39">
        <v>3.0110000000000001</v>
      </c>
      <c r="AL36" s="39">
        <v>5.827</v>
      </c>
      <c r="AM36" s="39">
        <v>1.3360000000000001</v>
      </c>
      <c r="AN36" s="39">
        <v>2.3839999999999999</v>
      </c>
      <c r="AO36" s="39">
        <v>2.7130000000000001</v>
      </c>
      <c r="AP36" s="39">
        <v>3.524</v>
      </c>
      <c r="AQ36" s="39">
        <v>3.6989999999999998</v>
      </c>
      <c r="AR36" s="39">
        <v>0</v>
      </c>
      <c r="AS36" s="39">
        <v>2.1160000000000001</v>
      </c>
      <c r="AT36" s="39">
        <v>0.46500000000000002</v>
      </c>
      <c r="AU36" s="39">
        <v>1.0489999999999999</v>
      </c>
      <c r="AV36" s="39">
        <v>1.24</v>
      </c>
      <c r="AW36" s="39">
        <v>0</v>
      </c>
      <c r="AX36" s="39">
        <v>1.2490000000000001</v>
      </c>
      <c r="AY36" s="39">
        <v>3.0979999999999999</v>
      </c>
      <c r="AZ36" s="39">
        <v>2.819</v>
      </c>
      <c r="BA36" s="39">
        <v>0</v>
      </c>
      <c r="BB36" s="39">
        <v>4.0209999999999999</v>
      </c>
      <c r="BC36" s="39">
        <v>2.4910000000000001</v>
      </c>
      <c r="BD36" s="39">
        <v>2.0339999999999998</v>
      </c>
      <c r="BE36" s="39">
        <v>4.6669999999999998</v>
      </c>
      <c r="BF36" s="39">
        <v>3.4089999999999998</v>
      </c>
      <c r="BG36" s="39">
        <v>3.3210000000000002</v>
      </c>
      <c r="BH36" s="39">
        <v>2.42</v>
      </c>
      <c r="BI36" s="39">
        <v>25.495999999999999</v>
      </c>
      <c r="BJ36" s="39">
        <v>1.774</v>
      </c>
      <c r="BK36" s="39">
        <v>2.4209999999999998</v>
      </c>
    </row>
    <row r="37" spans="1:63" x14ac:dyDescent="0.2">
      <c r="A37" s="30">
        <f t="shared" si="12"/>
        <v>2015</v>
      </c>
      <c r="D37" s="30">
        <f t="shared" si="13"/>
        <v>0</v>
      </c>
      <c r="E37" s="30">
        <f t="shared" si="4"/>
        <v>25</v>
      </c>
      <c r="F37" s="30">
        <f t="shared" si="5"/>
        <v>9</v>
      </c>
      <c r="G37" s="30">
        <f t="shared" si="6"/>
        <v>1</v>
      </c>
      <c r="H37" s="30">
        <f t="shared" si="7"/>
        <v>0</v>
      </c>
      <c r="I37" s="30">
        <f t="shared" si="8"/>
        <v>0</v>
      </c>
      <c r="J37" s="30">
        <f t="shared" si="9"/>
        <v>0</v>
      </c>
      <c r="K37" s="30">
        <f t="shared" si="10"/>
        <v>0</v>
      </c>
      <c r="L37" s="30">
        <f t="shared" si="11"/>
        <v>10</v>
      </c>
      <c r="M37" s="38">
        <v>42278</v>
      </c>
      <c r="N37" s="39">
        <v>1.0529999999999999</v>
      </c>
      <c r="O37" s="39">
        <v>0.753</v>
      </c>
      <c r="P37" s="39">
        <v>0</v>
      </c>
      <c r="Q37" s="39">
        <v>0</v>
      </c>
      <c r="R37" s="39">
        <v>0.63400000000000001</v>
      </c>
      <c r="S37" s="39">
        <v>0</v>
      </c>
      <c r="T37" s="39">
        <v>0</v>
      </c>
      <c r="U37" s="39">
        <v>11.263999999999999</v>
      </c>
      <c r="V37" s="39">
        <v>0</v>
      </c>
      <c r="W37" s="39">
        <v>0</v>
      </c>
      <c r="X37" s="39">
        <v>0</v>
      </c>
      <c r="Y37" s="39">
        <v>0.28299999999999997</v>
      </c>
      <c r="Z37" s="39">
        <v>0.60099999999999998</v>
      </c>
      <c r="AA37" s="39">
        <v>0</v>
      </c>
      <c r="AB37" s="39">
        <v>0</v>
      </c>
      <c r="AC37" s="39">
        <v>0.94499999999999995</v>
      </c>
      <c r="AD37" s="39">
        <v>4.4009999999999998</v>
      </c>
      <c r="AE37" s="39">
        <v>0</v>
      </c>
      <c r="AF37" s="39">
        <v>0.92200000000000004</v>
      </c>
      <c r="AG37" s="39">
        <v>0</v>
      </c>
      <c r="AH37" s="39">
        <v>0.88600000000000001</v>
      </c>
      <c r="AI37" s="39">
        <v>0.16300000000000001</v>
      </c>
      <c r="AJ37" s="39">
        <v>1.512</v>
      </c>
      <c r="AK37" s="39">
        <v>0.47499999999999998</v>
      </c>
      <c r="AL37" s="39">
        <v>1.157</v>
      </c>
      <c r="AM37" s="39">
        <v>0.90300000000000002</v>
      </c>
      <c r="AN37" s="39">
        <v>3.4550000000000001</v>
      </c>
      <c r="AO37" s="39">
        <v>0</v>
      </c>
      <c r="AP37" s="39">
        <v>0</v>
      </c>
      <c r="AQ37" s="39">
        <v>1.2929999999999999</v>
      </c>
      <c r="AR37" s="39">
        <v>1.147</v>
      </c>
      <c r="AS37" s="39">
        <v>0</v>
      </c>
      <c r="AT37" s="39">
        <v>0.625</v>
      </c>
      <c r="AU37" s="39">
        <v>0.69699999999999995</v>
      </c>
      <c r="AV37" s="39">
        <v>0.35399999999999998</v>
      </c>
      <c r="AW37" s="39">
        <v>0</v>
      </c>
      <c r="AX37" s="39">
        <v>0</v>
      </c>
      <c r="AY37" s="39">
        <v>0</v>
      </c>
      <c r="AZ37" s="39">
        <v>0.71199999999999997</v>
      </c>
      <c r="BA37" s="39">
        <v>0</v>
      </c>
      <c r="BB37" s="39">
        <v>0</v>
      </c>
      <c r="BC37" s="39">
        <v>0</v>
      </c>
      <c r="BD37" s="39">
        <v>0</v>
      </c>
      <c r="BE37" s="39">
        <v>0.36599999999999999</v>
      </c>
      <c r="BF37" s="39">
        <v>9.1389999999999993</v>
      </c>
      <c r="BG37" s="39">
        <v>0.94199999999999995</v>
      </c>
      <c r="BH37" s="39">
        <v>0</v>
      </c>
      <c r="BI37" s="39">
        <v>0</v>
      </c>
      <c r="BJ37" s="39">
        <v>0</v>
      </c>
      <c r="BK37" s="39">
        <v>0</v>
      </c>
    </row>
    <row r="38" spans="1:63" x14ac:dyDescent="0.2">
      <c r="A38" s="30">
        <f t="shared" si="12"/>
        <v>2015</v>
      </c>
      <c r="D38" s="30">
        <f t="shared" si="13"/>
        <v>0</v>
      </c>
      <c r="E38" s="30">
        <f t="shared" si="4"/>
        <v>0</v>
      </c>
      <c r="F38" s="30">
        <f t="shared" si="5"/>
        <v>0</v>
      </c>
      <c r="G38" s="30">
        <f t="shared" si="6"/>
        <v>0</v>
      </c>
      <c r="H38" s="30">
        <f t="shared" si="7"/>
        <v>0</v>
      </c>
      <c r="I38" s="30">
        <f t="shared" si="8"/>
        <v>0</v>
      </c>
      <c r="J38" s="30">
        <f t="shared" si="9"/>
        <v>0</v>
      </c>
      <c r="K38" s="30">
        <f t="shared" si="10"/>
        <v>0</v>
      </c>
      <c r="L38" s="30">
        <f t="shared" si="11"/>
        <v>11</v>
      </c>
      <c r="M38" s="38">
        <v>42309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</row>
    <row r="39" spans="1:63" x14ac:dyDescent="0.2">
      <c r="A39" s="30">
        <f t="shared" si="12"/>
        <v>2015</v>
      </c>
      <c r="D39" s="30">
        <f t="shared" si="13"/>
        <v>0</v>
      </c>
      <c r="E39" s="30">
        <f t="shared" si="4"/>
        <v>4</v>
      </c>
      <c r="F39" s="30">
        <f t="shared" si="5"/>
        <v>0</v>
      </c>
      <c r="G39" s="30">
        <f t="shared" si="6"/>
        <v>0</v>
      </c>
      <c r="H39" s="30">
        <f t="shared" si="7"/>
        <v>0</v>
      </c>
      <c r="I39" s="30">
        <f t="shared" si="8"/>
        <v>0</v>
      </c>
      <c r="J39" s="30">
        <f t="shared" si="9"/>
        <v>0</v>
      </c>
      <c r="K39" s="30">
        <f t="shared" si="10"/>
        <v>0</v>
      </c>
      <c r="L39" s="30">
        <f t="shared" si="11"/>
        <v>12</v>
      </c>
      <c r="M39" s="38">
        <v>42339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0.23899999999999999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0.13</v>
      </c>
      <c r="AL39" s="39">
        <v>0</v>
      </c>
      <c r="AM39" s="39">
        <v>0</v>
      </c>
      <c r="AN39" s="39">
        <v>0</v>
      </c>
      <c r="AO39" s="39">
        <v>0.61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3.0000000000000001E-3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</row>
    <row r="40" spans="1:63" x14ac:dyDescent="0.2">
      <c r="A40" s="30">
        <f t="shared" si="12"/>
        <v>2016</v>
      </c>
      <c r="D40" s="30">
        <f t="shared" si="13"/>
        <v>0</v>
      </c>
      <c r="E40" s="30">
        <f t="shared" si="4"/>
        <v>2</v>
      </c>
      <c r="F40" s="30">
        <f t="shared" si="5"/>
        <v>2</v>
      </c>
      <c r="G40" s="30">
        <f t="shared" si="6"/>
        <v>0</v>
      </c>
      <c r="H40" s="30">
        <f t="shared" si="7"/>
        <v>0</v>
      </c>
      <c r="I40" s="30">
        <f t="shared" si="8"/>
        <v>0</v>
      </c>
      <c r="J40" s="30">
        <f t="shared" si="9"/>
        <v>0</v>
      </c>
      <c r="K40" s="30">
        <f t="shared" si="10"/>
        <v>0</v>
      </c>
      <c r="L40" s="30">
        <f t="shared" si="11"/>
        <v>1</v>
      </c>
      <c r="M40" s="38">
        <v>42370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5.133</v>
      </c>
      <c r="AG40" s="39">
        <v>0</v>
      </c>
      <c r="AH40" s="39">
        <v>2.2690000000000001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</row>
    <row r="41" spans="1:63" x14ac:dyDescent="0.2">
      <c r="A41" s="30">
        <f t="shared" si="12"/>
        <v>2016</v>
      </c>
      <c r="D41" s="30">
        <f t="shared" si="13"/>
        <v>0</v>
      </c>
      <c r="E41" s="30">
        <f t="shared" si="4"/>
        <v>0</v>
      </c>
      <c r="F41" s="30">
        <f t="shared" si="5"/>
        <v>0</v>
      </c>
      <c r="G41" s="30">
        <f t="shared" si="6"/>
        <v>0</v>
      </c>
      <c r="H41" s="30">
        <f t="shared" si="7"/>
        <v>0</v>
      </c>
      <c r="I41" s="30">
        <f t="shared" si="8"/>
        <v>0</v>
      </c>
      <c r="J41" s="30">
        <f t="shared" si="9"/>
        <v>0</v>
      </c>
      <c r="K41" s="30">
        <f t="shared" si="10"/>
        <v>0</v>
      </c>
      <c r="L41" s="30">
        <f t="shared" si="11"/>
        <v>2</v>
      </c>
      <c r="M41" s="38">
        <v>42401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</row>
    <row r="42" spans="1:63" x14ac:dyDescent="0.2">
      <c r="A42" s="30">
        <f t="shared" si="12"/>
        <v>2016</v>
      </c>
      <c r="D42" s="30">
        <f t="shared" si="13"/>
        <v>0</v>
      </c>
      <c r="E42" s="30">
        <f t="shared" si="4"/>
        <v>0</v>
      </c>
      <c r="F42" s="30">
        <f t="shared" si="5"/>
        <v>0</v>
      </c>
      <c r="G42" s="30">
        <f t="shared" si="6"/>
        <v>0</v>
      </c>
      <c r="H42" s="30">
        <f t="shared" si="7"/>
        <v>0</v>
      </c>
      <c r="I42" s="30">
        <f t="shared" si="8"/>
        <v>0</v>
      </c>
      <c r="J42" s="30">
        <f t="shared" si="9"/>
        <v>0</v>
      </c>
      <c r="K42" s="30">
        <f t="shared" si="10"/>
        <v>0</v>
      </c>
      <c r="L42" s="30">
        <f t="shared" si="11"/>
        <v>3</v>
      </c>
      <c r="M42" s="38">
        <v>42430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</row>
    <row r="43" spans="1:63" x14ac:dyDescent="0.2">
      <c r="A43" s="30">
        <f t="shared" si="12"/>
        <v>2016</v>
      </c>
      <c r="D43" s="30">
        <f t="shared" si="13"/>
        <v>0</v>
      </c>
      <c r="E43" s="30">
        <f t="shared" si="4"/>
        <v>0</v>
      </c>
      <c r="F43" s="30">
        <f t="shared" si="5"/>
        <v>0</v>
      </c>
      <c r="G43" s="30">
        <f t="shared" si="6"/>
        <v>0</v>
      </c>
      <c r="H43" s="30">
        <f t="shared" si="7"/>
        <v>0</v>
      </c>
      <c r="I43" s="30">
        <f t="shared" si="8"/>
        <v>0</v>
      </c>
      <c r="J43" s="30">
        <f t="shared" si="9"/>
        <v>0</v>
      </c>
      <c r="K43" s="30">
        <f t="shared" si="10"/>
        <v>0</v>
      </c>
      <c r="L43" s="30">
        <f t="shared" si="11"/>
        <v>4</v>
      </c>
      <c r="M43" s="38">
        <v>42461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</row>
    <row r="44" spans="1:63" x14ac:dyDescent="0.2">
      <c r="A44" s="30">
        <f t="shared" si="12"/>
        <v>2016</v>
      </c>
      <c r="D44" s="30">
        <f t="shared" si="13"/>
        <v>0</v>
      </c>
      <c r="E44" s="30">
        <f t="shared" si="4"/>
        <v>3</v>
      </c>
      <c r="F44" s="30">
        <f t="shared" si="5"/>
        <v>1</v>
      </c>
      <c r="G44" s="30">
        <f t="shared" si="6"/>
        <v>0</v>
      </c>
      <c r="H44" s="30">
        <f t="shared" si="7"/>
        <v>0</v>
      </c>
      <c r="I44" s="30">
        <f t="shared" si="8"/>
        <v>0</v>
      </c>
      <c r="J44" s="30">
        <f t="shared" si="9"/>
        <v>0</v>
      </c>
      <c r="K44" s="30">
        <f t="shared" si="10"/>
        <v>0</v>
      </c>
      <c r="L44" s="30">
        <f t="shared" si="11"/>
        <v>5</v>
      </c>
      <c r="M44" s="38">
        <v>42491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1.403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0.99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0.23400000000000001</v>
      </c>
    </row>
    <row r="45" spans="1:63" x14ac:dyDescent="0.2">
      <c r="A45" s="30">
        <f t="shared" si="12"/>
        <v>2016</v>
      </c>
      <c r="D45" s="30">
        <f t="shared" si="13"/>
        <v>0</v>
      </c>
      <c r="E45" s="30">
        <f t="shared" si="4"/>
        <v>30</v>
      </c>
      <c r="F45" s="30">
        <f t="shared" si="5"/>
        <v>9</v>
      </c>
      <c r="G45" s="30">
        <f t="shared" si="6"/>
        <v>0</v>
      </c>
      <c r="H45" s="30">
        <f t="shared" si="7"/>
        <v>0</v>
      </c>
      <c r="I45" s="30">
        <f t="shared" si="8"/>
        <v>0</v>
      </c>
      <c r="J45" s="30">
        <f t="shared" si="9"/>
        <v>0</v>
      </c>
      <c r="K45" s="30">
        <f t="shared" si="10"/>
        <v>0</v>
      </c>
      <c r="L45" s="30">
        <f t="shared" si="11"/>
        <v>6</v>
      </c>
      <c r="M45" s="38">
        <v>42522</v>
      </c>
      <c r="N45" s="39">
        <v>0</v>
      </c>
      <c r="O45" s="39">
        <v>1.8149999999999999</v>
      </c>
      <c r="P45" s="39">
        <v>0</v>
      </c>
      <c r="Q45" s="39">
        <v>0.5</v>
      </c>
      <c r="R45" s="39">
        <v>0.10100000000000001</v>
      </c>
      <c r="S45" s="39">
        <v>0</v>
      </c>
      <c r="T45" s="39">
        <v>0.10100000000000001</v>
      </c>
      <c r="U45" s="39">
        <v>0.751</v>
      </c>
      <c r="V45" s="39">
        <v>0</v>
      </c>
      <c r="W45" s="39">
        <v>0</v>
      </c>
      <c r="X45" s="39">
        <v>6.343</v>
      </c>
      <c r="Y45" s="39">
        <v>0.248</v>
      </c>
      <c r="Z45" s="39">
        <v>0</v>
      </c>
      <c r="AA45" s="39">
        <v>2.1909999999999998</v>
      </c>
      <c r="AB45" s="39">
        <v>0.79</v>
      </c>
      <c r="AC45" s="39">
        <v>0</v>
      </c>
      <c r="AD45" s="39">
        <v>3.0000000000000001E-3</v>
      </c>
      <c r="AE45" s="39">
        <v>0</v>
      </c>
      <c r="AF45" s="39">
        <v>0.58699999999999997</v>
      </c>
      <c r="AG45" s="39">
        <v>0.39600000000000002</v>
      </c>
      <c r="AH45" s="39">
        <v>0.56899999999999995</v>
      </c>
      <c r="AI45" s="39">
        <v>0</v>
      </c>
      <c r="AJ45" s="39">
        <v>0</v>
      </c>
      <c r="AK45" s="39">
        <v>0.72699999999999998</v>
      </c>
      <c r="AL45" s="39">
        <v>2.1999999999999999E-2</v>
      </c>
      <c r="AM45" s="39">
        <v>1.806</v>
      </c>
      <c r="AN45" s="39">
        <v>0</v>
      </c>
      <c r="AO45" s="39">
        <v>2.3650000000000002</v>
      </c>
      <c r="AP45" s="39">
        <v>0.60799999999999998</v>
      </c>
      <c r="AQ45" s="39">
        <v>0.70599999999999996</v>
      </c>
      <c r="AR45" s="39">
        <v>1.1180000000000001</v>
      </c>
      <c r="AS45" s="39">
        <v>0</v>
      </c>
      <c r="AT45" s="39">
        <v>1.1970000000000001</v>
      </c>
      <c r="AU45" s="39">
        <v>0.52300000000000002</v>
      </c>
      <c r="AV45" s="39">
        <v>1.996</v>
      </c>
      <c r="AW45" s="39">
        <v>0</v>
      </c>
      <c r="AX45" s="39">
        <v>0.875</v>
      </c>
      <c r="AY45" s="39">
        <v>0</v>
      </c>
      <c r="AZ45" s="39">
        <v>0</v>
      </c>
      <c r="BA45" s="39">
        <v>0</v>
      </c>
      <c r="BB45" s="39">
        <v>0</v>
      </c>
      <c r="BC45" s="39">
        <v>0.91800000000000004</v>
      </c>
      <c r="BD45" s="39">
        <v>2.5999999999999999E-2</v>
      </c>
      <c r="BE45" s="39">
        <v>0</v>
      </c>
      <c r="BF45" s="39">
        <v>0</v>
      </c>
      <c r="BG45" s="39">
        <v>1.117</v>
      </c>
      <c r="BH45" s="39">
        <v>0</v>
      </c>
      <c r="BI45" s="39">
        <v>0.27400000000000002</v>
      </c>
      <c r="BJ45" s="39">
        <v>0.90100000000000002</v>
      </c>
      <c r="BK45" s="39">
        <v>0.99</v>
      </c>
    </row>
    <row r="46" spans="1:63" x14ac:dyDescent="0.2">
      <c r="A46" s="30">
        <f t="shared" si="12"/>
        <v>2016</v>
      </c>
      <c r="D46" s="30">
        <f t="shared" si="13"/>
        <v>12</v>
      </c>
      <c r="E46" s="30">
        <f t="shared" si="4"/>
        <v>50</v>
      </c>
      <c r="F46" s="30">
        <f t="shared" si="5"/>
        <v>50</v>
      </c>
      <c r="G46" s="30">
        <f t="shared" si="6"/>
        <v>35</v>
      </c>
      <c r="H46" s="30">
        <f t="shared" si="7"/>
        <v>0</v>
      </c>
      <c r="I46" s="30">
        <f t="shared" si="8"/>
        <v>0</v>
      </c>
      <c r="J46" s="30">
        <f t="shared" si="9"/>
        <v>0</v>
      </c>
      <c r="K46" s="30">
        <f t="shared" si="10"/>
        <v>0</v>
      </c>
      <c r="L46" s="30">
        <f t="shared" si="11"/>
        <v>7</v>
      </c>
      <c r="M46" s="38">
        <v>42552</v>
      </c>
      <c r="N46" s="39">
        <v>19.847000000000001</v>
      </c>
      <c r="O46" s="39">
        <v>11.69</v>
      </c>
      <c r="P46" s="39">
        <v>9.66</v>
      </c>
      <c r="Q46" s="39">
        <v>29.677</v>
      </c>
      <c r="R46" s="39">
        <v>9.6560000000000006</v>
      </c>
      <c r="S46" s="39">
        <v>29.452999999999999</v>
      </c>
      <c r="T46" s="39">
        <v>17.483000000000001</v>
      </c>
      <c r="U46" s="39">
        <v>13.289</v>
      </c>
      <c r="V46" s="39">
        <v>27.699000000000002</v>
      </c>
      <c r="W46" s="39">
        <v>8.9039999999999999</v>
      </c>
      <c r="X46" s="39">
        <v>29.933</v>
      </c>
      <c r="Y46" s="39">
        <v>5.6120000000000001</v>
      </c>
      <c r="Z46" s="39">
        <v>9.8339999999999996</v>
      </c>
      <c r="AA46" s="39">
        <v>31.265999999999998</v>
      </c>
      <c r="AB46" s="39">
        <v>16.622</v>
      </c>
      <c r="AC46" s="39">
        <v>11.627000000000001</v>
      </c>
      <c r="AD46" s="39">
        <v>9.0280000000000005</v>
      </c>
      <c r="AE46" s="39">
        <v>23.530999999999999</v>
      </c>
      <c r="AF46" s="39">
        <v>21.782</v>
      </c>
      <c r="AG46" s="39">
        <v>10.555</v>
      </c>
      <c r="AH46" s="39">
        <v>15.103</v>
      </c>
      <c r="AI46" s="39">
        <v>15.977</v>
      </c>
      <c r="AJ46" s="39">
        <v>41.481999999999999</v>
      </c>
      <c r="AK46" s="39">
        <v>5.88</v>
      </c>
      <c r="AL46" s="39">
        <v>20.169</v>
      </c>
      <c r="AM46" s="39">
        <v>15.058</v>
      </c>
      <c r="AN46" s="39">
        <v>30.387</v>
      </c>
      <c r="AO46" s="39">
        <v>3.1960000000000002</v>
      </c>
      <c r="AP46" s="39">
        <v>30.161000000000001</v>
      </c>
      <c r="AQ46" s="39">
        <v>6.31</v>
      </c>
      <c r="AR46" s="39">
        <v>24.835000000000001</v>
      </c>
      <c r="AS46" s="39">
        <v>5.9989999999999997</v>
      </c>
      <c r="AT46" s="39">
        <v>16.811</v>
      </c>
      <c r="AU46" s="39">
        <v>16.375</v>
      </c>
      <c r="AV46" s="39">
        <v>10.208</v>
      </c>
      <c r="AW46" s="39">
        <v>24.286000000000001</v>
      </c>
      <c r="AX46" s="39">
        <v>28.937999999999999</v>
      </c>
      <c r="AY46" s="39">
        <v>7.7290000000000001</v>
      </c>
      <c r="AZ46" s="39">
        <v>13.026</v>
      </c>
      <c r="BA46" s="39">
        <v>17.128</v>
      </c>
      <c r="BB46" s="39">
        <v>37.828000000000003</v>
      </c>
      <c r="BC46" s="39">
        <v>5.4710000000000001</v>
      </c>
      <c r="BD46" s="39">
        <v>16.088000000000001</v>
      </c>
      <c r="BE46" s="39">
        <v>16.395</v>
      </c>
      <c r="BF46" s="39">
        <v>7.9459999999999997</v>
      </c>
      <c r="BG46" s="39">
        <v>31.449000000000002</v>
      </c>
      <c r="BH46" s="39">
        <v>9.609</v>
      </c>
      <c r="BI46" s="39">
        <v>20.603000000000002</v>
      </c>
      <c r="BJ46" s="39">
        <v>35.68</v>
      </c>
      <c r="BK46" s="39">
        <v>5.5060000000000002</v>
      </c>
    </row>
    <row r="47" spans="1:63" x14ac:dyDescent="0.2">
      <c r="A47" s="30">
        <f t="shared" si="12"/>
        <v>2016</v>
      </c>
      <c r="D47" s="30">
        <f t="shared" si="13"/>
        <v>0</v>
      </c>
      <c r="E47" s="30">
        <f t="shared" si="4"/>
        <v>49</v>
      </c>
      <c r="F47" s="30">
        <f t="shared" si="5"/>
        <v>46</v>
      </c>
      <c r="G47" s="30">
        <f t="shared" si="6"/>
        <v>4</v>
      </c>
      <c r="H47" s="30">
        <f t="shared" si="7"/>
        <v>0</v>
      </c>
      <c r="I47" s="30">
        <f t="shared" si="8"/>
        <v>0</v>
      </c>
      <c r="J47" s="30">
        <f t="shared" si="9"/>
        <v>0</v>
      </c>
      <c r="K47" s="30">
        <f t="shared" si="10"/>
        <v>0</v>
      </c>
      <c r="L47" s="30">
        <f t="shared" si="11"/>
        <v>8</v>
      </c>
      <c r="M47" s="38">
        <v>42583</v>
      </c>
      <c r="N47" s="39">
        <v>5.6109999999999998</v>
      </c>
      <c r="O47" s="39">
        <v>2.69</v>
      </c>
      <c r="P47" s="39">
        <v>2.056</v>
      </c>
      <c r="Q47" s="39">
        <v>4.9669999999999996</v>
      </c>
      <c r="R47" s="39">
        <v>10.768000000000001</v>
      </c>
      <c r="S47" s="39">
        <v>1.321</v>
      </c>
      <c r="T47" s="39">
        <v>4.6920000000000002</v>
      </c>
      <c r="U47" s="39">
        <v>4.6239999999999997</v>
      </c>
      <c r="V47" s="39">
        <v>8.9670000000000005</v>
      </c>
      <c r="W47" s="39">
        <v>1.8080000000000001</v>
      </c>
      <c r="X47" s="39">
        <v>0</v>
      </c>
      <c r="Y47" s="39">
        <v>12.406000000000001</v>
      </c>
      <c r="Z47" s="39">
        <v>2.0880000000000001</v>
      </c>
      <c r="AA47" s="39">
        <v>0.83099999999999996</v>
      </c>
      <c r="AB47" s="39">
        <v>0.55500000000000005</v>
      </c>
      <c r="AC47" s="39">
        <v>2.7679999999999998</v>
      </c>
      <c r="AD47" s="39">
        <v>3.851</v>
      </c>
      <c r="AE47" s="39">
        <v>1.105</v>
      </c>
      <c r="AF47" s="39">
        <v>4.9260000000000002</v>
      </c>
      <c r="AG47" s="39">
        <v>2.1019999999999999</v>
      </c>
      <c r="AH47" s="39">
        <v>8.8819999999999997</v>
      </c>
      <c r="AI47" s="39">
        <v>6.2809999999999997</v>
      </c>
      <c r="AJ47" s="39">
        <v>4.3449999999999998</v>
      </c>
      <c r="AK47" s="39">
        <v>3.673</v>
      </c>
      <c r="AL47" s="39">
        <v>4.5</v>
      </c>
      <c r="AM47" s="39">
        <v>2.1549999999999998</v>
      </c>
      <c r="AN47" s="39">
        <v>1.264</v>
      </c>
      <c r="AO47" s="39">
        <v>1.131</v>
      </c>
      <c r="AP47" s="39">
        <v>7.3579999999999997</v>
      </c>
      <c r="AQ47" s="39">
        <v>0.25700000000000001</v>
      </c>
      <c r="AR47" s="39">
        <v>2.4300000000000002</v>
      </c>
      <c r="AS47" s="39">
        <v>2.944</v>
      </c>
      <c r="AT47" s="39">
        <v>4.633</v>
      </c>
      <c r="AU47" s="39">
        <v>19.23</v>
      </c>
      <c r="AV47" s="39">
        <v>4.1559999999999997</v>
      </c>
      <c r="AW47" s="39">
        <v>2.6480000000000001</v>
      </c>
      <c r="AX47" s="39">
        <v>1.254</v>
      </c>
      <c r="AY47" s="39">
        <v>4.6890000000000001</v>
      </c>
      <c r="AZ47" s="39">
        <v>6.117</v>
      </c>
      <c r="BA47" s="39">
        <v>1.8120000000000001</v>
      </c>
      <c r="BB47" s="39">
        <v>9.9760000000000009</v>
      </c>
      <c r="BC47" s="39">
        <v>2.5299999999999998</v>
      </c>
      <c r="BD47" s="39">
        <v>1.9019999999999999</v>
      </c>
      <c r="BE47" s="39">
        <v>2.8159999999999998</v>
      </c>
      <c r="BF47" s="39">
        <v>2.8660000000000001</v>
      </c>
      <c r="BG47" s="39">
        <v>2.6509999999999998</v>
      </c>
      <c r="BH47" s="39">
        <v>11.593999999999999</v>
      </c>
      <c r="BI47" s="39">
        <v>4.3170000000000002</v>
      </c>
      <c r="BJ47" s="39">
        <v>2.6070000000000002</v>
      </c>
      <c r="BK47" s="39">
        <v>5.8090000000000002</v>
      </c>
    </row>
    <row r="48" spans="1:63" x14ac:dyDescent="0.2">
      <c r="A48" s="30">
        <f t="shared" si="12"/>
        <v>2016</v>
      </c>
      <c r="D48" s="30">
        <f t="shared" si="13"/>
        <v>1</v>
      </c>
      <c r="E48" s="30">
        <f t="shared" si="4"/>
        <v>46</v>
      </c>
      <c r="F48" s="30">
        <f t="shared" si="5"/>
        <v>44</v>
      </c>
      <c r="G48" s="30">
        <f t="shared" si="6"/>
        <v>8</v>
      </c>
      <c r="H48" s="30">
        <f t="shared" si="7"/>
        <v>0</v>
      </c>
      <c r="I48" s="30">
        <f t="shared" si="8"/>
        <v>0</v>
      </c>
      <c r="J48" s="30">
        <f t="shared" si="9"/>
        <v>0</v>
      </c>
      <c r="K48" s="30">
        <f t="shared" si="10"/>
        <v>0</v>
      </c>
      <c r="L48" s="30">
        <f t="shared" si="11"/>
        <v>9</v>
      </c>
      <c r="M48" s="38">
        <v>42614</v>
      </c>
      <c r="N48" s="39">
        <v>1.843</v>
      </c>
      <c r="O48" s="39">
        <v>5.0570000000000004</v>
      </c>
      <c r="P48" s="39">
        <v>4.5599999999999996</v>
      </c>
      <c r="Q48" s="39">
        <v>3.2080000000000002</v>
      </c>
      <c r="R48" s="39">
        <v>1.7729999999999999</v>
      </c>
      <c r="S48" s="39">
        <v>5.2549999999999999</v>
      </c>
      <c r="T48" s="39">
        <v>4.88</v>
      </c>
      <c r="U48" s="39">
        <v>19.417000000000002</v>
      </c>
      <c r="V48" s="39">
        <v>9.7000000000000003E-2</v>
      </c>
      <c r="W48" s="39">
        <v>5.8220000000000001</v>
      </c>
      <c r="X48" s="39">
        <v>4.2439999999999998</v>
      </c>
      <c r="Y48" s="39">
        <v>3.202</v>
      </c>
      <c r="Z48" s="39">
        <v>0.28399999999999997</v>
      </c>
      <c r="AA48" s="39">
        <v>2.6469999999999998</v>
      </c>
      <c r="AB48" s="39">
        <v>0</v>
      </c>
      <c r="AC48" s="39">
        <v>14.648</v>
      </c>
      <c r="AD48" s="39">
        <v>6.024</v>
      </c>
      <c r="AE48" s="39">
        <v>3.7429999999999999</v>
      </c>
      <c r="AF48" s="39">
        <v>5.0670000000000002</v>
      </c>
      <c r="AG48" s="39">
        <v>4.58</v>
      </c>
      <c r="AH48" s="39">
        <v>13.428000000000001</v>
      </c>
      <c r="AI48" s="39">
        <v>2.548</v>
      </c>
      <c r="AJ48" s="39">
        <v>0</v>
      </c>
      <c r="AK48" s="39">
        <v>13.566000000000001</v>
      </c>
      <c r="AL48" s="39">
        <v>5.444</v>
      </c>
      <c r="AM48" s="39">
        <v>5.5149999999999997</v>
      </c>
      <c r="AN48" s="39">
        <v>11.551</v>
      </c>
      <c r="AO48" s="39">
        <v>0</v>
      </c>
      <c r="AP48" s="39">
        <v>0</v>
      </c>
      <c r="AQ48" s="39">
        <v>13.867000000000001</v>
      </c>
      <c r="AR48" s="39">
        <v>9.8089999999999993</v>
      </c>
      <c r="AS48" s="39">
        <v>4.008</v>
      </c>
      <c r="AT48" s="39">
        <v>3.294</v>
      </c>
      <c r="AU48" s="39">
        <v>6.7130000000000001</v>
      </c>
      <c r="AV48" s="39">
        <v>3.5819999999999999</v>
      </c>
      <c r="AW48" s="39">
        <v>2.88</v>
      </c>
      <c r="AX48" s="39">
        <v>2.2879999999999998</v>
      </c>
      <c r="AY48" s="39">
        <v>6.56</v>
      </c>
      <c r="AZ48" s="39">
        <v>2.3420000000000001</v>
      </c>
      <c r="BA48" s="39">
        <v>4.3849999999999998</v>
      </c>
      <c r="BB48" s="39">
        <v>7.2249999999999996</v>
      </c>
      <c r="BC48" s="39">
        <v>4.6849999999999996</v>
      </c>
      <c r="BD48" s="39">
        <v>2.9430000000000001</v>
      </c>
      <c r="BE48" s="39">
        <v>3.7719999999999998</v>
      </c>
      <c r="BF48" s="39">
        <v>2.0659999999999998</v>
      </c>
      <c r="BG48" s="39">
        <v>1.1830000000000001</v>
      </c>
      <c r="BH48" s="39">
        <v>4.22</v>
      </c>
      <c r="BI48" s="39">
        <v>29.384</v>
      </c>
      <c r="BJ48" s="39">
        <v>11.836</v>
      </c>
      <c r="BK48" s="39">
        <v>4.1470000000000002</v>
      </c>
    </row>
    <row r="49" spans="1:63" x14ac:dyDescent="0.2">
      <c r="A49" s="30">
        <f t="shared" si="12"/>
        <v>2016</v>
      </c>
      <c r="D49" s="30">
        <f t="shared" si="13"/>
        <v>0</v>
      </c>
      <c r="E49" s="30">
        <f t="shared" si="4"/>
        <v>32</v>
      </c>
      <c r="F49" s="30">
        <f t="shared" si="5"/>
        <v>19</v>
      </c>
      <c r="G49" s="30">
        <f t="shared" si="6"/>
        <v>4</v>
      </c>
      <c r="H49" s="30">
        <f t="shared" si="7"/>
        <v>0</v>
      </c>
      <c r="I49" s="30">
        <f t="shared" si="8"/>
        <v>0</v>
      </c>
      <c r="J49" s="30">
        <f t="shared" si="9"/>
        <v>0</v>
      </c>
      <c r="K49" s="30">
        <f t="shared" si="10"/>
        <v>0</v>
      </c>
      <c r="L49" s="30">
        <f t="shared" si="11"/>
        <v>10</v>
      </c>
      <c r="M49" s="38">
        <v>42644</v>
      </c>
      <c r="N49" s="39">
        <v>3.1030000000000002</v>
      </c>
      <c r="O49" s="39">
        <v>0</v>
      </c>
      <c r="P49" s="39">
        <v>2.2330000000000001</v>
      </c>
      <c r="Q49" s="39">
        <v>0</v>
      </c>
      <c r="R49" s="39">
        <v>1.1599999999999999</v>
      </c>
      <c r="S49" s="39">
        <v>0.33700000000000002</v>
      </c>
      <c r="T49" s="39">
        <v>1.4910000000000001</v>
      </c>
      <c r="U49" s="39">
        <v>15.609</v>
      </c>
      <c r="V49" s="39">
        <v>0</v>
      </c>
      <c r="W49" s="39">
        <v>1.53</v>
      </c>
      <c r="X49" s="39">
        <v>0</v>
      </c>
      <c r="Y49" s="39">
        <v>0</v>
      </c>
      <c r="Z49" s="39">
        <v>2.74</v>
      </c>
      <c r="AA49" s="39">
        <v>0</v>
      </c>
      <c r="AB49" s="39">
        <v>0</v>
      </c>
      <c r="AC49" s="39">
        <v>4.0129999999999999</v>
      </c>
      <c r="AD49" s="39">
        <v>14.521000000000001</v>
      </c>
      <c r="AE49" s="39">
        <v>1.248</v>
      </c>
      <c r="AF49" s="39">
        <v>6.08</v>
      </c>
      <c r="AG49" s="39">
        <v>0.80700000000000005</v>
      </c>
      <c r="AH49" s="39">
        <v>2.8170000000000002</v>
      </c>
      <c r="AI49" s="39">
        <v>0</v>
      </c>
      <c r="AJ49" s="39">
        <v>1.369</v>
      </c>
      <c r="AK49" s="39">
        <v>0.90400000000000003</v>
      </c>
      <c r="AL49" s="39">
        <v>0.98899999999999999</v>
      </c>
      <c r="AM49" s="39">
        <v>0.67100000000000004</v>
      </c>
      <c r="AN49" s="39">
        <v>12.022</v>
      </c>
      <c r="AO49" s="39">
        <v>0</v>
      </c>
      <c r="AP49" s="39">
        <v>0</v>
      </c>
      <c r="AQ49" s="39">
        <v>0.95399999999999996</v>
      </c>
      <c r="AR49" s="39">
        <v>1.3140000000000001</v>
      </c>
      <c r="AS49" s="39">
        <v>0</v>
      </c>
      <c r="AT49" s="39">
        <v>7.4770000000000003</v>
      </c>
      <c r="AU49" s="39">
        <v>0.75900000000000001</v>
      </c>
      <c r="AV49" s="39">
        <v>0</v>
      </c>
      <c r="AW49" s="39">
        <v>0.98199999999999998</v>
      </c>
      <c r="AX49" s="39">
        <v>0</v>
      </c>
      <c r="AY49" s="39">
        <v>1.1259999999999999</v>
      </c>
      <c r="AZ49" s="39">
        <v>0.38200000000000001</v>
      </c>
      <c r="BA49" s="39">
        <v>0</v>
      </c>
      <c r="BB49" s="39">
        <v>0</v>
      </c>
      <c r="BC49" s="39">
        <v>0.74399999999999999</v>
      </c>
      <c r="BD49" s="39">
        <v>0</v>
      </c>
      <c r="BE49" s="39">
        <v>8.8710000000000004</v>
      </c>
      <c r="BF49" s="39">
        <v>10.032999999999999</v>
      </c>
      <c r="BG49" s="39">
        <v>0.85799999999999998</v>
      </c>
      <c r="BH49" s="39">
        <v>6.4000000000000001E-2</v>
      </c>
      <c r="BI49" s="39">
        <v>0</v>
      </c>
      <c r="BJ49" s="39">
        <v>0</v>
      </c>
      <c r="BK49" s="39">
        <v>0.84</v>
      </c>
    </row>
    <row r="50" spans="1:63" x14ac:dyDescent="0.2">
      <c r="A50" s="30">
        <f t="shared" si="12"/>
        <v>2016</v>
      </c>
      <c r="D50" s="30">
        <f t="shared" si="13"/>
        <v>0</v>
      </c>
      <c r="E50" s="30">
        <f t="shared" si="4"/>
        <v>0</v>
      </c>
      <c r="F50" s="30">
        <f t="shared" si="5"/>
        <v>0</v>
      </c>
      <c r="G50" s="30">
        <f t="shared" si="6"/>
        <v>0</v>
      </c>
      <c r="H50" s="30">
        <f t="shared" si="7"/>
        <v>0</v>
      </c>
      <c r="I50" s="30">
        <f t="shared" si="8"/>
        <v>0</v>
      </c>
      <c r="J50" s="30">
        <f t="shared" si="9"/>
        <v>0</v>
      </c>
      <c r="K50" s="30">
        <f t="shared" si="10"/>
        <v>0</v>
      </c>
      <c r="L50" s="30">
        <f t="shared" si="11"/>
        <v>11</v>
      </c>
      <c r="M50" s="38">
        <v>42675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</row>
    <row r="51" spans="1:63" x14ac:dyDescent="0.2">
      <c r="A51" s="30">
        <f t="shared" si="12"/>
        <v>2016</v>
      </c>
      <c r="D51" s="30">
        <f t="shared" si="13"/>
        <v>1</v>
      </c>
      <c r="E51" s="30">
        <f t="shared" si="4"/>
        <v>33</v>
      </c>
      <c r="F51" s="30">
        <f t="shared" si="5"/>
        <v>25</v>
      </c>
      <c r="G51" s="30">
        <f t="shared" si="6"/>
        <v>6</v>
      </c>
      <c r="H51" s="30">
        <f t="shared" si="7"/>
        <v>0</v>
      </c>
      <c r="I51" s="30">
        <f t="shared" si="8"/>
        <v>0</v>
      </c>
      <c r="J51" s="30">
        <f t="shared" si="9"/>
        <v>0</v>
      </c>
      <c r="K51" s="30">
        <f t="shared" si="10"/>
        <v>0</v>
      </c>
      <c r="L51" s="30">
        <f t="shared" si="11"/>
        <v>12</v>
      </c>
      <c r="M51" s="38">
        <v>42705</v>
      </c>
      <c r="N51" s="39">
        <v>4.0069999999999997</v>
      </c>
      <c r="O51" s="39">
        <v>0.26200000000000001</v>
      </c>
      <c r="P51" s="39">
        <v>0</v>
      </c>
      <c r="Q51" s="39">
        <v>8.2620000000000005</v>
      </c>
      <c r="R51" s="39">
        <v>0</v>
      </c>
      <c r="S51" s="39">
        <v>0</v>
      </c>
      <c r="T51" s="39">
        <v>25.486000000000001</v>
      </c>
      <c r="U51" s="39">
        <v>0</v>
      </c>
      <c r="V51" s="39">
        <v>14.257999999999999</v>
      </c>
      <c r="W51" s="39">
        <v>0</v>
      </c>
      <c r="X51" s="39">
        <v>3.9319999999999999</v>
      </c>
      <c r="Y51" s="39">
        <v>1.107</v>
      </c>
      <c r="Z51" s="39">
        <v>1.133</v>
      </c>
      <c r="AA51" s="39">
        <v>1.8740000000000001</v>
      </c>
      <c r="AB51" s="39">
        <v>1.399</v>
      </c>
      <c r="AC51" s="39">
        <v>0</v>
      </c>
      <c r="AD51" s="39">
        <v>5.5E-2</v>
      </c>
      <c r="AE51" s="39">
        <v>2.5510000000000002</v>
      </c>
      <c r="AF51" s="39">
        <v>2.2679999999999998</v>
      </c>
      <c r="AG51" s="39">
        <v>0.74</v>
      </c>
      <c r="AH51" s="39">
        <v>0.183</v>
      </c>
      <c r="AI51" s="39">
        <v>1.7589999999999999</v>
      </c>
      <c r="AJ51" s="39">
        <v>0</v>
      </c>
      <c r="AK51" s="39">
        <v>6.7140000000000004</v>
      </c>
      <c r="AL51" s="39">
        <v>0.67300000000000004</v>
      </c>
      <c r="AM51" s="39">
        <v>0</v>
      </c>
      <c r="AN51" s="39">
        <v>15.326000000000001</v>
      </c>
      <c r="AO51" s="39">
        <v>0</v>
      </c>
      <c r="AP51" s="39">
        <v>1.6779999999999999</v>
      </c>
      <c r="AQ51" s="39">
        <v>1.0309999999999999</v>
      </c>
      <c r="AR51" s="39">
        <v>0</v>
      </c>
      <c r="AS51" s="39">
        <v>12.156000000000001</v>
      </c>
      <c r="AT51" s="39">
        <v>0</v>
      </c>
      <c r="AU51" s="39">
        <v>9.5950000000000006</v>
      </c>
      <c r="AV51" s="39">
        <v>2.198</v>
      </c>
      <c r="AW51" s="39">
        <v>0</v>
      </c>
      <c r="AX51" s="39">
        <v>1.256</v>
      </c>
      <c r="AY51" s="39">
        <v>0.61899999999999999</v>
      </c>
      <c r="AZ51" s="39">
        <v>5.0250000000000004</v>
      </c>
      <c r="BA51" s="39">
        <v>0</v>
      </c>
      <c r="BB51" s="39">
        <v>0.64200000000000002</v>
      </c>
      <c r="BC51" s="39">
        <v>0</v>
      </c>
      <c r="BD51" s="39">
        <v>12.42</v>
      </c>
      <c r="BE51" s="39">
        <v>0</v>
      </c>
      <c r="BF51" s="39">
        <v>5.6689999999999996</v>
      </c>
      <c r="BG51" s="39">
        <v>0</v>
      </c>
      <c r="BH51" s="39">
        <v>3.5999999999999997E-2</v>
      </c>
      <c r="BI51" s="39">
        <v>2.661</v>
      </c>
      <c r="BJ51" s="39">
        <v>0</v>
      </c>
      <c r="BK51" s="39">
        <v>10.462999999999999</v>
      </c>
    </row>
    <row r="52" spans="1:63" x14ac:dyDescent="0.2">
      <c r="A52" s="30">
        <f t="shared" si="12"/>
        <v>2017</v>
      </c>
      <c r="D52" s="30">
        <f t="shared" si="13"/>
        <v>0</v>
      </c>
      <c r="E52" s="30">
        <f t="shared" si="4"/>
        <v>28</v>
      </c>
      <c r="F52" s="30">
        <f t="shared" si="5"/>
        <v>16</v>
      </c>
      <c r="G52" s="30">
        <f t="shared" si="6"/>
        <v>2</v>
      </c>
      <c r="H52" s="30">
        <f t="shared" si="7"/>
        <v>0</v>
      </c>
      <c r="I52" s="30">
        <f t="shared" si="8"/>
        <v>0</v>
      </c>
      <c r="J52" s="30">
        <f t="shared" si="9"/>
        <v>0</v>
      </c>
      <c r="K52" s="30">
        <f t="shared" si="10"/>
        <v>0</v>
      </c>
      <c r="L52" s="30">
        <f t="shared" si="11"/>
        <v>1</v>
      </c>
      <c r="M52" s="38">
        <v>42736</v>
      </c>
      <c r="N52" s="39">
        <v>0</v>
      </c>
      <c r="O52" s="39">
        <v>5.0129999999999999</v>
      </c>
      <c r="P52" s="39">
        <v>9.2999999999999999E-2</v>
      </c>
      <c r="Q52" s="39">
        <v>0</v>
      </c>
      <c r="R52" s="39">
        <v>0.81399999999999995</v>
      </c>
      <c r="S52" s="39">
        <v>2.2349999999999999</v>
      </c>
      <c r="T52" s="39">
        <v>0</v>
      </c>
      <c r="U52" s="39">
        <v>3.1930000000000001</v>
      </c>
      <c r="V52" s="39">
        <v>0</v>
      </c>
      <c r="W52" s="39">
        <v>5.9749999999999996</v>
      </c>
      <c r="X52" s="39">
        <v>0</v>
      </c>
      <c r="Y52" s="39">
        <v>0</v>
      </c>
      <c r="Z52" s="39">
        <v>5.56</v>
      </c>
      <c r="AA52" s="39">
        <v>0</v>
      </c>
      <c r="AB52" s="39">
        <v>0</v>
      </c>
      <c r="AC52" s="39">
        <v>14.637</v>
      </c>
      <c r="AD52" s="39">
        <v>1.879</v>
      </c>
      <c r="AE52" s="39">
        <v>0</v>
      </c>
      <c r="AF52" s="39">
        <v>0.54100000000000004</v>
      </c>
      <c r="AG52" s="39">
        <v>0</v>
      </c>
      <c r="AH52" s="39">
        <v>0.05</v>
      </c>
      <c r="AI52" s="39">
        <v>0</v>
      </c>
      <c r="AJ52" s="39">
        <v>0</v>
      </c>
      <c r="AK52" s="39">
        <v>0.84199999999999997</v>
      </c>
      <c r="AL52" s="39">
        <v>0</v>
      </c>
      <c r="AM52" s="39">
        <v>6.867</v>
      </c>
      <c r="AN52" s="39">
        <v>0</v>
      </c>
      <c r="AO52" s="39">
        <v>21.039000000000001</v>
      </c>
      <c r="AP52" s="39">
        <v>0</v>
      </c>
      <c r="AQ52" s="39">
        <v>2.7280000000000002</v>
      </c>
      <c r="AR52" s="39">
        <v>3.1859999999999999</v>
      </c>
      <c r="AS52" s="39">
        <v>0</v>
      </c>
      <c r="AT52" s="39">
        <v>0</v>
      </c>
      <c r="AU52" s="39">
        <v>9.2040000000000006</v>
      </c>
      <c r="AV52" s="39">
        <v>0</v>
      </c>
      <c r="AW52" s="39">
        <v>0.35399999999999998</v>
      </c>
      <c r="AX52" s="39">
        <v>0</v>
      </c>
      <c r="AY52" s="39">
        <v>2.4820000000000002</v>
      </c>
      <c r="AZ52" s="39">
        <v>3.0000000000000001E-3</v>
      </c>
      <c r="BA52" s="39">
        <v>0.46800000000000003</v>
      </c>
      <c r="BB52" s="39">
        <v>0.26900000000000002</v>
      </c>
      <c r="BC52" s="39">
        <v>1.732</v>
      </c>
      <c r="BD52" s="39">
        <v>0</v>
      </c>
      <c r="BE52" s="39">
        <v>2.3450000000000002</v>
      </c>
      <c r="BF52" s="39">
        <v>9.4E-2</v>
      </c>
      <c r="BG52" s="39">
        <v>0.622</v>
      </c>
      <c r="BH52" s="39">
        <v>0.59899999999999998</v>
      </c>
      <c r="BI52" s="39">
        <v>0</v>
      </c>
      <c r="BJ52" s="39">
        <v>1.86</v>
      </c>
      <c r="BK52" s="39">
        <v>0</v>
      </c>
    </row>
    <row r="53" spans="1:63" x14ac:dyDescent="0.2">
      <c r="A53" s="30">
        <f t="shared" si="12"/>
        <v>2017</v>
      </c>
      <c r="D53" s="30">
        <f t="shared" si="13"/>
        <v>0</v>
      </c>
      <c r="E53" s="30">
        <f t="shared" si="4"/>
        <v>5</v>
      </c>
      <c r="F53" s="30">
        <f t="shared" si="5"/>
        <v>3</v>
      </c>
      <c r="G53" s="30">
        <f t="shared" si="6"/>
        <v>0</v>
      </c>
      <c r="H53" s="30">
        <f t="shared" si="7"/>
        <v>0</v>
      </c>
      <c r="I53" s="30">
        <f t="shared" si="8"/>
        <v>0</v>
      </c>
      <c r="J53" s="30">
        <f t="shared" si="9"/>
        <v>0</v>
      </c>
      <c r="K53" s="30">
        <f t="shared" si="10"/>
        <v>0</v>
      </c>
      <c r="L53" s="30">
        <f t="shared" si="11"/>
        <v>2</v>
      </c>
      <c r="M53" s="38">
        <v>42767</v>
      </c>
      <c r="N53" s="39">
        <v>0.125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5.5709999999999997</v>
      </c>
      <c r="U53" s="39">
        <v>0</v>
      </c>
      <c r="V53" s="39">
        <v>0</v>
      </c>
      <c r="W53" s="39">
        <v>2.5499999999999998</v>
      </c>
      <c r="X53" s="39">
        <v>0</v>
      </c>
      <c r="Y53" s="39">
        <v>0</v>
      </c>
      <c r="Z53" s="39">
        <v>0</v>
      </c>
      <c r="AA53" s="39">
        <v>0</v>
      </c>
      <c r="AB53" s="39">
        <v>0.77500000000000002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1.875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</row>
    <row r="54" spans="1:63" x14ac:dyDescent="0.2">
      <c r="A54" s="30">
        <f t="shared" si="12"/>
        <v>2017</v>
      </c>
      <c r="D54" s="30">
        <f t="shared" si="13"/>
        <v>0</v>
      </c>
      <c r="E54" s="30">
        <f t="shared" si="4"/>
        <v>1</v>
      </c>
      <c r="F54" s="30">
        <f t="shared" si="5"/>
        <v>0</v>
      </c>
      <c r="G54" s="30">
        <f t="shared" si="6"/>
        <v>0</v>
      </c>
      <c r="H54" s="30">
        <f t="shared" si="7"/>
        <v>0</v>
      </c>
      <c r="I54" s="30">
        <f t="shared" si="8"/>
        <v>0</v>
      </c>
      <c r="J54" s="30">
        <f t="shared" si="9"/>
        <v>0</v>
      </c>
      <c r="K54" s="30">
        <f t="shared" si="10"/>
        <v>0</v>
      </c>
      <c r="L54" s="30">
        <f t="shared" si="11"/>
        <v>3</v>
      </c>
      <c r="M54" s="38">
        <v>42795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0.193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</row>
    <row r="55" spans="1:63" x14ac:dyDescent="0.2">
      <c r="A55" s="30">
        <f t="shared" si="12"/>
        <v>2017</v>
      </c>
      <c r="D55" s="30">
        <f t="shared" si="13"/>
        <v>0</v>
      </c>
      <c r="E55" s="30">
        <f t="shared" si="4"/>
        <v>0</v>
      </c>
      <c r="F55" s="30">
        <f t="shared" si="5"/>
        <v>0</v>
      </c>
      <c r="G55" s="30">
        <f t="shared" si="6"/>
        <v>0</v>
      </c>
      <c r="H55" s="30">
        <f t="shared" si="7"/>
        <v>0</v>
      </c>
      <c r="I55" s="30">
        <f t="shared" si="8"/>
        <v>0</v>
      </c>
      <c r="J55" s="30">
        <f t="shared" si="9"/>
        <v>0</v>
      </c>
      <c r="K55" s="30">
        <f t="shared" si="10"/>
        <v>0</v>
      </c>
      <c r="L55" s="30">
        <f t="shared" si="11"/>
        <v>4</v>
      </c>
      <c r="M55" s="38">
        <v>42826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</row>
    <row r="56" spans="1:63" x14ac:dyDescent="0.2">
      <c r="A56" s="30">
        <f t="shared" si="12"/>
        <v>2017</v>
      </c>
      <c r="D56" s="30">
        <f t="shared" si="13"/>
        <v>0</v>
      </c>
      <c r="E56" s="30">
        <f t="shared" si="4"/>
        <v>5</v>
      </c>
      <c r="F56" s="30">
        <f t="shared" si="5"/>
        <v>2</v>
      </c>
      <c r="G56" s="30">
        <f t="shared" si="6"/>
        <v>0</v>
      </c>
      <c r="H56" s="30">
        <f t="shared" si="7"/>
        <v>0</v>
      </c>
      <c r="I56" s="30">
        <f t="shared" si="8"/>
        <v>0</v>
      </c>
      <c r="J56" s="30">
        <f t="shared" si="9"/>
        <v>0</v>
      </c>
      <c r="K56" s="30">
        <f t="shared" si="10"/>
        <v>0</v>
      </c>
      <c r="L56" s="30">
        <f t="shared" si="11"/>
        <v>5</v>
      </c>
      <c r="M56" s="38">
        <v>42856</v>
      </c>
      <c r="N56" s="39">
        <v>0</v>
      </c>
      <c r="O56" s="39">
        <v>0.54900000000000004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0.20599999999999999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0.20599999999999999</v>
      </c>
      <c r="AG56" s="39">
        <v>0</v>
      </c>
      <c r="AH56" s="39">
        <v>1.208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1.6020000000000001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</row>
    <row r="57" spans="1:63" x14ac:dyDescent="0.2">
      <c r="A57" s="30">
        <f t="shared" si="12"/>
        <v>2017</v>
      </c>
      <c r="D57" s="30">
        <f t="shared" si="13"/>
        <v>0</v>
      </c>
      <c r="E57" s="30">
        <f t="shared" si="4"/>
        <v>26</v>
      </c>
      <c r="F57" s="30">
        <f t="shared" si="5"/>
        <v>7</v>
      </c>
      <c r="G57" s="30">
        <f t="shared" si="6"/>
        <v>0</v>
      </c>
      <c r="H57" s="30">
        <f t="shared" si="7"/>
        <v>0</v>
      </c>
      <c r="I57" s="30">
        <f t="shared" si="8"/>
        <v>0</v>
      </c>
      <c r="J57" s="30">
        <f t="shared" si="9"/>
        <v>0</v>
      </c>
      <c r="K57" s="30">
        <f t="shared" si="10"/>
        <v>0</v>
      </c>
      <c r="L57" s="30">
        <f t="shared" si="11"/>
        <v>6</v>
      </c>
      <c r="M57" s="38">
        <v>42887</v>
      </c>
      <c r="N57" s="39">
        <v>0</v>
      </c>
      <c r="O57" s="39">
        <v>1.3160000000000001</v>
      </c>
      <c r="P57" s="39">
        <v>0.16700000000000001</v>
      </c>
      <c r="Q57" s="39">
        <v>0</v>
      </c>
      <c r="R57" s="39">
        <v>0</v>
      </c>
      <c r="S57" s="39">
        <v>0</v>
      </c>
      <c r="T57" s="39">
        <v>2.7E-2</v>
      </c>
      <c r="U57" s="39">
        <v>0</v>
      </c>
      <c r="V57" s="39">
        <v>0</v>
      </c>
      <c r="W57" s="39">
        <v>0.58299999999999996</v>
      </c>
      <c r="X57" s="39">
        <v>0</v>
      </c>
      <c r="Y57" s="39">
        <v>4.95</v>
      </c>
      <c r="Z57" s="39">
        <v>1.2E-2</v>
      </c>
      <c r="AA57" s="39">
        <v>0.255</v>
      </c>
      <c r="AB57" s="39">
        <v>0.30599999999999999</v>
      </c>
      <c r="AC57" s="39">
        <v>0</v>
      </c>
      <c r="AD57" s="39">
        <v>0.318</v>
      </c>
      <c r="AE57" s="39">
        <v>0.25700000000000001</v>
      </c>
      <c r="AF57" s="39">
        <v>0.70299999999999996</v>
      </c>
      <c r="AG57" s="39">
        <v>4.9000000000000002E-2</v>
      </c>
      <c r="AH57" s="39">
        <v>0</v>
      </c>
      <c r="AI57" s="39">
        <v>0</v>
      </c>
      <c r="AJ57" s="39">
        <v>0</v>
      </c>
      <c r="AK57" s="39">
        <v>0.28999999999999998</v>
      </c>
      <c r="AL57" s="39">
        <v>1.742</v>
      </c>
      <c r="AM57" s="39">
        <v>0.67900000000000005</v>
      </c>
      <c r="AN57" s="39">
        <v>0</v>
      </c>
      <c r="AO57" s="39">
        <v>0</v>
      </c>
      <c r="AP57" s="39">
        <v>0</v>
      </c>
      <c r="AQ57" s="39">
        <v>1.1459999999999999</v>
      </c>
      <c r="AR57" s="39">
        <v>0</v>
      </c>
      <c r="AS57" s="39">
        <v>0</v>
      </c>
      <c r="AT57" s="39">
        <v>0.23799999999999999</v>
      </c>
      <c r="AU57" s="39">
        <v>3.411</v>
      </c>
      <c r="AV57" s="39">
        <v>1.012</v>
      </c>
      <c r="AW57" s="39">
        <v>0</v>
      </c>
      <c r="AX57" s="39">
        <v>0</v>
      </c>
      <c r="AY57" s="39">
        <v>4.0199999999999996</v>
      </c>
      <c r="AZ57" s="39">
        <v>0</v>
      </c>
      <c r="BA57" s="39">
        <v>0</v>
      </c>
      <c r="BB57" s="39">
        <v>0</v>
      </c>
      <c r="BC57" s="39">
        <v>0.14899999999999999</v>
      </c>
      <c r="BD57" s="39">
        <v>0</v>
      </c>
      <c r="BE57" s="39">
        <v>0.215</v>
      </c>
      <c r="BF57" s="39">
        <v>0.192</v>
      </c>
      <c r="BG57" s="39">
        <v>0</v>
      </c>
      <c r="BH57" s="39">
        <v>0</v>
      </c>
      <c r="BI57" s="39">
        <v>0.72499999999999998</v>
      </c>
      <c r="BJ57" s="39">
        <v>8.1000000000000003E-2</v>
      </c>
      <c r="BK57" s="39">
        <v>0.23599999999999999</v>
      </c>
    </row>
    <row r="58" spans="1:63" x14ac:dyDescent="0.2">
      <c r="A58" s="30">
        <f t="shared" si="12"/>
        <v>2017</v>
      </c>
      <c r="D58" s="30">
        <f t="shared" si="13"/>
        <v>14</v>
      </c>
      <c r="E58" s="30">
        <f t="shared" si="4"/>
        <v>50</v>
      </c>
      <c r="F58" s="30">
        <f t="shared" si="5"/>
        <v>50</v>
      </c>
      <c r="G58" s="30">
        <f t="shared" si="6"/>
        <v>33</v>
      </c>
      <c r="H58" s="30">
        <f t="shared" si="7"/>
        <v>0</v>
      </c>
      <c r="I58" s="30">
        <f t="shared" si="8"/>
        <v>0</v>
      </c>
      <c r="J58" s="30">
        <f t="shared" si="9"/>
        <v>0</v>
      </c>
      <c r="K58" s="30">
        <f t="shared" si="10"/>
        <v>0</v>
      </c>
      <c r="L58" s="30">
        <f t="shared" si="11"/>
        <v>7</v>
      </c>
      <c r="M58" s="38">
        <v>42917</v>
      </c>
      <c r="N58" s="39">
        <v>28.530999999999999</v>
      </c>
      <c r="O58" s="39">
        <v>5.5869999999999997</v>
      </c>
      <c r="P58" s="39">
        <v>25.58</v>
      </c>
      <c r="Q58" s="39">
        <v>9.3059999999999992</v>
      </c>
      <c r="R58" s="39">
        <v>9.7769999999999992</v>
      </c>
      <c r="S58" s="39">
        <v>17.283000000000001</v>
      </c>
      <c r="T58" s="39">
        <v>37.244999999999997</v>
      </c>
      <c r="U58" s="39">
        <v>6.1660000000000004</v>
      </c>
      <c r="V58" s="39">
        <v>5.3849999999999998</v>
      </c>
      <c r="W58" s="39">
        <v>30.021000000000001</v>
      </c>
      <c r="X58" s="39">
        <v>29.198</v>
      </c>
      <c r="Y58" s="39">
        <v>5.9809999999999999</v>
      </c>
      <c r="Z58" s="39">
        <v>26.585999999999999</v>
      </c>
      <c r="AA58" s="39">
        <v>8.6579999999999995</v>
      </c>
      <c r="AB58" s="39">
        <v>4.3940000000000001</v>
      </c>
      <c r="AC58" s="39">
        <v>32.463999999999999</v>
      </c>
      <c r="AD58" s="39">
        <v>8.8439999999999994</v>
      </c>
      <c r="AE58" s="39">
        <v>21.039000000000001</v>
      </c>
      <c r="AF58" s="39">
        <v>15.122999999999999</v>
      </c>
      <c r="AG58" s="39">
        <v>18.411999999999999</v>
      </c>
      <c r="AH58" s="39">
        <v>33.747999999999998</v>
      </c>
      <c r="AI58" s="39">
        <v>6.7619999999999996</v>
      </c>
      <c r="AJ58" s="39">
        <v>10.867000000000001</v>
      </c>
      <c r="AK58" s="39">
        <v>18.440999999999999</v>
      </c>
      <c r="AL58" s="39">
        <v>23.143000000000001</v>
      </c>
      <c r="AM58" s="39">
        <v>6.3849999999999998</v>
      </c>
      <c r="AN58" s="39">
        <v>19.149000000000001</v>
      </c>
      <c r="AO58" s="39">
        <v>13.185</v>
      </c>
      <c r="AP58" s="39">
        <v>23.37</v>
      </c>
      <c r="AQ58" s="39">
        <v>10.064</v>
      </c>
      <c r="AR58" s="39">
        <v>15.231999999999999</v>
      </c>
      <c r="AS58" s="39">
        <v>13.545</v>
      </c>
      <c r="AT58" s="39">
        <v>8.875</v>
      </c>
      <c r="AU58" s="39">
        <v>28.033000000000001</v>
      </c>
      <c r="AV58" s="39">
        <v>15.78</v>
      </c>
      <c r="AW58" s="39">
        <v>12.897</v>
      </c>
      <c r="AX58" s="39">
        <v>9.3420000000000005</v>
      </c>
      <c r="AY58" s="39">
        <v>26.73</v>
      </c>
      <c r="AZ58" s="39">
        <v>15.234</v>
      </c>
      <c r="BA58" s="39">
        <v>15.504</v>
      </c>
      <c r="BB58" s="39">
        <v>10.212</v>
      </c>
      <c r="BC58" s="39">
        <v>16.356999999999999</v>
      </c>
      <c r="BD58" s="39">
        <v>7.1050000000000004</v>
      </c>
      <c r="BE58" s="39">
        <v>26.539000000000001</v>
      </c>
      <c r="BF58" s="39">
        <v>29.994</v>
      </c>
      <c r="BG58" s="39">
        <v>9.3719999999999999</v>
      </c>
      <c r="BH58" s="39">
        <v>27.591000000000001</v>
      </c>
      <c r="BI58" s="39">
        <v>5.3170000000000002</v>
      </c>
      <c r="BJ58" s="39">
        <v>3.9460000000000002</v>
      </c>
      <c r="BK58" s="39">
        <v>40.271000000000001</v>
      </c>
    </row>
    <row r="59" spans="1:63" x14ac:dyDescent="0.2">
      <c r="A59" s="30">
        <f t="shared" si="12"/>
        <v>2017</v>
      </c>
      <c r="D59" s="30">
        <f t="shared" si="13"/>
        <v>0</v>
      </c>
      <c r="E59" s="30">
        <f t="shared" si="4"/>
        <v>49</v>
      </c>
      <c r="F59" s="30">
        <f t="shared" si="5"/>
        <v>46</v>
      </c>
      <c r="G59" s="30">
        <f t="shared" si="6"/>
        <v>2</v>
      </c>
      <c r="H59" s="30">
        <f t="shared" si="7"/>
        <v>0</v>
      </c>
      <c r="I59" s="30">
        <f t="shared" si="8"/>
        <v>0</v>
      </c>
      <c r="J59" s="30">
        <f t="shared" si="9"/>
        <v>0</v>
      </c>
      <c r="K59" s="30">
        <f t="shared" si="10"/>
        <v>0</v>
      </c>
      <c r="L59" s="30">
        <f t="shared" si="11"/>
        <v>8</v>
      </c>
      <c r="M59" s="38">
        <v>42948</v>
      </c>
      <c r="N59" s="39">
        <v>2.488</v>
      </c>
      <c r="O59" s="39">
        <v>3.81</v>
      </c>
      <c r="P59" s="39">
        <v>2.9470000000000001</v>
      </c>
      <c r="Q59" s="39">
        <v>3.4660000000000002</v>
      </c>
      <c r="R59" s="39">
        <v>2.9590000000000001</v>
      </c>
      <c r="S59" s="39">
        <v>3.1360000000000001</v>
      </c>
      <c r="T59" s="39">
        <v>3.8210000000000002</v>
      </c>
      <c r="U59" s="39">
        <v>1.81</v>
      </c>
      <c r="V59" s="39">
        <v>7.5709999999999997</v>
      </c>
      <c r="W59" s="39">
        <v>0.129</v>
      </c>
      <c r="X59" s="39">
        <v>4.0389999999999997</v>
      </c>
      <c r="Y59" s="39">
        <v>2.6019999999999999</v>
      </c>
      <c r="Z59" s="39">
        <v>3.7040000000000002</v>
      </c>
      <c r="AA59" s="39">
        <v>0.83799999999999997</v>
      </c>
      <c r="AB59" s="39">
        <v>1.8959999999999999</v>
      </c>
      <c r="AC59" s="39">
        <v>1.4339999999999999</v>
      </c>
      <c r="AD59" s="39">
        <v>3.1589999999999998</v>
      </c>
      <c r="AE59" s="39">
        <v>8.0000000000000002E-3</v>
      </c>
      <c r="AF59" s="39">
        <v>6.31</v>
      </c>
      <c r="AG59" s="39">
        <v>1.212</v>
      </c>
      <c r="AH59" s="39">
        <v>24.321999999999999</v>
      </c>
      <c r="AI59" s="39">
        <v>1.8160000000000001</v>
      </c>
      <c r="AJ59" s="39">
        <v>3.0760000000000001</v>
      </c>
      <c r="AK59" s="39">
        <v>2.9449999999999998</v>
      </c>
      <c r="AL59" s="39">
        <v>2.2959999999999998</v>
      </c>
      <c r="AM59" s="39">
        <v>2.855</v>
      </c>
      <c r="AN59" s="39">
        <v>1.2649999999999999</v>
      </c>
      <c r="AO59" s="39">
        <v>5.7770000000000001</v>
      </c>
      <c r="AP59" s="39">
        <v>1.24</v>
      </c>
      <c r="AQ59" s="39">
        <v>9.2690000000000001</v>
      </c>
      <c r="AR59" s="39">
        <v>4.141</v>
      </c>
      <c r="AS59" s="39">
        <v>1.6779999999999999</v>
      </c>
      <c r="AT59" s="39">
        <v>7.13</v>
      </c>
      <c r="AU59" s="39">
        <v>5.1429999999999998</v>
      </c>
      <c r="AV59" s="39">
        <v>5.8159999999999998</v>
      </c>
      <c r="AW59" s="39">
        <v>2.2040000000000002</v>
      </c>
      <c r="AX59" s="39">
        <v>1.06</v>
      </c>
      <c r="AY59" s="39">
        <v>7.9980000000000002</v>
      </c>
      <c r="AZ59" s="39">
        <v>3.9580000000000002</v>
      </c>
      <c r="BA59" s="39">
        <v>3.681</v>
      </c>
      <c r="BB59" s="39">
        <v>3.4980000000000002</v>
      </c>
      <c r="BC59" s="39">
        <v>2.1779999999999999</v>
      </c>
      <c r="BD59" s="39">
        <v>2.2410000000000001</v>
      </c>
      <c r="BE59" s="39">
        <v>3.96</v>
      </c>
      <c r="BF59" s="39">
        <v>0</v>
      </c>
      <c r="BG59" s="39">
        <v>5.0810000000000004</v>
      </c>
      <c r="BH59" s="39">
        <v>21.51</v>
      </c>
      <c r="BI59" s="39">
        <v>2.016</v>
      </c>
      <c r="BJ59" s="39">
        <v>2.202</v>
      </c>
      <c r="BK59" s="39">
        <v>4.093</v>
      </c>
    </row>
    <row r="60" spans="1:63" x14ac:dyDescent="0.2">
      <c r="A60" s="30">
        <f t="shared" si="12"/>
        <v>2017</v>
      </c>
      <c r="D60" s="30">
        <f t="shared" si="13"/>
        <v>1</v>
      </c>
      <c r="E60" s="30">
        <f t="shared" si="4"/>
        <v>48</v>
      </c>
      <c r="F60" s="30">
        <f t="shared" si="5"/>
        <v>43</v>
      </c>
      <c r="G60" s="30">
        <f t="shared" si="6"/>
        <v>6</v>
      </c>
      <c r="H60" s="30">
        <f t="shared" si="7"/>
        <v>0</v>
      </c>
      <c r="I60" s="30">
        <f t="shared" si="8"/>
        <v>0</v>
      </c>
      <c r="J60" s="30">
        <f t="shared" si="9"/>
        <v>0</v>
      </c>
      <c r="K60" s="30">
        <f t="shared" si="10"/>
        <v>0</v>
      </c>
      <c r="L60" s="30">
        <f t="shared" si="11"/>
        <v>9</v>
      </c>
      <c r="M60" s="38">
        <v>42979</v>
      </c>
      <c r="N60" s="39">
        <v>5.7640000000000002</v>
      </c>
      <c r="O60" s="39">
        <v>0.26600000000000001</v>
      </c>
      <c r="P60" s="39">
        <v>1.625</v>
      </c>
      <c r="Q60" s="39">
        <v>3.63</v>
      </c>
      <c r="R60" s="39">
        <v>0.122</v>
      </c>
      <c r="S60" s="39">
        <v>6.4</v>
      </c>
      <c r="T60" s="39">
        <v>0.55600000000000005</v>
      </c>
      <c r="U60" s="39">
        <v>16.012</v>
      </c>
      <c r="V60" s="39">
        <v>6.8890000000000002</v>
      </c>
      <c r="W60" s="39">
        <v>1.3939999999999999</v>
      </c>
      <c r="X60" s="39">
        <v>6.2270000000000003</v>
      </c>
      <c r="Y60" s="39">
        <v>3.0219999999999998</v>
      </c>
      <c r="Z60" s="39">
        <v>2.1219999999999999</v>
      </c>
      <c r="AA60" s="39">
        <v>8.6590000000000007</v>
      </c>
      <c r="AB60" s="39">
        <v>1.075</v>
      </c>
      <c r="AC60" s="39">
        <v>3.8719999999999999</v>
      </c>
      <c r="AD60" s="39">
        <v>3.5870000000000002</v>
      </c>
      <c r="AE60" s="39">
        <v>15.949</v>
      </c>
      <c r="AF60" s="39">
        <v>4.3049999999999997</v>
      </c>
      <c r="AG60" s="39">
        <v>3.9049999999999998</v>
      </c>
      <c r="AH60" s="39">
        <v>2.8479999999999999</v>
      </c>
      <c r="AI60" s="39">
        <v>8.5969999999999995</v>
      </c>
      <c r="AJ60" s="39">
        <v>4.4329999999999998</v>
      </c>
      <c r="AK60" s="39">
        <v>3.754</v>
      </c>
      <c r="AL60" s="39">
        <v>6.2679999999999998</v>
      </c>
      <c r="AM60" s="39">
        <v>0.21</v>
      </c>
      <c r="AN60" s="39">
        <v>0</v>
      </c>
      <c r="AO60" s="39">
        <v>8.3480000000000008</v>
      </c>
      <c r="AP60" s="39">
        <v>6.4290000000000003</v>
      </c>
      <c r="AQ60" s="39">
        <v>4.0880000000000001</v>
      </c>
      <c r="AR60" s="39">
        <v>0.997</v>
      </c>
      <c r="AS60" s="39">
        <v>3.1629999999999998</v>
      </c>
      <c r="AT60" s="39">
        <v>2.4369999999999998</v>
      </c>
      <c r="AU60" s="39">
        <v>17.356000000000002</v>
      </c>
      <c r="AV60" s="39">
        <v>3.0739999999999998</v>
      </c>
      <c r="AW60" s="39">
        <v>2.4060000000000001</v>
      </c>
      <c r="AX60" s="39">
        <v>3.8239999999999998</v>
      </c>
      <c r="AY60" s="39">
        <v>13.823</v>
      </c>
      <c r="AZ60" s="39">
        <v>2.8740000000000001</v>
      </c>
      <c r="BA60" s="39">
        <v>9.3190000000000008</v>
      </c>
      <c r="BB60" s="39">
        <v>0</v>
      </c>
      <c r="BC60" s="39">
        <v>6.0069999999999997</v>
      </c>
      <c r="BD60" s="39">
        <v>3.738</v>
      </c>
      <c r="BE60" s="39">
        <v>8.4239999999999995</v>
      </c>
      <c r="BF60" s="39">
        <v>1.5820000000000001</v>
      </c>
      <c r="BG60" s="39">
        <v>8.9600000000000009</v>
      </c>
      <c r="BH60" s="39">
        <v>1.718</v>
      </c>
      <c r="BI60" s="39">
        <v>34.585999999999999</v>
      </c>
      <c r="BJ60" s="39">
        <v>13.518000000000001</v>
      </c>
      <c r="BK60" s="39">
        <v>1.839</v>
      </c>
    </row>
    <row r="61" spans="1:63" x14ac:dyDescent="0.2">
      <c r="A61" s="30">
        <f t="shared" si="12"/>
        <v>2017</v>
      </c>
      <c r="D61" s="30">
        <f t="shared" si="13"/>
        <v>0</v>
      </c>
      <c r="E61" s="30">
        <f t="shared" si="4"/>
        <v>35</v>
      </c>
      <c r="F61" s="30">
        <f t="shared" si="5"/>
        <v>13</v>
      </c>
      <c r="G61" s="30">
        <f t="shared" si="6"/>
        <v>2</v>
      </c>
      <c r="H61" s="30">
        <f t="shared" si="7"/>
        <v>0</v>
      </c>
      <c r="I61" s="30">
        <f t="shared" si="8"/>
        <v>0</v>
      </c>
      <c r="J61" s="30">
        <f t="shared" si="9"/>
        <v>0</v>
      </c>
      <c r="K61" s="30">
        <f t="shared" si="10"/>
        <v>0</v>
      </c>
      <c r="L61" s="30">
        <f t="shared" si="11"/>
        <v>10</v>
      </c>
      <c r="M61" s="38">
        <v>43009</v>
      </c>
      <c r="N61" s="39">
        <v>2.6040000000000001</v>
      </c>
      <c r="O61" s="39">
        <v>0</v>
      </c>
      <c r="P61" s="39">
        <v>0.61199999999999999</v>
      </c>
      <c r="Q61" s="39">
        <v>6.0999999999999999E-2</v>
      </c>
      <c r="R61" s="39">
        <v>8.5999999999999993E-2</v>
      </c>
      <c r="S61" s="39">
        <v>9.0570000000000004</v>
      </c>
      <c r="T61" s="39">
        <v>0</v>
      </c>
      <c r="U61" s="39">
        <v>11.106999999999999</v>
      </c>
      <c r="V61" s="39">
        <v>0</v>
      </c>
      <c r="W61" s="39">
        <v>9.7289999999999992</v>
      </c>
      <c r="X61" s="39">
        <v>0.81699999999999995</v>
      </c>
      <c r="Y61" s="39">
        <v>8.1000000000000003E-2</v>
      </c>
      <c r="Z61" s="39">
        <v>0</v>
      </c>
      <c r="AA61" s="39">
        <v>0</v>
      </c>
      <c r="AB61" s="39">
        <v>0</v>
      </c>
      <c r="AC61" s="39">
        <v>0.72899999999999998</v>
      </c>
      <c r="AD61" s="39">
        <v>16.061</v>
      </c>
      <c r="AE61" s="39">
        <v>0</v>
      </c>
      <c r="AF61" s="39">
        <v>5.2690000000000001</v>
      </c>
      <c r="AG61" s="39">
        <v>0</v>
      </c>
      <c r="AH61" s="39">
        <v>0.30099999999999999</v>
      </c>
      <c r="AI61" s="39">
        <v>0.13600000000000001</v>
      </c>
      <c r="AJ61" s="39">
        <v>0</v>
      </c>
      <c r="AK61" s="39">
        <v>4.0330000000000004</v>
      </c>
      <c r="AL61" s="39">
        <v>0</v>
      </c>
      <c r="AM61" s="39">
        <v>0.76300000000000001</v>
      </c>
      <c r="AN61" s="39">
        <v>9.2810000000000006</v>
      </c>
      <c r="AO61" s="39">
        <v>0</v>
      </c>
      <c r="AP61" s="39">
        <v>0</v>
      </c>
      <c r="AQ61" s="39">
        <v>0.53</v>
      </c>
      <c r="AR61" s="39">
        <v>0</v>
      </c>
      <c r="AS61" s="39">
        <v>1.353</v>
      </c>
      <c r="AT61" s="39">
        <v>0.36299999999999999</v>
      </c>
      <c r="AU61" s="39">
        <v>0.20300000000000001</v>
      </c>
      <c r="AV61" s="39">
        <v>1.6830000000000001</v>
      </c>
      <c r="AW61" s="39">
        <v>0</v>
      </c>
      <c r="AX61" s="39">
        <v>0</v>
      </c>
      <c r="AY61" s="39">
        <v>0.59499999999999997</v>
      </c>
      <c r="AZ61" s="39">
        <v>0.64300000000000002</v>
      </c>
      <c r="BA61" s="39">
        <v>0.11700000000000001</v>
      </c>
      <c r="BB61" s="39">
        <v>0.41</v>
      </c>
      <c r="BC61" s="39">
        <v>2.7E-2</v>
      </c>
      <c r="BD61" s="39">
        <v>0.44500000000000001</v>
      </c>
      <c r="BE61" s="39">
        <v>2.665</v>
      </c>
      <c r="BF61" s="39">
        <v>5.3719999999999999</v>
      </c>
      <c r="BG61" s="39">
        <v>0.41099999999999998</v>
      </c>
      <c r="BH61" s="39">
        <v>2.27</v>
      </c>
      <c r="BI61" s="39">
        <v>0.46700000000000003</v>
      </c>
      <c r="BJ61" s="39">
        <v>1.4E-2</v>
      </c>
      <c r="BK61" s="39">
        <v>0.88500000000000001</v>
      </c>
    </row>
    <row r="62" spans="1:63" x14ac:dyDescent="0.2">
      <c r="A62" s="30">
        <f t="shared" si="12"/>
        <v>2017</v>
      </c>
      <c r="D62" s="30">
        <f t="shared" si="13"/>
        <v>0</v>
      </c>
      <c r="E62" s="30">
        <f t="shared" si="4"/>
        <v>1</v>
      </c>
      <c r="F62" s="30">
        <f t="shared" si="5"/>
        <v>1</v>
      </c>
      <c r="G62" s="30">
        <f t="shared" si="6"/>
        <v>0</v>
      </c>
      <c r="H62" s="30">
        <f t="shared" si="7"/>
        <v>0</v>
      </c>
      <c r="I62" s="30">
        <f t="shared" si="8"/>
        <v>0</v>
      </c>
      <c r="J62" s="30">
        <f t="shared" si="9"/>
        <v>0</v>
      </c>
      <c r="K62" s="30">
        <f t="shared" si="10"/>
        <v>0</v>
      </c>
      <c r="L62" s="30">
        <f t="shared" si="11"/>
        <v>11</v>
      </c>
      <c r="M62" s="38">
        <v>43040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1.0309999999999999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</row>
    <row r="63" spans="1:63" x14ac:dyDescent="0.2">
      <c r="A63" s="30">
        <f t="shared" si="12"/>
        <v>2017</v>
      </c>
      <c r="D63" s="30">
        <f t="shared" si="13"/>
        <v>1</v>
      </c>
      <c r="E63" s="30">
        <f t="shared" si="4"/>
        <v>38</v>
      </c>
      <c r="F63" s="30">
        <f t="shared" si="5"/>
        <v>31</v>
      </c>
      <c r="G63" s="30">
        <f t="shared" si="6"/>
        <v>3</v>
      </c>
      <c r="H63" s="30">
        <f t="shared" si="7"/>
        <v>0</v>
      </c>
      <c r="I63" s="30">
        <f t="shared" si="8"/>
        <v>0</v>
      </c>
      <c r="J63" s="30">
        <f t="shared" si="9"/>
        <v>0</v>
      </c>
      <c r="K63" s="30">
        <f t="shared" si="10"/>
        <v>0</v>
      </c>
      <c r="L63" s="30">
        <f t="shared" si="11"/>
        <v>12</v>
      </c>
      <c r="M63" s="38">
        <v>43070</v>
      </c>
      <c r="N63" s="39">
        <v>0.126</v>
      </c>
      <c r="O63" s="39">
        <v>1.554</v>
      </c>
      <c r="P63" s="39">
        <v>2.1150000000000002</v>
      </c>
      <c r="Q63" s="39">
        <v>0.125</v>
      </c>
      <c r="R63" s="39">
        <v>0.06</v>
      </c>
      <c r="S63" s="39">
        <v>1.8149999999999999</v>
      </c>
      <c r="T63" s="39">
        <v>1.468</v>
      </c>
      <c r="U63" s="39">
        <v>4.54</v>
      </c>
      <c r="V63" s="39">
        <v>2.2050000000000001</v>
      </c>
      <c r="W63" s="39">
        <v>1.196</v>
      </c>
      <c r="X63" s="39">
        <v>0</v>
      </c>
      <c r="Y63" s="39">
        <v>10.518000000000001</v>
      </c>
      <c r="Z63" s="39">
        <v>0.18</v>
      </c>
      <c r="AA63" s="39">
        <v>2.093</v>
      </c>
      <c r="AB63" s="39">
        <v>0</v>
      </c>
      <c r="AC63" s="39">
        <v>5.2709999999999999</v>
      </c>
      <c r="AD63" s="39">
        <v>0</v>
      </c>
      <c r="AE63" s="39">
        <v>13.138999999999999</v>
      </c>
      <c r="AF63" s="39">
        <v>0</v>
      </c>
      <c r="AG63" s="39">
        <v>31.350999999999999</v>
      </c>
      <c r="AH63" s="39">
        <v>2.327</v>
      </c>
      <c r="AI63" s="39">
        <v>0</v>
      </c>
      <c r="AJ63" s="39">
        <v>0</v>
      </c>
      <c r="AK63" s="39">
        <v>1.0609999999999999</v>
      </c>
      <c r="AL63" s="39">
        <v>4.1369999999999996</v>
      </c>
      <c r="AM63" s="39">
        <v>0</v>
      </c>
      <c r="AN63" s="39">
        <v>1.788</v>
      </c>
      <c r="AO63" s="39">
        <v>1.4950000000000001</v>
      </c>
      <c r="AP63" s="39">
        <v>1.204</v>
      </c>
      <c r="AQ63" s="39">
        <v>1.25</v>
      </c>
      <c r="AR63" s="39">
        <v>0.21199999999999999</v>
      </c>
      <c r="AS63" s="39">
        <v>1.3080000000000001</v>
      </c>
      <c r="AT63" s="39">
        <v>0</v>
      </c>
      <c r="AU63" s="39">
        <v>3.5750000000000002</v>
      </c>
      <c r="AV63" s="39">
        <v>4.2850000000000001</v>
      </c>
      <c r="AW63" s="39">
        <v>1.1559999999999999</v>
      </c>
      <c r="AX63" s="39">
        <v>0</v>
      </c>
      <c r="AY63" s="39">
        <v>1.3839999999999999</v>
      </c>
      <c r="AZ63" s="39">
        <v>1.617</v>
      </c>
      <c r="BA63" s="39">
        <v>1.347</v>
      </c>
      <c r="BB63" s="39">
        <v>0.624</v>
      </c>
      <c r="BC63" s="39">
        <v>2.2010000000000001</v>
      </c>
      <c r="BD63" s="39">
        <v>0</v>
      </c>
      <c r="BE63" s="39">
        <v>1.9810000000000001</v>
      </c>
      <c r="BF63" s="39">
        <v>5.3959999999999999</v>
      </c>
      <c r="BG63" s="39">
        <v>0</v>
      </c>
      <c r="BH63" s="39">
        <v>8.2000000000000003E-2</v>
      </c>
      <c r="BI63" s="39">
        <v>2.6739999999999999</v>
      </c>
      <c r="BJ63" s="39">
        <v>5.0839999999999996</v>
      </c>
      <c r="BK63" s="39">
        <v>0</v>
      </c>
    </row>
    <row r="64" spans="1:63" x14ac:dyDescent="0.2">
      <c r="A64" s="30">
        <f t="shared" si="12"/>
        <v>2018</v>
      </c>
      <c r="D64" s="30">
        <f t="shared" si="13"/>
        <v>0</v>
      </c>
      <c r="E64" s="30">
        <f t="shared" si="4"/>
        <v>13</v>
      </c>
      <c r="F64" s="30">
        <f t="shared" si="5"/>
        <v>4</v>
      </c>
      <c r="G64" s="30">
        <f t="shared" si="6"/>
        <v>0</v>
      </c>
      <c r="H64" s="30">
        <f t="shared" si="7"/>
        <v>0</v>
      </c>
      <c r="I64" s="30">
        <f t="shared" si="8"/>
        <v>0</v>
      </c>
      <c r="J64" s="30">
        <f t="shared" si="9"/>
        <v>0</v>
      </c>
      <c r="K64" s="30">
        <f t="shared" si="10"/>
        <v>0</v>
      </c>
      <c r="L64" s="30">
        <f t="shared" si="11"/>
        <v>1</v>
      </c>
      <c r="M64" s="38">
        <v>43101</v>
      </c>
      <c r="N64" s="39">
        <v>0</v>
      </c>
      <c r="O64" s="39">
        <v>0</v>
      </c>
      <c r="P64" s="39">
        <v>0</v>
      </c>
      <c r="Q64" s="39">
        <v>0.755</v>
      </c>
      <c r="R64" s="39">
        <v>0</v>
      </c>
      <c r="S64" s="39">
        <v>1.861</v>
      </c>
      <c r="T64" s="39">
        <v>0</v>
      </c>
      <c r="U64" s="39">
        <v>0.49299999999999999</v>
      </c>
      <c r="V64" s="39">
        <v>0</v>
      </c>
      <c r="W64" s="39">
        <v>0</v>
      </c>
      <c r="X64" s="39">
        <v>0</v>
      </c>
      <c r="Y64" s="39">
        <v>1.927</v>
      </c>
      <c r="Z64" s="39">
        <v>0</v>
      </c>
      <c r="AA64" s="39">
        <v>0</v>
      </c>
      <c r="AB64" s="39">
        <v>3.6819999999999999</v>
      </c>
      <c r="AC64" s="39">
        <v>0</v>
      </c>
      <c r="AD64" s="39">
        <v>0.48699999999999999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0.309</v>
      </c>
      <c r="AK64" s="39">
        <v>0</v>
      </c>
      <c r="AL64" s="39">
        <v>0</v>
      </c>
      <c r="AM64" s="39">
        <v>0</v>
      </c>
      <c r="AN64" s="39">
        <v>0</v>
      </c>
      <c r="AO64" s="39">
        <v>0.26700000000000002</v>
      </c>
      <c r="AP64" s="39">
        <v>0.35599999999999998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0.27600000000000002</v>
      </c>
      <c r="BB64" s="39">
        <v>0.71399999999999997</v>
      </c>
      <c r="BC64" s="39">
        <v>0</v>
      </c>
      <c r="BD64" s="39">
        <v>0.57899999999999996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2.121</v>
      </c>
    </row>
    <row r="65" spans="1:63" x14ac:dyDescent="0.2">
      <c r="A65" s="30">
        <f t="shared" si="12"/>
        <v>2018</v>
      </c>
      <c r="D65" s="30">
        <f t="shared" si="13"/>
        <v>0</v>
      </c>
      <c r="E65" s="30">
        <f t="shared" si="4"/>
        <v>14</v>
      </c>
      <c r="F65" s="30">
        <f t="shared" si="5"/>
        <v>3</v>
      </c>
      <c r="G65" s="30">
        <f t="shared" si="6"/>
        <v>0</v>
      </c>
      <c r="H65" s="30">
        <f t="shared" si="7"/>
        <v>0</v>
      </c>
      <c r="I65" s="30">
        <f t="shared" si="8"/>
        <v>0</v>
      </c>
      <c r="J65" s="30">
        <f t="shared" si="9"/>
        <v>0</v>
      </c>
      <c r="K65" s="30">
        <f t="shared" si="10"/>
        <v>0</v>
      </c>
      <c r="L65" s="30">
        <f t="shared" si="11"/>
        <v>2</v>
      </c>
      <c r="M65" s="38">
        <v>43132</v>
      </c>
      <c r="N65" s="39">
        <v>0</v>
      </c>
      <c r="O65" s="39">
        <v>0</v>
      </c>
      <c r="P65" s="39">
        <v>0</v>
      </c>
      <c r="Q65" s="39">
        <v>0</v>
      </c>
      <c r="R65" s="39">
        <v>1.1819999999999999</v>
      </c>
      <c r="S65" s="39">
        <v>0</v>
      </c>
      <c r="T65" s="39">
        <v>0</v>
      </c>
      <c r="U65" s="39">
        <v>0</v>
      </c>
      <c r="V65" s="39">
        <v>0.20200000000000001</v>
      </c>
      <c r="W65" s="39">
        <v>0</v>
      </c>
      <c r="X65" s="39">
        <v>0.60799999999999998</v>
      </c>
      <c r="Y65" s="39">
        <v>0</v>
      </c>
      <c r="Z65" s="39">
        <v>1.1399999999999999</v>
      </c>
      <c r="AA65" s="39">
        <v>0</v>
      </c>
      <c r="AB65" s="39">
        <v>0</v>
      </c>
      <c r="AC65" s="39">
        <v>0</v>
      </c>
      <c r="AD65" s="39">
        <v>0</v>
      </c>
      <c r="AE65" s="39">
        <v>9.5000000000000001E-2</v>
      </c>
      <c r="AF65" s="39">
        <v>0</v>
      </c>
      <c r="AG65" s="39">
        <v>0</v>
      </c>
      <c r="AH65" s="39">
        <v>7.1999999999999995E-2</v>
      </c>
      <c r="AI65" s="39">
        <v>0</v>
      </c>
      <c r="AJ65" s="39">
        <v>0.224</v>
      </c>
      <c r="AK65" s="39">
        <v>0</v>
      </c>
      <c r="AL65" s="39">
        <v>0</v>
      </c>
      <c r="AM65" s="39">
        <v>0.16700000000000001</v>
      </c>
      <c r="AN65" s="39">
        <v>0</v>
      </c>
      <c r="AO65" s="39">
        <v>0.19</v>
      </c>
      <c r="AP65" s="39">
        <v>2.375</v>
      </c>
      <c r="AQ65" s="39">
        <v>0</v>
      </c>
      <c r="AR65" s="39">
        <v>0</v>
      </c>
      <c r="AS65" s="39">
        <v>2.5000000000000001E-2</v>
      </c>
      <c r="AT65" s="39">
        <v>0.186</v>
      </c>
      <c r="AU65" s="39">
        <v>0</v>
      </c>
      <c r="AV65" s="39">
        <v>0</v>
      </c>
      <c r="AW65" s="39">
        <v>0</v>
      </c>
      <c r="AX65" s="39">
        <v>0.76200000000000001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0.124</v>
      </c>
      <c r="BH65" s="39">
        <v>0</v>
      </c>
      <c r="BI65" s="39">
        <v>0</v>
      </c>
      <c r="BJ65" s="39">
        <v>0</v>
      </c>
      <c r="BK65" s="39">
        <v>0</v>
      </c>
    </row>
    <row r="66" spans="1:63" x14ac:dyDescent="0.2">
      <c r="A66" s="30">
        <f t="shared" si="12"/>
        <v>2018</v>
      </c>
      <c r="D66" s="30">
        <f t="shared" si="13"/>
        <v>0</v>
      </c>
      <c r="E66" s="30">
        <f t="shared" si="4"/>
        <v>4</v>
      </c>
      <c r="F66" s="30">
        <f t="shared" si="5"/>
        <v>3</v>
      </c>
      <c r="G66" s="30">
        <f t="shared" si="6"/>
        <v>0</v>
      </c>
      <c r="H66" s="30">
        <f t="shared" si="7"/>
        <v>0</v>
      </c>
      <c r="I66" s="30">
        <f t="shared" si="8"/>
        <v>0</v>
      </c>
      <c r="J66" s="30">
        <f t="shared" si="9"/>
        <v>0</v>
      </c>
      <c r="K66" s="30">
        <f t="shared" si="10"/>
        <v>0</v>
      </c>
      <c r="L66" s="30">
        <f t="shared" si="11"/>
        <v>3</v>
      </c>
      <c r="M66" s="38">
        <v>43160</v>
      </c>
      <c r="N66" s="39">
        <v>0</v>
      </c>
      <c r="O66" s="39">
        <v>1.107</v>
      </c>
      <c r="P66" s="39">
        <v>0</v>
      </c>
      <c r="Q66" s="39">
        <v>1.004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1.1519999999999999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0</v>
      </c>
      <c r="BE66" s="39">
        <v>0</v>
      </c>
      <c r="BF66" s="39">
        <v>0.41799999999999998</v>
      </c>
      <c r="BG66" s="39">
        <v>0</v>
      </c>
      <c r="BH66" s="39">
        <v>0</v>
      </c>
      <c r="BI66" s="39">
        <v>0</v>
      </c>
      <c r="BJ66" s="39">
        <v>0</v>
      </c>
      <c r="BK66" s="39">
        <v>0</v>
      </c>
    </row>
    <row r="67" spans="1:63" x14ac:dyDescent="0.2">
      <c r="A67" s="30">
        <f t="shared" si="12"/>
        <v>2018</v>
      </c>
      <c r="D67" s="30">
        <f t="shared" si="13"/>
        <v>0</v>
      </c>
      <c r="E67" s="30">
        <f t="shared" si="4"/>
        <v>0</v>
      </c>
      <c r="F67" s="30">
        <f t="shared" si="5"/>
        <v>0</v>
      </c>
      <c r="G67" s="30">
        <f t="shared" si="6"/>
        <v>0</v>
      </c>
      <c r="H67" s="30">
        <f t="shared" si="7"/>
        <v>0</v>
      </c>
      <c r="I67" s="30">
        <f t="shared" si="8"/>
        <v>0</v>
      </c>
      <c r="J67" s="30">
        <f t="shared" si="9"/>
        <v>0</v>
      </c>
      <c r="K67" s="30">
        <f t="shared" si="10"/>
        <v>0</v>
      </c>
      <c r="L67" s="30">
        <f t="shared" si="11"/>
        <v>4</v>
      </c>
      <c r="M67" s="38">
        <v>43191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</row>
    <row r="68" spans="1:63" x14ac:dyDescent="0.2">
      <c r="A68" s="30">
        <f t="shared" si="12"/>
        <v>2018</v>
      </c>
      <c r="D68" s="30">
        <f t="shared" si="13"/>
        <v>0</v>
      </c>
      <c r="E68" s="30">
        <f t="shared" si="4"/>
        <v>22</v>
      </c>
      <c r="F68" s="30">
        <f t="shared" si="5"/>
        <v>14</v>
      </c>
      <c r="G68" s="30">
        <f t="shared" si="6"/>
        <v>0</v>
      </c>
      <c r="H68" s="30">
        <f t="shared" si="7"/>
        <v>0</v>
      </c>
      <c r="I68" s="30">
        <f t="shared" si="8"/>
        <v>0</v>
      </c>
      <c r="J68" s="30">
        <f t="shared" si="9"/>
        <v>0</v>
      </c>
      <c r="K68" s="30">
        <f t="shared" si="10"/>
        <v>0</v>
      </c>
      <c r="L68" s="30">
        <f t="shared" si="11"/>
        <v>5</v>
      </c>
      <c r="M68" s="38">
        <v>43221</v>
      </c>
      <c r="N68" s="39">
        <v>0</v>
      </c>
      <c r="O68" s="39">
        <v>1.1419999999999999</v>
      </c>
      <c r="P68" s="39">
        <v>0</v>
      </c>
      <c r="Q68" s="39">
        <v>0.69699999999999995</v>
      </c>
      <c r="R68" s="39">
        <v>0</v>
      </c>
      <c r="S68" s="39">
        <v>0.21299999999999999</v>
      </c>
      <c r="T68" s="39">
        <v>3.7469999999999999</v>
      </c>
      <c r="U68" s="39">
        <v>0</v>
      </c>
      <c r="V68" s="39">
        <v>0</v>
      </c>
      <c r="W68" s="39">
        <v>1.79</v>
      </c>
      <c r="X68" s="39">
        <v>0</v>
      </c>
      <c r="Y68" s="39">
        <v>1.19</v>
      </c>
      <c r="Z68" s="39">
        <v>0</v>
      </c>
      <c r="AA68" s="39">
        <v>1.8080000000000001</v>
      </c>
      <c r="AB68" s="39">
        <v>0</v>
      </c>
      <c r="AC68" s="39">
        <v>0</v>
      </c>
      <c r="AD68" s="39">
        <v>0</v>
      </c>
      <c r="AE68" s="39">
        <v>0</v>
      </c>
      <c r="AF68" s="39">
        <v>0.30099999999999999</v>
      </c>
      <c r="AG68" s="39">
        <v>0</v>
      </c>
      <c r="AH68" s="39">
        <v>0</v>
      </c>
      <c r="AI68" s="39">
        <v>1.1950000000000001</v>
      </c>
      <c r="AJ68" s="39">
        <v>1.9350000000000001</v>
      </c>
      <c r="AK68" s="39">
        <v>0</v>
      </c>
      <c r="AL68" s="39">
        <v>1.702</v>
      </c>
      <c r="AM68" s="39">
        <v>0</v>
      </c>
      <c r="AN68" s="39">
        <v>0.88300000000000001</v>
      </c>
      <c r="AO68" s="39">
        <v>0</v>
      </c>
      <c r="AP68" s="39">
        <v>0</v>
      </c>
      <c r="AQ68" s="39">
        <v>0</v>
      </c>
      <c r="AR68" s="39">
        <v>0</v>
      </c>
      <c r="AS68" s="39">
        <v>0.89900000000000002</v>
      </c>
      <c r="AT68" s="39">
        <v>1.298</v>
      </c>
      <c r="AU68" s="39">
        <v>0</v>
      </c>
      <c r="AV68" s="39">
        <v>0</v>
      </c>
      <c r="AW68" s="39">
        <v>1.242</v>
      </c>
      <c r="AX68" s="39">
        <v>1.6839999999999999</v>
      </c>
      <c r="AY68" s="39">
        <v>0</v>
      </c>
      <c r="AZ68" s="39">
        <v>0.5</v>
      </c>
      <c r="BA68" s="39">
        <v>0</v>
      </c>
      <c r="BB68" s="39">
        <v>0.66100000000000003</v>
      </c>
      <c r="BC68" s="39">
        <v>0</v>
      </c>
      <c r="BD68" s="39">
        <v>0</v>
      </c>
      <c r="BE68" s="39">
        <v>2.016</v>
      </c>
      <c r="BF68" s="39">
        <v>1.617</v>
      </c>
      <c r="BG68" s="39">
        <v>0</v>
      </c>
      <c r="BH68" s="39">
        <v>0.25800000000000001</v>
      </c>
      <c r="BI68" s="39">
        <v>0</v>
      </c>
      <c r="BJ68" s="39">
        <v>0</v>
      </c>
      <c r="BK68" s="39">
        <v>1.45</v>
      </c>
    </row>
    <row r="69" spans="1:63" x14ac:dyDescent="0.2">
      <c r="A69" s="30">
        <f t="shared" si="12"/>
        <v>2018</v>
      </c>
      <c r="D69" s="30">
        <f t="shared" si="13"/>
        <v>0</v>
      </c>
      <c r="E69" s="30">
        <f t="shared" si="4"/>
        <v>36</v>
      </c>
      <c r="F69" s="30">
        <f t="shared" si="5"/>
        <v>20</v>
      </c>
      <c r="G69" s="30">
        <f t="shared" si="6"/>
        <v>0</v>
      </c>
      <c r="H69" s="30">
        <f t="shared" si="7"/>
        <v>0</v>
      </c>
      <c r="I69" s="30">
        <f t="shared" si="8"/>
        <v>0</v>
      </c>
      <c r="J69" s="30">
        <f t="shared" si="9"/>
        <v>0</v>
      </c>
      <c r="K69" s="30">
        <f t="shared" si="10"/>
        <v>0</v>
      </c>
      <c r="L69" s="30">
        <f t="shared" si="11"/>
        <v>6</v>
      </c>
      <c r="M69" s="38">
        <v>43252</v>
      </c>
      <c r="N69" s="39">
        <v>0</v>
      </c>
      <c r="O69" s="39">
        <v>6.5259999999999998</v>
      </c>
      <c r="P69" s="39">
        <v>4.4539999999999997</v>
      </c>
      <c r="Q69" s="39">
        <v>0</v>
      </c>
      <c r="R69" s="39">
        <v>0</v>
      </c>
      <c r="S69" s="39">
        <v>0.30599999999999999</v>
      </c>
      <c r="T69" s="39">
        <v>0.59299999999999997</v>
      </c>
      <c r="U69" s="39">
        <v>1.0669999999999999</v>
      </c>
      <c r="V69" s="39">
        <v>0.23300000000000001</v>
      </c>
      <c r="W69" s="39">
        <v>0.76100000000000001</v>
      </c>
      <c r="X69" s="39">
        <v>9.07</v>
      </c>
      <c r="Y69" s="39">
        <v>0.14399999999999999</v>
      </c>
      <c r="Z69" s="39">
        <v>1.917</v>
      </c>
      <c r="AA69" s="39">
        <v>0</v>
      </c>
      <c r="AB69" s="39">
        <v>0</v>
      </c>
      <c r="AC69" s="39">
        <v>1.7829999999999999</v>
      </c>
      <c r="AD69" s="39">
        <v>0.70899999999999996</v>
      </c>
      <c r="AE69" s="39">
        <v>0</v>
      </c>
      <c r="AF69" s="39">
        <v>4.4660000000000002</v>
      </c>
      <c r="AG69" s="39">
        <v>0</v>
      </c>
      <c r="AH69" s="39">
        <v>1.3260000000000001</v>
      </c>
      <c r="AI69" s="39">
        <v>0</v>
      </c>
      <c r="AJ69" s="39">
        <v>0.42</v>
      </c>
      <c r="AK69" s="39">
        <v>1.355</v>
      </c>
      <c r="AL69" s="39">
        <v>0.748</v>
      </c>
      <c r="AM69" s="39">
        <v>6.1879999999999997</v>
      </c>
      <c r="AN69" s="39">
        <v>3.024</v>
      </c>
      <c r="AO69" s="39">
        <v>0</v>
      </c>
      <c r="AP69" s="39">
        <v>0</v>
      </c>
      <c r="AQ69" s="39">
        <v>1.5449999999999999</v>
      </c>
      <c r="AR69" s="39">
        <v>1.39</v>
      </c>
      <c r="AS69" s="39">
        <v>0</v>
      </c>
      <c r="AT69" s="39">
        <v>0.16500000000000001</v>
      </c>
      <c r="AU69" s="39">
        <v>2.1019999999999999</v>
      </c>
      <c r="AV69" s="39">
        <v>0.79700000000000004</v>
      </c>
      <c r="AW69" s="39">
        <v>1.0620000000000001</v>
      </c>
      <c r="AX69" s="39">
        <v>0.81100000000000005</v>
      </c>
      <c r="AY69" s="39">
        <v>0.17499999999999999</v>
      </c>
      <c r="AZ69" s="39">
        <v>1.994</v>
      </c>
      <c r="BA69" s="39">
        <v>0</v>
      </c>
      <c r="BB69" s="39">
        <v>1.857</v>
      </c>
      <c r="BC69" s="39">
        <v>0</v>
      </c>
      <c r="BD69" s="39">
        <v>0</v>
      </c>
      <c r="BE69" s="39">
        <v>1.2689999999999999</v>
      </c>
      <c r="BF69" s="39">
        <v>0.76900000000000002</v>
      </c>
      <c r="BG69" s="39">
        <v>0.122</v>
      </c>
      <c r="BH69" s="39">
        <v>1.4330000000000001</v>
      </c>
      <c r="BI69" s="39">
        <v>0.51700000000000002</v>
      </c>
      <c r="BJ69" s="39">
        <v>0.35899999999999999</v>
      </c>
      <c r="BK69" s="39">
        <v>1.7410000000000001</v>
      </c>
    </row>
    <row r="70" spans="1:63" x14ac:dyDescent="0.2">
      <c r="A70" s="30">
        <f t="shared" si="12"/>
        <v>2018</v>
      </c>
      <c r="D70" s="30">
        <f t="shared" si="13"/>
        <v>1</v>
      </c>
      <c r="E70" s="30">
        <f t="shared" si="4"/>
        <v>50</v>
      </c>
      <c r="F70" s="30">
        <f t="shared" si="5"/>
        <v>50</v>
      </c>
      <c r="G70" s="30">
        <f t="shared" si="6"/>
        <v>12</v>
      </c>
      <c r="H70" s="30">
        <f t="shared" si="7"/>
        <v>0</v>
      </c>
      <c r="I70" s="30">
        <f t="shared" si="8"/>
        <v>0</v>
      </c>
      <c r="J70" s="30">
        <f t="shared" si="9"/>
        <v>0</v>
      </c>
      <c r="K70" s="30">
        <f t="shared" si="10"/>
        <v>0</v>
      </c>
      <c r="L70" s="30">
        <f t="shared" si="11"/>
        <v>7</v>
      </c>
      <c r="M70" s="38">
        <v>43282</v>
      </c>
      <c r="N70" s="39">
        <v>4.9169999999999998</v>
      </c>
      <c r="O70" s="39">
        <v>5.37</v>
      </c>
      <c r="P70" s="39">
        <v>12.391</v>
      </c>
      <c r="Q70" s="39">
        <v>3.157</v>
      </c>
      <c r="R70" s="39">
        <v>25.914999999999999</v>
      </c>
      <c r="S70" s="39">
        <v>1.972</v>
      </c>
      <c r="T70" s="39">
        <v>15.378</v>
      </c>
      <c r="U70" s="39">
        <v>2.0550000000000002</v>
      </c>
      <c r="V70" s="39">
        <v>19.655000000000001</v>
      </c>
      <c r="W70" s="39">
        <v>3.5310000000000001</v>
      </c>
      <c r="X70" s="39">
        <v>10.891999999999999</v>
      </c>
      <c r="Y70" s="39">
        <v>4.1790000000000003</v>
      </c>
      <c r="Z70" s="39">
        <v>9.8740000000000006</v>
      </c>
      <c r="AA70" s="39">
        <v>1.762</v>
      </c>
      <c r="AB70" s="39">
        <v>2.0499999999999998</v>
      </c>
      <c r="AC70" s="39">
        <v>14.31</v>
      </c>
      <c r="AD70" s="39">
        <v>2.6469999999999998</v>
      </c>
      <c r="AE70" s="39">
        <v>6.2610000000000001</v>
      </c>
      <c r="AF70" s="39">
        <v>5.2</v>
      </c>
      <c r="AG70" s="39">
        <v>19.835000000000001</v>
      </c>
      <c r="AH70" s="39">
        <v>5.0839999999999996</v>
      </c>
      <c r="AI70" s="39">
        <v>7.3550000000000004</v>
      </c>
      <c r="AJ70" s="39">
        <v>13.207000000000001</v>
      </c>
      <c r="AK70" s="39">
        <v>3.089</v>
      </c>
      <c r="AL70" s="39">
        <v>19.838000000000001</v>
      </c>
      <c r="AM70" s="39">
        <v>2.456</v>
      </c>
      <c r="AN70" s="39">
        <v>3.0270000000000001</v>
      </c>
      <c r="AO70" s="39">
        <v>10.237</v>
      </c>
      <c r="AP70" s="39">
        <v>6.76</v>
      </c>
      <c r="AQ70" s="39">
        <v>2.952</v>
      </c>
      <c r="AR70" s="39">
        <v>3.669</v>
      </c>
      <c r="AS70" s="39">
        <v>3.0590000000000002</v>
      </c>
      <c r="AT70" s="39">
        <v>3.4540000000000002</v>
      </c>
      <c r="AU70" s="39">
        <v>16.806000000000001</v>
      </c>
      <c r="AV70" s="39">
        <v>4.2270000000000003</v>
      </c>
      <c r="AW70" s="39">
        <v>7.64</v>
      </c>
      <c r="AX70" s="39">
        <v>4.1429999999999998</v>
      </c>
      <c r="AY70" s="39">
        <v>7.6319999999999997</v>
      </c>
      <c r="AZ70" s="39">
        <v>4.18</v>
      </c>
      <c r="BA70" s="39">
        <v>14.994</v>
      </c>
      <c r="BB70" s="39">
        <v>5.6580000000000004</v>
      </c>
      <c r="BC70" s="39">
        <v>3.9830000000000001</v>
      </c>
      <c r="BD70" s="39">
        <v>8.5399999999999991</v>
      </c>
      <c r="BE70" s="39">
        <v>1.599</v>
      </c>
      <c r="BF70" s="39">
        <v>5.6280000000000001</v>
      </c>
      <c r="BG70" s="39">
        <v>4.6630000000000003</v>
      </c>
      <c r="BH70" s="39">
        <v>3.09</v>
      </c>
      <c r="BI70" s="39">
        <v>5.5739999999999998</v>
      </c>
      <c r="BJ70" s="39">
        <v>6.556</v>
      </c>
      <c r="BK70" s="39">
        <v>3.5419999999999998</v>
      </c>
    </row>
    <row r="71" spans="1:63" x14ac:dyDescent="0.2">
      <c r="A71" s="30">
        <f t="shared" si="12"/>
        <v>2018</v>
      </c>
      <c r="D71" s="30">
        <f t="shared" si="13"/>
        <v>3</v>
      </c>
      <c r="E71" s="30">
        <f t="shared" si="4"/>
        <v>49</v>
      </c>
      <c r="F71" s="30">
        <f t="shared" si="5"/>
        <v>49</v>
      </c>
      <c r="G71" s="30">
        <f t="shared" si="6"/>
        <v>7</v>
      </c>
      <c r="H71" s="30">
        <f t="shared" si="7"/>
        <v>0</v>
      </c>
      <c r="I71" s="30">
        <f t="shared" si="8"/>
        <v>0</v>
      </c>
      <c r="J71" s="30">
        <f t="shared" si="9"/>
        <v>0</v>
      </c>
      <c r="K71" s="30">
        <f t="shared" si="10"/>
        <v>0</v>
      </c>
      <c r="L71" s="30">
        <f t="shared" si="11"/>
        <v>8</v>
      </c>
      <c r="M71" s="38">
        <v>43313</v>
      </c>
      <c r="N71" s="39">
        <v>2.94</v>
      </c>
      <c r="O71" s="39">
        <v>6.6360000000000001</v>
      </c>
      <c r="P71" s="39">
        <v>1.3859999999999999</v>
      </c>
      <c r="Q71" s="39">
        <v>10.611000000000001</v>
      </c>
      <c r="R71" s="39">
        <v>6.9690000000000003</v>
      </c>
      <c r="S71" s="39">
        <v>0</v>
      </c>
      <c r="T71" s="39">
        <v>2.61</v>
      </c>
      <c r="U71" s="39">
        <v>2.4300000000000002</v>
      </c>
      <c r="V71" s="39">
        <v>1.222</v>
      </c>
      <c r="W71" s="39">
        <v>8.375</v>
      </c>
      <c r="X71" s="39">
        <v>16.091000000000001</v>
      </c>
      <c r="Y71" s="39">
        <v>2.2000000000000002</v>
      </c>
      <c r="Z71" s="39">
        <v>4.1619999999999999</v>
      </c>
      <c r="AA71" s="39">
        <v>3.996</v>
      </c>
      <c r="AB71" s="39">
        <v>3.218</v>
      </c>
      <c r="AC71" s="39">
        <v>2.1840000000000002</v>
      </c>
      <c r="AD71" s="39">
        <v>6.0469999999999997</v>
      </c>
      <c r="AE71" s="39">
        <v>3.8820000000000001</v>
      </c>
      <c r="AF71" s="39">
        <v>3.3620000000000001</v>
      </c>
      <c r="AG71" s="39">
        <v>1.7210000000000001</v>
      </c>
      <c r="AH71" s="39">
        <v>33.119999999999997</v>
      </c>
      <c r="AI71" s="39">
        <v>1.125</v>
      </c>
      <c r="AJ71" s="39">
        <v>2.238</v>
      </c>
      <c r="AK71" s="39">
        <v>5.4980000000000002</v>
      </c>
      <c r="AL71" s="39">
        <v>2.6240000000000001</v>
      </c>
      <c r="AM71" s="39">
        <v>3.2839999999999998</v>
      </c>
      <c r="AN71" s="39">
        <v>3.0630000000000002</v>
      </c>
      <c r="AO71" s="39">
        <v>7.625</v>
      </c>
      <c r="AP71" s="39">
        <v>12.497</v>
      </c>
      <c r="AQ71" s="39">
        <v>3.6739999999999999</v>
      </c>
      <c r="AR71" s="39">
        <v>1.7509999999999999</v>
      </c>
      <c r="AS71" s="39">
        <v>5.625</v>
      </c>
      <c r="AT71" s="39">
        <v>1.889</v>
      </c>
      <c r="AU71" s="39">
        <v>29.207999999999998</v>
      </c>
      <c r="AV71" s="39">
        <v>4.7480000000000002</v>
      </c>
      <c r="AW71" s="39">
        <v>1.9530000000000001</v>
      </c>
      <c r="AX71" s="39">
        <v>5.2539999999999996</v>
      </c>
      <c r="AY71" s="39">
        <v>2.5299999999999998</v>
      </c>
      <c r="AZ71" s="39">
        <v>4.016</v>
      </c>
      <c r="BA71" s="39">
        <v>4.5170000000000003</v>
      </c>
      <c r="BB71" s="39">
        <v>4.84</v>
      </c>
      <c r="BC71" s="39">
        <v>3.26</v>
      </c>
      <c r="BD71" s="39">
        <v>2.9540000000000002</v>
      </c>
      <c r="BE71" s="39">
        <v>10.797000000000001</v>
      </c>
      <c r="BF71" s="39">
        <v>3.3119999999999998</v>
      </c>
      <c r="BG71" s="39">
        <v>5.3440000000000003</v>
      </c>
      <c r="BH71" s="39">
        <v>25.834</v>
      </c>
      <c r="BI71" s="39">
        <v>4.4740000000000002</v>
      </c>
      <c r="BJ71" s="39">
        <v>4.01</v>
      </c>
      <c r="BK71" s="39">
        <v>5.93</v>
      </c>
    </row>
    <row r="72" spans="1:63" x14ac:dyDescent="0.2">
      <c r="A72" s="30">
        <f t="shared" si="12"/>
        <v>2018</v>
      </c>
      <c r="D72" s="30">
        <f t="shared" si="13"/>
        <v>1</v>
      </c>
      <c r="E72" s="30">
        <f t="shared" si="4"/>
        <v>45</v>
      </c>
      <c r="F72" s="30">
        <f t="shared" si="5"/>
        <v>35</v>
      </c>
      <c r="G72" s="30">
        <f t="shared" si="6"/>
        <v>11</v>
      </c>
      <c r="H72" s="30">
        <f t="shared" si="7"/>
        <v>0</v>
      </c>
      <c r="I72" s="30">
        <f t="shared" si="8"/>
        <v>0</v>
      </c>
      <c r="J72" s="30">
        <f t="shared" si="9"/>
        <v>0</v>
      </c>
      <c r="K72" s="30">
        <f t="shared" si="10"/>
        <v>0</v>
      </c>
      <c r="L72" s="30">
        <f t="shared" si="11"/>
        <v>9</v>
      </c>
      <c r="M72" s="38">
        <v>43344</v>
      </c>
      <c r="N72" s="39">
        <v>6.46</v>
      </c>
      <c r="O72" s="39">
        <v>0.86099999999999999</v>
      </c>
      <c r="P72" s="39">
        <v>0.05</v>
      </c>
      <c r="Q72" s="39">
        <v>16.622</v>
      </c>
      <c r="R72" s="39">
        <v>6.5449999999999999</v>
      </c>
      <c r="S72" s="39">
        <v>0.35699999999999998</v>
      </c>
      <c r="T72" s="39">
        <v>2.512</v>
      </c>
      <c r="U72" s="39">
        <v>30.225000000000001</v>
      </c>
      <c r="V72" s="39">
        <v>1.5349999999999999</v>
      </c>
      <c r="W72" s="39">
        <v>3.2679999999999998</v>
      </c>
      <c r="X72" s="39">
        <v>0</v>
      </c>
      <c r="Y72" s="39">
        <v>13.927</v>
      </c>
      <c r="Z72" s="39">
        <v>8.2040000000000006</v>
      </c>
      <c r="AA72" s="39">
        <v>2.2709999999999999</v>
      </c>
      <c r="AB72" s="39">
        <v>13.281000000000001</v>
      </c>
      <c r="AC72" s="39">
        <v>0</v>
      </c>
      <c r="AD72" s="39">
        <v>8.3339999999999996</v>
      </c>
      <c r="AE72" s="39">
        <v>0.252</v>
      </c>
      <c r="AF72" s="39">
        <v>0.747</v>
      </c>
      <c r="AG72" s="39">
        <v>12.955</v>
      </c>
      <c r="AH72" s="39">
        <v>4.0330000000000004</v>
      </c>
      <c r="AI72" s="39">
        <v>2.2280000000000002</v>
      </c>
      <c r="AJ72" s="39">
        <v>0</v>
      </c>
      <c r="AK72" s="39">
        <v>10.221</v>
      </c>
      <c r="AL72" s="39">
        <v>2.38</v>
      </c>
      <c r="AM72" s="39">
        <v>3.7930000000000001</v>
      </c>
      <c r="AN72" s="39">
        <v>6.492</v>
      </c>
      <c r="AO72" s="39">
        <v>5.5E-2</v>
      </c>
      <c r="AP72" s="39">
        <v>0.23799999999999999</v>
      </c>
      <c r="AQ72" s="39">
        <v>3.847</v>
      </c>
      <c r="AR72" s="39">
        <v>1.6719999999999999</v>
      </c>
      <c r="AS72" s="39">
        <v>14.769</v>
      </c>
      <c r="AT72" s="39">
        <v>2.0870000000000002</v>
      </c>
      <c r="AU72" s="39">
        <v>5.1289999999999996</v>
      </c>
      <c r="AV72" s="39">
        <v>3.827</v>
      </c>
      <c r="AW72" s="39">
        <v>1.4339999999999999</v>
      </c>
      <c r="AX72" s="39">
        <v>0.98799999999999999</v>
      </c>
      <c r="AY72" s="39">
        <v>9.8670000000000009</v>
      </c>
      <c r="AZ72" s="39">
        <v>8.8130000000000006</v>
      </c>
      <c r="BA72" s="39">
        <v>0</v>
      </c>
      <c r="BB72" s="39">
        <v>11.282</v>
      </c>
      <c r="BC72" s="39">
        <v>2.4540000000000002</v>
      </c>
      <c r="BD72" s="39">
        <v>0.33400000000000002</v>
      </c>
      <c r="BE72" s="39">
        <v>6.3819999999999997</v>
      </c>
      <c r="BF72" s="39">
        <v>16.8</v>
      </c>
      <c r="BG72" s="39">
        <v>0</v>
      </c>
      <c r="BH72" s="39">
        <v>5.4379999999999997</v>
      </c>
      <c r="BI72" s="39">
        <v>10.105</v>
      </c>
      <c r="BJ72" s="39">
        <v>13.85</v>
      </c>
      <c r="BK72" s="39">
        <v>0.182</v>
      </c>
    </row>
    <row r="73" spans="1:63" x14ac:dyDescent="0.2">
      <c r="A73" s="30">
        <f t="shared" si="12"/>
        <v>2018</v>
      </c>
      <c r="D73" s="30">
        <f t="shared" si="13"/>
        <v>0</v>
      </c>
      <c r="E73" s="30">
        <f t="shared" si="4"/>
        <v>25</v>
      </c>
      <c r="F73" s="30">
        <f t="shared" si="5"/>
        <v>12</v>
      </c>
      <c r="G73" s="30">
        <f t="shared" si="6"/>
        <v>1</v>
      </c>
      <c r="H73" s="30">
        <f t="shared" si="7"/>
        <v>0</v>
      </c>
      <c r="I73" s="30">
        <f t="shared" si="8"/>
        <v>0</v>
      </c>
      <c r="J73" s="30">
        <f t="shared" si="9"/>
        <v>0</v>
      </c>
      <c r="K73" s="30">
        <f t="shared" si="10"/>
        <v>0</v>
      </c>
      <c r="L73" s="30">
        <f t="shared" si="11"/>
        <v>10</v>
      </c>
      <c r="M73" s="38">
        <v>43374</v>
      </c>
      <c r="N73" s="39">
        <v>0.188</v>
      </c>
      <c r="O73" s="39">
        <v>0</v>
      </c>
      <c r="P73" s="39">
        <v>1.1879999999999999</v>
      </c>
      <c r="Q73" s="39">
        <v>0</v>
      </c>
      <c r="R73" s="39">
        <v>0</v>
      </c>
      <c r="S73" s="39">
        <v>0.65400000000000003</v>
      </c>
      <c r="T73" s="39">
        <v>0</v>
      </c>
      <c r="U73" s="39">
        <v>6.0250000000000004</v>
      </c>
      <c r="V73" s="39">
        <v>0.154</v>
      </c>
      <c r="W73" s="39">
        <v>0</v>
      </c>
      <c r="X73" s="39">
        <v>2.621</v>
      </c>
      <c r="Y73" s="39">
        <v>0</v>
      </c>
      <c r="Z73" s="39">
        <v>0</v>
      </c>
      <c r="AA73" s="39">
        <v>0.51400000000000001</v>
      </c>
      <c r="AB73" s="39">
        <v>0</v>
      </c>
      <c r="AC73" s="39">
        <v>0.30499999999999999</v>
      </c>
      <c r="AD73" s="39">
        <v>10.06</v>
      </c>
      <c r="AE73" s="39">
        <v>0</v>
      </c>
      <c r="AF73" s="39">
        <v>0</v>
      </c>
      <c r="AG73" s="39">
        <v>1.3180000000000001</v>
      </c>
      <c r="AH73" s="39">
        <v>0</v>
      </c>
      <c r="AI73" s="39">
        <v>0</v>
      </c>
      <c r="AJ73" s="39">
        <v>8.3000000000000004E-2</v>
      </c>
      <c r="AK73" s="39">
        <v>1.5960000000000001</v>
      </c>
      <c r="AL73" s="39">
        <v>0</v>
      </c>
      <c r="AM73" s="39">
        <v>1.8320000000000001</v>
      </c>
      <c r="AN73" s="39">
        <v>8.516</v>
      </c>
      <c r="AO73" s="39">
        <v>0</v>
      </c>
      <c r="AP73" s="39">
        <v>0</v>
      </c>
      <c r="AQ73" s="39">
        <v>0</v>
      </c>
      <c r="AR73" s="39">
        <v>0.83599999999999997</v>
      </c>
      <c r="AS73" s="39">
        <v>0</v>
      </c>
      <c r="AT73" s="39">
        <v>0</v>
      </c>
      <c r="AU73" s="39">
        <v>1.357</v>
      </c>
      <c r="AV73" s="39">
        <v>0</v>
      </c>
      <c r="AW73" s="39">
        <v>0.746</v>
      </c>
      <c r="AX73" s="39">
        <v>0</v>
      </c>
      <c r="AY73" s="39">
        <v>1.776</v>
      </c>
      <c r="AZ73" s="39">
        <v>0</v>
      </c>
      <c r="BA73" s="39">
        <v>0.46600000000000003</v>
      </c>
      <c r="BB73" s="39">
        <v>0.187</v>
      </c>
      <c r="BC73" s="39">
        <v>0</v>
      </c>
      <c r="BD73" s="39">
        <v>3.7999999999999999E-2</v>
      </c>
      <c r="BE73" s="39">
        <v>0</v>
      </c>
      <c r="BF73" s="39">
        <v>6.3319999999999999</v>
      </c>
      <c r="BG73" s="39">
        <v>0</v>
      </c>
      <c r="BH73" s="39">
        <v>0</v>
      </c>
      <c r="BI73" s="39">
        <v>0.34200000000000003</v>
      </c>
      <c r="BJ73" s="39">
        <v>0.19900000000000001</v>
      </c>
      <c r="BK73" s="39">
        <v>1.012</v>
      </c>
    </row>
    <row r="74" spans="1:63" x14ac:dyDescent="0.2">
      <c r="A74" s="30">
        <f t="shared" si="12"/>
        <v>2018</v>
      </c>
      <c r="D74" s="30">
        <f t="shared" si="13"/>
        <v>0</v>
      </c>
      <c r="E74" s="30">
        <f t="shared" si="4"/>
        <v>11</v>
      </c>
      <c r="F74" s="30">
        <f t="shared" si="5"/>
        <v>0</v>
      </c>
      <c r="G74" s="30">
        <f t="shared" si="6"/>
        <v>0</v>
      </c>
      <c r="H74" s="30">
        <f t="shared" si="7"/>
        <v>0</v>
      </c>
      <c r="I74" s="30">
        <f t="shared" si="8"/>
        <v>0</v>
      </c>
      <c r="J74" s="30">
        <f t="shared" si="9"/>
        <v>0</v>
      </c>
      <c r="K74" s="30">
        <f t="shared" si="10"/>
        <v>0</v>
      </c>
      <c r="L74" s="30">
        <f t="shared" si="11"/>
        <v>11</v>
      </c>
      <c r="M74" s="38">
        <v>43405</v>
      </c>
      <c r="N74" s="39">
        <v>0</v>
      </c>
      <c r="O74" s="39">
        <v>0.40500000000000003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9.5000000000000001E-2</v>
      </c>
      <c r="AE74" s="39">
        <v>0</v>
      </c>
      <c r="AF74" s="39">
        <v>0</v>
      </c>
      <c r="AG74" s="39">
        <v>0</v>
      </c>
      <c r="AH74" s="39">
        <v>0</v>
      </c>
      <c r="AI74" s="39">
        <v>0.95799999999999996</v>
      </c>
      <c r="AJ74" s="39">
        <v>0</v>
      </c>
      <c r="AK74" s="39">
        <v>0</v>
      </c>
      <c r="AL74" s="39">
        <v>0</v>
      </c>
      <c r="AM74" s="39">
        <v>0.19500000000000001</v>
      </c>
      <c r="AN74" s="39">
        <v>0</v>
      </c>
      <c r="AO74" s="39">
        <v>0</v>
      </c>
      <c r="AP74" s="39">
        <v>0.56699999999999995</v>
      </c>
      <c r="AQ74" s="39">
        <v>0</v>
      </c>
      <c r="AR74" s="39">
        <v>0</v>
      </c>
      <c r="AS74" s="39">
        <v>0.25800000000000001</v>
      </c>
      <c r="AT74" s="39">
        <v>0</v>
      </c>
      <c r="AU74" s="39">
        <v>0.104</v>
      </c>
      <c r="AV74" s="39">
        <v>0</v>
      </c>
      <c r="AW74" s="39">
        <v>0</v>
      </c>
      <c r="AX74" s="39">
        <v>0.56299999999999994</v>
      </c>
      <c r="AY74" s="39">
        <v>0</v>
      </c>
      <c r="AZ74" s="39">
        <v>0</v>
      </c>
      <c r="BA74" s="39">
        <v>0</v>
      </c>
      <c r="BB74" s="39">
        <v>0</v>
      </c>
      <c r="BC74" s="39">
        <v>0</v>
      </c>
      <c r="BD74" s="39">
        <v>0</v>
      </c>
      <c r="BE74" s="39">
        <v>0.14499999999999999</v>
      </c>
      <c r="BF74" s="39">
        <v>0</v>
      </c>
      <c r="BG74" s="39">
        <v>0.2</v>
      </c>
      <c r="BH74" s="39">
        <v>0</v>
      </c>
      <c r="BI74" s="39">
        <v>0</v>
      </c>
      <c r="BJ74" s="39">
        <v>0</v>
      </c>
      <c r="BK74" s="39">
        <v>4.5999999999999999E-2</v>
      </c>
    </row>
    <row r="75" spans="1:63" x14ac:dyDescent="0.2">
      <c r="A75" s="30">
        <f t="shared" si="12"/>
        <v>2018</v>
      </c>
      <c r="D75" s="30">
        <f t="shared" si="13"/>
        <v>0</v>
      </c>
      <c r="E75" s="30">
        <f t="shared" si="4"/>
        <v>25</v>
      </c>
      <c r="F75" s="30">
        <f t="shared" si="5"/>
        <v>17</v>
      </c>
      <c r="G75" s="30">
        <f t="shared" si="6"/>
        <v>1</v>
      </c>
      <c r="H75" s="30">
        <f t="shared" si="7"/>
        <v>0</v>
      </c>
      <c r="I75" s="30">
        <f t="shared" si="8"/>
        <v>0</v>
      </c>
      <c r="J75" s="30">
        <f t="shared" si="9"/>
        <v>0</v>
      </c>
      <c r="K75" s="30">
        <f t="shared" si="10"/>
        <v>0</v>
      </c>
      <c r="L75" s="30">
        <f t="shared" si="11"/>
        <v>12</v>
      </c>
      <c r="M75" s="38">
        <v>43435</v>
      </c>
      <c r="N75" s="39">
        <v>0</v>
      </c>
      <c r="O75" s="39">
        <v>0</v>
      </c>
      <c r="P75" s="39">
        <v>0</v>
      </c>
      <c r="Q75" s="39">
        <v>2.3980000000000001</v>
      </c>
      <c r="R75" s="39">
        <v>1.5680000000000001</v>
      </c>
      <c r="S75" s="39">
        <v>0</v>
      </c>
      <c r="T75" s="39">
        <v>0</v>
      </c>
      <c r="U75" s="39">
        <v>0.92900000000000005</v>
      </c>
      <c r="V75" s="39">
        <v>0.496</v>
      </c>
      <c r="W75" s="39">
        <v>0</v>
      </c>
      <c r="X75" s="39">
        <v>4.5129999999999999</v>
      </c>
      <c r="Y75" s="39">
        <v>0</v>
      </c>
      <c r="Z75" s="39">
        <v>2.8210000000000002</v>
      </c>
      <c r="AA75" s="39">
        <v>0</v>
      </c>
      <c r="AB75" s="39">
        <v>0</v>
      </c>
      <c r="AC75" s="39">
        <v>2.1379999999999999</v>
      </c>
      <c r="AD75" s="39">
        <v>0</v>
      </c>
      <c r="AE75" s="39">
        <v>3.887</v>
      </c>
      <c r="AF75" s="39">
        <v>0</v>
      </c>
      <c r="AG75" s="39">
        <v>0</v>
      </c>
      <c r="AH75" s="39">
        <v>6.0650000000000004</v>
      </c>
      <c r="AI75" s="39">
        <v>0</v>
      </c>
      <c r="AJ75" s="39">
        <v>1.4690000000000001</v>
      </c>
      <c r="AK75" s="39">
        <v>0.32400000000000001</v>
      </c>
      <c r="AL75" s="39">
        <v>3.08</v>
      </c>
      <c r="AM75" s="39">
        <v>0</v>
      </c>
      <c r="AN75" s="39">
        <v>2.464</v>
      </c>
      <c r="AO75" s="39">
        <v>0.77900000000000003</v>
      </c>
      <c r="AP75" s="39">
        <v>0.48499999999999999</v>
      </c>
      <c r="AQ75" s="39">
        <v>1.6539999999999999</v>
      </c>
      <c r="AR75" s="39">
        <v>0</v>
      </c>
      <c r="AS75" s="39">
        <v>2.0110000000000001</v>
      </c>
      <c r="AT75" s="39">
        <v>0</v>
      </c>
      <c r="AU75" s="39">
        <v>3.202</v>
      </c>
      <c r="AV75" s="39">
        <v>0.48799999999999999</v>
      </c>
      <c r="AW75" s="39">
        <v>0</v>
      </c>
      <c r="AX75" s="39">
        <v>0</v>
      </c>
      <c r="AY75" s="39">
        <v>3.21</v>
      </c>
      <c r="AZ75" s="39">
        <v>0</v>
      </c>
      <c r="BA75" s="39">
        <v>15.497999999999999</v>
      </c>
      <c r="BB75" s="39">
        <v>0.71199999999999997</v>
      </c>
      <c r="BC75" s="39">
        <v>0</v>
      </c>
      <c r="BD75" s="39">
        <v>0</v>
      </c>
      <c r="BE75" s="39">
        <v>0</v>
      </c>
      <c r="BF75" s="39">
        <v>0</v>
      </c>
      <c r="BG75" s="39">
        <v>0</v>
      </c>
      <c r="BH75" s="39">
        <v>1.732</v>
      </c>
      <c r="BI75" s="39">
        <v>4.8000000000000001E-2</v>
      </c>
      <c r="BJ75" s="39">
        <v>2.7410000000000001</v>
      </c>
      <c r="BK75" s="39">
        <v>0</v>
      </c>
    </row>
    <row r="76" spans="1:63" x14ac:dyDescent="0.2">
      <c r="A76" s="30">
        <f t="shared" si="12"/>
        <v>2019</v>
      </c>
      <c r="D76" s="30">
        <f t="shared" si="13"/>
        <v>0</v>
      </c>
      <c r="E76" s="30">
        <f t="shared" si="4"/>
        <v>20</v>
      </c>
      <c r="F76" s="30">
        <f t="shared" si="5"/>
        <v>13</v>
      </c>
      <c r="G76" s="30">
        <f t="shared" si="6"/>
        <v>0</v>
      </c>
      <c r="H76" s="30">
        <f t="shared" si="7"/>
        <v>0</v>
      </c>
      <c r="I76" s="30">
        <f t="shared" si="8"/>
        <v>0</v>
      </c>
      <c r="J76" s="30">
        <f t="shared" si="9"/>
        <v>0</v>
      </c>
      <c r="K76" s="30">
        <f t="shared" si="10"/>
        <v>0</v>
      </c>
      <c r="L76" s="30">
        <f t="shared" si="11"/>
        <v>1</v>
      </c>
      <c r="M76" s="38">
        <v>43466</v>
      </c>
      <c r="N76" s="39">
        <v>6.3E-2</v>
      </c>
      <c r="O76" s="39">
        <v>1.7370000000000001</v>
      </c>
      <c r="P76" s="39">
        <v>0</v>
      </c>
      <c r="Q76" s="39">
        <v>0.151</v>
      </c>
      <c r="R76" s="39">
        <v>5.8999999999999997E-2</v>
      </c>
      <c r="S76" s="39">
        <v>0</v>
      </c>
      <c r="T76" s="39">
        <v>1.357</v>
      </c>
      <c r="U76" s="39">
        <v>0</v>
      </c>
      <c r="V76" s="39">
        <v>1.38</v>
      </c>
      <c r="W76" s="39">
        <v>0</v>
      </c>
      <c r="X76" s="39">
        <v>0</v>
      </c>
      <c r="Y76" s="39">
        <v>0</v>
      </c>
      <c r="Z76" s="39">
        <v>1.865</v>
      </c>
      <c r="AA76" s="39">
        <v>0</v>
      </c>
      <c r="AB76" s="39">
        <v>0</v>
      </c>
      <c r="AC76" s="39">
        <v>0.872</v>
      </c>
      <c r="AD76" s="39">
        <v>7.6929999999999996</v>
      </c>
      <c r="AE76" s="39">
        <v>0</v>
      </c>
      <c r="AF76" s="39">
        <v>0.96899999999999997</v>
      </c>
      <c r="AG76" s="39">
        <v>0</v>
      </c>
      <c r="AH76" s="39">
        <v>0</v>
      </c>
      <c r="AI76" s="39">
        <v>0</v>
      </c>
      <c r="AJ76" s="39">
        <v>1.238</v>
      </c>
      <c r="AK76" s="39">
        <v>0</v>
      </c>
      <c r="AL76" s="39">
        <v>0</v>
      </c>
      <c r="AM76" s="39">
        <v>0</v>
      </c>
      <c r="AN76" s="39">
        <v>0</v>
      </c>
      <c r="AO76" s="39">
        <v>1.3480000000000001</v>
      </c>
      <c r="AP76" s="39">
        <v>0</v>
      </c>
      <c r="AQ76" s="39">
        <v>0</v>
      </c>
      <c r="AR76" s="39">
        <v>1.57</v>
      </c>
      <c r="AS76" s="39">
        <v>0</v>
      </c>
      <c r="AT76" s="39">
        <v>0</v>
      </c>
      <c r="AU76" s="39">
        <v>1.0940000000000001</v>
      </c>
      <c r="AV76" s="39">
        <v>0</v>
      </c>
      <c r="AW76" s="39">
        <v>0.56899999999999995</v>
      </c>
      <c r="AX76" s="39">
        <v>0</v>
      </c>
      <c r="AY76" s="39">
        <v>1.0820000000000001</v>
      </c>
      <c r="AZ76" s="39">
        <v>0</v>
      </c>
      <c r="BA76" s="39">
        <v>0</v>
      </c>
      <c r="BB76" s="39">
        <v>9.5190000000000001</v>
      </c>
      <c r="BC76" s="39">
        <v>0</v>
      </c>
      <c r="BD76" s="39">
        <v>0</v>
      </c>
      <c r="BE76" s="39">
        <v>0</v>
      </c>
      <c r="BF76" s="39">
        <v>1.641</v>
      </c>
      <c r="BG76" s="39">
        <v>0</v>
      </c>
      <c r="BH76" s="39">
        <v>0</v>
      </c>
      <c r="BI76" s="39">
        <v>0.53100000000000003</v>
      </c>
      <c r="BJ76" s="39">
        <v>0</v>
      </c>
      <c r="BK76" s="39">
        <v>7.5</v>
      </c>
    </row>
    <row r="77" spans="1:63" x14ac:dyDescent="0.2">
      <c r="A77" s="30">
        <f t="shared" si="12"/>
        <v>2019</v>
      </c>
      <c r="D77" s="30">
        <f t="shared" si="13"/>
        <v>0</v>
      </c>
      <c r="E77" s="30">
        <f t="shared" si="4"/>
        <v>20</v>
      </c>
      <c r="F77" s="30">
        <f t="shared" si="5"/>
        <v>6</v>
      </c>
      <c r="G77" s="30">
        <f t="shared" si="6"/>
        <v>0</v>
      </c>
      <c r="H77" s="30">
        <f t="shared" si="7"/>
        <v>0</v>
      </c>
      <c r="I77" s="30">
        <f t="shared" si="8"/>
        <v>0</v>
      </c>
      <c r="J77" s="30">
        <f t="shared" si="9"/>
        <v>0</v>
      </c>
      <c r="K77" s="30">
        <f t="shared" si="10"/>
        <v>0</v>
      </c>
      <c r="L77" s="30">
        <f t="shared" si="11"/>
        <v>2</v>
      </c>
      <c r="M77" s="38">
        <v>43497</v>
      </c>
      <c r="N77" s="39">
        <v>0</v>
      </c>
      <c r="O77" s="39">
        <v>0.45400000000000001</v>
      </c>
      <c r="P77" s="39">
        <v>0</v>
      </c>
      <c r="Q77" s="39">
        <v>0</v>
      </c>
      <c r="R77" s="39">
        <v>0</v>
      </c>
      <c r="S77" s="39">
        <v>0</v>
      </c>
      <c r="T77" s="39">
        <v>0.151</v>
      </c>
      <c r="U77" s="39">
        <v>0</v>
      </c>
      <c r="V77" s="39">
        <v>0.32700000000000001</v>
      </c>
      <c r="W77" s="39">
        <v>0</v>
      </c>
      <c r="X77" s="39">
        <v>0</v>
      </c>
      <c r="Y77" s="39">
        <v>0.52600000000000002</v>
      </c>
      <c r="Z77" s="39">
        <v>0</v>
      </c>
      <c r="AA77" s="39">
        <v>4.9580000000000002</v>
      </c>
      <c r="AB77" s="39">
        <v>0</v>
      </c>
      <c r="AC77" s="39">
        <v>0</v>
      </c>
      <c r="AD77" s="39">
        <v>8.7999999999999995E-2</v>
      </c>
      <c r="AE77" s="39">
        <v>0</v>
      </c>
      <c r="AF77" s="39">
        <v>4.5999999999999999E-2</v>
      </c>
      <c r="AG77" s="39">
        <v>0.65500000000000003</v>
      </c>
      <c r="AH77" s="39">
        <v>0</v>
      </c>
      <c r="AI77" s="39">
        <v>3.597</v>
      </c>
      <c r="AJ77" s="39">
        <v>0.89500000000000002</v>
      </c>
      <c r="AK77" s="39">
        <v>0</v>
      </c>
      <c r="AL77" s="39">
        <v>5.1999999999999998E-2</v>
      </c>
      <c r="AM77" s="39">
        <v>0</v>
      </c>
      <c r="AN77" s="39">
        <v>0</v>
      </c>
      <c r="AO77" s="39">
        <v>0.60399999999999998</v>
      </c>
      <c r="AP77" s="39">
        <v>1.0489999999999999</v>
      </c>
      <c r="AQ77" s="39">
        <v>0</v>
      </c>
      <c r="AR77" s="39">
        <v>2.38</v>
      </c>
      <c r="AS77" s="39">
        <v>0</v>
      </c>
      <c r="AT77" s="39">
        <v>0</v>
      </c>
      <c r="AU77" s="39">
        <v>0</v>
      </c>
      <c r="AV77" s="39">
        <v>1.06</v>
      </c>
      <c r="AW77" s="39">
        <v>0</v>
      </c>
      <c r="AX77" s="39">
        <v>0.92200000000000004</v>
      </c>
      <c r="AY77" s="39">
        <v>0</v>
      </c>
      <c r="AZ77" s="39">
        <v>0</v>
      </c>
      <c r="BA77" s="39">
        <v>0.37</v>
      </c>
      <c r="BB77" s="39">
        <v>0</v>
      </c>
      <c r="BC77" s="39">
        <v>0.57599999999999996</v>
      </c>
      <c r="BD77" s="39">
        <v>0</v>
      </c>
      <c r="BE77" s="39">
        <v>2.1429999999999998</v>
      </c>
      <c r="BF77" s="39">
        <v>0</v>
      </c>
      <c r="BG77" s="39">
        <v>0</v>
      </c>
      <c r="BH77" s="39">
        <v>0</v>
      </c>
      <c r="BI77" s="39">
        <v>0</v>
      </c>
      <c r="BJ77" s="39">
        <v>0.17100000000000001</v>
      </c>
      <c r="BK77" s="39">
        <v>0</v>
      </c>
    </row>
    <row r="78" spans="1:63" x14ac:dyDescent="0.2">
      <c r="A78" s="30">
        <f t="shared" si="12"/>
        <v>2019</v>
      </c>
      <c r="D78" s="30">
        <f t="shared" si="13"/>
        <v>0</v>
      </c>
      <c r="E78" s="30">
        <f t="shared" si="4"/>
        <v>10</v>
      </c>
      <c r="F78" s="30">
        <f t="shared" si="5"/>
        <v>4</v>
      </c>
      <c r="G78" s="30">
        <f t="shared" si="6"/>
        <v>0</v>
      </c>
      <c r="H78" s="30">
        <f t="shared" si="7"/>
        <v>0</v>
      </c>
      <c r="I78" s="30">
        <f t="shared" si="8"/>
        <v>0</v>
      </c>
      <c r="J78" s="30">
        <f t="shared" si="9"/>
        <v>0</v>
      </c>
      <c r="K78" s="30">
        <f t="shared" si="10"/>
        <v>0</v>
      </c>
      <c r="L78" s="30">
        <f t="shared" si="11"/>
        <v>3</v>
      </c>
      <c r="M78" s="38">
        <v>43525</v>
      </c>
      <c r="N78" s="39">
        <v>0</v>
      </c>
      <c r="O78" s="39">
        <v>0</v>
      </c>
      <c r="P78" s="39">
        <v>0</v>
      </c>
      <c r="Q78" s="39">
        <v>0.6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7.8E-2</v>
      </c>
      <c r="X78" s="39">
        <v>0</v>
      </c>
      <c r="Y78" s="39">
        <v>0</v>
      </c>
      <c r="Z78" s="39">
        <v>0</v>
      </c>
      <c r="AA78" s="39">
        <v>0.309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1.163</v>
      </c>
      <c r="AI78" s="39">
        <v>0</v>
      </c>
      <c r="AJ78" s="39">
        <v>0</v>
      </c>
      <c r="AK78" s="39">
        <v>0</v>
      </c>
      <c r="AL78" s="39">
        <v>0</v>
      </c>
      <c r="AM78" s="39">
        <v>4.1319999999999997</v>
      </c>
      <c r="AN78" s="39">
        <v>0</v>
      </c>
      <c r="AO78" s="39">
        <v>0</v>
      </c>
      <c r="AP78" s="39">
        <v>0</v>
      </c>
      <c r="AQ78" s="39">
        <v>0.77700000000000002</v>
      </c>
      <c r="AR78" s="39">
        <v>0</v>
      </c>
      <c r="AS78" s="39">
        <v>0.13800000000000001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1.0680000000000001</v>
      </c>
      <c r="BB78" s="39">
        <v>0</v>
      </c>
      <c r="BC78" s="39">
        <v>0.45500000000000002</v>
      </c>
      <c r="BD78" s="39">
        <v>0</v>
      </c>
      <c r="BE78" s="39">
        <v>0</v>
      </c>
      <c r="BF78" s="39">
        <v>0</v>
      </c>
      <c r="BG78" s="39">
        <v>0</v>
      </c>
      <c r="BH78" s="39">
        <v>0</v>
      </c>
      <c r="BI78" s="39">
        <v>1.302</v>
      </c>
      <c r="BJ78" s="39">
        <v>0</v>
      </c>
      <c r="BK78" s="39">
        <v>0</v>
      </c>
    </row>
    <row r="79" spans="1:63" x14ac:dyDescent="0.2">
      <c r="A79" s="30">
        <f t="shared" si="12"/>
        <v>2019</v>
      </c>
      <c r="D79" s="30">
        <f t="shared" si="13"/>
        <v>0</v>
      </c>
      <c r="E79" s="30">
        <f t="shared" si="4"/>
        <v>0</v>
      </c>
      <c r="F79" s="30">
        <f t="shared" si="5"/>
        <v>0</v>
      </c>
      <c r="G79" s="30">
        <f t="shared" si="6"/>
        <v>0</v>
      </c>
      <c r="H79" s="30">
        <f t="shared" si="7"/>
        <v>0</v>
      </c>
      <c r="I79" s="30">
        <f t="shared" si="8"/>
        <v>0</v>
      </c>
      <c r="J79" s="30">
        <f t="shared" si="9"/>
        <v>0</v>
      </c>
      <c r="K79" s="30">
        <f t="shared" si="10"/>
        <v>0</v>
      </c>
      <c r="L79" s="30">
        <f t="shared" si="11"/>
        <v>4</v>
      </c>
      <c r="M79" s="38">
        <v>43556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0</v>
      </c>
      <c r="AT79" s="39"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</v>
      </c>
      <c r="BK79" s="39">
        <v>0</v>
      </c>
    </row>
    <row r="80" spans="1:63" x14ac:dyDescent="0.2">
      <c r="A80" s="30">
        <f t="shared" si="12"/>
        <v>2019</v>
      </c>
      <c r="D80" s="30">
        <f t="shared" si="13"/>
        <v>0</v>
      </c>
      <c r="E80" s="30">
        <f t="shared" si="4"/>
        <v>8</v>
      </c>
      <c r="F80" s="30">
        <f t="shared" si="5"/>
        <v>3</v>
      </c>
      <c r="G80" s="30">
        <f t="shared" si="6"/>
        <v>0</v>
      </c>
      <c r="H80" s="30">
        <f t="shared" si="7"/>
        <v>0</v>
      </c>
      <c r="I80" s="30">
        <f t="shared" si="8"/>
        <v>0</v>
      </c>
      <c r="J80" s="30">
        <f t="shared" si="9"/>
        <v>0</v>
      </c>
      <c r="K80" s="30">
        <f t="shared" si="10"/>
        <v>0</v>
      </c>
      <c r="L80" s="30">
        <f t="shared" si="11"/>
        <v>5</v>
      </c>
      <c r="M80" s="38">
        <v>43586</v>
      </c>
      <c r="N80" s="39">
        <v>1.0309999999999999</v>
      </c>
      <c r="O80" s="39">
        <v>0</v>
      </c>
      <c r="P80" s="39">
        <v>0</v>
      </c>
      <c r="Q80" s="39">
        <v>0</v>
      </c>
      <c r="R80" s="39">
        <v>0</v>
      </c>
      <c r="S80" s="39">
        <v>0.48399999999999999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1.246</v>
      </c>
      <c r="AB80" s="39">
        <v>0</v>
      </c>
      <c r="AC80" s="39">
        <v>0.97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0.82599999999999996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1.137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0.42099999999999999</v>
      </c>
      <c r="BH80" s="39">
        <v>0</v>
      </c>
      <c r="BI80" s="39">
        <v>6.0000000000000001E-3</v>
      </c>
      <c r="BJ80" s="39">
        <v>0</v>
      </c>
      <c r="BK80" s="39">
        <v>0</v>
      </c>
    </row>
    <row r="81" spans="1:63" x14ac:dyDescent="0.2">
      <c r="A81" s="30">
        <f t="shared" si="12"/>
        <v>2019</v>
      </c>
      <c r="D81" s="30">
        <f t="shared" si="13"/>
        <v>0</v>
      </c>
      <c r="E81" s="30">
        <f t="shared" si="4"/>
        <v>40</v>
      </c>
      <c r="F81" s="30">
        <f t="shared" si="5"/>
        <v>21</v>
      </c>
      <c r="G81" s="30">
        <f t="shared" si="6"/>
        <v>1</v>
      </c>
      <c r="H81" s="30">
        <f t="shared" si="7"/>
        <v>0</v>
      </c>
      <c r="I81" s="30">
        <f t="shared" si="8"/>
        <v>0</v>
      </c>
      <c r="J81" s="30">
        <f t="shared" si="9"/>
        <v>0</v>
      </c>
      <c r="K81" s="30">
        <f t="shared" si="10"/>
        <v>0</v>
      </c>
      <c r="L81" s="30">
        <f t="shared" si="11"/>
        <v>6</v>
      </c>
      <c r="M81" s="38">
        <v>43617</v>
      </c>
      <c r="N81" s="39">
        <v>0.70799999999999996</v>
      </c>
      <c r="O81" s="39">
        <v>3.2040000000000002</v>
      </c>
      <c r="P81" s="39">
        <v>1.206</v>
      </c>
      <c r="Q81" s="39">
        <v>0</v>
      </c>
      <c r="R81" s="39">
        <v>0.124</v>
      </c>
      <c r="S81" s="39">
        <v>1.1020000000000001</v>
      </c>
      <c r="T81" s="39">
        <v>0.24199999999999999</v>
      </c>
      <c r="U81" s="39">
        <v>0</v>
      </c>
      <c r="V81" s="39">
        <v>1.222</v>
      </c>
      <c r="W81" s="39">
        <v>0</v>
      </c>
      <c r="X81" s="39">
        <v>3.76</v>
      </c>
      <c r="Y81" s="39">
        <v>1.4690000000000001</v>
      </c>
      <c r="Z81" s="39">
        <v>1.097</v>
      </c>
      <c r="AA81" s="39">
        <v>0.47299999999999998</v>
      </c>
      <c r="AB81" s="39">
        <v>0.72199999999999998</v>
      </c>
      <c r="AC81" s="39">
        <v>0.14000000000000001</v>
      </c>
      <c r="AD81" s="39">
        <v>5.1999999999999998E-2</v>
      </c>
      <c r="AE81" s="39">
        <v>1.3420000000000001</v>
      </c>
      <c r="AF81" s="39">
        <v>0.88400000000000001</v>
      </c>
      <c r="AG81" s="39">
        <v>0.29399999999999998</v>
      </c>
      <c r="AH81" s="39">
        <v>0</v>
      </c>
      <c r="AI81" s="39">
        <v>0.52100000000000002</v>
      </c>
      <c r="AJ81" s="39">
        <v>0.67400000000000004</v>
      </c>
      <c r="AK81" s="39">
        <v>0.28599999999999998</v>
      </c>
      <c r="AL81" s="39">
        <v>0.35599999999999998</v>
      </c>
      <c r="AM81" s="39">
        <v>11.742000000000001</v>
      </c>
      <c r="AN81" s="39">
        <v>5.367</v>
      </c>
      <c r="AO81" s="39">
        <v>0</v>
      </c>
      <c r="AP81" s="39">
        <v>0</v>
      </c>
      <c r="AQ81" s="39">
        <v>1.5</v>
      </c>
      <c r="AR81" s="39">
        <v>0.621</v>
      </c>
      <c r="AS81" s="39">
        <v>3.5209999999999999</v>
      </c>
      <c r="AT81" s="39">
        <v>2.6019999999999999</v>
      </c>
      <c r="AU81" s="39">
        <v>2.5840000000000001</v>
      </c>
      <c r="AV81" s="39">
        <v>0.17100000000000001</v>
      </c>
      <c r="AW81" s="39">
        <v>1.657</v>
      </c>
      <c r="AX81" s="39">
        <v>0.14699999999999999</v>
      </c>
      <c r="AY81" s="39">
        <v>0.35599999999999998</v>
      </c>
      <c r="AZ81" s="39">
        <v>0.48199999999999998</v>
      </c>
      <c r="BA81" s="39">
        <v>1.6990000000000001</v>
      </c>
      <c r="BB81" s="39">
        <v>1.746</v>
      </c>
      <c r="BC81" s="39">
        <v>0</v>
      </c>
      <c r="BD81" s="39">
        <v>4.5999999999999999E-2</v>
      </c>
      <c r="BE81" s="39">
        <v>2.27</v>
      </c>
      <c r="BF81" s="39">
        <v>2.2730000000000001</v>
      </c>
      <c r="BG81" s="39">
        <v>0</v>
      </c>
      <c r="BH81" s="39">
        <v>3.1</v>
      </c>
      <c r="BI81" s="39">
        <v>0</v>
      </c>
      <c r="BJ81" s="39">
        <v>1.8129999999999999</v>
      </c>
      <c r="BK81" s="39">
        <v>0</v>
      </c>
    </row>
    <row r="82" spans="1:63" x14ac:dyDescent="0.2">
      <c r="A82" s="30">
        <f t="shared" si="12"/>
        <v>2019</v>
      </c>
      <c r="D82" s="30">
        <f t="shared" si="13"/>
        <v>0</v>
      </c>
      <c r="E82" s="30">
        <f t="shared" si="4"/>
        <v>50</v>
      </c>
      <c r="F82" s="30">
        <f t="shared" si="5"/>
        <v>50</v>
      </c>
      <c r="G82" s="30">
        <f t="shared" si="6"/>
        <v>6</v>
      </c>
      <c r="H82" s="30">
        <f t="shared" si="7"/>
        <v>0</v>
      </c>
      <c r="I82" s="30">
        <f t="shared" si="8"/>
        <v>0</v>
      </c>
      <c r="J82" s="30">
        <f t="shared" si="9"/>
        <v>0</v>
      </c>
      <c r="K82" s="30">
        <f t="shared" si="10"/>
        <v>0</v>
      </c>
      <c r="L82" s="30">
        <f t="shared" si="11"/>
        <v>7</v>
      </c>
      <c r="M82" s="38">
        <v>43647</v>
      </c>
      <c r="N82" s="39">
        <v>7.4829999999999997</v>
      </c>
      <c r="O82" s="39">
        <v>1.3740000000000001</v>
      </c>
      <c r="P82" s="39">
        <v>9.7360000000000007</v>
      </c>
      <c r="Q82" s="39">
        <v>3.004</v>
      </c>
      <c r="R82" s="39">
        <v>3.1869999999999998</v>
      </c>
      <c r="S82" s="39">
        <v>9.5860000000000003</v>
      </c>
      <c r="T82" s="39">
        <v>4.2880000000000003</v>
      </c>
      <c r="U82" s="39">
        <v>19.152000000000001</v>
      </c>
      <c r="V82" s="39">
        <v>2.5590000000000002</v>
      </c>
      <c r="W82" s="39">
        <v>6.68</v>
      </c>
      <c r="X82" s="39">
        <v>5.9889999999999999</v>
      </c>
      <c r="Y82" s="39">
        <v>4.2210000000000001</v>
      </c>
      <c r="Z82" s="39">
        <v>2.6909999999999998</v>
      </c>
      <c r="AA82" s="39">
        <v>9.9410000000000007</v>
      </c>
      <c r="AB82" s="39">
        <v>1.681</v>
      </c>
      <c r="AC82" s="39">
        <v>14.821999999999999</v>
      </c>
      <c r="AD82" s="39">
        <v>7.117</v>
      </c>
      <c r="AE82" s="39">
        <v>11.536</v>
      </c>
      <c r="AF82" s="39">
        <v>4.5609999999999999</v>
      </c>
      <c r="AG82" s="39">
        <v>4.8129999999999997</v>
      </c>
      <c r="AH82" s="39">
        <v>3.766</v>
      </c>
      <c r="AI82" s="39">
        <v>6.9539999999999997</v>
      </c>
      <c r="AJ82" s="39">
        <v>5.5350000000000001</v>
      </c>
      <c r="AK82" s="39">
        <v>5.0389999999999997</v>
      </c>
      <c r="AL82" s="39">
        <v>3.6720000000000002</v>
      </c>
      <c r="AM82" s="39">
        <v>8.4280000000000008</v>
      </c>
      <c r="AN82" s="39">
        <v>6.516</v>
      </c>
      <c r="AO82" s="39">
        <v>5.673</v>
      </c>
      <c r="AP82" s="39">
        <v>1.155</v>
      </c>
      <c r="AQ82" s="39">
        <v>9.3759999999999994</v>
      </c>
      <c r="AR82" s="39">
        <v>16.332000000000001</v>
      </c>
      <c r="AS82" s="39">
        <v>2.423</v>
      </c>
      <c r="AT82" s="39">
        <v>2.8170000000000002</v>
      </c>
      <c r="AU82" s="39">
        <v>5.2690000000000001</v>
      </c>
      <c r="AV82" s="39">
        <v>5.17</v>
      </c>
      <c r="AW82" s="39">
        <v>4.7370000000000001</v>
      </c>
      <c r="AX82" s="39">
        <v>4.9240000000000004</v>
      </c>
      <c r="AY82" s="39">
        <v>2.8330000000000002</v>
      </c>
      <c r="AZ82" s="39">
        <v>13.124000000000001</v>
      </c>
      <c r="BA82" s="39">
        <v>1.3420000000000001</v>
      </c>
      <c r="BB82" s="39">
        <v>4.8899999999999997</v>
      </c>
      <c r="BC82" s="39">
        <v>8.2460000000000004</v>
      </c>
      <c r="BD82" s="39">
        <v>7.2809999999999997</v>
      </c>
      <c r="BE82" s="39">
        <v>2.266</v>
      </c>
      <c r="BF82" s="39">
        <v>5.4530000000000003</v>
      </c>
      <c r="BG82" s="39">
        <v>4.32</v>
      </c>
      <c r="BH82" s="39">
        <v>10.164999999999999</v>
      </c>
      <c r="BI82" s="39">
        <v>3.7759999999999998</v>
      </c>
      <c r="BJ82" s="39">
        <v>4.6390000000000002</v>
      </c>
      <c r="BK82" s="39">
        <v>4.4029999999999996</v>
      </c>
    </row>
    <row r="83" spans="1:63" x14ac:dyDescent="0.2">
      <c r="A83" s="30">
        <f t="shared" si="12"/>
        <v>2019</v>
      </c>
      <c r="D83" s="30">
        <f t="shared" si="13"/>
        <v>1</v>
      </c>
      <c r="E83" s="30">
        <f t="shared" si="4"/>
        <v>50</v>
      </c>
      <c r="F83" s="30">
        <f t="shared" si="5"/>
        <v>50</v>
      </c>
      <c r="G83" s="30">
        <f t="shared" si="6"/>
        <v>8</v>
      </c>
      <c r="H83" s="30">
        <f t="shared" si="7"/>
        <v>0</v>
      </c>
      <c r="I83" s="30">
        <f t="shared" si="8"/>
        <v>0</v>
      </c>
      <c r="J83" s="30">
        <f t="shared" si="9"/>
        <v>0</v>
      </c>
      <c r="K83" s="30">
        <f t="shared" si="10"/>
        <v>0</v>
      </c>
      <c r="L83" s="30">
        <f t="shared" si="11"/>
        <v>8</v>
      </c>
      <c r="M83" s="38">
        <v>43678</v>
      </c>
      <c r="N83" s="39">
        <v>3.5129999999999999</v>
      </c>
      <c r="O83" s="39">
        <v>4.3330000000000002</v>
      </c>
      <c r="P83" s="39">
        <v>2.0939999999999999</v>
      </c>
      <c r="Q83" s="39">
        <v>4.7549999999999999</v>
      </c>
      <c r="R83" s="39">
        <v>4.5190000000000001</v>
      </c>
      <c r="S83" s="39">
        <v>4.617</v>
      </c>
      <c r="T83" s="39">
        <v>6.242</v>
      </c>
      <c r="U83" s="39">
        <v>3.3</v>
      </c>
      <c r="V83" s="39">
        <v>6.5659999999999998</v>
      </c>
      <c r="W83" s="39">
        <v>2.77</v>
      </c>
      <c r="X83" s="39">
        <v>10.576000000000001</v>
      </c>
      <c r="Y83" s="39">
        <v>4.9390000000000001</v>
      </c>
      <c r="Z83" s="39">
        <v>5.7610000000000001</v>
      </c>
      <c r="AA83" s="39">
        <v>1.9490000000000001</v>
      </c>
      <c r="AB83" s="39">
        <v>7.8259999999999996</v>
      </c>
      <c r="AC83" s="39">
        <v>3.4860000000000002</v>
      </c>
      <c r="AD83" s="39">
        <v>6.9550000000000001</v>
      </c>
      <c r="AE83" s="39">
        <v>3.327</v>
      </c>
      <c r="AF83" s="39">
        <v>3.5590000000000002</v>
      </c>
      <c r="AG83" s="39">
        <v>4.9649999999999999</v>
      </c>
      <c r="AH83" s="39">
        <v>10.414</v>
      </c>
      <c r="AI83" s="39">
        <v>9.2810000000000006</v>
      </c>
      <c r="AJ83" s="39">
        <v>2.63</v>
      </c>
      <c r="AK83" s="39">
        <v>9.0419999999999998</v>
      </c>
      <c r="AL83" s="39">
        <v>8.1470000000000002</v>
      </c>
      <c r="AM83" s="39">
        <v>2.6030000000000002</v>
      </c>
      <c r="AN83" s="39">
        <v>9.9320000000000004</v>
      </c>
      <c r="AO83" s="39">
        <v>2.1160000000000001</v>
      </c>
      <c r="AP83" s="39">
        <v>11.079000000000001</v>
      </c>
      <c r="AQ83" s="39">
        <v>3.46</v>
      </c>
      <c r="AR83" s="39">
        <v>9.77</v>
      </c>
      <c r="AS83" s="39">
        <v>2.13</v>
      </c>
      <c r="AT83" s="39">
        <v>2.5209999999999999</v>
      </c>
      <c r="AU83" s="39">
        <v>36.692999999999998</v>
      </c>
      <c r="AV83" s="39">
        <v>1.6879999999999999</v>
      </c>
      <c r="AW83" s="39">
        <v>9.1189999999999998</v>
      </c>
      <c r="AX83" s="39">
        <v>1.498</v>
      </c>
      <c r="AY83" s="39">
        <v>9.6050000000000004</v>
      </c>
      <c r="AZ83" s="39">
        <v>4.01</v>
      </c>
      <c r="BA83" s="39">
        <v>5.0869999999999997</v>
      </c>
      <c r="BB83" s="39">
        <v>3.9580000000000002</v>
      </c>
      <c r="BC83" s="39">
        <v>5.4649999999999999</v>
      </c>
      <c r="BD83" s="39">
        <v>10.768000000000001</v>
      </c>
      <c r="BE83" s="39">
        <v>3.956</v>
      </c>
      <c r="BF83" s="39">
        <v>12.441000000000001</v>
      </c>
      <c r="BG83" s="39">
        <v>3.7370000000000001</v>
      </c>
      <c r="BH83" s="39">
        <v>11.553000000000001</v>
      </c>
      <c r="BI83" s="39">
        <v>10.266999999999999</v>
      </c>
      <c r="BJ83" s="39">
        <v>6.8449999999999998</v>
      </c>
      <c r="BK83" s="39">
        <v>3.0750000000000002</v>
      </c>
    </row>
    <row r="84" spans="1:63" x14ac:dyDescent="0.2">
      <c r="A84" s="30">
        <f t="shared" si="12"/>
        <v>2019</v>
      </c>
      <c r="D84" s="30">
        <f t="shared" si="13"/>
        <v>1</v>
      </c>
      <c r="E84" s="30">
        <f t="shared" si="4"/>
        <v>49</v>
      </c>
      <c r="F84" s="30">
        <f t="shared" si="5"/>
        <v>42</v>
      </c>
      <c r="G84" s="30">
        <f t="shared" si="6"/>
        <v>7</v>
      </c>
      <c r="H84" s="30">
        <f t="shared" si="7"/>
        <v>0</v>
      </c>
      <c r="I84" s="30">
        <f t="shared" si="8"/>
        <v>0</v>
      </c>
      <c r="J84" s="30">
        <f t="shared" si="9"/>
        <v>0</v>
      </c>
      <c r="K84" s="30">
        <f t="shared" si="10"/>
        <v>0</v>
      </c>
      <c r="L84" s="30">
        <f t="shared" si="11"/>
        <v>9</v>
      </c>
      <c r="M84" s="38">
        <v>43709</v>
      </c>
      <c r="N84" s="39">
        <v>7.1669999999999998</v>
      </c>
      <c r="O84" s="39">
        <v>0.89200000000000002</v>
      </c>
      <c r="P84" s="39">
        <v>5.3810000000000002</v>
      </c>
      <c r="Q84" s="39">
        <v>1.6180000000000001</v>
      </c>
      <c r="R84" s="39">
        <v>10.041</v>
      </c>
      <c r="S84" s="39">
        <v>4.1000000000000002E-2</v>
      </c>
      <c r="T84" s="39">
        <v>8.8999999999999996E-2</v>
      </c>
      <c r="U84" s="39">
        <v>23.263000000000002</v>
      </c>
      <c r="V84" s="39">
        <v>3.706</v>
      </c>
      <c r="W84" s="39">
        <v>4.1829999999999998</v>
      </c>
      <c r="X84" s="39">
        <v>4.42</v>
      </c>
      <c r="Y84" s="39">
        <v>8.8719999999999999</v>
      </c>
      <c r="Z84" s="39">
        <v>2.984</v>
      </c>
      <c r="AA84" s="39">
        <v>5.47</v>
      </c>
      <c r="AB84" s="39">
        <v>10.736000000000001</v>
      </c>
      <c r="AC84" s="39">
        <v>2.5169999999999999</v>
      </c>
      <c r="AD84" s="39">
        <v>6.6109999999999998</v>
      </c>
      <c r="AE84" s="39">
        <v>3.2250000000000001</v>
      </c>
      <c r="AF84" s="39">
        <v>8.3010000000000002</v>
      </c>
      <c r="AG84" s="39">
        <v>3.569</v>
      </c>
      <c r="AH84" s="39">
        <v>1.6859999999999999</v>
      </c>
      <c r="AI84" s="39">
        <v>5.6219999999999999</v>
      </c>
      <c r="AJ84" s="39">
        <v>3.0000000000000001E-3</v>
      </c>
      <c r="AK84" s="39">
        <v>11.843</v>
      </c>
      <c r="AL84" s="39">
        <v>4.25</v>
      </c>
      <c r="AM84" s="39">
        <v>1.8480000000000001</v>
      </c>
      <c r="AN84" s="39">
        <v>2.1339999999999999</v>
      </c>
      <c r="AO84" s="39">
        <v>6.165</v>
      </c>
      <c r="AP84" s="39">
        <v>0.24299999999999999</v>
      </c>
      <c r="AQ84" s="39">
        <v>11.944000000000001</v>
      </c>
      <c r="AR84" s="39">
        <v>2.2309999999999999</v>
      </c>
      <c r="AS84" s="39">
        <v>5.9089999999999998</v>
      </c>
      <c r="AT84" s="39">
        <v>17.632000000000001</v>
      </c>
      <c r="AU84" s="39">
        <v>0</v>
      </c>
      <c r="AV84" s="39">
        <v>2.12</v>
      </c>
      <c r="AW84" s="39">
        <v>6.5650000000000004</v>
      </c>
      <c r="AX84" s="39">
        <v>4.2359999999999998</v>
      </c>
      <c r="AY84" s="39">
        <v>3.49</v>
      </c>
      <c r="AZ84" s="39">
        <v>0.56399999999999995</v>
      </c>
      <c r="BA84" s="39">
        <v>8.73</v>
      </c>
      <c r="BB84" s="39">
        <v>2.222</v>
      </c>
      <c r="BC84" s="39">
        <v>4.6390000000000002</v>
      </c>
      <c r="BD84" s="39">
        <v>4.3330000000000002</v>
      </c>
      <c r="BE84" s="39">
        <v>3.6760000000000002</v>
      </c>
      <c r="BF84" s="39">
        <v>4.585</v>
      </c>
      <c r="BG84" s="39">
        <v>2.9820000000000002</v>
      </c>
      <c r="BH84" s="39">
        <v>0.8</v>
      </c>
      <c r="BI84" s="39">
        <v>30.234999999999999</v>
      </c>
      <c r="BJ84" s="39">
        <v>2.7280000000000002</v>
      </c>
      <c r="BK84" s="39">
        <v>9.4480000000000004</v>
      </c>
    </row>
    <row r="85" spans="1:63" x14ac:dyDescent="0.2">
      <c r="A85" s="30">
        <f t="shared" si="12"/>
        <v>2019</v>
      </c>
      <c r="D85" s="30">
        <f t="shared" si="13"/>
        <v>0</v>
      </c>
      <c r="E85" s="30">
        <f t="shared" si="4"/>
        <v>29</v>
      </c>
      <c r="F85" s="30">
        <f t="shared" si="5"/>
        <v>14</v>
      </c>
      <c r="G85" s="30">
        <f t="shared" si="6"/>
        <v>2</v>
      </c>
      <c r="H85" s="30">
        <f t="shared" si="7"/>
        <v>0</v>
      </c>
      <c r="I85" s="30">
        <f t="shared" si="8"/>
        <v>0</v>
      </c>
      <c r="J85" s="30">
        <f t="shared" si="9"/>
        <v>0</v>
      </c>
      <c r="K85" s="30">
        <f t="shared" si="10"/>
        <v>0</v>
      </c>
      <c r="L85" s="30">
        <f t="shared" si="11"/>
        <v>10</v>
      </c>
      <c r="M85" s="38">
        <v>43739</v>
      </c>
      <c r="N85" s="39">
        <v>1.226</v>
      </c>
      <c r="O85" s="39">
        <v>0</v>
      </c>
      <c r="P85" s="39">
        <v>0.16300000000000001</v>
      </c>
      <c r="Q85" s="39">
        <v>0</v>
      </c>
      <c r="R85" s="39">
        <v>1.5720000000000001</v>
      </c>
      <c r="S85" s="39">
        <v>0</v>
      </c>
      <c r="T85" s="39">
        <v>0</v>
      </c>
      <c r="U85" s="39">
        <v>14.151999999999999</v>
      </c>
      <c r="V85" s="39">
        <v>0</v>
      </c>
      <c r="W85" s="39">
        <v>1.1990000000000001</v>
      </c>
      <c r="X85" s="39">
        <v>0.376</v>
      </c>
      <c r="Y85" s="39">
        <v>0.997</v>
      </c>
      <c r="Z85" s="39">
        <v>0</v>
      </c>
      <c r="AA85" s="39">
        <v>0.95299999999999996</v>
      </c>
      <c r="AB85" s="39">
        <v>0</v>
      </c>
      <c r="AC85" s="39">
        <v>0.61499999999999999</v>
      </c>
      <c r="AD85" s="39">
        <v>3.4980000000000002</v>
      </c>
      <c r="AE85" s="39">
        <v>0.19700000000000001</v>
      </c>
      <c r="AF85" s="39">
        <v>0</v>
      </c>
      <c r="AG85" s="39">
        <v>0.93500000000000005</v>
      </c>
      <c r="AH85" s="39">
        <v>0</v>
      </c>
      <c r="AI85" s="39">
        <v>0.72099999999999997</v>
      </c>
      <c r="AJ85" s="39">
        <v>0.21199999999999999</v>
      </c>
      <c r="AK85" s="39">
        <v>0</v>
      </c>
      <c r="AL85" s="39">
        <v>0.64</v>
      </c>
      <c r="AM85" s="39">
        <v>0</v>
      </c>
      <c r="AN85" s="39">
        <v>3.3839999999999999</v>
      </c>
      <c r="AO85" s="39">
        <v>1.819</v>
      </c>
      <c r="AP85" s="39">
        <v>0</v>
      </c>
      <c r="AQ85" s="39">
        <v>1.4610000000000001</v>
      </c>
      <c r="AR85" s="39">
        <v>0</v>
      </c>
      <c r="AS85" s="39">
        <v>0</v>
      </c>
      <c r="AT85" s="39">
        <v>0</v>
      </c>
      <c r="AU85" s="39">
        <v>1.3640000000000001</v>
      </c>
      <c r="AV85" s="39">
        <v>2.0710000000000002</v>
      </c>
      <c r="AW85" s="39">
        <v>0</v>
      </c>
      <c r="AX85" s="39">
        <v>1.61</v>
      </c>
      <c r="AY85" s="39">
        <v>0</v>
      </c>
      <c r="AZ85" s="39">
        <v>0.47599999999999998</v>
      </c>
      <c r="BA85" s="39">
        <v>0</v>
      </c>
      <c r="BB85" s="39">
        <v>0.505</v>
      </c>
      <c r="BC85" s="39">
        <v>0.10199999999999999</v>
      </c>
      <c r="BD85" s="39">
        <v>0</v>
      </c>
      <c r="BE85" s="39">
        <v>0.49199999999999999</v>
      </c>
      <c r="BF85" s="39">
        <v>11.862</v>
      </c>
      <c r="BG85" s="39">
        <v>1.948</v>
      </c>
      <c r="BH85" s="39">
        <v>0.40400000000000003</v>
      </c>
      <c r="BI85" s="39">
        <v>0</v>
      </c>
      <c r="BJ85" s="39">
        <v>1.026</v>
      </c>
      <c r="BK85" s="39">
        <v>0</v>
      </c>
    </row>
    <row r="86" spans="1:63" x14ac:dyDescent="0.2">
      <c r="A86" s="30">
        <f t="shared" si="12"/>
        <v>2019</v>
      </c>
      <c r="D86" s="30">
        <f t="shared" si="13"/>
        <v>0</v>
      </c>
      <c r="E86" s="30">
        <f t="shared" si="4"/>
        <v>8</v>
      </c>
      <c r="F86" s="30">
        <f t="shared" si="5"/>
        <v>0</v>
      </c>
      <c r="G86" s="30">
        <f t="shared" si="6"/>
        <v>0</v>
      </c>
      <c r="H86" s="30">
        <f t="shared" si="7"/>
        <v>0</v>
      </c>
      <c r="I86" s="30">
        <f t="shared" si="8"/>
        <v>0</v>
      </c>
      <c r="J86" s="30">
        <f t="shared" si="9"/>
        <v>0</v>
      </c>
      <c r="K86" s="30">
        <f t="shared" si="10"/>
        <v>0</v>
      </c>
      <c r="L86" s="30">
        <f t="shared" si="11"/>
        <v>11</v>
      </c>
      <c r="M86" s="38">
        <v>43770</v>
      </c>
      <c r="N86" s="39">
        <v>0</v>
      </c>
      <c r="O86" s="39">
        <v>0.122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0.182</v>
      </c>
      <c r="AF86" s="39">
        <v>0.92300000000000004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0</v>
      </c>
      <c r="AN86" s="39">
        <v>0</v>
      </c>
      <c r="AO86" s="39">
        <v>0</v>
      </c>
      <c r="AP86" s="39">
        <v>0</v>
      </c>
      <c r="AQ86" s="39">
        <v>0</v>
      </c>
      <c r="AR86" s="39">
        <v>0</v>
      </c>
      <c r="AS86" s="39">
        <v>0.63500000000000001</v>
      </c>
      <c r="AT86" s="39">
        <v>0</v>
      </c>
      <c r="AU86" s="39">
        <v>0</v>
      </c>
      <c r="AV86" s="39">
        <v>0.59899999999999998</v>
      </c>
      <c r="AW86" s="39">
        <v>0</v>
      </c>
      <c r="AX86" s="39">
        <v>0</v>
      </c>
      <c r="AY86" s="39">
        <v>0.23300000000000001</v>
      </c>
      <c r="AZ86" s="39">
        <v>0</v>
      </c>
      <c r="BA86" s="39">
        <v>0</v>
      </c>
      <c r="BB86" s="39">
        <v>0</v>
      </c>
      <c r="BC86" s="39">
        <v>0</v>
      </c>
      <c r="BD86" s="39">
        <v>0.36</v>
      </c>
      <c r="BE86" s="39">
        <v>0</v>
      </c>
      <c r="BF86" s="39">
        <v>0</v>
      </c>
      <c r="BG86" s="39">
        <v>7.0999999999999994E-2</v>
      </c>
      <c r="BH86" s="39">
        <v>0</v>
      </c>
      <c r="BI86" s="39">
        <v>0</v>
      </c>
      <c r="BJ86" s="39">
        <v>0</v>
      </c>
      <c r="BK86" s="39">
        <v>0</v>
      </c>
    </row>
    <row r="87" spans="1:63" x14ac:dyDescent="0.2">
      <c r="A87" s="30">
        <f t="shared" si="12"/>
        <v>2019</v>
      </c>
      <c r="D87" s="30">
        <f t="shared" si="13"/>
        <v>0</v>
      </c>
      <c r="E87" s="30">
        <f t="shared" si="4"/>
        <v>17</v>
      </c>
      <c r="F87" s="30">
        <f t="shared" si="5"/>
        <v>6</v>
      </c>
      <c r="G87" s="30">
        <f t="shared" si="6"/>
        <v>0</v>
      </c>
      <c r="H87" s="30">
        <f t="shared" si="7"/>
        <v>0</v>
      </c>
      <c r="I87" s="30">
        <f t="shared" si="8"/>
        <v>0</v>
      </c>
      <c r="J87" s="30">
        <f t="shared" si="9"/>
        <v>0</v>
      </c>
      <c r="K87" s="30">
        <f t="shared" si="10"/>
        <v>0</v>
      </c>
      <c r="L87" s="30">
        <f t="shared" si="11"/>
        <v>12</v>
      </c>
      <c r="M87" s="38">
        <v>43800</v>
      </c>
      <c r="N87" s="39">
        <v>0.39600000000000002</v>
      </c>
      <c r="O87" s="39">
        <v>0</v>
      </c>
      <c r="P87" s="39">
        <v>0</v>
      </c>
      <c r="Q87" s="39">
        <v>0</v>
      </c>
      <c r="R87" s="39">
        <v>0</v>
      </c>
      <c r="S87" s="39">
        <v>0.11600000000000001</v>
      </c>
      <c r="T87" s="39">
        <v>0</v>
      </c>
      <c r="U87" s="39">
        <v>2.5999999999999999E-2</v>
      </c>
      <c r="V87" s="39">
        <v>0.65900000000000003</v>
      </c>
      <c r="W87" s="39">
        <v>0</v>
      </c>
      <c r="X87" s="39">
        <v>0</v>
      </c>
      <c r="Y87" s="39">
        <v>0.26400000000000001</v>
      </c>
      <c r="Z87" s="39">
        <v>0</v>
      </c>
      <c r="AA87" s="39">
        <v>0.28399999999999997</v>
      </c>
      <c r="AB87" s="39">
        <v>0</v>
      </c>
      <c r="AC87" s="39">
        <v>1.6990000000000001</v>
      </c>
      <c r="AD87" s="39">
        <v>0</v>
      </c>
      <c r="AE87" s="39">
        <v>0</v>
      </c>
      <c r="AF87" s="39">
        <v>0</v>
      </c>
      <c r="AG87" s="39">
        <v>5.0000000000000001E-3</v>
      </c>
      <c r="AH87" s="39">
        <v>0</v>
      </c>
      <c r="AI87" s="39">
        <v>0</v>
      </c>
      <c r="AJ87" s="39">
        <v>6.4950000000000001</v>
      </c>
      <c r="AK87" s="39">
        <v>0</v>
      </c>
      <c r="AL87" s="39">
        <v>1.0609999999999999</v>
      </c>
      <c r="AM87" s="39">
        <v>0</v>
      </c>
      <c r="AN87" s="39">
        <v>0</v>
      </c>
      <c r="AO87" s="39">
        <v>0</v>
      </c>
      <c r="AP87" s="39">
        <v>0</v>
      </c>
      <c r="AQ87" s="39">
        <v>0</v>
      </c>
      <c r="AR87" s="39">
        <v>0</v>
      </c>
      <c r="AS87" s="39">
        <v>0</v>
      </c>
      <c r="AT87" s="39">
        <v>0.02</v>
      </c>
      <c r="AU87" s="39">
        <v>0</v>
      </c>
      <c r="AV87" s="39">
        <v>0</v>
      </c>
      <c r="AW87" s="39">
        <v>0</v>
      </c>
      <c r="AX87" s="39">
        <v>0</v>
      </c>
      <c r="AY87" s="39">
        <v>0.98</v>
      </c>
      <c r="AZ87" s="39">
        <v>0.27700000000000002</v>
      </c>
      <c r="BA87" s="39">
        <v>0</v>
      </c>
      <c r="BB87" s="39">
        <v>2.1230000000000002</v>
      </c>
      <c r="BC87" s="39">
        <v>0</v>
      </c>
      <c r="BD87" s="39">
        <v>5.3079999999999998</v>
      </c>
      <c r="BE87" s="39">
        <v>0</v>
      </c>
      <c r="BF87" s="39">
        <v>1.0589999999999999</v>
      </c>
      <c r="BG87" s="39">
        <v>0</v>
      </c>
      <c r="BH87" s="39">
        <v>4.0000000000000001E-3</v>
      </c>
      <c r="BI87" s="39">
        <v>0</v>
      </c>
      <c r="BJ87" s="39">
        <v>0</v>
      </c>
      <c r="BK87" s="39">
        <v>0</v>
      </c>
    </row>
    <row r="88" spans="1:63" x14ac:dyDescent="0.2">
      <c r="A88" s="30">
        <f t="shared" si="12"/>
        <v>2020</v>
      </c>
      <c r="D88" s="30">
        <f t="shared" si="13"/>
        <v>1</v>
      </c>
      <c r="E88" s="30">
        <f t="shared" si="4"/>
        <v>31</v>
      </c>
      <c r="F88" s="30">
        <f t="shared" si="5"/>
        <v>23</v>
      </c>
      <c r="G88" s="30">
        <f t="shared" si="6"/>
        <v>3</v>
      </c>
      <c r="H88" s="30">
        <f t="shared" si="7"/>
        <v>0</v>
      </c>
      <c r="I88" s="30">
        <f t="shared" si="8"/>
        <v>0</v>
      </c>
      <c r="J88" s="30">
        <f t="shared" si="9"/>
        <v>0</v>
      </c>
      <c r="K88" s="30">
        <f t="shared" si="10"/>
        <v>0</v>
      </c>
      <c r="L88" s="30">
        <f t="shared" si="11"/>
        <v>1</v>
      </c>
      <c r="M88" s="38">
        <v>43831</v>
      </c>
      <c r="N88" s="39">
        <v>4.0039999999999996</v>
      </c>
      <c r="O88" s="39">
        <v>0</v>
      </c>
      <c r="P88" s="39">
        <v>1.3560000000000001</v>
      </c>
      <c r="Q88" s="39">
        <v>1.29</v>
      </c>
      <c r="R88" s="39">
        <v>0</v>
      </c>
      <c r="S88" s="39">
        <v>5.8659999999999997</v>
      </c>
      <c r="T88" s="39">
        <v>7.1260000000000003</v>
      </c>
      <c r="U88" s="39">
        <v>0</v>
      </c>
      <c r="V88" s="39">
        <v>0.75900000000000001</v>
      </c>
      <c r="W88" s="39">
        <v>0</v>
      </c>
      <c r="X88" s="39">
        <v>0</v>
      </c>
      <c r="Y88" s="39">
        <v>0.57799999999999996</v>
      </c>
      <c r="Z88" s="39">
        <v>0.65900000000000003</v>
      </c>
      <c r="AA88" s="39">
        <v>2.0209999999999999</v>
      </c>
      <c r="AB88" s="39">
        <v>0.16400000000000001</v>
      </c>
      <c r="AC88" s="39">
        <v>7.23</v>
      </c>
      <c r="AD88" s="39">
        <v>0</v>
      </c>
      <c r="AE88" s="39">
        <v>7.2220000000000004</v>
      </c>
      <c r="AF88" s="39">
        <v>2.6760000000000002</v>
      </c>
      <c r="AG88" s="39">
        <v>0</v>
      </c>
      <c r="AH88" s="39">
        <v>0.254</v>
      </c>
      <c r="AI88" s="39">
        <v>21.521999999999998</v>
      </c>
      <c r="AJ88" s="39">
        <v>12.021000000000001</v>
      </c>
      <c r="AK88" s="39">
        <v>0</v>
      </c>
      <c r="AL88" s="39">
        <v>0</v>
      </c>
      <c r="AM88" s="39">
        <v>8.1470000000000002</v>
      </c>
      <c r="AN88" s="39">
        <v>0</v>
      </c>
      <c r="AO88" s="39">
        <v>41.106000000000002</v>
      </c>
      <c r="AP88" s="39">
        <v>1.768</v>
      </c>
      <c r="AQ88" s="39">
        <v>0</v>
      </c>
      <c r="AR88" s="39">
        <v>1.847</v>
      </c>
      <c r="AS88" s="39">
        <v>0.96799999999999997</v>
      </c>
      <c r="AT88" s="39">
        <v>3.355</v>
      </c>
      <c r="AU88" s="39">
        <v>0</v>
      </c>
      <c r="AV88" s="39">
        <v>4.548</v>
      </c>
      <c r="AW88" s="39">
        <v>0</v>
      </c>
      <c r="AX88" s="39">
        <v>6.5960000000000001</v>
      </c>
      <c r="AY88" s="39">
        <v>0</v>
      </c>
      <c r="AZ88" s="39">
        <v>0</v>
      </c>
      <c r="BA88" s="39">
        <v>7.1150000000000002</v>
      </c>
      <c r="BB88" s="39">
        <v>3.8740000000000001</v>
      </c>
      <c r="BC88" s="39">
        <v>0</v>
      </c>
      <c r="BD88" s="39">
        <v>1.4650000000000001</v>
      </c>
      <c r="BE88" s="39">
        <v>0</v>
      </c>
      <c r="BF88" s="39">
        <v>0</v>
      </c>
      <c r="BG88" s="39">
        <v>4.548</v>
      </c>
      <c r="BH88" s="39">
        <v>8.5999999999999993E-2</v>
      </c>
      <c r="BI88" s="39">
        <v>4.78</v>
      </c>
      <c r="BJ88" s="39">
        <v>0.23599999999999999</v>
      </c>
      <c r="BK88" s="39">
        <v>0</v>
      </c>
    </row>
    <row r="89" spans="1:63" x14ac:dyDescent="0.2">
      <c r="A89" s="30">
        <f t="shared" si="12"/>
        <v>2020</v>
      </c>
      <c r="D89" s="30">
        <f t="shared" si="13"/>
        <v>0</v>
      </c>
      <c r="E89" s="30">
        <f t="shared" si="4"/>
        <v>19</v>
      </c>
      <c r="F89" s="30">
        <f t="shared" si="5"/>
        <v>9</v>
      </c>
      <c r="G89" s="30">
        <f t="shared" si="6"/>
        <v>1</v>
      </c>
      <c r="H89" s="30">
        <f t="shared" si="7"/>
        <v>0</v>
      </c>
      <c r="I89" s="30">
        <f t="shared" si="8"/>
        <v>0</v>
      </c>
      <c r="J89" s="30">
        <f t="shared" si="9"/>
        <v>0</v>
      </c>
      <c r="K89" s="30">
        <f t="shared" si="10"/>
        <v>0</v>
      </c>
      <c r="L89" s="30">
        <f t="shared" si="11"/>
        <v>2</v>
      </c>
      <c r="M89" s="38">
        <v>43862</v>
      </c>
      <c r="N89" s="39">
        <v>0.19400000000000001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1.2949999999999999</v>
      </c>
      <c r="U89" s="39">
        <v>0</v>
      </c>
      <c r="V89" s="39">
        <v>2.6240000000000001</v>
      </c>
      <c r="W89" s="39">
        <v>0</v>
      </c>
      <c r="X89" s="39">
        <v>0.26200000000000001</v>
      </c>
      <c r="Y89" s="39">
        <v>0</v>
      </c>
      <c r="Z89" s="39">
        <v>0</v>
      </c>
      <c r="AA89" s="39">
        <v>5.5E-2</v>
      </c>
      <c r="AB89" s="39">
        <v>0.151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0.11899999999999999</v>
      </c>
      <c r="AJ89" s="39">
        <v>0</v>
      </c>
      <c r="AK89" s="39">
        <v>3.5720000000000001</v>
      </c>
      <c r="AL89" s="39">
        <v>0</v>
      </c>
      <c r="AM89" s="39">
        <v>0</v>
      </c>
      <c r="AN89" s="39">
        <v>0</v>
      </c>
      <c r="AO89" s="39">
        <v>2.113</v>
      </c>
      <c r="AP89" s="39">
        <v>2.7450000000000001</v>
      </c>
      <c r="AQ89" s="39">
        <v>0</v>
      </c>
      <c r="AR89" s="39">
        <v>0</v>
      </c>
      <c r="AS89" s="39">
        <v>0</v>
      </c>
      <c r="AT89" s="39">
        <v>0</v>
      </c>
      <c r="AU89" s="39">
        <v>1.411</v>
      </c>
      <c r="AV89" s="39">
        <v>5.1319999999999997</v>
      </c>
      <c r="AW89" s="39">
        <v>0</v>
      </c>
      <c r="AX89" s="39">
        <v>0</v>
      </c>
      <c r="AY89" s="39">
        <v>3.4180000000000001</v>
      </c>
      <c r="AZ89" s="39">
        <v>0</v>
      </c>
      <c r="BA89" s="39">
        <v>0</v>
      </c>
      <c r="BB89" s="39">
        <v>0</v>
      </c>
      <c r="BC89" s="39">
        <v>0.3</v>
      </c>
      <c r="BD89" s="39">
        <v>0</v>
      </c>
      <c r="BE89" s="39">
        <v>0.48199999999999998</v>
      </c>
      <c r="BF89" s="39">
        <v>0</v>
      </c>
      <c r="BG89" s="39">
        <v>10.288</v>
      </c>
      <c r="BH89" s="39">
        <v>0.52600000000000002</v>
      </c>
      <c r="BI89" s="39">
        <v>0.30199999999999999</v>
      </c>
      <c r="BJ89" s="39">
        <v>0</v>
      </c>
      <c r="BK89" s="39">
        <v>0.26100000000000001</v>
      </c>
    </row>
    <row r="90" spans="1:63" x14ac:dyDescent="0.2">
      <c r="A90" s="30">
        <f t="shared" si="12"/>
        <v>2020</v>
      </c>
      <c r="D90" s="30">
        <f t="shared" si="13"/>
        <v>0</v>
      </c>
      <c r="E90" s="30">
        <f t="shared" si="4"/>
        <v>6</v>
      </c>
      <c r="F90" s="30">
        <f t="shared" si="5"/>
        <v>1</v>
      </c>
      <c r="G90" s="30">
        <f t="shared" si="6"/>
        <v>0</v>
      </c>
      <c r="H90" s="30">
        <f t="shared" si="7"/>
        <v>0</v>
      </c>
      <c r="I90" s="30">
        <f t="shared" si="8"/>
        <v>0</v>
      </c>
      <c r="J90" s="30">
        <f t="shared" si="9"/>
        <v>0</v>
      </c>
      <c r="K90" s="30">
        <f t="shared" si="10"/>
        <v>0</v>
      </c>
      <c r="L90" s="30">
        <f t="shared" si="11"/>
        <v>3</v>
      </c>
      <c r="M90" s="38">
        <v>43891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0.99199999999999999</v>
      </c>
      <c r="V90" s="39">
        <v>0</v>
      </c>
      <c r="W90" s="39">
        <v>0</v>
      </c>
      <c r="X90" s="39">
        <v>0</v>
      </c>
      <c r="Y90" s="39">
        <v>0</v>
      </c>
      <c r="Z90" s="39">
        <v>1.02</v>
      </c>
      <c r="AA90" s="39">
        <v>0.312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0.70699999999999996</v>
      </c>
      <c r="BC90" s="39">
        <v>0</v>
      </c>
      <c r="BD90" s="39">
        <v>0.38200000000000001</v>
      </c>
      <c r="BE90" s="39">
        <v>0</v>
      </c>
      <c r="BF90" s="39">
        <v>0</v>
      </c>
      <c r="BG90" s="39">
        <v>0.28699999999999998</v>
      </c>
      <c r="BH90" s="39">
        <v>0</v>
      </c>
      <c r="BI90" s="39">
        <v>0</v>
      </c>
      <c r="BJ90" s="39">
        <v>0</v>
      </c>
      <c r="BK90" s="39">
        <v>0</v>
      </c>
    </row>
    <row r="91" spans="1:63" x14ac:dyDescent="0.2">
      <c r="A91" s="30">
        <f t="shared" si="12"/>
        <v>2020</v>
      </c>
      <c r="D91" s="30">
        <f t="shared" si="13"/>
        <v>0</v>
      </c>
      <c r="E91" s="30">
        <f t="shared" si="4"/>
        <v>3</v>
      </c>
      <c r="F91" s="30">
        <f t="shared" si="5"/>
        <v>2</v>
      </c>
      <c r="G91" s="30">
        <f t="shared" si="6"/>
        <v>0</v>
      </c>
      <c r="H91" s="30">
        <f t="shared" si="7"/>
        <v>0</v>
      </c>
      <c r="I91" s="30">
        <f t="shared" si="8"/>
        <v>0</v>
      </c>
      <c r="J91" s="30">
        <f t="shared" si="9"/>
        <v>0</v>
      </c>
      <c r="K91" s="30">
        <f t="shared" si="10"/>
        <v>0</v>
      </c>
      <c r="L91" s="30">
        <f t="shared" si="11"/>
        <v>4</v>
      </c>
      <c r="M91" s="38">
        <v>43922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0.26600000000000001</v>
      </c>
      <c r="AR91" s="39">
        <v>0</v>
      </c>
      <c r="AS91" s="39">
        <v>3.7839999999999998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  <c r="BB91" s="39">
        <v>3.8380000000000001</v>
      </c>
      <c r="BC91" s="39">
        <v>0</v>
      </c>
      <c r="BD91" s="39">
        <v>0</v>
      </c>
      <c r="BE91" s="39">
        <v>0</v>
      </c>
      <c r="BF91" s="39">
        <v>0</v>
      </c>
      <c r="BG91" s="39">
        <v>0</v>
      </c>
      <c r="BH91" s="39">
        <v>0</v>
      </c>
      <c r="BI91" s="39">
        <v>0</v>
      </c>
      <c r="BJ91" s="39">
        <v>0</v>
      </c>
      <c r="BK91" s="39">
        <v>0</v>
      </c>
    </row>
    <row r="92" spans="1:63" x14ac:dyDescent="0.2">
      <c r="A92" s="30">
        <f t="shared" si="12"/>
        <v>2020</v>
      </c>
      <c r="D92" s="30">
        <f t="shared" si="13"/>
        <v>0</v>
      </c>
      <c r="E92" s="30">
        <f t="shared" ref="E92:E155" si="14">COUNTIF($N92:$BK92,"&gt;0")</f>
        <v>8</v>
      </c>
      <c r="F92" s="30">
        <f t="shared" ref="F92:F155" si="15">COUNTIF($N92:$BK92,"&gt;1")</f>
        <v>1</v>
      </c>
      <c r="G92" s="30">
        <f t="shared" ref="G92:G155" si="16">COUNTIF($N92:$BK92,"&gt;10")</f>
        <v>0</v>
      </c>
      <c r="H92" s="30">
        <f t="shared" ref="H92:H155" si="17">COUNTIF($N92:$BK92,"&gt;50")</f>
        <v>0</v>
      </c>
      <c r="I92" s="30">
        <f t="shared" ref="I92:I155" si="18">COUNTIF($N92:$BK92,"&gt;100")</f>
        <v>0</v>
      </c>
      <c r="J92" s="30">
        <f t="shared" ref="J92:J155" si="19">COUNTIF($N92:$BK92,"&gt;500")</f>
        <v>0</v>
      </c>
      <c r="K92" s="30">
        <f t="shared" ref="K92:K155" si="20">COUNTIF($N92:$BK92,"&gt;1000")</f>
        <v>0</v>
      </c>
      <c r="L92" s="30">
        <f t="shared" ref="L92:L155" si="21">MONTH(M92)</f>
        <v>5</v>
      </c>
      <c r="M92" s="38">
        <v>43952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0.30499999999999999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0.254</v>
      </c>
      <c r="AD92" s="39">
        <v>0</v>
      </c>
      <c r="AE92" s="39">
        <v>0</v>
      </c>
      <c r="AF92" s="39">
        <v>0</v>
      </c>
      <c r="AG92" s="39">
        <v>0</v>
      </c>
      <c r="AH92" s="39">
        <v>0.71899999999999997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0.58499999999999996</v>
      </c>
      <c r="AT92" s="39">
        <v>0.89600000000000002</v>
      </c>
      <c r="AU92" s="39">
        <v>0</v>
      </c>
      <c r="AV92" s="39">
        <v>0</v>
      </c>
      <c r="AW92" s="39">
        <v>0</v>
      </c>
      <c r="AX92" s="39">
        <v>0</v>
      </c>
      <c r="AY92" s="39">
        <v>0.106</v>
      </c>
      <c r="AZ92" s="39">
        <v>0</v>
      </c>
      <c r="BA92" s="39">
        <v>0</v>
      </c>
      <c r="BB92" s="39">
        <v>0</v>
      </c>
      <c r="BC92" s="39">
        <v>1.5660000000000001</v>
      </c>
      <c r="BD92" s="39">
        <v>0</v>
      </c>
      <c r="BE92" s="39">
        <v>0</v>
      </c>
      <c r="BF92" s="39">
        <v>0</v>
      </c>
      <c r="BG92" s="39">
        <v>0</v>
      </c>
      <c r="BH92" s="39">
        <v>5.1999999999999998E-2</v>
      </c>
      <c r="BI92" s="39">
        <v>0</v>
      </c>
      <c r="BJ92" s="39">
        <v>0</v>
      </c>
      <c r="BK92" s="39">
        <v>0</v>
      </c>
    </row>
    <row r="93" spans="1:63" x14ac:dyDescent="0.2">
      <c r="A93" s="30">
        <f t="shared" ref="A93:A156" si="22">YEAR(M93)</f>
        <v>2020</v>
      </c>
      <c r="D93" s="30">
        <f t="shared" ref="D93:D156" si="23">COUNTIF(N93:BK93,"&gt;25")</f>
        <v>0</v>
      </c>
      <c r="E93" s="30">
        <f t="shared" si="14"/>
        <v>28</v>
      </c>
      <c r="F93" s="30">
        <f t="shared" si="15"/>
        <v>5</v>
      </c>
      <c r="G93" s="30">
        <f t="shared" si="16"/>
        <v>0</v>
      </c>
      <c r="H93" s="30">
        <f t="shared" si="17"/>
        <v>0</v>
      </c>
      <c r="I93" s="30">
        <f t="shared" si="18"/>
        <v>0</v>
      </c>
      <c r="J93" s="30">
        <f t="shared" si="19"/>
        <v>0</v>
      </c>
      <c r="K93" s="30">
        <f t="shared" si="20"/>
        <v>0</v>
      </c>
      <c r="L93" s="30">
        <f t="shared" si="21"/>
        <v>6</v>
      </c>
      <c r="M93" s="38">
        <v>43983</v>
      </c>
      <c r="N93" s="39">
        <v>0</v>
      </c>
      <c r="O93" s="39">
        <v>0.39</v>
      </c>
      <c r="P93" s="39">
        <v>0.72199999999999998</v>
      </c>
      <c r="Q93" s="39">
        <v>0</v>
      </c>
      <c r="R93" s="39">
        <v>0</v>
      </c>
      <c r="S93" s="39">
        <v>0</v>
      </c>
      <c r="T93" s="39">
        <v>1.2809999999999999</v>
      </c>
      <c r="U93" s="39">
        <v>0</v>
      </c>
      <c r="V93" s="39">
        <v>0.66</v>
      </c>
      <c r="W93" s="39">
        <v>0</v>
      </c>
      <c r="X93" s="39">
        <v>0.621</v>
      </c>
      <c r="Y93" s="39">
        <v>0</v>
      </c>
      <c r="Z93" s="39">
        <v>0</v>
      </c>
      <c r="AA93" s="39">
        <v>5.1999999999999998E-2</v>
      </c>
      <c r="AB93" s="39">
        <v>0.52400000000000002</v>
      </c>
      <c r="AC93" s="39">
        <v>0.35899999999999999</v>
      </c>
      <c r="AD93" s="39">
        <v>0</v>
      </c>
      <c r="AE93" s="39">
        <v>0.49399999999999999</v>
      </c>
      <c r="AF93" s="39">
        <v>0.30199999999999999</v>
      </c>
      <c r="AG93" s="39">
        <v>0</v>
      </c>
      <c r="AH93" s="39">
        <v>0.42399999999999999</v>
      </c>
      <c r="AI93" s="39">
        <v>0.182</v>
      </c>
      <c r="AJ93" s="39">
        <v>0</v>
      </c>
      <c r="AK93" s="39">
        <v>1.3340000000000001</v>
      </c>
      <c r="AL93" s="39">
        <v>0.15</v>
      </c>
      <c r="AM93" s="39">
        <v>1.1120000000000001</v>
      </c>
      <c r="AN93" s="39">
        <v>0.48399999999999999</v>
      </c>
      <c r="AO93" s="39">
        <v>0.151</v>
      </c>
      <c r="AP93" s="39">
        <v>0.182</v>
      </c>
      <c r="AQ93" s="39">
        <v>0</v>
      </c>
      <c r="AR93" s="39">
        <v>0</v>
      </c>
      <c r="AS93" s="39">
        <v>9.4E-2</v>
      </c>
      <c r="AT93" s="39">
        <v>0.314</v>
      </c>
      <c r="AU93" s="39">
        <v>1.2270000000000001</v>
      </c>
      <c r="AV93" s="39">
        <v>1.036</v>
      </c>
      <c r="AW93" s="39">
        <v>0</v>
      </c>
      <c r="AX93" s="39">
        <v>0</v>
      </c>
      <c r="AY93" s="39">
        <v>8.2000000000000003E-2</v>
      </c>
      <c r="AZ93" s="39">
        <v>0</v>
      </c>
      <c r="BA93" s="39">
        <v>0.376</v>
      </c>
      <c r="BB93" s="39">
        <v>2.9000000000000001E-2</v>
      </c>
      <c r="BC93" s="39">
        <v>0</v>
      </c>
      <c r="BD93" s="39">
        <v>0</v>
      </c>
      <c r="BE93" s="39">
        <v>0.73399999999999999</v>
      </c>
      <c r="BF93" s="39">
        <v>0</v>
      </c>
      <c r="BG93" s="39">
        <v>5.5E-2</v>
      </c>
      <c r="BH93" s="39">
        <v>4.5999999999999999E-2</v>
      </c>
      <c r="BI93" s="39">
        <v>0</v>
      </c>
      <c r="BJ93" s="39">
        <v>0</v>
      </c>
      <c r="BK93" s="39">
        <v>0</v>
      </c>
    </row>
    <row r="94" spans="1:63" x14ac:dyDescent="0.2">
      <c r="A94" s="30">
        <f t="shared" si="22"/>
        <v>2020</v>
      </c>
      <c r="D94" s="30">
        <f t="shared" si="23"/>
        <v>18</v>
      </c>
      <c r="E94" s="30">
        <f t="shared" si="14"/>
        <v>50</v>
      </c>
      <c r="F94" s="30">
        <f t="shared" si="15"/>
        <v>50</v>
      </c>
      <c r="G94" s="30">
        <f t="shared" si="16"/>
        <v>34</v>
      </c>
      <c r="H94" s="30">
        <f t="shared" si="17"/>
        <v>2</v>
      </c>
      <c r="I94" s="30">
        <f t="shared" si="18"/>
        <v>0</v>
      </c>
      <c r="J94" s="30">
        <f t="shared" si="19"/>
        <v>0</v>
      </c>
      <c r="K94" s="30">
        <f t="shared" si="20"/>
        <v>0</v>
      </c>
      <c r="L94" s="30">
        <f t="shared" si="21"/>
        <v>7</v>
      </c>
      <c r="M94" s="38">
        <v>44013</v>
      </c>
      <c r="N94" s="39">
        <v>35.287999999999997</v>
      </c>
      <c r="O94" s="39">
        <v>8.8919999999999995</v>
      </c>
      <c r="P94" s="39">
        <v>35.665999999999997</v>
      </c>
      <c r="Q94" s="39">
        <v>7.7910000000000004</v>
      </c>
      <c r="R94" s="39">
        <v>4.1760000000000002</v>
      </c>
      <c r="S94" s="39">
        <v>41.768999999999998</v>
      </c>
      <c r="T94" s="39">
        <v>50.57</v>
      </c>
      <c r="U94" s="39">
        <v>2.544</v>
      </c>
      <c r="V94" s="39">
        <v>24.315000000000001</v>
      </c>
      <c r="W94" s="39">
        <v>14.683999999999999</v>
      </c>
      <c r="X94" s="39">
        <v>50.463000000000001</v>
      </c>
      <c r="Y94" s="39">
        <v>2.754</v>
      </c>
      <c r="Z94" s="39">
        <v>37.148000000000003</v>
      </c>
      <c r="AA94" s="39">
        <v>4.8289999999999997</v>
      </c>
      <c r="AB94" s="39">
        <v>24.905999999999999</v>
      </c>
      <c r="AC94" s="39">
        <v>11.231</v>
      </c>
      <c r="AD94" s="39">
        <v>13.35</v>
      </c>
      <c r="AE94" s="39">
        <v>18.79</v>
      </c>
      <c r="AF94" s="39">
        <v>48.656999999999996</v>
      </c>
      <c r="AG94" s="39">
        <v>2.0019999999999998</v>
      </c>
      <c r="AH94" s="39">
        <v>31.523</v>
      </c>
      <c r="AI94" s="39">
        <v>7.6369999999999996</v>
      </c>
      <c r="AJ94" s="39">
        <v>37.180999999999997</v>
      </c>
      <c r="AK94" s="39">
        <v>3.956</v>
      </c>
      <c r="AL94" s="39">
        <v>7.367</v>
      </c>
      <c r="AM94" s="39">
        <v>32.823999999999998</v>
      </c>
      <c r="AN94" s="39">
        <v>19.454000000000001</v>
      </c>
      <c r="AO94" s="39">
        <v>16.494</v>
      </c>
      <c r="AP94" s="39">
        <v>3.2749999999999999</v>
      </c>
      <c r="AQ94" s="39">
        <v>42.978000000000002</v>
      </c>
      <c r="AR94" s="39">
        <v>6.0170000000000003</v>
      </c>
      <c r="AS94" s="39">
        <v>35.537999999999997</v>
      </c>
      <c r="AT94" s="39">
        <v>28.239000000000001</v>
      </c>
      <c r="AU94" s="39">
        <v>7.5419999999999998</v>
      </c>
      <c r="AV94" s="39">
        <v>19.417999999999999</v>
      </c>
      <c r="AW94" s="39">
        <v>16.358000000000001</v>
      </c>
      <c r="AX94" s="39">
        <v>22.82</v>
      </c>
      <c r="AY94" s="39">
        <v>14.875999999999999</v>
      </c>
      <c r="AZ94" s="39">
        <v>10.441000000000001</v>
      </c>
      <c r="BA94" s="39">
        <v>26.62</v>
      </c>
      <c r="BB94" s="39">
        <v>14.843999999999999</v>
      </c>
      <c r="BC94" s="39">
        <v>22.372</v>
      </c>
      <c r="BD94" s="39">
        <v>30.617999999999999</v>
      </c>
      <c r="BE94" s="39">
        <v>6.73</v>
      </c>
      <c r="BF94" s="39">
        <v>26.466000000000001</v>
      </c>
      <c r="BG94" s="39">
        <v>12.064</v>
      </c>
      <c r="BH94" s="39">
        <v>8.0009999999999994</v>
      </c>
      <c r="BI94" s="39">
        <v>30.276</v>
      </c>
      <c r="BJ94" s="39">
        <v>32.582000000000001</v>
      </c>
      <c r="BK94" s="39">
        <v>8.0419999999999998</v>
      </c>
    </row>
    <row r="95" spans="1:63" x14ac:dyDescent="0.2">
      <c r="A95" s="30">
        <f t="shared" si="22"/>
        <v>2020</v>
      </c>
      <c r="D95" s="30">
        <f t="shared" si="23"/>
        <v>0</v>
      </c>
      <c r="E95" s="30">
        <f t="shared" si="14"/>
        <v>50</v>
      </c>
      <c r="F95" s="30">
        <f t="shared" si="15"/>
        <v>46</v>
      </c>
      <c r="G95" s="30">
        <f t="shared" si="16"/>
        <v>5</v>
      </c>
      <c r="H95" s="30">
        <f t="shared" si="17"/>
        <v>0</v>
      </c>
      <c r="I95" s="30">
        <f t="shared" si="18"/>
        <v>0</v>
      </c>
      <c r="J95" s="30">
        <f t="shared" si="19"/>
        <v>0</v>
      </c>
      <c r="K95" s="30">
        <f t="shared" si="20"/>
        <v>0</v>
      </c>
      <c r="L95" s="30">
        <f t="shared" si="21"/>
        <v>8</v>
      </c>
      <c r="M95" s="38">
        <v>44044</v>
      </c>
      <c r="N95" s="39">
        <v>1.764</v>
      </c>
      <c r="O95" s="39">
        <v>3.6459999999999999</v>
      </c>
      <c r="P95" s="39">
        <v>4.2709999999999999</v>
      </c>
      <c r="Q95" s="39">
        <v>2.0379999999999998</v>
      </c>
      <c r="R95" s="39">
        <v>0.82399999999999995</v>
      </c>
      <c r="S95" s="39">
        <v>5.4850000000000003</v>
      </c>
      <c r="T95" s="39">
        <v>7.3220000000000001</v>
      </c>
      <c r="U95" s="39">
        <v>1.5369999999999999</v>
      </c>
      <c r="V95" s="39">
        <v>3.9390000000000001</v>
      </c>
      <c r="W95" s="39">
        <v>4.1459999999999999</v>
      </c>
      <c r="X95" s="39">
        <v>0.75800000000000001</v>
      </c>
      <c r="Y95" s="39">
        <v>18.088999999999999</v>
      </c>
      <c r="Z95" s="39">
        <v>13.813000000000001</v>
      </c>
      <c r="AA95" s="39">
        <v>0.61699999999999999</v>
      </c>
      <c r="AB95" s="39">
        <v>1.534</v>
      </c>
      <c r="AC95" s="39">
        <v>6.1829999999999998</v>
      </c>
      <c r="AD95" s="39">
        <v>5.3239999999999998</v>
      </c>
      <c r="AE95" s="39">
        <v>0.19</v>
      </c>
      <c r="AF95" s="39">
        <v>2.3530000000000002</v>
      </c>
      <c r="AG95" s="39">
        <v>5.282</v>
      </c>
      <c r="AH95" s="39">
        <v>13.351000000000001</v>
      </c>
      <c r="AI95" s="39">
        <v>5.8449999999999998</v>
      </c>
      <c r="AJ95" s="39">
        <v>2.0259999999999998</v>
      </c>
      <c r="AK95" s="39">
        <v>5.2279999999999998</v>
      </c>
      <c r="AL95" s="39">
        <v>5.0759999999999996</v>
      </c>
      <c r="AM95" s="39">
        <v>2.2130000000000001</v>
      </c>
      <c r="AN95" s="39">
        <v>4.8099999999999996</v>
      </c>
      <c r="AO95" s="39">
        <v>1.4810000000000001</v>
      </c>
      <c r="AP95" s="39">
        <v>2.2789999999999999</v>
      </c>
      <c r="AQ95" s="39">
        <v>4.367</v>
      </c>
      <c r="AR95" s="39">
        <v>2.4780000000000002</v>
      </c>
      <c r="AS95" s="39">
        <v>8.4309999999999992</v>
      </c>
      <c r="AT95" s="39">
        <v>4.1779999999999999</v>
      </c>
      <c r="AU95" s="39">
        <v>13.241</v>
      </c>
      <c r="AV95" s="39">
        <v>2.419</v>
      </c>
      <c r="AW95" s="39">
        <v>3.9239999999999999</v>
      </c>
      <c r="AX95" s="39">
        <v>4.7779999999999996</v>
      </c>
      <c r="AY95" s="39">
        <v>2.2080000000000002</v>
      </c>
      <c r="AZ95" s="39">
        <v>6.883</v>
      </c>
      <c r="BA95" s="39">
        <v>1.8480000000000001</v>
      </c>
      <c r="BB95" s="39">
        <v>2.9420000000000002</v>
      </c>
      <c r="BC95" s="39">
        <v>3.3679999999999999</v>
      </c>
      <c r="BD95" s="39">
        <v>3.282</v>
      </c>
      <c r="BE95" s="39">
        <v>1.9430000000000001</v>
      </c>
      <c r="BF95" s="39">
        <v>3.262</v>
      </c>
      <c r="BG95" s="39">
        <v>3.653</v>
      </c>
      <c r="BH95" s="39">
        <v>15.968</v>
      </c>
      <c r="BI95" s="39">
        <v>2.5219999999999998</v>
      </c>
      <c r="BJ95" s="39">
        <v>1.044</v>
      </c>
      <c r="BK95" s="39">
        <v>3.0529999999999999</v>
      </c>
    </row>
    <row r="96" spans="1:63" x14ac:dyDescent="0.2">
      <c r="A96" s="30">
        <f t="shared" si="22"/>
        <v>2020</v>
      </c>
      <c r="D96" s="30">
        <f t="shared" si="23"/>
        <v>2</v>
      </c>
      <c r="E96" s="30">
        <f t="shared" si="14"/>
        <v>48</v>
      </c>
      <c r="F96" s="30">
        <f t="shared" si="15"/>
        <v>36</v>
      </c>
      <c r="G96" s="30">
        <f t="shared" si="16"/>
        <v>6</v>
      </c>
      <c r="H96" s="30">
        <f t="shared" si="17"/>
        <v>0</v>
      </c>
      <c r="I96" s="30">
        <f t="shared" si="18"/>
        <v>0</v>
      </c>
      <c r="J96" s="30">
        <f t="shared" si="19"/>
        <v>0</v>
      </c>
      <c r="K96" s="30">
        <f t="shared" si="20"/>
        <v>0</v>
      </c>
      <c r="L96" s="30">
        <f t="shared" si="21"/>
        <v>9</v>
      </c>
      <c r="M96" s="38">
        <v>44075</v>
      </c>
      <c r="N96" s="39">
        <v>2.9540000000000002</v>
      </c>
      <c r="O96" s="39">
        <v>3.2280000000000002</v>
      </c>
      <c r="P96" s="39">
        <v>1.02</v>
      </c>
      <c r="Q96" s="39">
        <v>2.694</v>
      </c>
      <c r="R96" s="39">
        <v>4.4989999999999997</v>
      </c>
      <c r="S96" s="39">
        <v>0.72899999999999998</v>
      </c>
      <c r="T96" s="39">
        <v>6.2880000000000003</v>
      </c>
      <c r="U96" s="39">
        <v>16.478000000000002</v>
      </c>
      <c r="V96" s="39">
        <v>3.4140000000000001</v>
      </c>
      <c r="W96" s="39">
        <v>5.0460000000000003</v>
      </c>
      <c r="X96" s="39">
        <v>0.63200000000000001</v>
      </c>
      <c r="Y96" s="39">
        <v>3.786</v>
      </c>
      <c r="Z96" s="39">
        <v>11.138</v>
      </c>
      <c r="AA96" s="39">
        <v>0</v>
      </c>
      <c r="AB96" s="39">
        <v>1.4379999999999999</v>
      </c>
      <c r="AC96" s="39">
        <v>3.5249999999999999</v>
      </c>
      <c r="AD96" s="39">
        <v>0.60499999999999998</v>
      </c>
      <c r="AE96" s="39">
        <v>4.1349999999999998</v>
      </c>
      <c r="AF96" s="39">
        <v>0.71299999999999997</v>
      </c>
      <c r="AG96" s="39">
        <v>4.1900000000000004</v>
      </c>
      <c r="AH96" s="39">
        <v>8.3729999999999993</v>
      </c>
      <c r="AI96" s="39">
        <v>0.20899999999999999</v>
      </c>
      <c r="AJ96" s="39">
        <v>0</v>
      </c>
      <c r="AK96" s="39">
        <v>9.4459999999999997</v>
      </c>
      <c r="AL96" s="39">
        <v>30.097999999999999</v>
      </c>
      <c r="AM96" s="39">
        <v>0.95</v>
      </c>
      <c r="AN96" s="39">
        <v>5.133</v>
      </c>
      <c r="AO96" s="39">
        <v>0.32200000000000001</v>
      </c>
      <c r="AP96" s="39">
        <v>2.1150000000000002</v>
      </c>
      <c r="AQ96" s="39">
        <v>1.7689999999999999</v>
      </c>
      <c r="AR96" s="39">
        <v>0.92400000000000004</v>
      </c>
      <c r="AS96" s="39">
        <v>2.7240000000000002</v>
      </c>
      <c r="AT96" s="39">
        <v>4.2060000000000004</v>
      </c>
      <c r="AU96" s="39">
        <v>2.3919999999999999</v>
      </c>
      <c r="AV96" s="39">
        <v>2.161</v>
      </c>
      <c r="AW96" s="39">
        <v>1.1000000000000001</v>
      </c>
      <c r="AX96" s="39">
        <v>3.1080000000000001</v>
      </c>
      <c r="AY96" s="39">
        <v>2.1739999999999999</v>
      </c>
      <c r="AZ96" s="39">
        <v>0.23100000000000001</v>
      </c>
      <c r="BA96" s="39">
        <v>0.57699999999999996</v>
      </c>
      <c r="BB96" s="39">
        <v>14.476000000000001</v>
      </c>
      <c r="BC96" s="39">
        <v>2.4670000000000001</v>
      </c>
      <c r="BD96" s="39">
        <v>2.5099999999999998</v>
      </c>
      <c r="BE96" s="39">
        <v>4.0679999999999996</v>
      </c>
      <c r="BF96" s="39">
        <v>0.10199999999999999</v>
      </c>
      <c r="BG96" s="39">
        <v>3.3090000000000002</v>
      </c>
      <c r="BH96" s="39">
        <v>3.5739999999999998</v>
      </c>
      <c r="BI96" s="39">
        <v>26.03</v>
      </c>
      <c r="BJ96" s="39">
        <v>21.972000000000001</v>
      </c>
      <c r="BK96" s="39">
        <v>0.33100000000000002</v>
      </c>
    </row>
    <row r="97" spans="1:63" x14ac:dyDescent="0.2">
      <c r="A97" s="30">
        <f t="shared" si="22"/>
        <v>2020</v>
      </c>
      <c r="D97" s="30">
        <f t="shared" si="23"/>
        <v>0</v>
      </c>
      <c r="E97" s="30">
        <f t="shared" si="14"/>
        <v>30</v>
      </c>
      <c r="F97" s="30">
        <f t="shared" si="15"/>
        <v>14</v>
      </c>
      <c r="G97" s="30">
        <f t="shared" si="16"/>
        <v>1</v>
      </c>
      <c r="H97" s="30">
        <f t="shared" si="17"/>
        <v>0</v>
      </c>
      <c r="I97" s="30">
        <f t="shared" si="18"/>
        <v>0</v>
      </c>
      <c r="J97" s="30">
        <f t="shared" si="19"/>
        <v>0</v>
      </c>
      <c r="K97" s="30">
        <f t="shared" si="20"/>
        <v>0</v>
      </c>
      <c r="L97" s="30">
        <f t="shared" si="21"/>
        <v>10</v>
      </c>
      <c r="M97" s="38">
        <v>44105</v>
      </c>
      <c r="N97" s="39">
        <v>1.0309999999999999</v>
      </c>
      <c r="O97" s="39">
        <v>2.7E-2</v>
      </c>
      <c r="P97" s="39">
        <v>0</v>
      </c>
      <c r="Q97" s="39">
        <v>0.14499999999999999</v>
      </c>
      <c r="R97" s="39">
        <v>6.4240000000000004</v>
      </c>
      <c r="S97" s="39">
        <v>0</v>
      </c>
      <c r="T97" s="39">
        <v>0</v>
      </c>
      <c r="U97" s="39">
        <v>23.449000000000002</v>
      </c>
      <c r="V97" s="39">
        <v>0.69399999999999995</v>
      </c>
      <c r="W97" s="39">
        <v>0</v>
      </c>
      <c r="X97" s="39">
        <v>0</v>
      </c>
      <c r="Y97" s="39">
        <v>0.44600000000000001</v>
      </c>
      <c r="Z97" s="39">
        <v>0.16900000000000001</v>
      </c>
      <c r="AA97" s="39">
        <v>0</v>
      </c>
      <c r="AB97" s="39">
        <v>2.3769999999999998</v>
      </c>
      <c r="AC97" s="39">
        <v>0</v>
      </c>
      <c r="AD97" s="39">
        <v>5.2549999999999999</v>
      </c>
      <c r="AE97" s="39">
        <v>0</v>
      </c>
      <c r="AF97" s="39">
        <v>0.42299999999999999</v>
      </c>
      <c r="AG97" s="39">
        <v>2.2320000000000002</v>
      </c>
      <c r="AH97" s="39">
        <v>0</v>
      </c>
      <c r="AI97" s="39">
        <v>0</v>
      </c>
      <c r="AJ97" s="39">
        <v>1.4219999999999999</v>
      </c>
      <c r="AK97" s="39">
        <v>0</v>
      </c>
      <c r="AL97" s="39">
        <v>0.92300000000000004</v>
      </c>
      <c r="AM97" s="39">
        <v>0</v>
      </c>
      <c r="AN97" s="39">
        <v>7.0039999999999996</v>
      </c>
      <c r="AO97" s="39">
        <v>1.272</v>
      </c>
      <c r="AP97" s="39">
        <v>0.63</v>
      </c>
      <c r="AQ97" s="39">
        <v>1.3080000000000001</v>
      </c>
      <c r="AR97" s="39">
        <v>1.3660000000000001</v>
      </c>
      <c r="AS97" s="39">
        <v>0</v>
      </c>
      <c r="AT97" s="39">
        <v>2.4420000000000002</v>
      </c>
      <c r="AU97" s="39">
        <v>0</v>
      </c>
      <c r="AV97" s="39">
        <v>5.7000000000000002E-2</v>
      </c>
      <c r="AW97" s="39">
        <v>0.53900000000000003</v>
      </c>
      <c r="AX97" s="39">
        <v>0</v>
      </c>
      <c r="AY97" s="39">
        <v>0.439</v>
      </c>
      <c r="AZ97" s="39">
        <v>0.92700000000000005</v>
      </c>
      <c r="BA97" s="39">
        <v>0</v>
      </c>
      <c r="BB97" s="39">
        <v>0</v>
      </c>
      <c r="BC97" s="39">
        <v>0</v>
      </c>
      <c r="BD97" s="39">
        <v>0</v>
      </c>
      <c r="BE97" s="39">
        <v>9.1880000000000006</v>
      </c>
      <c r="BF97" s="39">
        <v>8.1140000000000008</v>
      </c>
      <c r="BG97" s="39">
        <v>6.2E-2</v>
      </c>
      <c r="BH97" s="39">
        <v>0.37</v>
      </c>
      <c r="BI97" s="39">
        <v>0.315</v>
      </c>
      <c r="BJ97" s="39">
        <v>0</v>
      </c>
      <c r="BK97" s="39">
        <v>0.23</v>
      </c>
    </row>
    <row r="98" spans="1:63" x14ac:dyDescent="0.2">
      <c r="A98" s="30">
        <f t="shared" si="22"/>
        <v>2020</v>
      </c>
      <c r="D98" s="30">
        <f t="shared" si="23"/>
        <v>0</v>
      </c>
      <c r="E98" s="30">
        <f t="shared" si="14"/>
        <v>11</v>
      </c>
      <c r="F98" s="30">
        <f t="shared" si="15"/>
        <v>3</v>
      </c>
      <c r="G98" s="30">
        <f t="shared" si="16"/>
        <v>0</v>
      </c>
      <c r="H98" s="30">
        <f t="shared" si="17"/>
        <v>0</v>
      </c>
      <c r="I98" s="30">
        <f t="shared" si="18"/>
        <v>0</v>
      </c>
      <c r="J98" s="30">
        <f t="shared" si="19"/>
        <v>0</v>
      </c>
      <c r="K98" s="30">
        <f t="shared" si="20"/>
        <v>0</v>
      </c>
      <c r="L98" s="30">
        <f t="shared" si="21"/>
        <v>11</v>
      </c>
      <c r="M98" s="38">
        <v>44136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0.27800000000000002</v>
      </c>
      <c r="T98" s="39">
        <v>0</v>
      </c>
      <c r="U98" s="39">
        <v>0</v>
      </c>
      <c r="V98" s="39">
        <v>0.308</v>
      </c>
      <c r="W98" s="39">
        <v>0</v>
      </c>
      <c r="X98" s="39">
        <v>0</v>
      </c>
      <c r="Y98" s="39">
        <v>0</v>
      </c>
      <c r="Z98" s="39">
        <v>0.25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1.51</v>
      </c>
      <c r="AG98" s="39">
        <v>0</v>
      </c>
      <c r="AH98" s="39">
        <v>0</v>
      </c>
      <c r="AI98" s="39">
        <v>0</v>
      </c>
      <c r="AJ98" s="39">
        <v>0</v>
      </c>
      <c r="AK98" s="39">
        <v>1.3640000000000001</v>
      </c>
      <c r="AL98" s="39">
        <v>0</v>
      </c>
      <c r="AM98" s="39">
        <v>0</v>
      </c>
      <c r="AN98" s="39">
        <v>0</v>
      </c>
      <c r="AO98" s="39">
        <v>5.8000000000000003E-2</v>
      </c>
      <c r="AP98" s="39">
        <v>0</v>
      </c>
      <c r="AQ98" s="39">
        <v>0</v>
      </c>
      <c r="AR98" s="39">
        <v>0</v>
      </c>
      <c r="AS98" s="39">
        <v>0</v>
      </c>
      <c r="AT98" s="39">
        <v>0.84699999999999998</v>
      </c>
      <c r="AU98" s="39">
        <v>0</v>
      </c>
      <c r="AV98" s="39">
        <v>0</v>
      </c>
      <c r="AW98" s="39">
        <v>2.0049999999999999</v>
      </c>
      <c r="AX98" s="39">
        <v>0</v>
      </c>
      <c r="AY98" s="39">
        <v>0</v>
      </c>
      <c r="AZ98" s="39">
        <v>0</v>
      </c>
      <c r="BA98" s="39">
        <v>0</v>
      </c>
      <c r="BB98" s="39">
        <v>0.76800000000000002</v>
      </c>
      <c r="BC98" s="39">
        <v>0</v>
      </c>
      <c r="BD98" s="39">
        <v>0</v>
      </c>
      <c r="BE98" s="39">
        <v>0.25600000000000001</v>
      </c>
      <c r="BF98" s="39">
        <v>0</v>
      </c>
      <c r="BG98" s="39">
        <v>0</v>
      </c>
      <c r="BH98" s="39">
        <v>0.372</v>
      </c>
      <c r="BI98" s="39">
        <v>0</v>
      </c>
      <c r="BJ98" s="39">
        <v>0</v>
      </c>
      <c r="BK98" s="39">
        <v>0</v>
      </c>
    </row>
    <row r="99" spans="1:63" x14ac:dyDescent="0.2">
      <c r="A99" s="30">
        <f t="shared" si="22"/>
        <v>2020</v>
      </c>
      <c r="D99" s="30">
        <f t="shared" si="23"/>
        <v>0</v>
      </c>
      <c r="E99" s="30">
        <f t="shared" si="14"/>
        <v>38</v>
      </c>
      <c r="F99" s="30">
        <f t="shared" si="15"/>
        <v>24</v>
      </c>
      <c r="G99" s="30">
        <f t="shared" si="16"/>
        <v>4</v>
      </c>
      <c r="H99" s="30">
        <f t="shared" si="17"/>
        <v>0</v>
      </c>
      <c r="I99" s="30">
        <f t="shared" si="18"/>
        <v>0</v>
      </c>
      <c r="J99" s="30">
        <f t="shared" si="19"/>
        <v>0</v>
      </c>
      <c r="K99" s="30">
        <f t="shared" si="20"/>
        <v>0</v>
      </c>
      <c r="L99" s="30">
        <f t="shared" si="21"/>
        <v>12</v>
      </c>
      <c r="M99" s="38">
        <v>44166</v>
      </c>
      <c r="N99" s="39">
        <v>0</v>
      </c>
      <c r="O99" s="39">
        <v>1.849</v>
      </c>
      <c r="P99" s="39">
        <v>0.52300000000000002</v>
      </c>
      <c r="Q99" s="39">
        <v>0</v>
      </c>
      <c r="R99" s="39">
        <v>2.9630000000000001</v>
      </c>
      <c r="S99" s="39">
        <v>0.91200000000000003</v>
      </c>
      <c r="T99" s="39">
        <v>0.49</v>
      </c>
      <c r="U99" s="39">
        <v>1.718</v>
      </c>
      <c r="V99" s="39">
        <v>13.327</v>
      </c>
      <c r="W99" s="39">
        <v>0</v>
      </c>
      <c r="X99" s="39">
        <v>2.7440000000000002</v>
      </c>
      <c r="Y99" s="39">
        <v>0</v>
      </c>
      <c r="Z99" s="39">
        <v>13.084</v>
      </c>
      <c r="AA99" s="39">
        <v>0</v>
      </c>
      <c r="AB99" s="39">
        <v>1.958</v>
      </c>
      <c r="AC99" s="39">
        <v>0.752</v>
      </c>
      <c r="AD99" s="39">
        <v>4.7530000000000001</v>
      </c>
      <c r="AE99" s="39">
        <v>0</v>
      </c>
      <c r="AF99" s="39">
        <v>0.33500000000000002</v>
      </c>
      <c r="AG99" s="39">
        <v>2.2570000000000001</v>
      </c>
      <c r="AH99" s="39">
        <v>0.44500000000000001</v>
      </c>
      <c r="AI99" s="39">
        <v>1.0169999999999999</v>
      </c>
      <c r="AJ99" s="39">
        <v>13.269</v>
      </c>
      <c r="AK99" s="39">
        <v>0</v>
      </c>
      <c r="AL99" s="39">
        <v>2.4990000000000001</v>
      </c>
      <c r="AM99" s="39">
        <v>0</v>
      </c>
      <c r="AN99" s="39">
        <v>1.379</v>
      </c>
      <c r="AO99" s="39">
        <v>0.59499999999999997</v>
      </c>
      <c r="AP99" s="39">
        <v>0</v>
      </c>
      <c r="AQ99" s="39">
        <v>5.1920000000000002</v>
      </c>
      <c r="AR99" s="39">
        <v>0.35599999999999998</v>
      </c>
      <c r="AS99" s="39">
        <v>4.1470000000000002</v>
      </c>
      <c r="AT99" s="39">
        <v>4.3040000000000003</v>
      </c>
      <c r="AU99" s="39">
        <v>1.105</v>
      </c>
      <c r="AV99" s="39">
        <v>1.0029999999999999</v>
      </c>
      <c r="AW99" s="39">
        <v>2.4700000000000002</v>
      </c>
      <c r="AX99" s="39">
        <v>0.82099999999999995</v>
      </c>
      <c r="AY99" s="39">
        <v>2.3450000000000002</v>
      </c>
      <c r="AZ99" s="39">
        <v>6.0359999999999996</v>
      </c>
      <c r="BA99" s="39">
        <v>4.2999999999999997E-2</v>
      </c>
      <c r="BB99" s="39">
        <v>0.78100000000000003</v>
      </c>
      <c r="BC99" s="39">
        <v>0.54500000000000004</v>
      </c>
      <c r="BD99" s="39">
        <v>0</v>
      </c>
      <c r="BE99" s="39">
        <v>0.82599999999999996</v>
      </c>
      <c r="BF99" s="39">
        <v>0</v>
      </c>
      <c r="BG99" s="39">
        <v>2.4849999999999999</v>
      </c>
      <c r="BH99" s="39">
        <v>7.85</v>
      </c>
      <c r="BI99" s="39">
        <v>0</v>
      </c>
      <c r="BJ99" s="39">
        <v>13.032999999999999</v>
      </c>
      <c r="BK99" s="39">
        <v>0.57599999999999996</v>
      </c>
    </row>
    <row r="100" spans="1:63" x14ac:dyDescent="0.2">
      <c r="A100" s="30">
        <f t="shared" si="22"/>
        <v>2021</v>
      </c>
      <c r="D100" s="30">
        <f t="shared" si="23"/>
        <v>1</v>
      </c>
      <c r="E100" s="30">
        <f t="shared" si="14"/>
        <v>35</v>
      </c>
      <c r="F100" s="30">
        <f t="shared" si="15"/>
        <v>26</v>
      </c>
      <c r="G100" s="30">
        <f t="shared" si="16"/>
        <v>4</v>
      </c>
      <c r="H100" s="30">
        <f t="shared" si="17"/>
        <v>0</v>
      </c>
      <c r="I100" s="30">
        <f t="shared" si="18"/>
        <v>0</v>
      </c>
      <c r="J100" s="30">
        <f t="shared" si="19"/>
        <v>0</v>
      </c>
      <c r="K100" s="30">
        <f t="shared" si="20"/>
        <v>0</v>
      </c>
      <c r="L100" s="30">
        <f t="shared" si="21"/>
        <v>1</v>
      </c>
      <c r="M100" s="38">
        <v>44197</v>
      </c>
      <c r="N100" s="39">
        <v>0</v>
      </c>
      <c r="O100" s="39">
        <v>10.535</v>
      </c>
      <c r="P100" s="39">
        <v>6.9770000000000003</v>
      </c>
      <c r="Q100" s="39">
        <v>0</v>
      </c>
      <c r="R100" s="39">
        <v>0.76500000000000001</v>
      </c>
      <c r="S100" s="39">
        <v>13.891</v>
      </c>
      <c r="T100" s="39">
        <v>0.45300000000000001</v>
      </c>
      <c r="U100" s="39">
        <v>0</v>
      </c>
      <c r="V100" s="39">
        <v>0</v>
      </c>
      <c r="W100" s="39">
        <v>0.47199999999999998</v>
      </c>
      <c r="X100" s="39">
        <v>0.27800000000000002</v>
      </c>
      <c r="Y100" s="39">
        <v>1.6319999999999999</v>
      </c>
      <c r="Z100" s="39">
        <v>0.55700000000000005</v>
      </c>
      <c r="AA100" s="39">
        <v>0</v>
      </c>
      <c r="AB100" s="39">
        <v>3.1179999999999999</v>
      </c>
      <c r="AC100" s="39">
        <v>2.8559999999999999</v>
      </c>
      <c r="AD100" s="39">
        <v>3.5430000000000001</v>
      </c>
      <c r="AE100" s="39">
        <v>1.5289999999999999</v>
      </c>
      <c r="AF100" s="39">
        <v>4.6470000000000002</v>
      </c>
      <c r="AG100" s="39">
        <v>1.093</v>
      </c>
      <c r="AH100" s="39">
        <v>5.0419999999999998</v>
      </c>
      <c r="AI100" s="39">
        <v>0</v>
      </c>
      <c r="AJ100" s="39">
        <v>0</v>
      </c>
      <c r="AK100" s="39">
        <v>8.0860000000000003</v>
      </c>
      <c r="AL100" s="39">
        <v>0</v>
      </c>
      <c r="AM100" s="39">
        <v>12.628</v>
      </c>
      <c r="AN100" s="39">
        <v>0</v>
      </c>
      <c r="AO100" s="39">
        <v>27.044</v>
      </c>
      <c r="AP100" s="39">
        <v>2.101</v>
      </c>
      <c r="AQ100" s="39">
        <v>0.63100000000000001</v>
      </c>
      <c r="AR100" s="39">
        <v>1.262</v>
      </c>
      <c r="AS100" s="39">
        <v>6.0000000000000001E-3</v>
      </c>
      <c r="AT100" s="39">
        <v>0.81799999999999995</v>
      </c>
      <c r="AU100" s="39">
        <v>1.5469999999999999</v>
      </c>
      <c r="AV100" s="39">
        <v>1.4770000000000001</v>
      </c>
      <c r="AW100" s="39">
        <v>0.40200000000000002</v>
      </c>
      <c r="AX100" s="39">
        <v>6.6180000000000003</v>
      </c>
      <c r="AY100" s="39">
        <v>0</v>
      </c>
      <c r="AZ100" s="39">
        <v>0</v>
      </c>
      <c r="BA100" s="39">
        <v>3.1880000000000002</v>
      </c>
      <c r="BB100" s="39">
        <v>0</v>
      </c>
      <c r="BC100" s="39">
        <v>3.6789999999999998</v>
      </c>
      <c r="BD100" s="39">
        <v>0</v>
      </c>
      <c r="BE100" s="39">
        <v>9.3650000000000002</v>
      </c>
      <c r="BF100" s="39">
        <v>1.6020000000000001</v>
      </c>
      <c r="BG100" s="39">
        <v>4.3949999999999996</v>
      </c>
      <c r="BH100" s="39">
        <v>0</v>
      </c>
      <c r="BI100" s="39">
        <v>3.1869999999999998</v>
      </c>
      <c r="BJ100" s="39">
        <v>4.4029999999999996</v>
      </c>
      <c r="BK100" s="39">
        <v>0</v>
      </c>
    </row>
    <row r="101" spans="1:63" x14ac:dyDescent="0.2">
      <c r="A101" s="30">
        <f t="shared" si="22"/>
        <v>2021</v>
      </c>
      <c r="D101" s="30">
        <f t="shared" si="23"/>
        <v>0</v>
      </c>
      <c r="E101" s="30">
        <f t="shared" si="14"/>
        <v>19</v>
      </c>
      <c r="F101" s="30">
        <f t="shared" si="15"/>
        <v>5</v>
      </c>
      <c r="G101" s="30">
        <f t="shared" si="16"/>
        <v>0</v>
      </c>
      <c r="H101" s="30">
        <f t="shared" si="17"/>
        <v>0</v>
      </c>
      <c r="I101" s="30">
        <f t="shared" si="18"/>
        <v>0</v>
      </c>
      <c r="J101" s="30">
        <f t="shared" si="19"/>
        <v>0</v>
      </c>
      <c r="K101" s="30">
        <f t="shared" si="20"/>
        <v>0</v>
      </c>
      <c r="L101" s="30">
        <f t="shared" si="21"/>
        <v>2</v>
      </c>
      <c r="M101" s="38">
        <v>44228</v>
      </c>
      <c r="N101" s="39">
        <v>0</v>
      </c>
      <c r="O101" s="39">
        <v>1.2030000000000001</v>
      </c>
      <c r="P101" s="39">
        <v>3.2000000000000001E-2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0.2</v>
      </c>
      <c r="W101" s="39">
        <v>0</v>
      </c>
      <c r="X101" s="39">
        <v>0.34300000000000003</v>
      </c>
      <c r="Y101" s="39">
        <v>0</v>
      </c>
      <c r="Z101" s="39">
        <v>0.24199999999999999</v>
      </c>
      <c r="AA101" s="39">
        <v>0</v>
      </c>
      <c r="AB101" s="39">
        <v>0</v>
      </c>
      <c r="AC101" s="39">
        <v>0</v>
      </c>
      <c r="AD101" s="39">
        <v>0</v>
      </c>
      <c r="AE101" s="39">
        <v>0.64</v>
      </c>
      <c r="AF101" s="39">
        <v>4.6340000000000003</v>
      </c>
      <c r="AG101" s="39">
        <v>0</v>
      </c>
      <c r="AH101" s="39">
        <v>9.7189999999999994</v>
      </c>
      <c r="AI101" s="39">
        <v>0</v>
      </c>
      <c r="AJ101" s="39">
        <v>0</v>
      </c>
      <c r="AK101" s="39">
        <v>0.372</v>
      </c>
      <c r="AL101" s="39">
        <v>0</v>
      </c>
      <c r="AM101" s="39">
        <v>0</v>
      </c>
      <c r="AN101" s="39">
        <v>0.45500000000000002</v>
      </c>
      <c r="AO101" s="39">
        <v>0</v>
      </c>
      <c r="AP101" s="39">
        <v>0</v>
      </c>
      <c r="AQ101" s="39">
        <v>0</v>
      </c>
      <c r="AR101" s="39">
        <v>1.3879999999999999</v>
      </c>
      <c r="AS101" s="39">
        <v>0</v>
      </c>
      <c r="AT101" s="39">
        <v>0</v>
      </c>
      <c r="AU101" s="39">
        <v>0.56799999999999995</v>
      </c>
      <c r="AV101" s="39">
        <v>2.2629999999999999</v>
      </c>
      <c r="AW101" s="39">
        <v>0</v>
      </c>
      <c r="AX101" s="39">
        <v>0.76400000000000001</v>
      </c>
      <c r="AY101" s="39">
        <v>0</v>
      </c>
      <c r="AZ101" s="39">
        <v>0</v>
      </c>
      <c r="BA101" s="39">
        <v>0.98599999999999999</v>
      </c>
      <c r="BB101" s="39">
        <v>0</v>
      </c>
      <c r="BC101" s="39">
        <v>0</v>
      </c>
      <c r="BD101" s="39">
        <v>0.20499999999999999</v>
      </c>
      <c r="BE101" s="39">
        <v>0</v>
      </c>
      <c r="BF101" s="39">
        <v>0.41799999999999998</v>
      </c>
      <c r="BG101" s="39">
        <v>0.24</v>
      </c>
      <c r="BH101" s="39">
        <v>0</v>
      </c>
      <c r="BI101" s="39">
        <v>0</v>
      </c>
      <c r="BJ101" s="39">
        <v>0</v>
      </c>
      <c r="BK101" s="39">
        <v>0.35599999999999998</v>
      </c>
    </row>
    <row r="102" spans="1:63" x14ac:dyDescent="0.2">
      <c r="A102" s="30">
        <f t="shared" si="22"/>
        <v>2021</v>
      </c>
      <c r="D102" s="30">
        <f t="shared" si="23"/>
        <v>0</v>
      </c>
      <c r="E102" s="30">
        <f t="shared" si="14"/>
        <v>17</v>
      </c>
      <c r="F102" s="30">
        <f t="shared" si="15"/>
        <v>9</v>
      </c>
      <c r="G102" s="30">
        <f t="shared" si="16"/>
        <v>0</v>
      </c>
      <c r="H102" s="30">
        <f t="shared" si="17"/>
        <v>0</v>
      </c>
      <c r="I102" s="30">
        <f t="shared" si="18"/>
        <v>0</v>
      </c>
      <c r="J102" s="30">
        <f t="shared" si="19"/>
        <v>0</v>
      </c>
      <c r="K102" s="30">
        <f t="shared" si="20"/>
        <v>0</v>
      </c>
      <c r="L102" s="30">
        <f t="shared" si="21"/>
        <v>3</v>
      </c>
      <c r="M102" s="38">
        <v>44256</v>
      </c>
      <c r="N102" s="39">
        <v>0</v>
      </c>
      <c r="O102" s="39">
        <v>0.79400000000000004</v>
      </c>
      <c r="P102" s="39">
        <v>0</v>
      </c>
      <c r="Q102" s="39">
        <v>4.3999999999999997E-2</v>
      </c>
      <c r="R102" s="39">
        <v>0</v>
      </c>
      <c r="S102" s="39">
        <v>4.3579999999999997</v>
      </c>
      <c r="T102" s="39">
        <v>0</v>
      </c>
      <c r="U102" s="39">
        <v>0</v>
      </c>
      <c r="V102" s="39">
        <v>0</v>
      </c>
      <c r="W102" s="39">
        <v>0</v>
      </c>
      <c r="X102" s="39">
        <v>0.439</v>
      </c>
      <c r="Y102" s="39">
        <v>0</v>
      </c>
      <c r="Z102" s="39">
        <v>1.3460000000000001</v>
      </c>
      <c r="AA102" s="39">
        <v>0</v>
      </c>
      <c r="AB102" s="39">
        <v>1.125</v>
      </c>
      <c r="AC102" s="39">
        <v>0</v>
      </c>
      <c r="AD102" s="39">
        <v>0.505</v>
      </c>
      <c r="AE102" s="39">
        <v>0</v>
      </c>
      <c r="AF102" s="39">
        <v>0</v>
      </c>
      <c r="AG102" s="39">
        <v>1.034</v>
      </c>
      <c r="AH102" s="39">
        <v>3.4660000000000002</v>
      </c>
      <c r="AI102" s="39">
        <v>0</v>
      </c>
      <c r="AJ102" s="39">
        <v>0</v>
      </c>
      <c r="AK102" s="39">
        <v>0</v>
      </c>
      <c r="AL102" s="39">
        <v>0</v>
      </c>
      <c r="AM102" s="39">
        <v>0</v>
      </c>
      <c r="AN102" s="39">
        <v>0</v>
      </c>
      <c r="AO102" s="39">
        <v>1.2989999999999999</v>
      </c>
      <c r="AP102" s="39">
        <v>0</v>
      </c>
      <c r="AQ102" s="39">
        <v>0</v>
      </c>
      <c r="AR102" s="39">
        <v>0</v>
      </c>
      <c r="AS102" s="39">
        <v>0.73399999999999999</v>
      </c>
      <c r="AT102" s="39">
        <v>3.181</v>
      </c>
      <c r="AU102" s="39">
        <v>0</v>
      </c>
      <c r="AV102" s="39">
        <v>0</v>
      </c>
      <c r="AW102" s="39">
        <v>2.98</v>
      </c>
      <c r="AX102" s="39">
        <v>0.311</v>
      </c>
      <c r="AY102" s="39">
        <v>0</v>
      </c>
      <c r="AZ102" s="39">
        <v>0</v>
      </c>
      <c r="BA102" s="39">
        <v>0</v>
      </c>
      <c r="BB102" s="39">
        <v>3.9809999999999999</v>
      </c>
      <c r="BC102" s="39">
        <v>0</v>
      </c>
      <c r="BD102" s="39">
        <v>0</v>
      </c>
      <c r="BE102" s="39">
        <v>0</v>
      </c>
      <c r="BF102" s="39">
        <v>0.34200000000000003</v>
      </c>
      <c r="BG102" s="39">
        <v>0</v>
      </c>
      <c r="BH102" s="39">
        <v>0</v>
      </c>
      <c r="BI102" s="39">
        <v>0</v>
      </c>
      <c r="BJ102" s="39">
        <v>0</v>
      </c>
      <c r="BK102" s="39">
        <v>1.0999999999999999E-2</v>
      </c>
    </row>
    <row r="103" spans="1:63" x14ac:dyDescent="0.2">
      <c r="A103" s="30">
        <f t="shared" si="22"/>
        <v>2021</v>
      </c>
      <c r="D103" s="30">
        <f t="shared" si="23"/>
        <v>0</v>
      </c>
      <c r="E103" s="30">
        <f t="shared" si="14"/>
        <v>4</v>
      </c>
      <c r="F103" s="30">
        <f t="shared" si="15"/>
        <v>0</v>
      </c>
      <c r="G103" s="30">
        <f t="shared" si="16"/>
        <v>0</v>
      </c>
      <c r="H103" s="30">
        <f t="shared" si="17"/>
        <v>0</v>
      </c>
      <c r="I103" s="30">
        <f t="shared" si="18"/>
        <v>0</v>
      </c>
      <c r="J103" s="30">
        <f t="shared" si="19"/>
        <v>0</v>
      </c>
      <c r="K103" s="30">
        <f t="shared" si="20"/>
        <v>0</v>
      </c>
      <c r="L103" s="30">
        <f t="shared" si="21"/>
        <v>4</v>
      </c>
      <c r="M103" s="38">
        <v>44287</v>
      </c>
      <c r="N103" s="39">
        <v>0</v>
      </c>
      <c r="O103" s="39">
        <v>0</v>
      </c>
      <c r="P103" s="39">
        <v>0</v>
      </c>
      <c r="Q103" s="39">
        <v>0.40200000000000002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0.23400000000000001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0.55500000000000005</v>
      </c>
      <c r="AN103" s="39">
        <v>0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0.38200000000000001</v>
      </c>
      <c r="BK103" s="39">
        <v>0</v>
      </c>
    </row>
    <row r="104" spans="1:63" x14ac:dyDescent="0.2">
      <c r="A104" s="30">
        <f t="shared" si="22"/>
        <v>2021</v>
      </c>
      <c r="D104" s="30">
        <f t="shared" si="23"/>
        <v>0</v>
      </c>
      <c r="E104" s="30">
        <f t="shared" si="14"/>
        <v>8</v>
      </c>
      <c r="F104" s="30">
        <f t="shared" si="15"/>
        <v>0</v>
      </c>
      <c r="G104" s="30">
        <f t="shared" si="16"/>
        <v>0</v>
      </c>
      <c r="H104" s="30">
        <f t="shared" si="17"/>
        <v>0</v>
      </c>
      <c r="I104" s="30">
        <f t="shared" si="18"/>
        <v>0</v>
      </c>
      <c r="J104" s="30">
        <f t="shared" si="19"/>
        <v>0</v>
      </c>
      <c r="K104" s="30">
        <f t="shared" si="20"/>
        <v>0</v>
      </c>
      <c r="L104" s="30">
        <f t="shared" si="21"/>
        <v>5</v>
      </c>
      <c r="M104" s="38">
        <v>44317</v>
      </c>
      <c r="N104" s="39">
        <v>0</v>
      </c>
      <c r="O104" s="39">
        <v>0</v>
      </c>
      <c r="P104" s="39">
        <v>0.121</v>
      </c>
      <c r="Q104" s="39">
        <v>0</v>
      </c>
      <c r="R104" s="39">
        <v>0.22800000000000001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0.11600000000000001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0.42499999999999999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0.04</v>
      </c>
      <c r="AX104" s="39">
        <v>0</v>
      </c>
      <c r="AY104" s="39">
        <v>0</v>
      </c>
      <c r="AZ104" s="39">
        <v>0.21199999999999999</v>
      </c>
      <c r="BA104" s="39">
        <v>0</v>
      </c>
      <c r="BB104" s="39">
        <v>0</v>
      </c>
      <c r="BC104" s="39">
        <v>0.20799999999999999</v>
      </c>
      <c r="BD104" s="39">
        <v>0</v>
      </c>
      <c r="BE104" s="39">
        <v>0.30199999999999999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</row>
    <row r="105" spans="1:63" x14ac:dyDescent="0.2">
      <c r="A105" s="30">
        <f t="shared" si="22"/>
        <v>2021</v>
      </c>
      <c r="D105" s="30">
        <f t="shared" si="23"/>
        <v>0</v>
      </c>
      <c r="E105" s="30">
        <f t="shared" si="14"/>
        <v>26</v>
      </c>
      <c r="F105" s="30">
        <f t="shared" si="15"/>
        <v>4</v>
      </c>
      <c r="G105" s="30">
        <f t="shared" si="16"/>
        <v>0</v>
      </c>
      <c r="H105" s="30">
        <f t="shared" si="17"/>
        <v>0</v>
      </c>
      <c r="I105" s="30">
        <f t="shared" si="18"/>
        <v>0</v>
      </c>
      <c r="J105" s="30">
        <f t="shared" si="19"/>
        <v>0</v>
      </c>
      <c r="K105" s="30">
        <f t="shared" si="20"/>
        <v>0</v>
      </c>
      <c r="L105" s="30">
        <f t="shared" si="21"/>
        <v>6</v>
      </c>
      <c r="M105" s="38">
        <v>44348</v>
      </c>
      <c r="N105" s="39">
        <v>5.3999999999999999E-2</v>
      </c>
      <c r="O105" s="39">
        <v>0.92</v>
      </c>
      <c r="P105" s="39">
        <v>0.70599999999999996</v>
      </c>
      <c r="Q105" s="39">
        <v>0</v>
      </c>
      <c r="R105" s="39">
        <v>0</v>
      </c>
      <c r="S105" s="39">
        <v>0</v>
      </c>
      <c r="T105" s="39">
        <v>0</v>
      </c>
      <c r="U105" s="39">
        <v>0.63800000000000001</v>
      </c>
      <c r="V105" s="39">
        <v>0.376</v>
      </c>
      <c r="W105" s="39">
        <v>0.252</v>
      </c>
      <c r="X105" s="39">
        <v>2.637</v>
      </c>
      <c r="Y105" s="39">
        <v>0</v>
      </c>
      <c r="Z105" s="39">
        <v>0</v>
      </c>
      <c r="AA105" s="39">
        <v>0.16500000000000001</v>
      </c>
      <c r="AB105" s="39">
        <v>0</v>
      </c>
      <c r="AC105" s="39">
        <v>0</v>
      </c>
      <c r="AD105" s="39">
        <v>0.33400000000000002</v>
      </c>
      <c r="AE105" s="39">
        <v>0</v>
      </c>
      <c r="AF105" s="39">
        <v>0</v>
      </c>
      <c r="AG105" s="39">
        <v>0.36299999999999999</v>
      </c>
      <c r="AH105" s="39">
        <v>0</v>
      </c>
      <c r="AI105" s="39">
        <v>0.20799999999999999</v>
      </c>
      <c r="AJ105" s="39">
        <v>1.9E-2</v>
      </c>
      <c r="AK105" s="39">
        <v>0</v>
      </c>
      <c r="AL105" s="39">
        <v>0</v>
      </c>
      <c r="AM105" s="39">
        <v>1.6779999999999999</v>
      </c>
      <c r="AN105" s="39">
        <v>0.38100000000000001</v>
      </c>
      <c r="AO105" s="39">
        <v>0</v>
      </c>
      <c r="AP105" s="39">
        <v>0</v>
      </c>
      <c r="AQ105" s="39">
        <v>7.1999999999999995E-2</v>
      </c>
      <c r="AR105" s="39">
        <v>0</v>
      </c>
      <c r="AS105" s="39">
        <v>0.28199999999999997</v>
      </c>
      <c r="AT105" s="39">
        <v>0</v>
      </c>
      <c r="AU105" s="39">
        <v>1.732</v>
      </c>
      <c r="AV105" s="39">
        <v>0.47499999999999998</v>
      </c>
      <c r="AW105" s="39">
        <v>0</v>
      </c>
      <c r="AX105" s="39">
        <v>0.22500000000000001</v>
      </c>
      <c r="AY105" s="39">
        <v>0</v>
      </c>
      <c r="AZ105" s="39">
        <v>0</v>
      </c>
      <c r="BA105" s="39">
        <v>0.44800000000000001</v>
      </c>
      <c r="BB105" s="39">
        <v>0.48599999999999999</v>
      </c>
      <c r="BC105" s="39">
        <v>0</v>
      </c>
      <c r="BD105" s="39">
        <v>0</v>
      </c>
      <c r="BE105" s="39">
        <v>0.155</v>
      </c>
      <c r="BF105" s="39">
        <v>0</v>
      </c>
      <c r="BG105" s="39">
        <v>0.16900000000000001</v>
      </c>
      <c r="BH105" s="39">
        <v>2.7E-2</v>
      </c>
      <c r="BI105" s="39">
        <v>1.659</v>
      </c>
      <c r="BJ105" s="39">
        <v>0.51500000000000001</v>
      </c>
      <c r="BK105" s="39">
        <v>0</v>
      </c>
    </row>
    <row r="106" spans="1:63" x14ac:dyDescent="0.2">
      <c r="A106" s="30">
        <f t="shared" si="22"/>
        <v>2021</v>
      </c>
      <c r="D106" s="30">
        <f t="shared" si="23"/>
        <v>9</v>
      </c>
      <c r="E106" s="30">
        <f t="shared" si="14"/>
        <v>50</v>
      </c>
      <c r="F106" s="30">
        <f t="shared" si="15"/>
        <v>50</v>
      </c>
      <c r="G106" s="30">
        <f t="shared" si="16"/>
        <v>39</v>
      </c>
      <c r="H106" s="30">
        <f t="shared" si="17"/>
        <v>1</v>
      </c>
      <c r="I106" s="30">
        <f t="shared" si="18"/>
        <v>0</v>
      </c>
      <c r="J106" s="30">
        <f t="shared" si="19"/>
        <v>0</v>
      </c>
      <c r="K106" s="30">
        <f t="shared" si="20"/>
        <v>0</v>
      </c>
      <c r="L106" s="30">
        <f t="shared" si="21"/>
        <v>7</v>
      </c>
      <c r="M106" s="38">
        <v>44378</v>
      </c>
      <c r="N106" s="39">
        <v>9.1720000000000006</v>
      </c>
      <c r="O106" s="39">
        <v>27.076000000000001</v>
      </c>
      <c r="P106" s="39">
        <v>23.702999999999999</v>
      </c>
      <c r="Q106" s="39">
        <v>10.634</v>
      </c>
      <c r="R106" s="39">
        <v>35.439</v>
      </c>
      <c r="S106" s="39">
        <v>5.681</v>
      </c>
      <c r="T106" s="39">
        <v>24.577999999999999</v>
      </c>
      <c r="U106" s="39">
        <v>8.9480000000000004</v>
      </c>
      <c r="V106" s="39">
        <v>4.2359999999999998</v>
      </c>
      <c r="W106" s="39">
        <v>37.707000000000001</v>
      </c>
      <c r="X106" s="39">
        <v>21.207000000000001</v>
      </c>
      <c r="Y106" s="39">
        <v>13.362</v>
      </c>
      <c r="Z106" s="39">
        <v>15.003</v>
      </c>
      <c r="AA106" s="39">
        <v>15.782</v>
      </c>
      <c r="AB106" s="39">
        <v>12.523999999999999</v>
      </c>
      <c r="AC106" s="39">
        <v>16.446000000000002</v>
      </c>
      <c r="AD106" s="39">
        <v>2.6869999999999998</v>
      </c>
      <c r="AE106" s="39">
        <v>41.427999999999997</v>
      </c>
      <c r="AF106" s="39">
        <v>51.936999999999998</v>
      </c>
      <c r="AG106" s="39">
        <v>1.669</v>
      </c>
      <c r="AH106" s="39">
        <v>35.024000000000001</v>
      </c>
      <c r="AI106" s="39">
        <v>5.6779999999999999</v>
      </c>
      <c r="AJ106" s="39">
        <v>11.087999999999999</v>
      </c>
      <c r="AK106" s="39">
        <v>23.402000000000001</v>
      </c>
      <c r="AL106" s="39">
        <v>15.145</v>
      </c>
      <c r="AM106" s="39">
        <v>17.748999999999999</v>
      </c>
      <c r="AN106" s="39">
        <v>13.851000000000001</v>
      </c>
      <c r="AO106" s="39">
        <v>17.808</v>
      </c>
      <c r="AP106" s="39">
        <v>16.652999999999999</v>
      </c>
      <c r="AQ106" s="39">
        <v>16.350999999999999</v>
      </c>
      <c r="AR106" s="39">
        <v>6.2619999999999996</v>
      </c>
      <c r="AS106" s="39">
        <v>29.661999999999999</v>
      </c>
      <c r="AT106" s="39">
        <v>8.6690000000000005</v>
      </c>
      <c r="AU106" s="39">
        <v>24.407</v>
      </c>
      <c r="AV106" s="39">
        <v>15.766999999999999</v>
      </c>
      <c r="AW106" s="39">
        <v>16.952000000000002</v>
      </c>
      <c r="AX106" s="39">
        <v>18.370999999999999</v>
      </c>
      <c r="AY106" s="39">
        <v>20.262</v>
      </c>
      <c r="AZ106" s="39">
        <v>15.032999999999999</v>
      </c>
      <c r="BA106" s="39">
        <v>18.859000000000002</v>
      </c>
      <c r="BB106" s="39">
        <v>17.756</v>
      </c>
      <c r="BC106" s="39">
        <v>13.868</v>
      </c>
      <c r="BD106" s="39">
        <v>9.2100000000000009</v>
      </c>
      <c r="BE106" s="39">
        <v>25.167000000000002</v>
      </c>
      <c r="BF106" s="39">
        <v>11.523</v>
      </c>
      <c r="BG106" s="39">
        <v>21.33</v>
      </c>
      <c r="BH106" s="39">
        <v>18.899999999999999</v>
      </c>
      <c r="BI106" s="39">
        <v>18.919</v>
      </c>
      <c r="BJ106" s="39">
        <v>26.834</v>
      </c>
      <c r="BK106" s="39">
        <v>9.14</v>
      </c>
    </row>
    <row r="107" spans="1:63" x14ac:dyDescent="0.2">
      <c r="A107" s="30">
        <f t="shared" si="22"/>
        <v>2021</v>
      </c>
      <c r="D107" s="30">
        <f t="shared" si="23"/>
        <v>1</v>
      </c>
      <c r="E107" s="30">
        <f t="shared" si="14"/>
        <v>50</v>
      </c>
      <c r="F107" s="30">
        <f t="shared" si="15"/>
        <v>47</v>
      </c>
      <c r="G107" s="30">
        <f t="shared" si="16"/>
        <v>3</v>
      </c>
      <c r="H107" s="30">
        <f t="shared" si="17"/>
        <v>0</v>
      </c>
      <c r="I107" s="30">
        <f t="shared" si="18"/>
        <v>0</v>
      </c>
      <c r="J107" s="30">
        <f t="shared" si="19"/>
        <v>0</v>
      </c>
      <c r="K107" s="30">
        <f t="shared" si="20"/>
        <v>0</v>
      </c>
      <c r="L107" s="30">
        <f t="shared" si="21"/>
        <v>8</v>
      </c>
      <c r="M107" s="38">
        <v>44409</v>
      </c>
      <c r="N107" s="39">
        <v>1.341</v>
      </c>
      <c r="O107" s="39">
        <v>6.9820000000000002</v>
      </c>
      <c r="P107" s="39">
        <v>2.0219999999999998</v>
      </c>
      <c r="Q107" s="39">
        <v>3.226</v>
      </c>
      <c r="R107" s="39">
        <v>2.7050000000000001</v>
      </c>
      <c r="S107" s="39">
        <v>1.073</v>
      </c>
      <c r="T107" s="39">
        <v>3.9239999999999999</v>
      </c>
      <c r="U107" s="39">
        <v>3.512</v>
      </c>
      <c r="V107" s="39">
        <v>13.787000000000001</v>
      </c>
      <c r="W107" s="39">
        <v>0.90900000000000003</v>
      </c>
      <c r="X107" s="39">
        <v>0.51700000000000002</v>
      </c>
      <c r="Y107" s="39">
        <v>9.3659999999999997</v>
      </c>
      <c r="Z107" s="39">
        <v>4.8620000000000001</v>
      </c>
      <c r="AA107" s="39">
        <v>3.3130000000000002</v>
      </c>
      <c r="AB107" s="39">
        <v>3.2410000000000001</v>
      </c>
      <c r="AC107" s="39">
        <v>1.8180000000000001</v>
      </c>
      <c r="AD107" s="39">
        <v>2.1059999999999999</v>
      </c>
      <c r="AE107" s="39">
        <v>3.3119999999999998</v>
      </c>
      <c r="AF107" s="39">
        <v>7.7619999999999996</v>
      </c>
      <c r="AG107" s="39">
        <v>2.3879999999999999</v>
      </c>
      <c r="AH107" s="39">
        <v>38.115000000000002</v>
      </c>
      <c r="AI107" s="39">
        <v>1.9790000000000001</v>
      </c>
      <c r="AJ107" s="39">
        <v>1.6839999999999999</v>
      </c>
      <c r="AK107" s="39">
        <v>3.1720000000000002</v>
      </c>
      <c r="AL107" s="39">
        <v>6.6820000000000004</v>
      </c>
      <c r="AM107" s="39">
        <v>1.41</v>
      </c>
      <c r="AN107" s="39">
        <v>1.921</v>
      </c>
      <c r="AO107" s="39">
        <v>6.0839999999999996</v>
      </c>
      <c r="AP107" s="39">
        <v>5.8239999999999998</v>
      </c>
      <c r="AQ107" s="39">
        <v>4.1520000000000001</v>
      </c>
      <c r="AR107" s="39">
        <v>5.6559999999999997</v>
      </c>
      <c r="AS107" s="39">
        <v>1.143</v>
      </c>
      <c r="AT107" s="39">
        <v>5.6420000000000003</v>
      </c>
      <c r="AU107" s="39">
        <v>8.9179999999999993</v>
      </c>
      <c r="AV107" s="39">
        <v>2.7490000000000001</v>
      </c>
      <c r="AW107" s="39">
        <v>5.3680000000000003</v>
      </c>
      <c r="AX107" s="39">
        <v>8.1769999999999996</v>
      </c>
      <c r="AY107" s="39">
        <v>1.363</v>
      </c>
      <c r="AZ107" s="39">
        <v>3.8260000000000001</v>
      </c>
      <c r="BA107" s="39">
        <v>3.456</v>
      </c>
      <c r="BB107" s="39">
        <v>4.1609999999999996</v>
      </c>
      <c r="BC107" s="39">
        <v>3.1349999999999998</v>
      </c>
      <c r="BD107" s="39">
        <v>3.214</v>
      </c>
      <c r="BE107" s="39">
        <v>1.8660000000000001</v>
      </c>
      <c r="BF107" s="39">
        <v>5.5919999999999996</v>
      </c>
      <c r="BG107" s="39">
        <v>0.67500000000000004</v>
      </c>
      <c r="BH107" s="39">
        <v>12.66</v>
      </c>
      <c r="BI107" s="39">
        <v>1.7470000000000001</v>
      </c>
      <c r="BJ107" s="39">
        <v>3.44</v>
      </c>
      <c r="BK107" s="39">
        <v>4.3170000000000002</v>
      </c>
    </row>
    <row r="108" spans="1:63" x14ac:dyDescent="0.2">
      <c r="A108" s="30">
        <f t="shared" si="22"/>
        <v>2021</v>
      </c>
      <c r="D108" s="30">
        <f t="shared" si="23"/>
        <v>1</v>
      </c>
      <c r="E108" s="30">
        <f t="shared" si="14"/>
        <v>46</v>
      </c>
      <c r="F108" s="30">
        <f t="shared" si="15"/>
        <v>43</v>
      </c>
      <c r="G108" s="30">
        <f t="shared" si="16"/>
        <v>15</v>
      </c>
      <c r="H108" s="30">
        <f t="shared" si="17"/>
        <v>0</v>
      </c>
      <c r="I108" s="30">
        <f t="shared" si="18"/>
        <v>0</v>
      </c>
      <c r="J108" s="30">
        <f t="shared" si="19"/>
        <v>0</v>
      </c>
      <c r="K108" s="30">
        <f t="shared" si="20"/>
        <v>0</v>
      </c>
      <c r="L108" s="30">
        <f t="shared" si="21"/>
        <v>9</v>
      </c>
      <c r="M108" s="38">
        <v>44440</v>
      </c>
      <c r="N108" s="39">
        <v>11.289</v>
      </c>
      <c r="O108" s="39">
        <v>1.1040000000000001</v>
      </c>
      <c r="P108" s="39">
        <v>18.992000000000001</v>
      </c>
      <c r="Q108" s="39">
        <v>0</v>
      </c>
      <c r="R108" s="39">
        <v>5.3179999999999996</v>
      </c>
      <c r="S108" s="39">
        <v>4.2709999999999999</v>
      </c>
      <c r="T108" s="39">
        <v>4.5090000000000003</v>
      </c>
      <c r="U108" s="39">
        <v>24.806000000000001</v>
      </c>
      <c r="V108" s="39">
        <v>0.63300000000000001</v>
      </c>
      <c r="W108" s="39">
        <v>9.7230000000000008</v>
      </c>
      <c r="X108" s="39">
        <v>4.8789999999999996</v>
      </c>
      <c r="Y108" s="39">
        <v>4.9420000000000002</v>
      </c>
      <c r="Z108" s="39">
        <v>3.544</v>
      </c>
      <c r="AA108" s="39">
        <v>4.1420000000000003</v>
      </c>
      <c r="AB108" s="39">
        <v>8.0079999999999991</v>
      </c>
      <c r="AC108" s="39">
        <v>1.847</v>
      </c>
      <c r="AD108" s="39">
        <v>10.077999999999999</v>
      </c>
      <c r="AE108" s="39">
        <v>1.236</v>
      </c>
      <c r="AF108" s="39">
        <v>1.52</v>
      </c>
      <c r="AG108" s="39">
        <v>18.658999999999999</v>
      </c>
      <c r="AH108" s="39">
        <v>5.3869999999999996</v>
      </c>
      <c r="AI108" s="39">
        <v>9.7360000000000007</v>
      </c>
      <c r="AJ108" s="39">
        <v>3.843</v>
      </c>
      <c r="AK108" s="39">
        <v>2.5790000000000002</v>
      </c>
      <c r="AL108" s="39">
        <v>2.081</v>
      </c>
      <c r="AM108" s="39">
        <v>21.24</v>
      </c>
      <c r="AN108" s="39">
        <v>7.73</v>
      </c>
      <c r="AO108" s="39">
        <v>0.91</v>
      </c>
      <c r="AP108" s="39">
        <v>1.42</v>
      </c>
      <c r="AQ108" s="39">
        <v>10.477</v>
      </c>
      <c r="AR108" s="39">
        <v>8.1310000000000002</v>
      </c>
      <c r="AS108" s="39">
        <v>2.5550000000000002</v>
      </c>
      <c r="AT108" s="39">
        <v>14.186999999999999</v>
      </c>
      <c r="AU108" s="39">
        <v>0</v>
      </c>
      <c r="AV108" s="39">
        <v>19.141999999999999</v>
      </c>
      <c r="AW108" s="39">
        <v>0</v>
      </c>
      <c r="AX108" s="39">
        <v>10.384</v>
      </c>
      <c r="AY108" s="39">
        <v>2.46</v>
      </c>
      <c r="AZ108" s="39">
        <v>14.004</v>
      </c>
      <c r="BA108" s="39">
        <v>0</v>
      </c>
      <c r="BB108" s="39">
        <v>2.0859999999999999</v>
      </c>
      <c r="BC108" s="39">
        <v>10.728999999999999</v>
      </c>
      <c r="BD108" s="39">
        <v>17.324000000000002</v>
      </c>
      <c r="BE108" s="39">
        <v>2.3490000000000002</v>
      </c>
      <c r="BF108" s="39">
        <v>2.2120000000000002</v>
      </c>
      <c r="BG108" s="39">
        <v>5.9420000000000002</v>
      </c>
      <c r="BH108" s="39">
        <v>0.437</v>
      </c>
      <c r="BI108" s="39">
        <v>30.710999999999999</v>
      </c>
      <c r="BJ108" s="39">
        <v>3.7240000000000002</v>
      </c>
      <c r="BK108" s="39">
        <v>13.677</v>
      </c>
    </row>
    <row r="109" spans="1:63" x14ac:dyDescent="0.2">
      <c r="A109" s="30">
        <f t="shared" si="22"/>
        <v>2021</v>
      </c>
      <c r="D109" s="30">
        <f t="shared" si="23"/>
        <v>0</v>
      </c>
      <c r="E109" s="30">
        <f t="shared" si="14"/>
        <v>40</v>
      </c>
      <c r="F109" s="30">
        <f t="shared" si="15"/>
        <v>16</v>
      </c>
      <c r="G109" s="30">
        <f t="shared" si="16"/>
        <v>3</v>
      </c>
      <c r="H109" s="30">
        <f t="shared" si="17"/>
        <v>0</v>
      </c>
      <c r="I109" s="30">
        <f t="shared" si="18"/>
        <v>0</v>
      </c>
      <c r="J109" s="30">
        <f t="shared" si="19"/>
        <v>0</v>
      </c>
      <c r="K109" s="30">
        <f t="shared" si="20"/>
        <v>0</v>
      </c>
      <c r="L109" s="30">
        <f t="shared" si="21"/>
        <v>10</v>
      </c>
      <c r="M109" s="38">
        <v>44470</v>
      </c>
      <c r="N109" s="39">
        <v>0.38100000000000001</v>
      </c>
      <c r="O109" s="39">
        <v>0.38600000000000001</v>
      </c>
      <c r="P109" s="39">
        <v>0.13100000000000001</v>
      </c>
      <c r="Q109" s="39">
        <v>0.55000000000000004</v>
      </c>
      <c r="R109" s="39">
        <v>0</v>
      </c>
      <c r="S109" s="39">
        <v>1.744</v>
      </c>
      <c r="T109" s="39">
        <v>3.4000000000000002E-2</v>
      </c>
      <c r="U109" s="39">
        <v>10.816000000000001</v>
      </c>
      <c r="V109" s="39">
        <v>6.9260000000000002</v>
      </c>
      <c r="W109" s="39">
        <v>0.13700000000000001</v>
      </c>
      <c r="X109" s="39">
        <v>0.61499999999999999</v>
      </c>
      <c r="Y109" s="39">
        <v>0</v>
      </c>
      <c r="Z109" s="39">
        <v>0.224</v>
      </c>
      <c r="AA109" s="39">
        <v>0.53100000000000003</v>
      </c>
      <c r="AB109" s="39">
        <v>2.3969999999999998</v>
      </c>
      <c r="AC109" s="39">
        <v>0</v>
      </c>
      <c r="AD109" s="39">
        <v>15.726000000000001</v>
      </c>
      <c r="AE109" s="39">
        <v>0.17799999999999999</v>
      </c>
      <c r="AF109" s="39">
        <v>0.878</v>
      </c>
      <c r="AG109" s="39">
        <v>0</v>
      </c>
      <c r="AH109" s="39">
        <v>0.373</v>
      </c>
      <c r="AI109" s="39">
        <v>0</v>
      </c>
      <c r="AJ109" s="39">
        <v>0.10299999999999999</v>
      </c>
      <c r="AK109" s="39">
        <v>1.181</v>
      </c>
      <c r="AL109" s="39">
        <v>0.24199999999999999</v>
      </c>
      <c r="AM109" s="39">
        <v>0.61</v>
      </c>
      <c r="AN109" s="39">
        <v>6.9359999999999999</v>
      </c>
      <c r="AO109" s="39">
        <v>2.6459999999999999</v>
      </c>
      <c r="AP109" s="39">
        <v>3.4529999999999998</v>
      </c>
      <c r="AQ109" s="39">
        <v>1.2E-2</v>
      </c>
      <c r="AR109" s="39">
        <v>2.4620000000000002</v>
      </c>
      <c r="AS109" s="39">
        <v>0</v>
      </c>
      <c r="AT109" s="39">
        <v>0.40200000000000002</v>
      </c>
      <c r="AU109" s="39">
        <v>2.3559999999999999</v>
      </c>
      <c r="AV109" s="39">
        <v>4.3600000000000003</v>
      </c>
      <c r="AW109" s="39">
        <v>0.39200000000000002</v>
      </c>
      <c r="AX109" s="39">
        <v>0</v>
      </c>
      <c r="AY109" s="39">
        <v>9.0999999999999998E-2</v>
      </c>
      <c r="AZ109" s="39">
        <v>0.85199999999999998</v>
      </c>
      <c r="BA109" s="39">
        <v>0.65100000000000002</v>
      </c>
      <c r="BB109" s="39">
        <v>0.72</v>
      </c>
      <c r="BC109" s="39">
        <v>2.3820000000000001</v>
      </c>
      <c r="BD109" s="39">
        <v>0</v>
      </c>
      <c r="BE109" s="39">
        <v>0.443</v>
      </c>
      <c r="BF109" s="39">
        <v>18.963999999999999</v>
      </c>
      <c r="BG109" s="39">
        <v>0</v>
      </c>
      <c r="BH109" s="39">
        <v>0.49399999999999999</v>
      </c>
      <c r="BI109" s="39">
        <v>7.2</v>
      </c>
      <c r="BJ109" s="39">
        <v>2.964</v>
      </c>
      <c r="BK109" s="39">
        <v>0</v>
      </c>
    </row>
    <row r="110" spans="1:63" x14ac:dyDescent="0.2">
      <c r="A110" s="30">
        <f t="shared" si="22"/>
        <v>2021</v>
      </c>
      <c r="D110" s="30">
        <f t="shared" si="23"/>
        <v>0</v>
      </c>
      <c r="E110" s="30">
        <f t="shared" si="14"/>
        <v>7</v>
      </c>
      <c r="F110" s="30">
        <f t="shared" si="15"/>
        <v>1</v>
      </c>
      <c r="G110" s="30">
        <f t="shared" si="16"/>
        <v>0</v>
      </c>
      <c r="H110" s="30">
        <f t="shared" si="17"/>
        <v>0</v>
      </c>
      <c r="I110" s="30">
        <f t="shared" si="18"/>
        <v>0</v>
      </c>
      <c r="J110" s="30">
        <f t="shared" si="19"/>
        <v>0</v>
      </c>
      <c r="K110" s="30">
        <f t="shared" si="20"/>
        <v>0</v>
      </c>
      <c r="L110" s="30">
        <f t="shared" si="21"/>
        <v>11</v>
      </c>
      <c r="M110" s="38">
        <v>44501</v>
      </c>
      <c r="N110" s="39">
        <v>0</v>
      </c>
      <c r="O110" s="39">
        <v>0.26600000000000001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0.78100000000000003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>
        <v>0</v>
      </c>
      <c r="AQ110" s="39">
        <v>0.72499999999999998</v>
      </c>
      <c r="AR110" s="39">
        <v>0</v>
      </c>
      <c r="AS110" s="39">
        <v>0</v>
      </c>
      <c r="AT110" s="39">
        <v>1.079</v>
      </c>
      <c r="AU110" s="39">
        <v>0</v>
      </c>
      <c r="AV110" s="39">
        <v>0.57799999999999996</v>
      </c>
      <c r="AW110" s="39">
        <v>0</v>
      </c>
      <c r="AX110" s="39">
        <v>0</v>
      </c>
      <c r="AY110" s="39">
        <v>0</v>
      </c>
      <c r="AZ110" s="39">
        <v>0</v>
      </c>
      <c r="BA110" s="39">
        <v>0.252</v>
      </c>
      <c r="BB110" s="39">
        <v>0</v>
      </c>
      <c r="BC110" s="39">
        <v>0</v>
      </c>
      <c r="BD110" s="39">
        <v>0</v>
      </c>
      <c r="BE110" s="39">
        <v>0</v>
      </c>
      <c r="BF110" s="39">
        <v>0</v>
      </c>
      <c r="BG110" s="39">
        <v>0</v>
      </c>
      <c r="BH110" s="39">
        <v>0</v>
      </c>
      <c r="BI110" s="39">
        <v>0.193</v>
      </c>
      <c r="BJ110" s="39">
        <v>0</v>
      </c>
      <c r="BK110" s="39">
        <v>0</v>
      </c>
    </row>
    <row r="111" spans="1:63" x14ac:dyDescent="0.2">
      <c r="A111" s="30">
        <f t="shared" si="22"/>
        <v>2021</v>
      </c>
      <c r="D111" s="30">
        <f t="shared" si="23"/>
        <v>1</v>
      </c>
      <c r="E111" s="30">
        <f t="shared" si="14"/>
        <v>41</v>
      </c>
      <c r="F111" s="30">
        <f t="shared" si="15"/>
        <v>32</v>
      </c>
      <c r="G111" s="30">
        <f t="shared" si="16"/>
        <v>6</v>
      </c>
      <c r="H111" s="30">
        <f t="shared" si="17"/>
        <v>0</v>
      </c>
      <c r="I111" s="30">
        <f t="shared" si="18"/>
        <v>0</v>
      </c>
      <c r="J111" s="30">
        <f t="shared" si="19"/>
        <v>0</v>
      </c>
      <c r="K111" s="30">
        <f t="shared" si="20"/>
        <v>0</v>
      </c>
      <c r="L111" s="30">
        <f t="shared" si="21"/>
        <v>12</v>
      </c>
      <c r="M111" s="38">
        <v>44531</v>
      </c>
      <c r="N111" s="39">
        <v>1.365</v>
      </c>
      <c r="O111" s="39">
        <v>0.29599999999999999</v>
      </c>
      <c r="P111" s="39">
        <v>0.626</v>
      </c>
      <c r="Q111" s="39">
        <v>1.256</v>
      </c>
      <c r="R111" s="39">
        <v>0</v>
      </c>
      <c r="S111" s="39">
        <v>14.151999999999999</v>
      </c>
      <c r="T111" s="39">
        <v>1.661</v>
      </c>
      <c r="U111" s="39">
        <v>4.6189999999999998</v>
      </c>
      <c r="V111" s="39">
        <v>1.464</v>
      </c>
      <c r="W111" s="39">
        <v>4.6269999999999998</v>
      </c>
      <c r="X111" s="39">
        <v>0</v>
      </c>
      <c r="Y111" s="39">
        <v>10.131</v>
      </c>
      <c r="Z111" s="39">
        <v>0</v>
      </c>
      <c r="AA111" s="39">
        <v>9.1549999999999994</v>
      </c>
      <c r="AB111" s="39">
        <v>10.975</v>
      </c>
      <c r="AC111" s="39">
        <v>0.46400000000000002</v>
      </c>
      <c r="AD111" s="39">
        <v>32.756999999999998</v>
      </c>
      <c r="AE111" s="39">
        <v>0</v>
      </c>
      <c r="AF111" s="39">
        <v>1.3939999999999999</v>
      </c>
      <c r="AG111" s="39">
        <v>2.944</v>
      </c>
      <c r="AH111" s="39">
        <v>4.5890000000000004</v>
      </c>
      <c r="AI111" s="39">
        <v>0.10100000000000001</v>
      </c>
      <c r="AJ111" s="39">
        <v>2.0760000000000001</v>
      </c>
      <c r="AK111" s="39">
        <v>2.7010000000000001</v>
      </c>
      <c r="AL111" s="39">
        <v>1.67</v>
      </c>
      <c r="AM111" s="39">
        <v>2.4929999999999999</v>
      </c>
      <c r="AN111" s="39">
        <v>0</v>
      </c>
      <c r="AO111" s="39">
        <v>2.8029999999999999</v>
      </c>
      <c r="AP111" s="39">
        <v>0</v>
      </c>
      <c r="AQ111" s="39">
        <v>19.765000000000001</v>
      </c>
      <c r="AR111" s="39">
        <v>0.66400000000000003</v>
      </c>
      <c r="AS111" s="39">
        <v>3.714</v>
      </c>
      <c r="AT111" s="39">
        <v>0</v>
      </c>
      <c r="AU111" s="39">
        <v>6.5529999999999999</v>
      </c>
      <c r="AV111" s="39">
        <v>1.7270000000000001</v>
      </c>
      <c r="AW111" s="39">
        <v>1.9990000000000001</v>
      </c>
      <c r="AX111" s="39">
        <v>0.68799999999999994</v>
      </c>
      <c r="AY111" s="39">
        <v>3.3570000000000002</v>
      </c>
      <c r="AZ111" s="39">
        <v>0.32500000000000001</v>
      </c>
      <c r="BA111" s="39">
        <v>10.43</v>
      </c>
      <c r="BB111" s="39">
        <v>5.08</v>
      </c>
      <c r="BC111" s="39">
        <v>1.554</v>
      </c>
      <c r="BD111" s="39">
        <v>3.4119999999999999</v>
      </c>
      <c r="BE111" s="39">
        <v>0.45900000000000002</v>
      </c>
      <c r="BF111" s="39">
        <v>0</v>
      </c>
      <c r="BG111" s="39">
        <v>5.8959999999999999</v>
      </c>
      <c r="BH111" s="39">
        <v>0.20599999999999999</v>
      </c>
      <c r="BI111" s="39">
        <v>4.1459999999999999</v>
      </c>
      <c r="BJ111" s="39">
        <v>9.08</v>
      </c>
      <c r="BK111" s="39">
        <v>0</v>
      </c>
    </row>
    <row r="112" spans="1:63" x14ac:dyDescent="0.2">
      <c r="A112" s="30">
        <f t="shared" si="22"/>
        <v>2022</v>
      </c>
      <c r="D112" s="30">
        <f t="shared" si="23"/>
        <v>0</v>
      </c>
      <c r="E112" s="30">
        <f t="shared" si="14"/>
        <v>34</v>
      </c>
      <c r="F112" s="30">
        <f t="shared" si="15"/>
        <v>29</v>
      </c>
      <c r="G112" s="30">
        <f t="shared" si="16"/>
        <v>5</v>
      </c>
      <c r="H112" s="30">
        <f t="shared" si="17"/>
        <v>0</v>
      </c>
      <c r="I112" s="30">
        <f t="shared" si="18"/>
        <v>0</v>
      </c>
      <c r="J112" s="30">
        <f t="shared" si="19"/>
        <v>0</v>
      </c>
      <c r="K112" s="30">
        <f t="shared" si="20"/>
        <v>0</v>
      </c>
      <c r="L112" s="30">
        <f t="shared" si="21"/>
        <v>1</v>
      </c>
      <c r="M112" s="38">
        <v>44562</v>
      </c>
      <c r="N112" s="39">
        <v>3.4079999999999999</v>
      </c>
      <c r="O112" s="39">
        <v>0</v>
      </c>
      <c r="P112" s="39">
        <v>4.2140000000000004</v>
      </c>
      <c r="Q112" s="39">
        <v>1.2</v>
      </c>
      <c r="R112" s="39">
        <v>4.38</v>
      </c>
      <c r="S112" s="39">
        <v>0</v>
      </c>
      <c r="T112" s="39">
        <v>0</v>
      </c>
      <c r="U112" s="39">
        <v>15.692</v>
      </c>
      <c r="V112" s="39">
        <v>1.595</v>
      </c>
      <c r="W112" s="39">
        <v>0.52700000000000002</v>
      </c>
      <c r="X112" s="39">
        <v>0</v>
      </c>
      <c r="Y112" s="39">
        <v>6.52</v>
      </c>
      <c r="Z112" s="39">
        <v>5.3319999999999999</v>
      </c>
      <c r="AA112" s="39">
        <v>0</v>
      </c>
      <c r="AB112" s="39">
        <v>11.746</v>
      </c>
      <c r="AC112" s="39">
        <v>0</v>
      </c>
      <c r="AD112" s="39">
        <v>1.149</v>
      </c>
      <c r="AE112" s="39">
        <v>5.2690000000000001</v>
      </c>
      <c r="AF112" s="39">
        <v>4.9909999999999997</v>
      </c>
      <c r="AG112" s="39">
        <v>0.63600000000000001</v>
      </c>
      <c r="AH112" s="39">
        <v>0.34499999999999997</v>
      </c>
      <c r="AI112" s="39">
        <v>14.007999999999999</v>
      </c>
      <c r="AJ112" s="39">
        <v>0</v>
      </c>
      <c r="AK112" s="39">
        <v>13.045</v>
      </c>
      <c r="AL112" s="39">
        <v>0.33</v>
      </c>
      <c r="AM112" s="39">
        <v>9.8390000000000004</v>
      </c>
      <c r="AN112" s="39">
        <v>0</v>
      </c>
      <c r="AO112" s="39">
        <v>18.198</v>
      </c>
      <c r="AP112" s="39">
        <v>0</v>
      </c>
      <c r="AQ112" s="39">
        <v>5.9710000000000001</v>
      </c>
      <c r="AR112" s="39">
        <v>2.1019999999999999</v>
      </c>
      <c r="AS112" s="39">
        <v>0</v>
      </c>
      <c r="AT112" s="39">
        <v>0</v>
      </c>
      <c r="AU112" s="39">
        <v>3.6880000000000002</v>
      </c>
      <c r="AV112" s="39">
        <v>0</v>
      </c>
      <c r="AW112" s="39">
        <v>7.2409999999999997</v>
      </c>
      <c r="AX112" s="39">
        <v>1.6990000000000001</v>
      </c>
      <c r="AY112" s="39">
        <v>1.962</v>
      </c>
      <c r="AZ112" s="39">
        <v>8.8889999999999993</v>
      </c>
      <c r="BA112" s="39">
        <v>0</v>
      </c>
      <c r="BB112" s="39">
        <v>1.29</v>
      </c>
      <c r="BC112" s="39">
        <v>1.5089999999999999</v>
      </c>
      <c r="BD112" s="39">
        <v>2.3919999999999999</v>
      </c>
      <c r="BE112" s="39">
        <v>0.32600000000000001</v>
      </c>
      <c r="BF112" s="39">
        <v>4.726</v>
      </c>
      <c r="BG112" s="39">
        <v>0</v>
      </c>
      <c r="BH112" s="39">
        <v>0</v>
      </c>
      <c r="BI112" s="39">
        <v>2.2829999999999999</v>
      </c>
      <c r="BJ112" s="39">
        <v>1.76</v>
      </c>
      <c r="BK112" s="39">
        <v>0</v>
      </c>
    </row>
    <row r="113" spans="1:63" x14ac:dyDescent="0.2">
      <c r="A113" s="30">
        <f t="shared" si="22"/>
        <v>2022</v>
      </c>
      <c r="D113" s="30">
        <f t="shared" si="23"/>
        <v>0</v>
      </c>
      <c r="E113" s="30">
        <f t="shared" si="14"/>
        <v>19</v>
      </c>
      <c r="F113" s="30">
        <f t="shared" si="15"/>
        <v>9</v>
      </c>
      <c r="G113" s="30">
        <f t="shared" si="16"/>
        <v>1</v>
      </c>
      <c r="H113" s="30">
        <f t="shared" si="17"/>
        <v>0</v>
      </c>
      <c r="I113" s="30">
        <f t="shared" si="18"/>
        <v>0</v>
      </c>
      <c r="J113" s="30">
        <f t="shared" si="19"/>
        <v>0</v>
      </c>
      <c r="K113" s="30">
        <f t="shared" si="20"/>
        <v>0</v>
      </c>
      <c r="L113" s="30">
        <f t="shared" si="21"/>
        <v>2</v>
      </c>
      <c r="M113" s="38">
        <v>44593</v>
      </c>
      <c r="N113" s="39">
        <v>0</v>
      </c>
      <c r="O113" s="39">
        <v>0</v>
      </c>
      <c r="P113" s="39">
        <v>0.53100000000000003</v>
      </c>
      <c r="Q113" s="39">
        <v>0</v>
      </c>
      <c r="R113" s="39">
        <v>3.28</v>
      </c>
      <c r="S113" s="39">
        <v>0</v>
      </c>
      <c r="T113" s="39">
        <v>0</v>
      </c>
      <c r="U113" s="39">
        <v>1.4999999999999999E-2</v>
      </c>
      <c r="V113" s="39">
        <v>5.67</v>
      </c>
      <c r="W113" s="39">
        <v>0</v>
      </c>
      <c r="X113" s="39">
        <v>3.4540000000000002</v>
      </c>
      <c r="Y113" s="39">
        <v>0</v>
      </c>
      <c r="Z113" s="39">
        <v>1.9630000000000001</v>
      </c>
      <c r="AA113" s="39">
        <v>0</v>
      </c>
      <c r="AB113" s="39">
        <v>0</v>
      </c>
      <c r="AC113" s="39">
        <v>0</v>
      </c>
      <c r="AD113" s="39">
        <v>0</v>
      </c>
      <c r="AE113" s="39">
        <v>1.6240000000000001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19.22</v>
      </c>
      <c r="AL113" s="39">
        <v>0</v>
      </c>
      <c r="AM113" s="39">
        <v>1.8480000000000001</v>
      </c>
      <c r="AN113" s="39">
        <v>0</v>
      </c>
      <c r="AO113" s="39">
        <v>2.83</v>
      </c>
      <c r="AP113" s="39">
        <v>0</v>
      </c>
      <c r="AQ113" s="39">
        <v>0</v>
      </c>
      <c r="AR113" s="39">
        <v>0</v>
      </c>
      <c r="AS113" s="39">
        <v>0.67500000000000004</v>
      </c>
      <c r="AT113" s="39">
        <v>0</v>
      </c>
      <c r="AU113" s="39">
        <v>0</v>
      </c>
      <c r="AV113" s="39">
        <v>1.401</v>
      </c>
      <c r="AW113" s="39">
        <v>0.93300000000000005</v>
      </c>
      <c r="AX113" s="39">
        <v>0.67900000000000005</v>
      </c>
      <c r="AY113" s="39">
        <v>0</v>
      </c>
      <c r="AZ113" s="39">
        <v>2.1999999999999999E-2</v>
      </c>
      <c r="BA113" s="39">
        <v>0</v>
      </c>
      <c r="BB113" s="39">
        <v>0</v>
      </c>
      <c r="BC113" s="39">
        <v>0.128</v>
      </c>
      <c r="BD113" s="39">
        <v>0.17100000000000001</v>
      </c>
      <c r="BE113" s="39">
        <v>0.13500000000000001</v>
      </c>
      <c r="BF113" s="39">
        <v>0</v>
      </c>
      <c r="BG113" s="39">
        <v>0</v>
      </c>
      <c r="BH113" s="39">
        <v>0</v>
      </c>
      <c r="BI113" s="39">
        <v>0</v>
      </c>
      <c r="BJ113" s="39">
        <v>0</v>
      </c>
      <c r="BK113" s="39">
        <v>0.96799999999999997</v>
      </c>
    </row>
    <row r="114" spans="1:63" x14ac:dyDescent="0.2">
      <c r="A114" s="30">
        <f t="shared" si="22"/>
        <v>2022</v>
      </c>
      <c r="D114" s="30">
        <f t="shared" si="23"/>
        <v>0</v>
      </c>
      <c r="E114" s="30">
        <f t="shared" si="14"/>
        <v>21</v>
      </c>
      <c r="F114" s="30">
        <f t="shared" si="15"/>
        <v>10</v>
      </c>
      <c r="G114" s="30">
        <f t="shared" si="16"/>
        <v>1</v>
      </c>
      <c r="H114" s="30">
        <f t="shared" si="17"/>
        <v>0</v>
      </c>
      <c r="I114" s="30">
        <f t="shared" si="18"/>
        <v>0</v>
      </c>
      <c r="J114" s="30">
        <f t="shared" si="19"/>
        <v>0</v>
      </c>
      <c r="K114" s="30">
        <f t="shared" si="20"/>
        <v>0</v>
      </c>
      <c r="L114" s="30">
        <f t="shared" si="21"/>
        <v>3</v>
      </c>
      <c r="M114" s="38">
        <v>44621</v>
      </c>
      <c r="N114" s="39">
        <v>0</v>
      </c>
      <c r="O114" s="39">
        <v>0</v>
      </c>
      <c r="P114" s="39">
        <v>2.573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1.2709999999999999</v>
      </c>
      <c r="W114" s="39">
        <v>0</v>
      </c>
      <c r="X114" s="39">
        <v>0.78</v>
      </c>
      <c r="Y114" s="39">
        <v>0</v>
      </c>
      <c r="Z114" s="39">
        <v>1.706</v>
      </c>
      <c r="AA114" s="39">
        <v>0</v>
      </c>
      <c r="AB114" s="39">
        <v>3.6999999999999998E-2</v>
      </c>
      <c r="AC114" s="39">
        <v>1.202</v>
      </c>
      <c r="AD114" s="39">
        <v>0</v>
      </c>
      <c r="AE114" s="39">
        <v>0</v>
      </c>
      <c r="AF114" s="39">
        <v>0.96799999999999997</v>
      </c>
      <c r="AG114" s="39">
        <v>0.25700000000000001</v>
      </c>
      <c r="AH114" s="39">
        <v>0</v>
      </c>
      <c r="AI114" s="39">
        <v>0.41699999999999998</v>
      </c>
      <c r="AJ114" s="39">
        <v>0</v>
      </c>
      <c r="AK114" s="39">
        <v>0</v>
      </c>
      <c r="AL114" s="39">
        <v>1.2150000000000001</v>
      </c>
      <c r="AM114" s="39">
        <v>0.104</v>
      </c>
      <c r="AN114" s="39">
        <v>0</v>
      </c>
      <c r="AO114" s="39">
        <v>0</v>
      </c>
      <c r="AP114" s="39">
        <v>0</v>
      </c>
      <c r="AQ114" s="39">
        <v>6.3479999999999999</v>
      </c>
      <c r="AR114" s="39">
        <v>0</v>
      </c>
      <c r="AS114" s="39">
        <v>1.3149999999999999</v>
      </c>
      <c r="AT114" s="39">
        <v>0</v>
      </c>
      <c r="AU114" s="39">
        <v>0.53800000000000003</v>
      </c>
      <c r="AV114" s="39">
        <v>0.20699999999999999</v>
      </c>
      <c r="AW114" s="39">
        <v>0</v>
      </c>
      <c r="AX114" s="39">
        <v>1.2989999999999999</v>
      </c>
      <c r="AY114" s="39">
        <v>0</v>
      </c>
      <c r="AZ114" s="39">
        <v>0.84699999999999998</v>
      </c>
      <c r="BA114" s="39">
        <v>0</v>
      </c>
      <c r="BB114" s="39">
        <v>11.74</v>
      </c>
      <c r="BC114" s="39">
        <v>0</v>
      </c>
      <c r="BD114" s="39">
        <v>0</v>
      </c>
      <c r="BE114" s="39">
        <v>0</v>
      </c>
      <c r="BF114" s="39">
        <v>0</v>
      </c>
      <c r="BG114" s="39">
        <v>0.82599999999999996</v>
      </c>
      <c r="BH114" s="39">
        <v>0</v>
      </c>
      <c r="BI114" s="39">
        <v>0.505</v>
      </c>
      <c r="BJ114" s="39">
        <v>1.5760000000000001</v>
      </c>
      <c r="BK114" s="39">
        <v>0</v>
      </c>
    </row>
    <row r="115" spans="1:63" x14ac:dyDescent="0.2">
      <c r="A115" s="30">
        <f t="shared" si="22"/>
        <v>2022</v>
      </c>
      <c r="D115" s="30">
        <f t="shared" si="23"/>
        <v>0</v>
      </c>
      <c r="E115" s="30">
        <f t="shared" si="14"/>
        <v>1</v>
      </c>
      <c r="F115" s="30">
        <f t="shared" si="15"/>
        <v>0</v>
      </c>
      <c r="G115" s="30">
        <f t="shared" si="16"/>
        <v>0</v>
      </c>
      <c r="H115" s="30">
        <f t="shared" si="17"/>
        <v>0</v>
      </c>
      <c r="I115" s="30">
        <f t="shared" si="18"/>
        <v>0</v>
      </c>
      <c r="J115" s="30">
        <f t="shared" si="19"/>
        <v>0</v>
      </c>
      <c r="K115" s="30">
        <f t="shared" si="20"/>
        <v>0</v>
      </c>
      <c r="L115" s="30">
        <f t="shared" si="21"/>
        <v>4</v>
      </c>
      <c r="M115" s="38">
        <v>44652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0.114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0</v>
      </c>
      <c r="BJ115" s="39">
        <v>0</v>
      </c>
      <c r="BK115" s="39">
        <v>0</v>
      </c>
    </row>
    <row r="116" spans="1:63" x14ac:dyDescent="0.2">
      <c r="A116" s="30">
        <f t="shared" si="22"/>
        <v>2022</v>
      </c>
      <c r="D116" s="30">
        <f t="shared" si="23"/>
        <v>0</v>
      </c>
      <c r="E116" s="30">
        <f t="shared" si="14"/>
        <v>4</v>
      </c>
      <c r="F116" s="30">
        <f t="shared" si="15"/>
        <v>1</v>
      </c>
      <c r="G116" s="30">
        <f t="shared" si="16"/>
        <v>0</v>
      </c>
      <c r="H116" s="30">
        <f t="shared" si="17"/>
        <v>0</v>
      </c>
      <c r="I116" s="30">
        <f t="shared" si="18"/>
        <v>0</v>
      </c>
      <c r="J116" s="30">
        <f t="shared" si="19"/>
        <v>0</v>
      </c>
      <c r="K116" s="30">
        <f t="shared" si="20"/>
        <v>0</v>
      </c>
      <c r="L116" s="30">
        <f t="shared" si="21"/>
        <v>5</v>
      </c>
      <c r="M116" s="38">
        <v>44682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0.28299999999999997</v>
      </c>
      <c r="AG116" s="39">
        <v>0</v>
      </c>
      <c r="AH116" s="39">
        <v>1.5629999999999999</v>
      </c>
      <c r="AI116" s="39">
        <v>0</v>
      </c>
      <c r="AJ116" s="39">
        <v>0</v>
      </c>
      <c r="AK116" s="39">
        <v>0</v>
      </c>
      <c r="AL116" s="39">
        <v>0</v>
      </c>
      <c r="AM116" s="39">
        <v>0.40200000000000002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0.41399999999999998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</row>
    <row r="117" spans="1:63" x14ac:dyDescent="0.2">
      <c r="A117" s="30">
        <f t="shared" si="22"/>
        <v>2022</v>
      </c>
      <c r="D117" s="30">
        <f t="shared" si="23"/>
        <v>0</v>
      </c>
      <c r="E117" s="30">
        <f t="shared" si="14"/>
        <v>50</v>
      </c>
      <c r="F117" s="30">
        <f t="shared" si="15"/>
        <v>32</v>
      </c>
      <c r="G117" s="30">
        <f t="shared" si="16"/>
        <v>0</v>
      </c>
      <c r="H117" s="30">
        <f t="shared" si="17"/>
        <v>0</v>
      </c>
      <c r="I117" s="30">
        <f t="shared" si="18"/>
        <v>0</v>
      </c>
      <c r="J117" s="30">
        <f t="shared" si="19"/>
        <v>0</v>
      </c>
      <c r="K117" s="30">
        <f t="shared" si="20"/>
        <v>0</v>
      </c>
      <c r="L117" s="30">
        <f t="shared" si="21"/>
        <v>6</v>
      </c>
      <c r="M117" s="38">
        <v>44713</v>
      </c>
      <c r="N117" s="39">
        <v>0.623</v>
      </c>
      <c r="O117" s="39">
        <v>0.81299999999999994</v>
      </c>
      <c r="P117" s="39">
        <v>1.774</v>
      </c>
      <c r="Q117" s="39">
        <v>1.2390000000000001</v>
      </c>
      <c r="R117" s="39">
        <v>1.982</v>
      </c>
      <c r="S117" s="39">
        <v>0.79</v>
      </c>
      <c r="T117" s="39">
        <v>0.96099999999999997</v>
      </c>
      <c r="U117" s="39">
        <v>1.6240000000000001</v>
      </c>
      <c r="V117" s="39">
        <v>1.079</v>
      </c>
      <c r="W117" s="39">
        <v>4.5469999999999997</v>
      </c>
      <c r="X117" s="39">
        <v>1.016</v>
      </c>
      <c r="Y117" s="39">
        <v>1.3129999999999999</v>
      </c>
      <c r="Z117" s="39">
        <v>0.36799999999999999</v>
      </c>
      <c r="AA117" s="39">
        <v>1.202</v>
      </c>
      <c r="AB117" s="39">
        <v>1.925</v>
      </c>
      <c r="AC117" s="39">
        <v>0.32</v>
      </c>
      <c r="AD117" s="39">
        <v>1.857</v>
      </c>
      <c r="AE117" s="39">
        <v>1.1240000000000001</v>
      </c>
      <c r="AF117" s="39">
        <v>1.0249999999999999</v>
      </c>
      <c r="AG117" s="39">
        <v>1.71</v>
      </c>
      <c r="AH117" s="39">
        <v>1.214</v>
      </c>
      <c r="AI117" s="39">
        <v>0.67100000000000004</v>
      </c>
      <c r="AJ117" s="39">
        <v>8.7999999999999995E-2</v>
      </c>
      <c r="AK117" s="39">
        <v>3.968</v>
      </c>
      <c r="AL117" s="39">
        <v>2.6269999999999998</v>
      </c>
      <c r="AM117" s="39">
        <v>0.26300000000000001</v>
      </c>
      <c r="AN117" s="39">
        <v>1.7150000000000001</v>
      </c>
      <c r="AO117" s="39">
        <v>0.13</v>
      </c>
      <c r="AP117" s="39">
        <v>1.657</v>
      </c>
      <c r="AQ117" s="39">
        <v>1.6319999999999999</v>
      </c>
      <c r="AR117" s="39">
        <v>1.012</v>
      </c>
      <c r="AS117" s="39">
        <v>1.8260000000000001</v>
      </c>
      <c r="AT117" s="39">
        <v>3.5960000000000001</v>
      </c>
      <c r="AU117" s="39">
        <v>0.70799999999999996</v>
      </c>
      <c r="AV117" s="39">
        <v>0.13500000000000001</v>
      </c>
      <c r="AW117" s="39">
        <v>2.2000000000000002</v>
      </c>
      <c r="AX117" s="39">
        <v>2.3660000000000001</v>
      </c>
      <c r="AY117" s="39">
        <v>4.2999999999999997E-2</v>
      </c>
      <c r="AZ117" s="39">
        <v>3.3740000000000001</v>
      </c>
      <c r="BA117" s="39">
        <v>1.5229999999999999</v>
      </c>
      <c r="BB117" s="39">
        <v>1.875</v>
      </c>
      <c r="BC117" s="39">
        <v>2.1560000000000001</v>
      </c>
      <c r="BD117" s="39">
        <v>4.7140000000000004</v>
      </c>
      <c r="BE117" s="39">
        <v>0.154</v>
      </c>
      <c r="BF117" s="39">
        <v>5.157</v>
      </c>
      <c r="BG117" s="39">
        <v>0.435</v>
      </c>
      <c r="BH117" s="39">
        <v>0.878</v>
      </c>
      <c r="BI117" s="39">
        <v>0.13700000000000001</v>
      </c>
      <c r="BJ117" s="39">
        <v>3.9220000000000002</v>
      </c>
      <c r="BK117" s="39">
        <v>0.85499999999999998</v>
      </c>
    </row>
    <row r="118" spans="1:63" x14ac:dyDescent="0.2">
      <c r="A118" s="30">
        <f t="shared" si="22"/>
        <v>2022</v>
      </c>
      <c r="D118" s="30">
        <f t="shared" si="23"/>
        <v>18</v>
      </c>
      <c r="E118" s="30">
        <f t="shared" si="14"/>
        <v>50</v>
      </c>
      <c r="F118" s="30">
        <f t="shared" si="15"/>
        <v>50</v>
      </c>
      <c r="G118" s="30">
        <f t="shared" si="16"/>
        <v>40</v>
      </c>
      <c r="H118" s="30">
        <f t="shared" si="17"/>
        <v>0</v>
      </c>
      <c r="I118" s="30">
        <f t="shared" si="18"/>
        <v>0</v>
      </c>
      <c r="J118" s="30">
        <f t="shared" si="19"/>
        <v>0</v>
      </c>
      <c r="K118" s="30">
        <f t="shared" si="20"/>
        <v>0</v>
      </c>
      <c r="L118" s="30">
        <f t="shared" si="21"/>
        <v>7</v>
      </c>
      <c r="M118" s="38">
        <v>44743</v>
      </c>
      <c r="N118" s="39">
        <v>17.425000000000001</v>
      </c>
      <c r="O118" s="39">
        <v>22.317</v>
      </c>
      <c r="P118" s="39">
        <v>13.760999999999999</v>
      </c>
      <c r="Q118" s="39">
        <v>24.359000000000002</v>
      </c>
      <c r="R118" s="39">
        <v>8.9930000000000003</v>
      </c>
      <c r="S118" s="39">
        <v>36.790999999999997</v>
      </c>
      <c r="T118" s="39">
        <v>16.114000000000001</v>
      </c>
      <c r="U118" s="39">
        <v>22.632999999999999</v>
      </c>
      <c r="V118" s="39">
        <v>33.067999999999998</v>
      </c>
      <c r="W118" s="39">
        <v>8.3059999999999992</v>
      </c>
      <c r="X118" s="39">
        <v>32.337000000000003</v>
      </c>
      <c r="Y118" s="39">
        <v>6.1180000000000003</v>
      </c>
      <c r="Z118" s="39">
        <v>15.737</v>
      </c>
      <c r="AA118" s="39">
        <v>21.024000000000001</v>
      </c>
      <c r="AB118" s="39">
        <v>26.773</v>
      </c>
      <c r="AC118" s="39">
        <v>18.07</v>
      </c>
      <c r="AD118" s="39">
        <v>33.072000000000003</v>
      </c>
      <c r="AE118" s="39">
        <v>6.375</v>
      </c>
      <c r="AF118" s="39">
        <v>30.756</v>
      </c>
      <c r="AG118" s="39">
        <v>13.378</v>
      </c>
      <c r="AH118" s="39">
        <v>14.518000000000001</v>
      </c>
      <c r="AI118" s="39">
        <v>38.213000000000001</v>
      </c>
      <c r="AJ118" s="39">
        <v>37.043999999999997</v>
      </c>
      <c r="AK118" s="39">
        <v>5.45</v>
      </c>
      <c r="AL118" s="39">
        <v>4.0970000000000004</v>
      </c>
      <c r="AM118" s="39">
        <v>42.289000000000001</v>
      </c>
      <c r="AN118" s="39">
        <v>38.975999999999999</v>
      </c>
      <c r="AO118" s="39">
        <v>5.218</v>
      </c>
      <c r="AP118" s="39">
        <v>18.613</v>
      </c>
      <c r="AQ118" s="39">
        <v>19.413</v>
      </c>
      <c r="AR118" s="39">
        <v>30.202000000000002</v>
      </c>
      <c r="AS118" s="39">
        <v>19.347999999999999</v>
      </c>
      <c r="AT118" s="39">
        <v>29.635999999999999</v>
      </c>
      <c r="AU118" s="39">
        <v>10.525</v>
      </c>
      <c r="AV118" s="39">
        <v>11.548</v>
      </c>
      <c r="AW118" s="39">
        <v>26.416</v>
      </c>
      <c r="AX118" s="39">
        <v>13.698</v>
      </c>
      <c r="AY118" s="39">
        <v>21.69</v>
      </c>
      <c r="AZ118" s="39">
        <v>36.948999999999998</v>
      </c>
      <c r="BA118" s="39">
        <v>4.2610000000000001</v>
      </c>
      <c r="BB118" s="39">
        <v>19.789000000000001</v>
      </c>
      <c r="BC118" s="39">
        <v>15.615</v>
      </c>
      <c r="BD118" s="39">
        <v>4.57</v>
      </c>
      <c r="BE118" s="39">
        <v>34.649000000000001</v>
      </c>
      <c r="BF118" s="39">
        <v>11.449</v>
      </c>
      <c r="BG118" s="39">
        <v>27.71</v>
      </c>
      <c r="BH118" s="39">
        <v>9.4380000000000006</v>
      </c>
      <c r="BI118" s="39">
        <v>29.271999999999998</v>
      </c>
      <c r="BJ118" s="39">
        <v>11.891999999999999</v>
      </c>
      <c r="BK118" s="39">
        <v>26.562999999999999</v>
      </c>
    </row>
    <row r="119" spans="1:63" x14ac:dyDescent="0.2">
      <c r="A119" s="30">
        <f t="shared" si="22"/>
        <v>2022</v>
      </c>
      <c r="D119" s="30">
        <f t="shared" si="23"/>
        <v>0</v>
      </c>
      <c r="E119" s="30">
        <f t="shared" si="14"/>
        <v>49</v>
      </c>
      <c r="F119" s="30">
        <f t="shared" si="15"/>
        <v>47</v>
      </c>
      <c r="G119" s="30">
        <f t="shared" si="16"/>
        <v>5</v>
      </c>
      <c r="H119" s="30">
        <f t="shared" si="17"/>
        <v>0</v>
      </c>
      <c r="I119" s="30">
        <f t="shared" si="18"/>
        <v>0</v>
      </c>
      <c r="J119" s="30">
        <f t="shared" si="19"/>
        <v>0</v>
      </c>
      <c r="K119" s="30">
        <f t="shared" si="20"/>
        <v>0</v>
      </c>
      <c r="L119" s="30">
        <f t="shared" si="21"/>
        <v>8</v>
      </c>
      <c r="M119" s="38">
        <v>44774</v>
      </c>
      <c r="N119" s="39">
        <v>2.391</v>
      </c>
      <c r="O119" s="39">
        <v>2.7029999999999998</v>
      </c>
      <c r="P119" s="39">
        <v>2.323</v>
      </c>
      <c r="Q119" s="39">
        <v>3.6120000000000001</v>
      </c>
      <c r="R119" s="39">
        <v>4.5350000000000001</v>
      </c>
      <c r="S119" s="39">
        <v>1.337</v>
      </c>
      <c r="T119" s="39">
        <v>2.8690000000000002</v>
      </c>
      <c r="U119" s="39">
        <v>3.718</v>
      </c>
      <c r="V119" s="39">
        <v>2.778</v>
      </c>
      <c r="W119" s="39">
        <v>4.4669999999999996</v>
      </c>
      <c r="X119" s="39">
        <v>2.3410000000000002</v>
      </c>
      <c r="Y119" s="39">
        <v>3.8239999999999998</v>
      </c>
      <c r="Z119" s="39">
        <v>5.9630000000000001</v>
      </c>
      <c r="AA119" s="39">
        <v>1.2210000000000001</v>
      </c>
      <c r="AB119" s="39">
        <v>1.996</v>
      </c>
      <c r="AC119" s="39">
        <v>10.884</v>
      </c>
      <c r="AD119" s="39">
        <v>3.9420000000000002</v>
      </c>
      <c r="AE119" s="39">
        <v>0</v>
      </c>
      <c r="AF119" s="39">
        <v>3.532</v>
      </c>
      <c r="AG119" s="39">
        <v>5.0670000000000002</v>
      </c>
      <c r="AH119" s="39">
        <v>21.405999999999999</v>
      </c>
      <c r="AI119" s="39">
        <v>2.4620000000000002</v>
      </c>
      <c r="AJ119" s="39">
        <v>2.2509999999999999</v>
      </c>
      <c r="AK119" s="39">
        <v>5.7869999999999999</v>
      </c>
      <c r="AL119" s="39">
        <v>1.4079999999999999</v>
      </c>
      <c r="AM119" s="39">
        <v>10.521000000000001</v>
      </c>
      <c r="AN119" s="39">
        <v>3.46</v>
      </c>
      <c r="AO119" s="39">
        <v>2.8319999999999999</v>
      </c>
      <c r="AP119" s="39">
        <v>5.516</v>
      </c>
      <c r="AQ119" s="39">
        <v>2.3820000000000001</v>
      </c>
      <c r="AR119" s="39">
        <v>0.91100000000000003</v>
      </c>
      <c r="AS119" s="39">
        <v>6.8879999999999999</v>
      </c>
      <c r="AT119" s="39">
        <v>1.5289999999999999</v>
      </c>
      <c r="AU119" s="39">
        <v>18.427</v>
      </c>
      <c r="AV119" s="39">
        <v>3.68</v>
      </c>
      <c r="AW119" s="39">
        <v>4.0010000000000003</v>
      </c>
      <c r="AX119" s="39">
        <v>3.2970000000000002</v>
      </c>
      <c r="AY119" s="39">
        <v>1.3440000000000001</v>
      </c>
      <c r="AZ119" s="39">
        <v>6.77</v>
      </c>
      <c r="BA119" s="39">
        <v>2.1160000000000001</v>
      </c>
      <c r="BB119" s="39">
        <v>1.919</v>
      </c>
      <c r="BC119" s="39">
        <v>7.1020000000000003</v>
      </c>
      <c r="BD119" s="39">
        <v>2.649</v>
      </c>
      <c r="BE119" s="39">
        <v>0.81100000000000005</v>
      </c>
      <c r="BF119" s="39">
        <v>4.0119999999999996</v>
      </c>
      <c r="BG119" s="39">
        <v>4.774</v>
      </c>
      <c r="BH119" s="39">
        <v>11.241</v>
      </c>
      <c r="BI119" s="39">
        <v>1.8859999999999999</v>
      </c>
      <c r="BJ119" s="39">
        <v>2.8</v>
      </c>
      <c r="BK119" s="39">
        <v>1.4830000000000001</v>
      </c>
    </row>
    <row r="120" spans="1:63" x14ac:dyDescent="0.2">
      <c r="A120" s="30">
        <f t="shared" si="22"/>
        <v>2022</v>
      </c>
      <c r="D120" s="30">
        <f t="shared" si="23"/>
        <v>3</v>
      </c>
      <c r="E120" s="30">
        <f t="shared" si="14"/>
        <v>48</v>
      </c>
      <c r="F120" s="30">
        <f t="shared" si="15"/>
        <v>43</v>
      </c>
      <c r="G120" s="30">
        <f t="shared" si="16"/>
        <v>11</v>
      </c>
      <c r="H120" s="30">
        <f t="shared" si="17"/>
        <v>0</v>
      </c>
      <c r="I120" s="30">
        <f t="shared" si="18"/>
        <v>0</v>
      </c>
      <c r="J120" s="30">
        <f t="shared" si="19"/>
        <v>0</v>
      </c>
      <c r="K120" s="30">
        <f t="shared" si="20"/>
        <v>0</v>
      </c>
      <c r="L120" s="30">
        <f t="shared" si="21"/>
        <v>9</v>
      </c>
      <c r="M120" s="38">
        <v>44805</v>
      </c>
      <c r="N120" s="39">
        <v>1.212</v>
      </c>
      <c r="O120" s="39">
        <v>17.803000000000001</v>
      </c>
      <c r="P120" s="39">
        <v>0</v>
      </c>
      <c r="Q120" s="39">
        <v>30.196000000000002</v>
      </c>
      <c r="R120" s="39">
        <v>8.6980000000000004</v>
      </c>
      <c r="S120" s="39">
        <v>4.2690000000000001</v>
      </c>
      <c r="T120" s="39">
        <v>10.827</v>
      </c>
      <c r="U120" s="39">
        <v>12.025</v>
      </c>
      <c r="V120" s="39">
        <v>1.7130000000000001</v>
      </c>
      <c r="W120" s="39">
        <v>3.0619999999999998</v>
      </c>
      <c r="X120" s="39">
        <v>0.85299999999999998</v>
      </c>
      <c r="Y120" s="39">
        <v>4.8710000000000004</v>
      </c>
      <c r="Z120" s="39">
        <v>4.2000000000000003E-2</v>
      </c>
      <c r="AA120" s="39">
        <v>29.31</v>
      </c>
      <c r="AB120" s="39">
        <v>4.383</v>
      </c>
      <c r="AC120" s="39">
        <v>1.528</v>
      </c>
      <c r="AD120" s="39">
        <v>1.399</v>
      </c>
      <c r="AE120" s="39">
        <v>33.194000000000003</v>
      </c>
      <c r="AF120" s="39">
        <v>4.4669999999999996</v>
      </c>
      <c r="AG120" s="39">
        <v>7.7889999999999997</v>
      </c>
      <c r="AH120" s="39">
        <v>3.22</v>
      </c>
      <c r="AI120" s="39">
        <v>6.4729999999999999</v>
      </c>
      <c r="AJ120" s="39">
        <v>4.694</v>
      </c>
      <c r="AK120" s="39">
        <v>1.8029999999999999</v>
      </c>
      <c r="AL120" s="39">
        <v>9.9849999999999994</v>
      </c>
      <c r="AM120" s="39">
        <v>2.7549999999999999</v>
      </c>
      <c r="AN120" s="39">
        <v>0.71499999999999997</v>
      </c>
      <c r="AO120" s="39">
        <v>7.6849999999999996</v>
      </c>
      <c r="AP120" s="39">
        <v>10.243</v>
      </c>
      <c r="AQ120" s="39">
        <v>1.607</v>
      </c>
      <c r="AR120" s="39">
        <v>19.934999999999999</v>
      </c>
      <c r="AS120" s="39">
        <v>1.9319999999999999</v>
      </c>
      <c r="AT120" s="39">
        <v>2.637</v>
      </c>
      <c r="AU120" s="39">
        <v>2.4</v>
      </c>
      <c r="AV120" s="39">
        <v>9.5380000000000003</v>
      </c>
      <c r="AW120" s="39">
        <v>5.8000000000000003E-2</v>
      </c>
      <c r="AX120" s="39">
        <v>5.0439999999999996</v>
      </c>
      <c r="AY120" s="39">
        <v>6.3609999999999998</v>
      </c>
      <c r="AZ120" s="39">
        <v>2.8340000000000001</v>
      </c>
      <c r="BA120" s="39">
        <v>4.4089999999999998</v>
      </c>
      <c r="BB120" s="39">
        <v>17.004000000000001</v>
      </c>
      <c r="BC120" s="39">
        <v>2.782</v>
      </c>
      <c r="BD120" s="39">
        <v>3.0649999999999999</v>
      </c>
      <c r="BE120" s="39">
        <v>9.8490000000000002</v>
      </c>
      <c r="BF120" s="39">
        <v>5.0869999999999997</v>
      </c>
      <c r="BG120" s="39">
        <v>2.012</v>
      </c>
      <c r="BH120" s="39">
        <v>0.91700000000000004</v>
      </c>
      <c r="BI120" s="39">
        <v>24.771000000000001</v>
      </c>
      <c r="BJ120" s="39">
        <v>21.814</v>
      </c>
      <c r="BK120" s="39">
        <v>0</v>
      </c>
    </row>
    <row r="121" spans="1:63" x14ac:dyDescent="0.2">
      <c r="A121" s="30">
        <f t="shared" si="22"/>
        <v>2022</v>
      </c>
      <c r="D121" s="30">
        <f t="shared" si="23"/>
        <v>1</v>
      </c>
      <c r="E121" s="30">
        <f t="shared" si="14"/>
        <v>45</v>
      </c>
      <c r="F121" s="30">
        <f t="shared" si="15"/>
        <v>23</v>
      </c>
      <c r="G121" s="30">
        <f t="shared" si="16"/>
        <v>4</v>
      </c>
      <c r="H121" s="30">
        <f t="shared" si="17"/>
        <v>0</v>
      </c>
      <c r="I121" s="30">
        <f t="shared" si="18"/>
        <v>0</v>
      </c>
      <c r="J121" s="30">
        <f t="shared" si="19"/>
        <v>0</v>
      </c>
      <c r="K121" s="30">
        <f t="shared" si="20"/>
        <v>0</v>
      </c>
      <c r="L121" s="30">
        <f t="shared" si="21"/>
        <v>10</v>
      </c>
      <c r="M121" s="38">
        <v>44835</v>
      </c>
      <c r="N121" s="39">
        <v>0.38100000000000001</v>
      </c>
      <c r="O121" s="39">
        <v>6.8570000000000002</v>
      </c>
      <c r="P121" s="39">
        <v>0</v>
      </c>
      <c r="Q121" s="39">
        <v>5.3620000000000001</v>
      </c>
      <c r="R121" s="39">
        <v>1.0509999999999999</v>
      </c>
      <c r="S121" s="39">
        <v>0.33</v>
      </c>
      <c r="T121" s="39">
        <v>0.72099999999999997</v>
      </c>
      <c r="U121" s="39">
        <v>13.086</v>
      </c>
      <c r="V121" s="39">
        <v>0.36499999999999999</v>
      </c>
      <c r="W121" s="39">
        <v>7.3999999999999996E-2</v>
      </c>
      <c r="X121" s="39">
        <v>0</v>
      </c>
      <c r="Y121" s="39">
        <v>1.3979999999999999</v>
      </c>
      <c r="Z121" s="39">
        <v>1.7909999999999999</v>
      </c>
      <c r="AA121" s="39">
        <v>0</v>
      </c>
      <c r="AB121" s="39">
        <v>0.65800000000000003</v>
      </c>
      <c r="AC121" s="39">
        <v>2.09</v>
      </c>
      <c r="AD121" s="39">
        <v>20.294</v>
      </c>
      <c r="AE121" s="39">
        <v>0.21199999999999999</v>
      </c>
      <c r="AF121" s="39">
        <v>0.94399999999999995</v>
      </c>
      <c r="AG121" s="39">
        <v>0.64200000000000002</v>
      </c>
      <c r="AH121" s="39">
        <v>0.185</v>
      </c>
      <c r="AI121" s="39">
        <v>1.42</v>
      </c>
      <c r="AJ121" s="39">
        <v>0.156</v>
      </c>
      <c r="AK121" s="39">
        <v>1.2689999999999999</v>
      </c>
      <c r="AL121" s="39">
        <v>1.7050000000000001</v>
      </c>
      <c r="AM121" s="39">
        <v>0.38200000000000001</v>
      </c>
      <c r="AN121" s="39">
        <v>8.9480000000000004</v>
      </c>
      <c r="AO121" s="39">
        <v>2.722</v>
      </c>
      <c r="AP121" s="39">
        <v>1.57</v>
      </c>
      <c r="AQ121" s="39">
        <v>0.26800000000000002</v>
      </c>
      <c r="AR121" s="39">
        <v>1.0569999999999999</v>
      </c>
      <c r="AS121" s="39">
        <v>0.65700000000000003</v>
      </c>
      <c r="AT121" s="39">
        <v>4.7370000000000001</v>
      </c>
      <c r="AU121" s="39">
        <v>0.50900000000000001</v>
      </c>
      <c r="AV121" s="39">
        <v>10.682</v>
      </c>
      <c r="AW121" s="39">
        <v>0</v>
      </c>
      <c r="AX121" s="39">
        <v>1.6E-2</v>
      </c>
      <c r="AY121" s="39">
        <v>0.84099999999999997</v>
      </c>
      <c r="AZ121" s="39">
        <v>5.6859999999999999</v>
      </c>
      <c r="BA121" s="39">
        <v>0</v>
      </c>
      <c r="BB121" s="39">
        <v>2.2669999999999999</v>
      </c>
      <c r="BC121" s="39">
        <v>3.2410000000000001</v>
      </c>
      <c r="BD121" s="39">
        <v>1.0269999999999999</v>
      </c>
      <c r="BE121" s="39">
        <v>0.40600000000000003</v>
      </c>
      <c r="BF121" s="39">
        <v>33.131999999999998</v>
      </c>
      <c r="BG121" s="39">
        <v>0.57699999999999996</v>
      </c>
      <c r="BH121" s="39">
        <v>0.65400000000000003</v>
      </c>
      <c r="BI121" s="39">
        <v>0.91300000000000003</v>
      </c>
      <c r="BJ121" s="39">
        <v>4.1000000000000002E-2</v>
      </c>
      <c r="BK121" s="39">
        <v>3.0019999999999998</v>
      </c>
    </row>
    <row r="122" spans="1:63" x14ac:dyDescent="0.2">
      <c r="A122" s="30">
        <f t="shared" si="22"/>
        <v>2022</v>
      </c>
      <c r="D122" s="30">
        <f t="shared" si="23"/>
        <v>0</v>
      </c>
      <c r="E122" s="30">
        <f t="shared" si="14"/>
        <v>9</v>
      </c>
      <c r="F122" s="30">
        <f t="shared" si="15"/>
        <v>6</v>
      </c>
      <c r="G122" s="30">
        <f t="shared" si="16"/>
        <v>0</v>
      </c>
      <c r="H122" s="30">
        <f t="shared" si="17"/>
        <v>0</v>
      </c>
      <c r="I122" s="30">
        <f t="shared" si="18"/>
        <v>0</v>
      </c>
      <c r="J122" s="30">
        <f t="shared" si="19"/>
        <v>0</v>
      </c>
      <c r="K122" s="30">
        <f t="shared" si="20"/>
        <v>0</v>
      </c>
      <c r="L122" s="30">
        <f t="shared" si="21"/>
        <v>11</v>
      </c>
      <c r="M122" s="38">
        <v>44866</v>
      </c>
      <c r="N122" s="39">
        <v>0</v>
      </c>
      <c r="O122" s="39">
        <v>3.1120000000000001</v>
      </c>
      <c r="P122" s="39">
        <v>0</v>
      </c>
      <c r="Q122" s="39">
        <v>0</v>
      </c>
      <c r="R122" s="39">
        <v>1.0580000000000001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0.13100000000000001</v>
      </c>
      <c r="AI122" s="39">
        <v>0</v>
      </c>
      <c r="AJ122" s="39">
        <v>3.944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3.0179999999999998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  <c r="AW122" s="39">
        <v>0</v>
      </c>
      <c r="AX122" s="39">
        <v>0</v>
      </c>
      <c r="AY122" s="39">
        <v>0</v>
      </c>
      <c r="AZ122" s="39">
        <v>0</v>
      </c>
      <c r="BA122" s="39">
        <v>0</v>
      </c>
      <c r="BB122" s="39">
        <v>1.4259999999999999</v>
      </c>
      <c r="BC122" s="39">
        <v>0</v>
      </c>
      <c r="BD122" s="39">
        <v>0.46300000000000002</v>
      </c>
      <c r="BE122" s="39">
        <v>0</v>
      </c>
      <c r="BF122" s="39">
        <v>0</v>
      </c>
      <c r="BG122" s="39">
        <v>0</v>
      </c>
      <c r="BH122" s="39">
        <v>3.387</v>
      </c>
      <c r="BI122" s="39">
        <v>0</v>
      </c>
      <c r="BJ122" s="39">
        <v>0</v>
      </c>
      <c r="BK122" s="39">
        <v>5.1999999999999998E-2</v>
      </c>
    </row>
    <row r="123" spans="1:63" x14ac:dyDescent="0.2">
      <c r="A123" s="30">
        <f t="shared" si="22"/>
        <v>2022</v>
      </c>
      <c r="D123" s="30">
        <f t="shared" si="23"/>
        <v>2</v>
      </c>
      <c r="E123" s="30">
        <f t="shared" si="14"/>
        <v>36</v>
      </c>
      <c r="F123" s="30">
        <f t="shared" si="15"/>
        <v>27</v>
      </c>
      <c r="G123" s="30">
        <f t="shared" si="16"/>
        <v>5</v>
      </c>
      <c r="H123" s="30">
        <f t="shared" si="17"/>
        <v>1</v>
      </c>
      <c r="I123" s="30">
        <f t="shared" si="18"/>
        <v>0</v>
      </c>
      <c r="J123" s="30">
        <f t="shared" si="19"/>
        <v>0</v>
      </c>
      <c r="K123" s="30">
        <f t="shared" si="20"/>
        <v>0</v>
      </c>
      <c r="L123" s="30">
        <f t="shared" si="21"/>
        <v>12</v>
      </c>
      <c r="M123" s="38">
        <v>44896</v>
      </c>
      <c r="N123" s="39">
        <v>7.8E-2</v>
      </c>
      <c r="O123" s="39">
        <v>6.7910000000000004</v>
      </c>
      <c r="P123" s="39">
        <v>0</v>
      </c>
      <c r="Q123" s="39">
        <v>94.757999999999996</v>
      </c>
      <c r="R123" s="39">
        <v>1.27</v>
      </c>
      <c r="S123" s="39">
        <v>5.4560000000000004</v>
      </c>
      <c r="T123" s="39">
        <v>0.48899999999999999</v>
      </c>
      <c r="U123" s="39">
        <v>3.1949999999999998</v>
      </c>
      <c r="V123" s="39">
        <v>0</v>
      </c>
      <c r="W123" s="39">
        <v>9.7919999999999998</v>
      </c>
      <c r="X123" s="39">
        <v>6.6379999999999999</v>
      </c>
      <c r="Y123" s="39">
        <v>0</v>
      </c>
      <c r="Z123" s="39">
        <v>0.63200000000000001</v>
      </c>
      <c r="AA123" s="39">
        <v>14.507999999999999</v>
      </c>
      <c r="AB123" s="39">
        <v>0</v>
      </c>
      <c r="AC123" s="39">
        <v>8.9469999999999992</v>
      </c>
      <c r="AD123" s="39">
        <v>0</v>
      </c>
      <c r="AE123" s="39">
        <v>30.677</v>
      </c>
      <c r="AF123" s="39">
        <v>13.832000000000001</v>
      </c>
      <c r="AG123" s="39">
        <v>0.36099999999999999</v>
      </c>
      <c r="AH123" s="39">
        <v>13.397</v>
      </c>
      <c r="AI123" s="39">
        <v>0</v>
      </c>
      <c r="AJ123" s="39">
        <v>8.7210000000000001</v>
      </c>
      <c r="AK123" s="39">
        <v>0</v>
      </c>
      <c r="AL123" s="39">
        <v>0</v>
      </c>
      <c r="AM123" s="39">
        <v>3.3450000000000002</v>
      </c>
      <c r="AN123" s="39">
        <v>0.16400000000000001</v>
      </c>
      <c r="AO123" s="39">
        <v>2.9169999999999998</v>
      </c>
      <c r="AP123" s="39">
        <v>6.1340000000000003</v>
      </c>
      <c r="AQ123" s="39">
        <v>2.0369999999999999</v>
      </c>
      <c r="AR123" s="39">
        <v>9.1660000000000004</v>
      </c>
      <c r="AS123" s="39">
        <v>0</v>
      </c>
      <c r="AT123" s="39">
        <v>6.9109999999999996</v>
      </c>
      <c r="AU123" s="39">
        <v>0</v>
      </c>
      <c r="AV123" s="39">
        <v>0</v>
      </c>
      <c r="AW123" s="39">
        <v>0.64500000000000002</v>
      </c>
      <c r="AX123" s="39">
        <v>0</v>
      </c>
      <c r="AY123" s="39">
        <v>3.9729999999999999</v>
      </c>
      <c r="AZ123" s="39">
        <v>0</v>
      </c>
      <c r="BA123" s="39">
        <v>7.5469999999999997</v>
      </c>
      <c r="BB123" s="39">
        <v>2.3740000000000001</v>
      </c>
      <c r="BC123" s="39">
        <v>2.6339999999999999</v>
      </c>
      <c r="BD123" s="39">
        <v>3.8809999999999998</v>
      </c>
      <c r="BE123" s="39">
        <v>0.26200000000000001</v>
      </c>
      <c r="BF123" s="39">
        <v>5.5659999999999998</v>
      </c>
      <c r="BG123" s="39">
        <v>0</v>
      </c>
      <c r="BH123" s="39">
        <v>4.2359999999999998</v>
      </c>
      <c r="BI123" s="39">
        <v>0.33400000000000002</v>
      </c>
      <c r="BJ123" s="39">
        <v>1.3089999999999999</v>
      </c>
      <c r="BK123" s="39">
        <v>0.871</v>
      </c>
    </row>
    <row r="124" spans="1:63" x14ac:dyDescent="0.2">
      <c r="A124" s="30">
        <f t="shared" si="22"/>
        <v>2023</v>
      </c>
      <c r="D124" s="30">
        <f t="shared" si="23"/>
        <v>1</v>
      </c>
      <c r="E124" s="30">
        <f t="shared" si="14"/>
        <v>36</v>
      </c>
      <c r="F124" s="30">
        <f t="shared" si="15"/>
        <v>31</v>
      </c>
      <c r="G124" s="30">
        <f t="shared" si="16"/>
        <v>2</v>
      </c>
      <c r="H124" s="30">
        <f t="shared" si="17"/>
        <v>0</v>
      </c>
      <c r="I124" s="30">
        <f t="shared" si="18"/>
        <v>0</v>
      </c>
      <c r="J124" s="30">
        <f t="shared" si="19"/>
        <v>0</v>
      </c>
      <c r="K124" s="30">
        <f t="shared" si="20"/>
        <v>0</v>
      </c>
      <c r="L124" s="30">
        <f t="shared" si="21"/>
        <v>1</v>
      </c>
      <c r="M124" s="38">
        <v>44927</v>
      </c>
      <c r="N124" s="39">
        <v>3.3149999999999999</v>
      </c>
      <c r="O124" s="39">
        <v>2.5289999999999999</v>
      </c>
      <c r="P124" s="39">
        <v>0</v>
      </c>
      <c r="Q124" s="39">
        <v>7.9</v>
      </c>
      <c r="R124" s="39">
        <v>0</v>
      </c>
      <c r="S124" s="39">
        <v>4.601</v>
      </c>
      <c r="T124" s="39">
        <v>0</v>
      </c>
      <c r="U124" s="39">
        <v>7.2649999999999997</v>
      </c>
      <c r="V124" s="39">
        <v>9.9760000000000009</v>
      </c>
      <c r="W124" s="39">
        <v>0</v>
      </c>
      <c r="X124" s="39">
        <v>0</v>
      </c>
      <c r="Y124" s="39">
        <v>12.666</v>
      </c>
      <c r="Z124" s="39">
        <v>34.520000000000003</v>
      </c>
      <c r="AA124" s="39">
        <v>0</v>
      </c>
      <c r="AB124" s="39">
        <v>6.766</v>
      </c>
      <c r="AC124" s="39">
        <v>0</v>
      </c>
      <c r="AD124" s="39">
        <v>4.9020000000000001</v>
      </c>
      <c r="AE124" s="39">
        <v>0</v>
      </c>
      <c r="AF124" s="39">
        <v>6.6479999999999997</v>
      </c>
      <c r="AG124" s="39">
        <v>2.5579999999999998</v>
      </c>
      <c r="AH124" s="39">
        <v>5.65</v>
      </c>
      <c r="AI124" s="39">
        <v>0.313</v>
      </c>
      <c r="AJ124" s="39">
        <v>0</v>
      </c>
      <c r="AK124" s="39">
        <v>8.3149999999999995</v>
      </c>
      <c r="AL124" s="39">
        <v>6.4240000000000004</v>
      </c>
      <c r="AM124" s="39">
        <v>0</v>
      </c>
      <c r="AN124" s="39">
        <v>0.32</v>
      </c>
      <c r="AO124" s="39">
        <v>8.9819999999999993</v>
      </c>
      <c r="AP124" s="39">
        <v>0.753</v>
      </c>
      <c r="AQ124" s="39">
        <v>3.0249999999999999</v>
      </c>
      <c r="AR124" s="39">
        <v>0</v>
      </c>
      <c r="AS124" s="39">
        <v>7.62</v>
      </c>
      <c r="AT124" s="39">
        <v>8.43</v>
      </c>
      <c r="AU124" s="39">
        <v>0</v>
      </c>
      <c r="AV124" s="39">
        <v>0</v>
      </c>
      <c r="AW124" s="39">
        <v>8.7929999999999993</v>
      </c>
      <c r="AX124" s="39">
        <v>1.407</v>
      </c>
      <c r="AY124" s="39">
        <v>0</v>
      </c>
      <c r="AZ124" s="39">
        <v>5.5650000000000004</v>
      </c>
      <c r="BA124" s="39">
        <v>1.8180000000000001</v>
      </c>
      <c r="BB124" s="39">
        <v>1.149</v>
      </c>
      <c r="BC124" s="39">
        <v>2.0710000000000002</v>
      </c>
      <c r="BD124" s="39">
        <v>0.28000000000000003</v>
      </c>
      <c r="BE124" s="39">
        <v>1.212</v>
      </c>
      <c r="BF124" s="39">
        <v>7.242</v>
      </c>
      <c r="BG124" s="39">
        <v>1.0999999999999999E-2</v>
      </c>
      <c r="BH124" s="39">
        <v>4.9660000000000002</v>
      </c>
      <c r="BI124" s="39">
        <v>2.4390000000000001</v>
      </c>
      <c r="BJ124" s="39">
        <v>1.7789999999999999</v>
      </c>
      <c r="BK124" s="39">
        <v>3.891</v>
      </c>
    </row>
    <row r="125" spans="1:63" x14ac:dyDescent="0.2">
      <c r="A125" s="30">
        <f t="shared" si="22"/>
        <v>2023</v>
      </c>
      <c r="D125" s="30">
        <f t="shared" si="23"/>
        <v>0</v>
      </c>
      <c r="E125" s="30">
        <f t="shared" si="14"/>
        <v>18</v>
      </c>
      <c r="F125" s="30">
        <f t="shared" si="15"/>
        <v>13</v>
      </c>
      <c r="G125" s="30">
        <f t="shared" si="16"/>
        <v>0</v>
      </c>
      <c r="H125" s="30">
        <f t="shared" si="17"/>
        <v>0</v>
      </c>
      <c r="I125" s="30">
        <f t="shared" si="18"/>
        <v>0</v>
      </c>
      <c r="J125" s="30">
        <f t="shared" si="19"/>
        <v>0</v>
      </c>
      <c r="K125" s="30">
        <f t="shared" si="20"/>
        <v>0</v>
      </c>
      <c r="L125" s="30">
        <f t="shared" si="21"/>
        <v>2</v>
      </c>
      <c r="M125" s="38">
        <v>44958</v>
      </c>
      <c r="N125" s="39">
        <v>0</v>
      </c>
      <c r="O125" s="39">
        <v>0</v>
      </c>
      <c r="P125" s="39">
        <v>1.431</v>
      </c>
      <c r="Q125" s="39">
        <v>0</v>
      </c>
      <c r="R125" s="39">
        <v>0</v>
      </c>
      <c r="S125" s="39">
        <v>0</v>
      </c>
      <c r="T125" s="39">
        <v>0.84399999999999997</v>
      </c>
      <c r="U125" s="39">
        <v>0</v>
      </c>
      <c r="V125" s="39">
        <v>2.089</v>
      </c>
      <c r="W125" s="39">
        <v>0</v>
      </c>
      <c r="X125" s="39">
        <v>0</v>
      </c>
      <c r="Y125" s="39">
        <v>8.4000000000000005E-2</v>
      </c>
      <c r="Z125" s="39">
        <v>0</v>
      </c>
      <c r="AA125" s="39">
        <v>2.0710000000000002</v>
      </c>
      <c r="AB125" s="39">
        <v>0</v>
      </c>
      <c r="AC125" s="39">
        <v>5.9909999999999997</v>
      </c>
      <c r="AD125" s="39">
        <v>0</v>
      </c>
      <c r="AE125" s="39">
        <v>3.153</v>
      </c>
      <c r="AF125" s="39">
        <v>0</v>
      </c>
      <c r="AG125" s="39">
        <v>0.754</v>
      </c>
      <c r="AH125" s="39">
        <v>1.1000000000000001</v>
      </c>
      <c r="AI125" s="39">
        <v>0</v>
      </c>
      <c r="AJ125" s="39">
        <v>0</v>
      </c>
      <c r="AK125" s="39">
        <v>4.3639999999999999</v>
      </c>
      <c r="AL125" s="39">
        <v>0</v>
      </c>
      <c r="AM125" s="39">
        <v>0</v>
      </c>
      <c r="AN125" s="39">
        <v>0</v>
      </c>
      <c r="AO125" s="39">
        <v>6.8029999999999999</v>
      </c>
      <c r="AP125" s="39">
        <v>0</v>
      </c>
      <c r="AQ125" s="39">
        <v>6.9139999999999997</v>
      </c>
      <c r="AR125" s="39">
        <v>0</v>
      </c>
      <c r="AS125" s="39">
        <v>8.1000000000000003E-2</v>
      </c>
      <c r="AT125" s="39">
        <v>1.28</v>
      </c>
      <c r="AU125" s="39">
        <v>0</v>
      </c>
      <c r="AV125" s="39">
        <v>3.0459999999999998</v>
      </c>
      <c r="AW125" s="39">
        <v>0</v>
      </c>
      <c r="AX125" s="39">
        <v>8.4250000000000007</v>
      </c>
      <c r="AY125" s="39">
        <v>0</v>
      </c>
      <c r="AZ125" s="39">
        <v>0</v>
      </c>
      <c r="BA125" s="39">
        <v>0</v>
      </c>
      <c r="BB125" s="39">
        <v>0</v>
      </c>
      <c r="BC125" s="39">
        <v>0</v>
      </c>
      <c r="BD125" s="39">
        <v>0</v>
      </c>
      <c r="BE125" s="39">
        <v>4.7370000000000001</v>
      </c>
      <c r="BF125" s="39">
        <v>0.13200000000000001</v>
      </c>
      <c r="BG125" s="39">
        <v>0</v>
      </c>
      <c r="BH125" s="39">
        <v>0</v>
      </c>
      <c r="BI125" s="39">
        <v>0</v>
      </c>
      <c r="BJ125" s="39">
        <v>0</v>
      </c>
      <c r="BK125" s="39">
        <v>0</v>
      </c>
    </row>
    <row r="126" spans="1:63" x14ac:dyDescent="0.2">
      <c r="A126" s="30">
        <f t="shared" si="22"/>
        <v>2023</v>
      </c>
      <c r="D126" s="30">
        <f t="shared" si="23"/>
        <v>0</v>
      </c>
      <c r="E126" s="30">
        <f t="shared" si="14"/>
        <v>23</v>
      </c>
      <c r="F126" s="30">
        <f t="shared" si="15"/>
        <v>13</v>
      </c>
      <c r="G126" s="30">
        <f t="shared" si="16"/>
        <v>0</v>
      </c>
      <c r="H126" s="30">
        <f t="shared" si="17"/>
        <v>0</v>
      </c>
      <c r="I126" s="30">
        <f t="shared" si="18"/>
        <v>0</v>
      </c>
      <c r="J126" s="30">
        <f t="shared" si="19"/>
        <v>0</v>
      </c>
      <c r="K126" s="30">
        <f t="shared" si="20"/>
        <v>0</v>
      </c>
      <c r="L126" s="30">
        <f t="shared" si="21"/>
        <v>3</v>
      </c>
      <c r="M126" s="38">
        <v>44986</v>
      </c>
      <c r="N126" s="39">
        <v>7.0000000000000001E-3</v>
      </c>
      <c r="O126" s="39">
        <v>0</v>
      </c>
      <c r="P126" s="39">
        <v>0</v>
      </c>
      <c r="Q126" s="39">
        <v>3.2000000000000001E-2</v>
      </c>
      <c r="R126" s="39">
        <v>0</v>
      </c>
      <c r="S126" s="39">
        <v>2.48</v>
      </c>
      <c r="T126" s="39">
        <v>2.3290000000000002</v>
      </c>
      <c r="U126" s="39">
        <v>0</v>
      </c>
      <c r="V126" s="39">
        <v>4.6710000000000003</v>
      </c>
      <c r="W126" s="39">
        <v>0</v>
      </c>
      <c r="X126" s="39">
        <v>0</v>
      </c>
      <c r="Y126" s="39">
        <v>2.9009999999999998</v>
      </c>
      <c r="Z126" s="39">
        <v>2.6360000000000001</v>
      </c>
      <c r="AA126" s="39">
        <v>1.393</v>
      </c>
      <c r="AB126" s="39">
        <v>2.492</v>
      </c>
      <c r="AC126" s="39">
        <v>0</v>
      </c>
      <c r="AD126" s="39">
        <v>0</v>
      </c>
      <c r="AE126" s="39">
        <v>0</v>
      </c>
      <c r="AF126" s="39">
        <v>0</v>
      </c>
      <c r="AG126" s="39">
        <v>0.83699999999999997</v>
      </c>
      <c r="AH126" s="39">
        <v>0.66700000000000004</v>
      </c>
      <c r="AI126" s="39">
        <v>0</v>
      </c>
      <c r="AJ126" s="39">
        <v>0</v>
      </c>
      <c r="AK126" s="39">
        <v>0</v>
      </c>
      <c r="AL126" s="39">
        <v>0.91600000000000004</v>
      </c>
      <c r="AM126" s="39">
        <v>0</v>
      </c>
      <c r="AN126" s="39">
        <v>0.318</v>
      </c>
      <c r="AO126" s="39">
        <v>0</v>
      </c>
      <c r="AP126" s="39">
        <v>0</v>
      </c>
      <c r="AQ126" s="39">
        <v>0.70699999999999996</v>
      </c>
      <c r="AR126" s="39">
        <v>0</v>
      </c>
      <c r="AS126" s="39">
        <v>0</v>
      </c>
      <c r="AT126" s="39">
        <v>0.49299999999999999</v>
      </c>
      <c r="AU126" s="39">
        <v>0</v>
      </c>
      <c r="AV126" s="39">
        <v>0</v>
      </c>
      <c r="AW126" s="39">
        <v>4.9809999999999999</v>
      </c>
      <c r="AX126" s="39">
        <v>0.44500000000000001</v>
      </c>
      <c r="AY126" s="39">
        <v>0</v>
      </c>
      <c r="AZ126" s="39">
        <v>0</v>
      </c>
      <c r="BA126" s="39">
        <v>0.13200000000000001</v>
      </c>
      <c r="BB126" s="39">
        <v>3.59</v>
      </c>
      <c r="BC126" s="39">
        <v>0</v>
      </c>
      <c r="BD126" s="39">
        <v>1.452</v>
      </c>
      <c r="BE126" s="39">
        <v>0</v>
      </c>
      <c r="BF126" s="39">
        <v>2.7280000000000002</v>
      </c>
      <c r="BG126" s="39">
        <v>0</v>
      </c>
      <c r="BH126" s="39">
        <v>1.361</v>
      </c>
      <c r="BI126" s="39">
        <v>0</v>
      </c>
      <c r="BJ126" s="39">
        <v>4.9219999999999997</v>
      </c>
      <c r="BK126" s="39">
        <v>0</v>
      </c>
    </row>
    <row r="127" spans="1:63" x14ac:dyDescent="0.2">
      <c r="A127" s="30">
        <f t="shared" si="22"/>
        <v>2023</v>
      </c>
      <c r="D127" s="30">
        <f t="shared" si="23"/>
        <v>0</v>
      </c>
      <c r="E127" s="30">
        <f t="shared" si="14"/>
        <v>2</v>
      </c>
      <c r="F127" s="30">
        <f t="shared" si="15"/>
        <v>1</v>
      </c>
      <c r="G127" s="30">
        <f t="shared" si="16"/>
        <v>0</v>
      </c>
      <c r="H127" s="30">
        <f t="shared" si="17"/>
        <v>0</v>
      </c>
      <c r="I127" s="30">
        <f t="shared" si="18"/>
        <v>0</v>
      </c>
      <c r="J127" s="30">
        <f t="shared" si="19"/>
        <v>0</v>
      </c>
      <c r="K127" s="30">
        <f t="shared" si="20"/>
        <v>0</v>
      </c>
      <c r="L127" s="30">
        <f t="shared" si="21"/>
        <v>4</v>
      </c>
      <c r="M127" s="38">
        <v>45017</v>
      </c>
      <c r="N127" s="39">
        <v>0.29199999999999998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0</v>
      </c>
      <c r="AT127" s="39">
        <v>0</v>
      </c>
      <c r="AU127" s="39">
        <v>0</v>
      </c>
      <c r="AV127" s="39">
        <v>1.3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  <c r="BB127" s="39">
        <v>0</v>
      </c>
      <c r="BC127" s="39">
        <v>0</v>
      </c>
      <c r="BD127" s="39">
        <v>0</v>
      </c>
      <c r="BE127" s="39">
        <v>0</v>
      </c>
      <c r="BF127" s="39">
        <v>0</v>
      </c>
      <c r="BG127" s="39">
        <v>0</v>
      </c>
      <c r="BH127" s="39">
        <v>0</v>
      </c>
      <c r="BI127" s="39">
        <v>0</v>
      </c>
      <c r="BJ127" s="39">
        <v>0</v>
      </c>
      <c r="BK127" s="39">
        <v>0</v>
      </c>
    </row>
    <row r="128" spans="1:63" x14ac:dyDescent="0.2">
      <c r="A128" s="30">
        <f t="shared" si="22"/>
        <v>2023</v>
      </c>
      <c r="D128" s="30">
        <f t="shared" si="23"/>
        <v>0</v>
      </c>
      <c r="E128" s="30">
        <f t="shared" si="14"/>
        <v>3</v>
      </c>
      <c r="F128" s="30">
        <f t="shared" si="15"/>
        <v>0</v>
      </c>
      <c r="G128" s="30">
        <f t="shared" si="16"/>
        <v>0</v>
      </c>
      <c r="H128" s="30">
        <f t="shared" si="17"/>
        <v>0</v>
      </c>
      <c r="I128" s="30">
        <f t="shared" si="18"/>
        <v>0</v>
      </c>
      <c r="J128" s="30">
        <f t="shared" si="19"/>
        <v>0</v>
      </c>
      <c r="K128" s="30">
        <f t="shared" si="20"/>
        <v>0</v>
      </c>
      <c r="L128" s="30">
        <f t="shared" si="21"/>
        <v>5</v>
      </c>
      <c r="M128" s="38">
        <v>45047</v>
      </c>
      <c r="N128" s="39">
        <v>0</v>
      </c>
      <c r="O128" s="39">
        <v>0</v>
      </c>
      <c r="P128" s="39">
        <v>0.99199999999999999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0.90500000000000003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0.61599999999999999</v>
      </c>
      <c r="BK128" s="39">
        <v>0</v>
      </c>
    </row>
    <row r="129" spans="1:63" x14ac:dyDescent="0.2">
      <c r="A129" s="30">
        <f t="shared" si="22"/>
        <v>2023</v>
      </c>
      <c r="D129" s="30">
        <f t="shared" si="23"/>
        <v>0</v>
      </c>
      <c r="E129" s="30">
        <f t="shared" si="14"/>
        <v>26</v>
      </c>
      <c r="F129" s="30">
        <f t="shared" si="15"/>
        <v>4</v>
      </c>
      <c r="G129" s="30">
        <f t="shared" si="16"/>
        <v>0</v>
      </c>
      <c r="H129" s="30">
        <f t="shared" si="17"/>
        <v>0</v>
      </c>
      <c r="I129" s="30">
        <f t="shared" si="18"/>
        <v>0</v>
      </c>
      <c r="J129" s="30">
        <f t="shared" si="19"/>
        <v>0</v>
      </c>
      <c r="K129" s="30">
        <f t="shared" si="20"/>
        <v>0</v>
      </c>
      <c r="L129" s="30">
        <f t="shared" si="21"/>
        <v>6</v>
      </c>
      <c r="M129" s="38">
        <v>45078</v>
      </c>
      <c r="N129" s="39">
        <v>0.52500000000000002</v>
      </c>
      <c r="O129" s="39">
        <v>0.873</v>
      </c>
      <c r="P129" s="39">
        <v>0</v>
      </c>
      <c r="Q129" s="39">
        <v>0.96499999999999997</v>
      </c>
      <c r="R129" s="39">
        <v>0</v>
      </c>
      <c r="S129" s="39">
        <v>0.46800000000000003</v>
      </c>
      <c r="T129" s="39">
        <v>0</v>
      </c>
      <c r="U129" s="39">
        <v>3.9E-2</v>
      </c>
      <c r="V129" s="39">
        <v>0</v>
      </c>
      <c r="W129" s="39">
        <v>0</v>
      </c>
      <c r="X129" s="39">
        <v>1.794</v>
      </c>
      <c r="Y129" s="39">
        <v>0</v>
      </c>
      <c r="Z129" s="39">
        <v>0</v>
      </c>
      <c r="AA129" s="39">
        <v>0</v>
      </c>
      <c r="AB129" s="39">
        <v>0.156</v>
      </c>
      <c r="AC129" s="39">
        <v>0.27</v>
      </c>
      <c r="AD129" s="39">
        <v>0.46</v>
      </c>
      <c r="AE129" s="39">
        <v>0.17199999999999999</v>
      </c>
      <c r="AF129" s="39">
        <v>1.171</v>
      </c>
      <c r="AG129" s="39">
        <v>0</v>
      </c>
      <c r="AH129" s="39">
        <v>2.3E-2</v>
      </c>
      <c r="AI129" s="39">
        <v>0</v>
      </c>
      <c r="AJ129" s="39">
        <v>0.88800000000000001</v>
      </c>
      <c r="AK129" s="39">
        <v>0</v>
      </c>
      <c r="AL129" s="39">
        <v>0.66100000000000003</v>
      </c>
      <c r="AM129" s="39">
        <v>0.47399999999999998</v>
      </c>
      <c r="AN129" s="39">
        <v>0</v>
      </c>
      <c r="AO129" s="39">
        <v>0</v>
      </c>
      <c r="AP129" s="39">
        <v>0.28799999999999998</v>
      </c>
      <c r="AQ129" s="39">
        <v>0.63200000000000001</v>
      </c>
      <c r="AR129" s="39">
        <v>0</v>
      </c>
      <c r="AS129" s="39">
        <v>0</v>
      </c>
      <c r="AT129" s="39">
        <v>0</v>
      </c>
      <c r="AU129" s="39">
        <v>1.768</v>
      </c>
      <c r="AV129" s="39">
        <v>0.35</v>
      </c>
      <c r="AW129" s="39">
        <v>0</v>
      </c>
      <c r="AX129" s="39">
        <v>0.13900000000000001</v>
      </c>
      <c r="AY129" s="39">
        <v>0</v>
      </c>
      <c r="AZ129" s="39">
        <v>0</v>
      </c>
      <c r="BA129" s="39">
        <v>0.55400000000000005</v>
      </c>
      <c r="BB129" s="39">
        <v>1.238</v>
      </c>
      <c r="BC129" s="39">
        <v>0</v>
      </c>
      <c r="BD129" s="39">
        <v>0.30199999999999999</v>
      </c>
      <c r="BE129" s="39">
        <v>0</v>
      </c>
      <c r="BF129" s="39">
        <v>0.96</v>
      </c>
      <c r="BG129" s="39">
        <v>0</v>
      </c>
      <c r="BH129" s="39">
        <v>0</v>
      </c>
      <c r="BI129" s="39">
        <v>0.55100000000000005</v>
      </c>
      <c r="BJ129" s="39">
        <v>0.28899999999999998</v>
      </c>
      <c r="BK129" s="39">
        <v>0</v>
      </c>
    </row>
    <row r="130" spans="1:63" x14ac:dyDescent="0.2">
      <c r="A130" s="30">
        <f t="shared" si="22"/>
        <v>2023</v>
      </c>
      <c r="D130" s="30">
        <f t="shared" si="23"/>
        <v>20</v>
      </c>
      <c r="E130" s="30">
        <f t="shared" si="14"/>
        <v>50</v>
      </c>
      <c r="F130" s="30">
        <f t="shared" si="15"/>
        <v>50</v>
      </c>
      <c r="G130" s="30">
        <f t="shared" si="16"/>
        <v>38</v>
      </c>
      <c r="H130" s="30">
        <f t="shared" si="17"/>
        <v>1</v>
      </c>
      <c r="I130" s="30">
        <f t="shared" si="18"/>
        <v>0</v>
      </c>
      <c r="J130" s="30">
        <f t="shared" si="19"/>
        <v>0</v>
      </c>
      <c r="K130" s="30">
        <f t="shared" si="20"/>
        <v>0</v>
      </c>
      <c r="L130" s="30">
        <f t="shared" si="21"/>
        <v>7</v>
      </c>
      <c r="M130" s="38">
        <v>45108</v>
      </c>
      <c r="N130" s="39">
        <v>24.321000000000002</v>
      </c>
      <c r="O130" s="39">
        <v>15.635999999999999</v>
      </c>
      <c r="P130" s="39">
        <v>25.571000000000002</v>
      </c>
      <c r="Q130" s="39">
        <v>12.43</v>
      </c>
      <c r="R130" s="39">
        <v>5.8819999999999997</v>
      </c>
      <c r="S130" s="39">
        <v>41.415999999999997</v>
      </c>
      <c r="T130" s="39">
        <v>9.7970000000000006</v>
      </c>
      <c r="U130" s="39">
        <v>32.505000000000003</v>
      </c>
      <c r="V130" s="39">
        <v>35.776000000000003</v>
      </c>
      <c r="W130" s="39">
        <v>6.9290000000000003</v>
      </c>
      <c r="X130" s="39">
        <v>12.523</v>
      </c>
      <c r="Y130" s="39">
        <v>26.158000000000001</v>
      </c>
      <c r="Z130" s="39">
        <v>5.4189999999999996</v>
      </c>
      <c r="AA130" s="39">
        <v>40.466000000000001</v>
      </c>
      <c r="AB130" s="39">
        <v>6.1680000000000001</v>
      </c>
      <c r="AC130" s="39">
        <v>40.244999999999997</v>
      </c>
      <c r="AD130" s="39">
        <v>12.802</v>
      </c>
      <c r="AE130" s="39">
        <v>29.131</v>
      </c>
      <c r="AF130" s="39">
        <v>21.85</v>
      </c>
      <c r="AG130" s="39">
        <v>19.553999999999998</v>
      </c>
      <c r="AH130" s="39">
        <v>28.54</v>
      </c>
      <c r="AI130" s="39">
        <v>12.907</v>
      </c>
      <c r="AJ130" s="39">
        <v>52.933999999999997</v>
      </c>
      <c r="AK130" s="39">
        <v>2.718</v>
      </c>
      <c r="AL130" s="39">
        <v>16.09</v>
      </c>
      <c r="AM130" s="39">
        <v>21.751999999999999</v>
      </c>
      <c r="AN130" s="39">
        <v>30.170999999999999</v>
      </c>
      <c r="AO130" s="39">
        <v>10.302</v>
      </c>
      <c r="AP130" s="39">
        <v>18.928999999999998</v>
      </c>
      <c r="AQ130" s="39">
        <v>22.198</v>
      </c>
      <c r="AR130" s="39">
        <v>31.599</v>
      </c>
      <c r="AS130" s="39">
        <v>11.109</v>
      </c>
      <c r="AT130" s="39">
        <v>32.125</v>
      </c>
      <c r="AU130" s="39">
        <v>9.0879999999999992</v>
      </c>
      <c r="AV130" s="39">
        <v>14.202</v>
      </c>
      <c r="AW130" s="39">
        <v>25.204000000000001</v>
      </c>
      <c r="AX130" s="39">
        <v>28.251999999999999</v>
      </c>
      <c r="AY130" s="39">
        <v>13.834</v>
      </c>
      <c r="AZ130" s="39">
        <v>3.8130000000000002</v>
      </c>
      <c r="BA130" s="39">
        <v>44.716999999999999</v>
      </c>
      <c r="BB130" s="39">
        <v>37.253999999999998</v>
      </c>
      <c r="BC130" s="39">
        <v>5.63</v>
      </c>
      <c r="BD130" s="39">
        <v>23.23</v>
      </c>
      <c r="BE130" s="39">
        <v>13.509</v>
      </c>
      <c r="BF130" s="39">
        <v>37.363999999999997</v>
      </c>
      <c r="BG130" s="39">
        <v>7.5810000000000004</v>
      </c>
      <c r="BH130" s="39">
        <v>35.249000000000002</v>
      </c>
      <c r="BI130" s="39">
        <v>6.3</v>
      </c>
      <c r="BJ130" s="39">
        <v>36.834000000000003</v>
      </c>
      <c r="BK130" s="39">
        <v>6.8449999999999998</v>
      </c>
    </row>
    <row r="131" spans="1:63" x14ac:dyDescent="0.2">
      <c r="A131" s="30">
        <f t="shared" si="22"/>
        <v>2023</v>
      </c>
      <c r="D131" s="30">
        <f t="shared" si="23"/>
        <v>1</v>
      </c>
      <c r="E131" s="30">
        <f t="shared" si="14"/>
        <v>49</v>
      </c>
      <c r="F131" s="30">
        <f t="shared" si="15"/>
        <v>46</v>
      </c>
      <c r="G131" s="30">
        <f t="shared" si="16"/>
        <v>5</v>
      </c>
      <c r="H131" s="30">
        <f t="shared" si="17"/>
        <v>0</v>
      </c>
      <c r="I131" s="30">
        <f t="shared" si="18"/>
        <v>0</v>
      </c>
      <c r="J131" s="30">
        <f t="shared" si="19"/>
        <v>0</v>
      </c>
      <c r="K131" s="30">
        <f t="shared" si="20"/>
        <v>0</v>
      </c>
      <c r="L131" s="30">
        <f t="shared" si="21"/>
        <v>8</v>
      </c>
      <c r="M131" s="38">
        <v>45139</v>
      </c>
      <c r="N131" s="39">
        <v>0.97799999999999998</v>
      </c>
      <c r="O131" s="39">
        <v>7.2910000000000004</v>
      </c>
      <c r="P131" s="39">
        <v>4.0990000000000002</v>
      </c>
      <c r="Q131" s="39">
        <v>2.262</v>
      </c>
      <c r="R131" s="39">
        <v>3.4460000000000002</v>
      </c>
      <c r="S131" s="39">
        <v>2.548</v>
      </c>
      <c r="T131" s="39">
        <v>1.169</v>
      </c>
      <c r="U131" s="39">
        <v>2.3980000000000001</v>
      </c>
      <c r="V131" s="39">
        <v>5.6779999999999999</v>
      </c>
      <c r="W131" s="39">
        <v>1.4890000000000001</v>
      </c>
      <c r="X131" s="39">
        <v>1.8440000000000001</v>
      </c>
      <c r="Y131" s="39">
        <v>3.1619999999999999</v>
      </c>
      <c r="Z131" s="39">
        <v>2.3860000000000001</v>
      </c>
      <c r="AA131" s="39">
        <v>2.141</v>
      </c>
      <c r="AB131" s="39">
        <v>3.6150000000000002</v>
      </c>
      <c r="AC131" s="39">
        <v>5.62</v>
      </c>
      <c r="AD131" s="39">
        <v>2.9750000000000001</v>
      </c>
      <c r="AE131" s="39">
        <v>3.6989999999999998</v>
      </c>
      <c r="AF131" s="39">
        <v>5.673</v>
      </c>
      <c r="AG131" s="39">
        <v>1.492</v>
      </c>
      <c r="AH131" s="39">
        <v>14.278</v>
      </c>
      <c r="AI131" s="39">
        <v>5.1390000000000002</v>
      </c>
      <c r="AJ131" s="39">
        <v>2.9940000000000002</v>
      </c>
      <c r="AK131" s="39">
        <v>7.82</v>
      </c>
      <c r="AL131" s="39">
        <v>4.2370000000000001</v>
      </c>
      <c r="AM131" s="39">
        <v>2.3839999999999999</v>
      </c>
      <c r="AN131" s="39">
        <v>5.3819999999999997</v>
      </c>
      <c r="AO131" s="39">
        <v>1.361</v>
      </c>
      <c r="AP131" s="39">
        <v>4.101</v>
      </c>
      <c r="AQ131" s="39">
        <v>3.2269999999999999</v>
      </c>
      <c r="AR131" s="39">
        <v>0.878</v>
      </c>
      <c r="AS131" s="39">
        <v>8.2840000000000007</v>
      </c>
      <c r="AT131" s="39">
        <v>3.077</v>
      </c>
      <c r="AU131" s="39">
        <v>10.596</v>
      </c>
      <c r="AV131" s="39">
        <v>0</v>
      </c>
      <c r="AW131" s="39">
        <v>10.981999999999999</v>
      </c>
      <c r="AX131" s="39">
        <v>2.044</v>
      </c>
      <c r="AY131" s="39">
        <v>3.5870000000000002</v>
      </c>
      <c r="AZ131" s="39">
        <v>1.2569999999999999</v>
      </c>
      <c r="BA131" s="39">
        <v>4.0890000000000004</v>
      </c>
      <c r="BB131" s="39">
        <v>1.3540000000000001</v>
      </c>
      <c r="BC131" s="39">
        <v>5.2569999999999997</v>
      </c>
      <c r="BD131" s="39">
        <v>0.32800000000000001</v>
      </c>
      <c r="BE131" s="39">
        <v>3.222</v>
      </c>
      <c r="BF131" s="39">
        <v>1.022</v>
      </c>
      <c r="BG131" s="39">
        <v>14.211</v>
      </c>
      <c r="BH131" s="39">
        <v>39.027999999999999</v>
      </c>
      <c r="BI131" s="39">
        <v>1.0900000000000001</v>
      </c>
      <c r="BJ131" s="39">
        <v>3.45</v>
      </c>
      <c r="BK131" s="39">
        <v>1.8879999999999999</v>
      </c>
    </row>
    <row r="132" spans="1:63" x14ac:dyDescent="0.2">
      <c r="A132" s="30">
        <f t="shared" si="22"/>
        <v>2023</v>
      </c>
      <c r="D132" s="30">
        <f t="shared" si="23"/>
        <v>3</v>
      </c>
      <c r="E132" s="30">
        <f t="shared" si="14"/>
        <v>49</v>
      </c>
      <c r="F132" s="30">
        <f t="shared" si="15"/>
        <v>46</v>
      </c>
      <c r="G132" s="30">
        <f t="shared" si="16"/>
        <v>19</v>
      </c>
      <c r="H132" s="30">
        <f t="shared" si="17"/>
        <v>0</v>
      </c>
      <c r="I132" s="30">
        <f t="shared" si="18"/>
        <v>0</v>
      </c>
      <c r="J132" s="30">
        <f t="shared" si="19"/>
        <v>0</v>
      </c>
      <c r="K132" s="30">
        <f t="shared" si="20"/>
        <v>0</v>
      </c>
      <c r="L132" s="30">
        <f t="shared" si="21"/>
        <v>9</v>
      </c>
      <c r="M132" s="38">
        <v>45170</v>
      </c>
      <c r="N132" s="39">
        <v>6.0309999999999997</v>
      </c>
      <c r="O132" s="39">
        <v>4.74</v>
      </c>
      <c r="P132" s="39">
        <v>3.1539999999999999</v>
      </c>
      <c r="Q132" s="39">
        <v>9.9459999999999997</v>
      </c>
      <c r="R132" s="39">
        <v>0.189</v>
      </c>
      <c r="S132" s="39">
        <v>17.096</v>
      </c>
      <c r="T132" s="39">
        <v>4.2830000000000004</v>
      </c>
      <c r="U132" s="39">
        <v>49.405000000000001</v>
      </c>
      <c r="V132" s="39">
        <v>4.6390000000000002</v>
      </c>
      <c r="W132" s="39">
        <v>10.907</v>
      </c>
      <c r="X132" s="39">
        <v>21.634</v>
      </c>
      <c r="Y132" s="39">
        <v>7.0999999999999994E-2</v>
      </c>
      <c r="Z132" s="39">
        <v>6.2080000000000002</v>
      </c>
      <c r="AA132" s="39">
        <v>9.4540000000000006</v>
      </c>
      <c r="AB132" s="39">
        <v>23.626999999999999</v>
      </c>
      <c r="AC132" s="39">
        <v>2.1349999999999998</v>
      </c>
      <c r="AD132" s="39">
        <v>5.1050000000000004</v>
      </c>
      <c r="AE132" s="39">
        <v>10.272</v>
      </c>
      <c r="AF132" s="39">
        <v>17.864000000000001</v>
      </c>
      <c r="AG132" s="39">
        <v>3.3140000000000001</v>
      </c>
      <c r="AH132" s="39">
        <v>1.1919999999999999</v>
      </c>
      <c r="AI132" s="39">
        <v>10.884</v>
      </c>
      <c r="AJ132" s="39">
        <v>2.6040000000000001</v>
      </c>
      <c r="AK132" s="39">
        <v>18.207999999999998</v>
      </c>
      <c r="AL132" s="39">
        <v>6.2939999999999996</v>
      </c>
      <c r="AM132" s="39">
        <v>4.0960000000000001</v>
      </c>
      <c r="AN132" s="39">
        <v>9.1010000000000009</v>
      </c>
      <c r="AO132" s="39">
        <v>2.5790000000000002</v>
      </c>
      <c r="AP132" s="39">
        <v>27.02</v>
      </c>
      <c r="AQ132" s="39">
        <v>2.3559999999999999</v>
      </c>
      <c r="AR132" s="39">
        <v>6.3780000000000001</v>
      </c>
      <c r="AS132" s="39">
        <v>17.472999999999999</v>
      </c>
      <c r="AT132" s="39">
        <v>0</v>
      </c>
      <c r="AU132" s="39">
        <v>27.279</v>
      </c>
      <c r="AV132" s="39">
        <v>4.0279999999999996</v>
      </c>
      <c r="AW132" s="39">
        <v>8.2010000000000005</v>
      </c>
      <c r="AX132" s="39">
        <v>14.887</v>
      </c>
      <c r="AY132" s="39">
        <v>6.6829999999999998</v>
      </c>
      <c r="AZ132" s="39">
        <v>0.375</v>
      </c>
      <c r="BA132" s="39">
        <v>21.783999999999999</v>
      </c>
      <c r="BB132" s="39">
        <v>4.3369999999999997</v>
      </c>
      <c r="BC132" s="39">
        <v>5.609</v>
      </c>
      <c r="BD132" s="39">
        <v>4.91</v>
      </c>
      <c r="BE132" s="39">
        <v>19.14</v>
      </c>
      <c r="BF132" s="39">
        <v>14.704000000000001</v>
      </c>
      <c r="BG132" s="39">
        <v>3.0169999999999999</v>
      </c>
      <c r="BH132" s="39">
        <v>19.603999999999999</v>
      </c>
      <c r="BI132" s="39">
        <v>17.859000000000002</v>
      </c>
      <c r="BJ132" s="39">
        <v>7.8289999999999997</v>
      </c>
      <c r="BK132" s="39">
        <v>10.608000000000001</v>
      </c>
    </row>
    <row r="133" spans="1:63" x14ac:dyDescent="0.2">
      <c r="A133" s="30">
        <f t="shared" si="22"/>
        <v>2023</v>
      </c>
      <c r="D133" s="30">
        <f t="shared" si="23"/>
        <v>0</v>
      </c>
      <c r="E133" s="30">
        <f t="shared" si="14"/>
        <v>39</v>
      </c>
      <c r="F133" s="30">
        <f t="shared" si="15"/>
        <v>26</v>
      </c>
      <c r="G133" s="30">
        <f t="shared" si="16"/>
        <v>6</v>
      </c>
      <c r="H133" s="30">
        <f t="shared" si="17"/>
        <v>0</v>
      </c>
      <c r="I133" s="30">
        <f t="shared" si="18"/>
        <v>0</v>
      </c>
      <c r="J133" s="30">
        <f t="shared" si="19"/>
        <v>0</v>
      </c>
      <c r="K133" s="30">
        <f t="shared" si="20"/>
        <v>0</v>
      </c>
      <c r="L133" s="30">
        <f t="shared" si="21"/>
        <v>10</v>
      </c>
      <c r="M133" s="38">
        <v>45200</v>
      </c>
      <c r="N133" s="39">
        <v>0</v>
      </c>
      <c r="O133" s="39">
        <v>6.1769999999999996</v>
      </c>
      <c r="P133" s="39">
        <v>0.34399999999999997</v>
      </c>
      <c r="Q133" s="39">
        <v>5.6109999999999998</v>
      </c>
      <c r="R133" s="39">
        <v>2.6539999999999999</v>
      </c>
      <c r="S133" s="39">
        <v>0.51900000000000002</v>
      </c>
      <c r="T133" s="39">
        <v>7.7930000000000001</v>
      </c>
      <c r="U133" s="39">
        <v>8.0239999999999991</v>
      </c>
      <c r="V133" s="39">
        <v>9.9280000000000008</v>
      </c>
      <c r="W133" s="39">
        <v>0</v>
      </c>
      <c r="X133" s="39">
        <v>0.76</v>
      </c>
      <c r="Y133" s="39">
        <v>3.0179999999999998</v>
      </c>
      <c r="Z133" s="39">
        <v>0.65200000000000002</v>
      </c>
      <c r="AA133" s="39">
        <v>1.355</v>
      </c>
      <c r="AB133" s="39">
        <v>0</v>
      </c>
      <c r="AC133" s="39">
        <v>10.664999999999999</v>
      </c>
      <c r="AD133" s="39">
        <v>10.465999999999999</v>
      </c>
      <c r="AE133" s="39">
        <v>2.528</v>
      </c>
      <c r="AF133" s="39">
        <v>0</v>
      </c>
      <c r="AG133" s="39">
        <v>5.0549999999999997</v>
      </c>
      <c r="AH133" s="39">
        <v>6.7370000000000001</v>
      </c>
      <c r="AI133" s="39">
        <v>0.83199999999999996</v>
      </c>
      <c r="AJ133" s="39">
        <v>0.66200000000000003</v>
      </c>
      <c r="AK133" s="39">
        <v>0.19800000000000001</v>
      </c>
      <c r="AL133" s="39">
        <v>8.3000000000000004E-2</v>
      </c>
      <c r="AM133" s="39">
        <v>0.81699999999999995</v>
      </c>
      <c r="AN133" s="39">
        <v>19.962</v>
      </c>
      <c r="AO133" s="39">
        <v>0</v>
      </c>
      <c r="AP133" s="39">
        <v>1.0660000000000001</v>
      </c>
      <c r="AQ133" s="39">
        <v>2.3260000000000001</v>
      </c>
      <c r="AR133" s="39">
        <v>0</v>
      </c>
      <c r="AS133" s="39">
        <v>14.368</v>
      </c>
      <c r="AT133" s="39">
        <v>0</v>
      </c>
      <c r="AU133" s="39">
        <v>1.974</v>
      </c>
      <c r="AV133" s="39">
        <v>0</v>
      </c>
      <c r="AW133" s="39">
        <v>3.7389999999999999</v>
      </c>
      <c r="AX133" s="39">
        <v>0</v>
      </c>
      <c r="AY133" s="39">
        <v>0.42199999999999999</v>
      </c>
      <c r="AZ133" s="39">
        <v>1.0029999999999999</v>
      </c>
      <c r="BA133" s="39">
        <v>0.621</v>
      </c>
      <c r="BB133" s="39">
        <v>5.81</v>
      </c>
      <c r="BC133" s="39">
        <v>0</v>
      </c>
      <c r="BD133" s="39">
        <v>0.13900000000000001</v>
      </c>
      <c r="BE133" s="39">
        <v>3.1589999999999998</v>
      </c>
      <c r="BF133" s="39">
        <v>14.503</v>
      </c>
      <c r="BG133" s="39">
        <v>1.403</v>
      </c>
      <c r="BH133" s="39">
        <v>12.037000000000001</v>
      </c>
      <c r="BI133" s="39">
        <v>0.36</v>
      </c>
      <c r="BJ133" s="39">
        <v>1.9430000000000001</v>
      </c>
      <c r="BK133" s="39">
        <v>0</v>
      </c>
    </row>
    <row r="134" spans="1:63" x14ac:dyDescent="0.2">
      <c r="A134" s="30">
        <f t="shared" si="22"/>
        <v>2023</v>
      </c>
      <c r="D134" s="30">
        <f t="shared" si="23"/>
        <v>0</v>
      </c>
      <c r="E134" s="30">
        <f t="shared" si="14"/>
        <v>6</v>
      </c>
      <c r="F134" s="30">
        <f t="shared" si="15"/>
        <v>0</v>
      </c>
      <c r="G134" s="30">
        <f t="shared" si="16"/>
        <v>0</v>
      </c>
      <c r="H134" s="30">
        <f t="shared" si="17"/>
        <v>0</v>
      </c>
      <c r="I134" s="30">
        <f t="shared" si="18"/>
        <v>0</v>
      </c>
      <c r="J134" s="30">
        <f t="shared" si="19"/>
        <v>0</v>
      </c>
      <c r="K134" s="30">
        <f t="shared" si="20"/>
        <v>0</v>
      </c>
      <c r="L134" s="30">
        <f t="shared" si="21"/>
        <v>11</v>
      </c>
      <c r="M134" s="38">
        <v>45231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0.41899999999999998</v>
      </c>
      <c r="W134" s="39">
        <v>0</v>
      </c>
      <c r="X134" s="39">
        <v>0</v>
      </c>
      <c r="Y134" s="39">
        <v>0</v>
      </c>
      <c r="Z134" s="39">
        <v>1.4999999999999999E-2</v>
      </c>
      <c r="AA134" s="39">
        <v>0</v>
      </c>
      <c r="AB134" s="39">
        <v>0</v>
      </c>
      <c r="AC134" s="39">
        <v>0</v>
      </c>
      <c r="AD134" s="39">
        <v>0</v>
      </c>
      <c r="AE134" s="39">
        <v>0.749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0.60599999999999998</v>
      </c>
      <c r="AM134" s="39">
        <v>0</v>
      </c>
      <c r="AN134" s="39">
        <v>0</v>
      </c>
      <c r="AO134" s="39">
        <v>0</v>
      </c>
      <c r="AP134" s="39">
        <v>0</v>
      </c>
      <c r="AQ134" s="39">
        <v>0</v>
      </c>
      <c r="AR134" s="39">
        <v>0</v>
      </c>
      <c r="AS134" s="39">
        <v>0</v>
      </c>
      <c r="AT134" s="39">
        <v>0.85299999999999998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  <c r="BB134" s="39">
        <v>0</v>
      </c>
      <c r="BC134" s="39">
        <v>0</v>
      </c>
      <c r="BD134" s="39">
        <v>0</v>
      </c>
      <c r="BE134" s="39">
        <v>0</v>
      </c>
      <c r="BF134" s="39">
        <v>0</v>
      </c>
      <c r="BG134" s="39">
        <v>0</v>
      </c>
      <c r="BH134" s="39">
        <v>0</v>
      </c>
      <c r="BI134" s="39">
        <v>0.27900000000000003</v>
      </c>
      <c r="BJ134" s="39">
        <v>0</v>
      </c>
      <c r="BK134" s="39">
        <v>0</v>
      </c>
    </row>
    <row r="135" spans="1:63" x14ac:dyDescent="0.2">
      <c r="A135" s="30">
        <f t="shared" si="22"/>
        <v>2023</v>
      </c>
      <c r="D135" s="30">
        <f t="shared" si="23"/>
        <v>4</v>
      </c>
      <c r="E135" s="30">
        <f t="shared" si="14"/>
        <v>43</v>
      </c>
      <c r="F135" s="30">
        <f t="shared" si="15"/>
        <v>35</v>
      </c>
      <c r="G135" s="30">
        <f t="shared" si="16"/>
        <v>12</v>
      </c>
      <c r="H135" s="30">
        <f t="shared" si="17"/>
        <v>0</v>
      </c>
      <c r="I135" s="30">
        <f t="shared" si="18"/>
        <v>0</v>
      </c>
      <c r="J135" s="30">
        <f t="shared" si="19"/>
        <v>0</v>
      </c>
      <c r="K135" s="30">
        <f t="shared" si="20"/>
        <v>0</v>
      </c>
      <c r="L135" s="30">
        <f t="shared" si="21"/>
        <v>12</v>
      </c>
      <c r="M135" s="38">
        <v>45261</v>
      </c>
      <c r="N135" s="39">
        <v>0</v>
      </c>
      <c r="O135" s="39">
        <v>10.395</v>
      </c>
      <c r="P135" s="39">
        <v>1.17</v>
      </c>
      <c r="Q135" s="39">
        <v>3.4060000000000001</v>
      </c>
      <c r="R135" s="39">
        <v>12.715999999999999</v>
      </c>
      <c r="S135" s="39">
        <v>1.2390000000000001</v>
      </c>
      <c r="T135" s="39">
        <v>25.106000000000002</v>
      </c>
      <c r="U135" s="39">
        <v>0</v>
      </c>
      <c r="V135" s="39">
        <v>2.137</v>
      </c>
      <c r="W135" s="39">
        <v>4.9649999999999999</v>
      </c>
      <c r="X135" s="39">
        <v>0.95199999999999996</v>
      </c>
      <c r="Y135" s="39">
        <v>1.6339999999999999</v>
      </c>
      <c r="Z135" s="39">
        <v>14.651</v>
      </c>
      <c r="AA135" s="39">
        <v>0</v>
      </c>
      <c r="AB135" s="39">
        <v>2.9710000000000001</v>
      </c>
      <c r="AC135" s="39">
        <v>0.75600000000000001</v>
      </c>
      <c r="AD135" s="39">
        <v>45.692</v>
      </c>
      <c r="AE135" s="39">
        <v>0</v>
      </c>
      <c r="AF135" s="39">
        <v>4.125</v>
      </c>
      <c r="AG135" s="39">
        <v>1.591</v>
      </c>
      <c r="AH135" s="39">
        <v>2.3860000000000001</v>
      </c>
      <c r="AI135" s="39">
        <v>5.41</v>
      </c>
      <c r="AJ135" s="39">
        <v>19.143000000000001</v>
      </c>
      <c r="AK135" s="39">
        <v>8.7999999999999995E-2</v>
      </c>
      <c r="AL135" s="39">
        <v>0.17399999999999999</v>
      </c>
      <c r="AM135" s="39">
        <v>7.7240000000000002</v>
      </c>
      <c r="AN135" s="39">
        <v>1.784</v>
      </c>
      <c r="AO135" s="39">
        <v>4.3769999999999998</v>
      </c>
      <c r="AP135" s="39">
        <v>4.4580000000000002</v>
      </c>
      <c r="AQ135" s="39">
        <v>0.73599999999999999</v>
      </c>
      <c r="AR135" s="39">
        <v>6.5389999999999997</v>
      </c>
      <c r="AS135" s="39">
        <v>0.65600000000000003</v>
      </c>
      <c r="AT135" s="39">
        <v>4.2380000000000004</v>
      </c>
      <c r="AU135" s="39">
        <v>1.101</v>
      </c>
      <c r="AV135" s="39">
        <v>0</v>
      </c>
      <c r="AW135" s="39">
        <v>18.251999999999999</v>
      </c>
      <c r="AX135" s="39">
        <v>41.701000000000001</v>
      </c>
      <c r="AY135" s="39">
        <v>0</v>
      </c>
      <c r="AZ135" s="39">
        <v>0</v>
      </c>
      <c r="BA135" s="39">
        <v>30.558</v>
      </c>
      <c r="BB135" s="39">
        <v>1.66</v>
      </c>
      <c r="BC135" s="39">
        <v>11.157999999999999</v>
      </c>
      <c r="BD135" s="39">
        <v>12.295</v>
      </c>
      <c r="BE135" s="39">
        <v>5.1999999999999998E-2</v>
      </c>
      <c r="BF135" s="39">
        <v>2.06</v>
      </c>
      <c r="BG135" s="39">
        <v>2.5449999999999999</v>
      </c>
      <c r="BH135" s="39">
        <v>3.3</v>
      </c>
      <c r="BI135" s="39">
        <v>2.3330000000000002</v>
      </c>
      <c r="BJ135" s="39">
        <v>0.74199999999999999</v>
      </c>
      <c r="BK135" s="39">
        <v>17.384</v>
      </c>
    </row>
    <row r="136" spans="1:63" x14ac:dyDescent="0.2">
      <c r="A136" s="30">
        <f t="shared" si="22"/>
        <v>2024</v>
      </c>
      <c r="D136" s="30">
        <f t="shared" si="23"/>
        <v>0</v>
      </c>
      <c r="E136" s="30">
        <f t="shared" si="14"/>
        <v>27</v>
      </c>
      <c r="F136" s="30">
        <f t="shared" si="15"/>
        <v>15</v>
      </c>
      <c r="G136" s="30">
        <f t="shared" si="16"/>
        <v>1</v>
      </c>
      <c r="H136" s="30">
        <f t="shared" si="17"/>
        <v>0</v>
      </c>
      <c r="I136" s="30">
        <f t="shared" si="18"/>
        <v>0</v>
      </c>
      <c r="J136" s="30">
        <f t="shared" si="19"/>
        <v>0</v>
      </c>
      <c r="K136" s="30">
        <f t="shared" si="20"/>
        <v>0</v>
      </c>
      <c r="L136" s="30">
        <f t="shared" si="21"/>
        <v>1</v>
      </c>
      <c r="M136" s="38">
        <v>45292</v>
      </c>
      <c r="N136" s="39">
        <v>0</v>
      </c>
      <c r="O136" s="39">
        <v>0.66</v>
      </c>
      <c r="P136" s="39">
        <v>2.1819999999999999</v>
      </c>
      <c r="Q136" s="39">
        <v>0</v>
      </c>
      <c r="R136" s="39">
        <v>0.81</v>
      </c>
      <c r="S136" s="39">
        <v>0</v>
      </c>
      <c r="T136" s="39">
        <v>0</v>
      </c>
      <c r="U136" s="39">
        <v>0</v>
      </c>
      <c r="V136" s="39">
        <v>0.28599999999999998</v>
      </c>
      <c r="W136" s="39">
        <v>1.256</v>
      </c>
      <c r="X136" s="39">
        <v>0</v>
      </c>
      <c r="Y136" s="39">
        <v>10.379</v>
      </c>
      <c r="Z136" s="39">
        <v>0.75900000000000001</v>
      </c>
      <c r="AA136" s="39">
        <v>0</v>
      </c>
      <c r="AB136" s="39">
        <v>0.67800000000000005</v>
      </c>
      <c r="AC136" s="39">
        <v>6.4189999999999996</v>
      </c>
      <c r="AD136" s="39">
        <v>0</v>
      </c>
      <c r="AE136" s="39">
        <v>9.56</v>
      </c>
      <c r="AF136" s="39">
        <v>0.246</v>
      </c>
      <c r="AG136" s="39">
        <v>1.321</v>
      </c>
      <c r="AH136" s="39">
        <v>3.2000000000000001E-2</v>
      </c>
      <c r="AI136" s="39">
        <v>0.80200000000000005</v>
      </c>
      <c r="AJ136" s="39">
        <v>2.0499999999999998</v>
      </c>
      <c r="AK136" s="39">
        <v>0</v>
      </c>
      <c r="AL136" s="39">
        <v>0</v>
      </c>
      <c r="AM136" s="39">
        <v>0</v>
      </c>
      <c r="AN136" s="39">
        <v>0.38900000000000001</v>
      </c>
      <c r="AO136" s="39">
        <v>2.34</v>
      </c>
      <c r="AP136" s="39">
        <v>0</v>
      </c>
      <c r="AQ136" s="39">
        <v>3.0390000000000001</v>
      </c>
      <c r="AR136" s="39">
        <v>0</v>
      </c>
      <c r="AS136" s="39">
        <v>7.9089999999999998</v>
      </c>
      <c r="AT136" s="39">
        <v>0.9</v>
      </c>
      <c r="AU136" s="39">
        <v>2.17</v>
      </c>
      <c r="AV136" s="39">
        <v>2.9020000000000001</v>
      </c>
      <c r="AW136" s="39">
        <v>0</v>
      </c>
      <c r="AX136" s="39">
        <v>3.3090000000000002</v>
      </c>
      <c r="AY136" s="39">
        <v>0</v>
      </c>
      <c r="AZ136" s="39">
        <v>3.4590000000000001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7.0999999999999994E-2</v>
      </c>
      <c r="BH136" s="39">
        <v>0</v>
      </c>
      <c r="BI136" s="39">
        <v>9.8450000000000006</v>
      </c>
      <c r="BJ136" s="39">
        <v>0.255</v>
      </c>
      <c r="BK136" s="39">
        <v>0</v>
      </c>
    </row>
    <row r="137" spans="1:63" x14ac:dyDescent="0.2">
      <c r="A137" s="30">
        <f t="shared" si="22"/>
        <v>2024</v>
      </c>
      <c r="D137" s="30">
        <f t="shared" si="23"/>
        <v>0</v>
      </c>
      <c r="E137" s="30">
        <f t="shared" si="14"/>
        <v>21</v>
      </c>
      <c r="F137" s="30">
        <f t="shared" si="15"/>
        <v>11</v>
      </c>
      <c r="G137" s="30">
        <f t="shared" si="16"/>
        <v>0</v>
      </c>
      <c r="H137" s="30">
        <f t="shared" si="17"/>
        <v>0</v>
      </c>
      <c r="I137" s="30">
        <f t="shared" si="18"/>
        <v>0</v>
      </c>
      <c r="J137" s="30">
        <f t="shared" si="19"/>
        <v>0</v>
      </c>
      <c r="K137" s="30">
        <f t="shared" si="20"/>
        <v>0</v>
      </c>
      <c r="L137" s="30">
        <f t="shared" si="21"/>
        <v>2</v>
      </c>
      <c r="M137" s="38">
        <v>45323</v>
      </c>
      <c r="N137" s="39">
        <v>3.988</v>
      </c>
      <c r="O137" s="39">
        <v>0</v>
      </c>
      <c r="P137" s="39">
        <v>0</v>
      </c>
      <c r="Q137" s="39">
        <v>0.67</v>
      </c>
      <c r="R137" s="39">
        <v>0</v>
      </c>
      <c r="S137" s="39">
        <v>0</v>
      </c>
      <c r="T137" s="39">
        <v>0</v>
      </c>
      <c r="U137" s="39">
        <v>3.7650000000000001</v>
      </c>
      <c r="V137" s="39">
        <v>0</v>
      </c>
      <c r="W137" s="39">
        <v>0.113</v>
      </c>
      <c r="X137" s="39">
        <v>1.6279999999999999</v>
      </c>
      <c r="Y137" s="39">
        <v>0</v>
      </c>
      <c r="Z137" s="39">
        <v>0</v>
      </c>
      <c r="AA137" s="39">
        <v>0.11600000000000001</v>
      </c>
      <c r="AB137" s="39">
        <v>0</v>
      </c>
      <c r="AC137" s="39">
        <v>0.20799999999999999</v>
      </c>
      <c r="AD137" s="39">
        <v>0.49299999999999999</v>
      </c>
      <c r="AE137" s="39">
        <v>0</v>
      </c>
      <c r="AF137" s="39">
        <v>7.1020000000000003</v>
      </c>
      <c r="AG137" s="39">
        <v>0</v>
      </c>
      <c r="AH137" s="39">
        <v>1.5149999999999999</v>
      </c>
      <c r="AI137" s="39">
        <v>0</v>
      </c>
      <c r="AJ137" s="39">
        <v>0</v>
      </c>
      <c r="AK137" s="39">
        <v>1.4319999999999999</v>
      </c>
      <c r="AL137" s="39">
        <v>1.04</v>
      </c>
      <c r="AM137" s="39">
        <v>0</v>
      </c>
      <c r="AN137" s="39">
        <v>0</v>
      </c>
      <c r="AO137" s="39">
        <v>1.042</v>
      </c>
      <c r="AP137" s="39">
        <v>0.251</v>
      </c>
      <c r="AQ137" s="39">
        <v>0</v>
      </c>
      <c r="AR137" s="39">
        <v>0</v>
      </c>
      <c r="AS137" s="39">
        <v>4.0599999999999996</v>
      </c>
      <c r="AT137" s="39">
        <v>0</v>
      </c>
      <c r="AU137" s="39">
        <v>0.71399999999999997</v>
      </c>
      <c r="AV137" s="39">
        <v>0</v>
      </c>
      <c r="AW137" s="39">
        <v>3.5640000000000001</v>
      </c>
      <c r="AX137" s="39">
        <v>0.747</v>
      </c>
      <c r="AY137" s="39">
        <v>0</v>
      </c>
      <c r="AZ137" s="39">
        <v>0</v>
      </c>
      <c r="BA137" s="39">
        <v>0.04</v>
      </c>
      <c r="BB137" s="39">
        <v>1.8640000000000001</v>
      </c>
      <c r="BC137" s="39">
        <v>0</v>
      </c>
      <c r="BD137" s="39">
        <v>0</v>
      </c>
      <c r="BE137" s="39">
        <v>0.997</v>
      </c>
      <c r="BF137" s="39">
        <v>0</v>
      </c>
      <c r="BG137" s="39">
        <v>0</v>
      </c>
      <c r="BH137" s="39">
        <v>0</v>
      </c>
      <c r="BI137" s="39">
        <v>0</v>
      </c>
      <c r="BJ137" s="39">
        <v>0</v>
      </c>
      <c r="BK137" s="39">
        <v>0</v>
      </c>
    </row>
    <row r="138" spans="1:63" x14ac:dyDescent="0.2">
      <c r="A138" s="30">
        <f t="shared" si="22"/>
        <v>2024</v>
      </c>
      <c r="D138" s="30">
        <f t="shared" si="23"/>
        <v>0</v>
      </c>
      <c r="E138" s="30">
        <f t="shared" si="14"/>
        <v>31</v>
      </c>
      <c r="F138" s="30">
        <f t="shared" si="15"/>
        <v>23</v>
      </c>
      <c r="G138" s="30">
        <f t="shared" si="16"/>
        <v>2</v>
      </c>
      <c r="H138" s="30">
        <f t="shared" si="17"/>
        <v>0</v>
      </c>
      <c r="I138" s="30">
        <f t="shared" si="18"/>
        <v>0</v>
      </c>
      <c r="J138" s="30">
        <f t="shared" si="19"/>
        <v>0</v>
      </c>
      <c r="K138" s="30">
        <f t="shared" si="20"/>
        <v>0</v>
      </c>
      <c r="L138" s="30">
        <f t="shared" si="21"/>
        <v>3</v>
      </c>
      <c r="M138" s="38">
        <v>45352</v>
      </c>
      <c r="N138" s="39">
        <v>0</v>
      </c>
      <c r="O138" s="39">
        <v>3.0259999999999998</v>
      </c>
      <c r="P138" s="39">
        <v>0.84299999999999997</v>
      </c>
      <c r="Q138" s="39">
        <v>1.5860000000000001</v>
      </c>
      <c r="R138" s="39">
        <v>0</v>
      </c>
      <c r="S138" s="39">
        <v>3.1520000000000001</v>
      </c>
      <c r="T138" s="39">
        <v>1.633</v>
      </c>
      <c r="U138" s="39">
        <v>0.155</v>
      </c>
      <c r="V138" s="39">
        <v>0</v>
      </c>
      <c r="W138" s="39">
        <v>2.0590000000000002</v>
      </c>
      <c r="X138" s="39">
        <v>0</v>
      </c>
      <c r="Y138" s="39">
        <v>1.571</v>
      </c>
      <c r="Z138" s="39">
        <v>20.428000000000001</v>
      </c>
      <c r="AA138" s="39">
        <v>0</v>
      </c>
      <c r="AB138" s="39">
        <v>0</v>
      </c>
      <c r="AC138" s="39">
        <v>4.109</v>
      </c>
      <c r="AD138" s="39">
        <v>2.21</v>
      </c>
      <c r="AE138" s="39">
        <v>0</v>
      </c>
      <c r="AF138" s="39">
        <v>0</v>
      </c>
      <c r="AG138" s="39">
        <v>0.26100000000000001</v>
      </c>
      <c r="AH138" s="39">
        <v>6.9939999999999998</v>
      </c>
      <c r="AI138" s="39">
        <v>0</v>
      </c>
      <c r="AJ138" s="39">
        <v>0</v>
      </c>
      <c r="AK138" s="39">
        <v>0</v>
      </c>
      <c r="AL138" s="39">
        <v>0.38500000000000001</v>
      </c>
      <c r="AM138" s="39">
        <v>1.212</v>
      </c>
      <c r="AN138" s="39">
        <v>0</v>
      </c>
      <c r="AO138" s="39">
        <v>8.1440000000000001</v>
      </c>
      <c r="AP138" s="39">
        <v>0</v>
      </c>
      <c r="AQ138" s="39">
        <v>1.5449999999999999</v>
      </c>
      <c r="AR138" s="39">
        <v>0</v>
      </c>
      <c r="AS138" s="39">
        <v>2.48</v>
      </c>
      <c r="AT138" s="39">
        <v>0.218</v>
      </c>
      <c r="AU138" s="39">
        <v>1.1850000000000001</v>
      </c>
      <c r="AV138" s="39">
        <v>1.274</v>
      </c>
      <c r="AW138" s="39">
        <v>0.746</v>
      </c>
      <c r="AX138" s="39">
        <v>0</v>
      </c>
      <c r="AY138" s="39">
        <v>5.4870000000000001</v>
      </c>
      <c r="AZ138" s="39">
        <v>3.609</v>
      </c>
      <c r="BA138" s="39">
        <v>0</v>
      </c>
      <c r="BB138" s="39">
        <v>17.05</v>
      </c>
      <c r="BC138" s="39">
        <v>0.41099999999999998</v>
      </c>
      <c r="BD138" s="39">
        <v>0</v>
      </c>
      <c r="BE138" s="39">
        <v>6.0629999999999997</v>
      </c>
      <c r="BF138" s="39">
        <v>1.698</v>
      </c>
      <c r="BG138" s="39">
        <v>0</v>
      </c>
      <c r="BH138" s="39">
        <v>0</v>
      </c>
      <c r="BI138" s="39">
        <v>2.1360000000000001</v>
      </c>
      <c r="BJ138" s="39">
        <v>3.5030000000000001</v>
      </c>
      <c r="BK138" s="39">
        <v>0.84299999999999997</v>
      </c>
    </row>
    <row r="139" spans="1:63" x14ac:dyDescent="0.2">
      <c r="A139" s="30">
        <f t="shared" si="22"/>
        <v>2024</v>
      </c>
      <c r="D139" s="30">
        <f t="shared" si="23"/>
        <v>0</v>
      </c>
      <c r="E139" s="30">
        <f t="shared" si="14"/>
        <v>2</v>
      </c>
      <c r="F139" s="30">
        <f t="shared" si="15"/>
        <v>0</v>
      </c>
      <c r="G139" s="30">
        <f t="shared" si="16"/>
        <v>0</v>
      </c>
      <c r="H139" s="30">
        <f t="shared" si="17"/>
        <v>0</v>
      </c>
      <c r="I139" s="30">
        <f t="shared" si="18"/>
        <v>0</v>
      </c>
      <c r="J139" s="30">
        <f t="shared" si="19"/>
        <v>0</v>
      </c>
      <c r="K139" s="30">
        <f t="shared" si="20"/>
        <v>0</v>
      </c>
      <c r="L139" s="30">
        <f t="shared" si="21"/>
        <v>4</v>
      </c>
      <c r="M139" s="38">
        <v>45383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0.53600000000000003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  <c r="BB139" s="39">
        <v>0.36099999999999999</v>
      </c>
      <c r="BC139" s="39">
        <v>0</v>
      </c>
      <c r="BD139" s="39">
        <v>0</v>
      </c>
      <c r="BE139" s="39">
        <v>0</v>
      </c>
      <c r="BF139" s="39">
        <v>0</v>
      </c>
      <c r="BG139" s="39">
        <v>0</v>
      </c>
      <c r="BH139" s="39">
        <v>0</v>
      </c>
      <c r="BI139" s="39">
        <v>0</v>
      </c>
      <c r="BJ139" s="39">
        <v>0</v>
      </c>
      <c r="BK139" s="39">
        <v>0</v>
      </c>
    </row>
    <row r="140" spans="1:63" x14ac:dyDescent="0.2">
      <c r="A140" s="30">
        <f t="shared" si="22"/>
        <v>2024</v>
      </c>
      <c r="D140" s="30">
        <f t="shared" si="23"/>
        <v>0</v>
      </c>
      <c r="E140" s="30">
        <f t="shared" si="14"/>
        <v>2</v>
      </c>
      <c r="F140" s="30">
        <f t="shared" si="15"/>
        <v>0</v>
      </c>
      <c r="G140" s="30">
        <f t="shared" si="16"/>
        <v>0</v>
      </c>
      <c r="H140" s="30">
        <f t="shared" si="17"/>
        <v>0</v>
      </c>
      <c r="I140" s="30">
        <f t="shared" si="18"/>
        <v>0</v>
      </c>
      <c r="J140" s="30">
        <f t="shared" si="19"/>
        <v>0</v>
      </c>
      <c r="K140" s="30">
        <f t="shared" si="20"/>
        <v>0</v>
      </c>
      <c r="L140" s="30">
        <f t="shared" si="21"/>
        <v>5</v>
      </c>
      <c r="M140" s="38">
        <v>45413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0.68600000000000005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3.3000000000000002E-2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</row>
    <row r="141" spans="1:63" x14ac:dyDescent="0.2">
      <c r="A141" s="30">
        <f t="shared" si="22"/>
        <v>2024</v>
      </c>
      <c r="D141" s="30">
        <f t="shared" si="23"/>
        <v>0</v>
      </c>
      <c r="E141" s="30">
        <f t="shared" si="14"/>
        <v>37</v>
      </c>
      <c r="F141" s="30">
        <f t="shared" si="15"/>
        <v>14</v>
      </c>
      <c r="G141" s="30">
        <f t="shared" si="16"/>
        <v>1</v>
      </c>
      <c r="H141" s="30">
        <f t="shared" si="17"/>
        <v>0</v>
      </c>
      <c r="I141" s="30">
        <f t="shared" si="18"/>
        <v>0</v>
      </c>
      <c r="J141" s="30">
        <f t="shared" si="19"/>
        <v>0</v>
      </c>
      <c r="K141" s="30">
        <f t="shared" si="20"/>
        <v>0</v>
      </c>
      <c r="L141" s="30">
        <f t="shared" si="21"/>
        <v>6</v>
      </c>
      <c r="M141" s="38">
        <v>45444</v>
      </c>
      <c r="N141" s="39">
        <v>0.85499999999999998</v>
      </c>
      <c r="O141" s="39">
        <v>2.8679999999999999</v>
      </c>
      <c r="P141" s="39">
        <v>0</v>
      </c>
      <c r="Q141" s="39">
        <v>1.2330000000000001</v>
      </c>
      <c r="R141" s="39">
        <v>0.189</v>
      </c>
      <c r="S141" s="39">
        <v>0.73</v>
      </c>
      <c r="T141" s="39">
        <v>0.224</v>
      </c>
      <c r="U141" s="39">
        <v>0.34</v>
      </c>
      <c r="V141" s="39">
        <v>0.70099999999999996</v>
      </c>
      <c r="W141" s="39">
        <v>0.49399999999999999</v>
      </c>
      <c r="X141" s="39">
        <v>9.2739999999999991</v>
      </c>
      <c r="Y141" s="39">
        <v>0</v>
      </c>
      <c r="Z141" s="39">
        <v>0.52800000000000002</v>
      </c>
      <c r="AA141" s="39">
        <v>0.73099999999999998</v>
      </c>
      <c r="AB141" s="39">
        <v>0.15</v>
      </c>
      <c r="AC141" s="39">
        <v>0.42199999999999999</v>
      </c>
      <c r="AD141" s="39">
        <v>0.51500000000000001</v>
      </c>
      <c r="AE141" s="39">
        <v>0</v>
      </c>
      <c r="AF141" s="39">
        <v>0</v>
      </c>
      <c r="AG141" s="39">
        <v>0.311</v>
      </c>
      <c r="AH141" s="39">
        <v>0</v>
      </c>
      <c r="AI141" s="39">
        <v>1.3120000000000001</v>
      </c>
      <c r="AJ141" s="39">
        <v>0.38500000000000001</v>
      </c>
      <c r="AK141" s="39">
        <v>0.44400000000000001</v>
      </c>
      <c r="AL141" s="39">
        <v>5.2999999999999999E-2</v>
      </c>
      <c r="AM141" s="39">
        <v>10.161</v>
      </c>
      <c r="AN141" s="39">
        <v>0</v>
      </c>
      <c r="AO141" s="39">
        <v>1.2909999999999999</v>
      </c>
      <c r="AP141" s="39">
        <v>0.30099999999999999</v>
      </c>
      <c r="AQ141" s="39">
        <v>0.27300000000000002</v>
      </c>
      <c r="AR141" s="39">
        <v>0.77900000000000003</v>
      </c>
      <c r="AS141" s="39">
        <v>0</v>
      </c>
      <c r="AT141" s="39">
        <v>2.617</v>
      </c>
      <c r="AU141" s="39">
        <v>1.4079999999999999</v>
      </c>
      <c r="AV141" s="39">
        <v>0.45300000000000001</v>
      </c>
      <c r="AW141" s="39">
        <v>0.92100000000000004</v>
      </c>
      <c r="AX141" s="39">
        <v>4.2690000000000001</v>
      </c>
      <c r="AY141" s="39">
        <v>0</v>
      </c>
      <c r="AZ141" s="39">
        <v>1.087</v>
      </c>
      <c r="BA141" s="39">
        <v>7.4999999999999997E-2</v>
      </c>
      <c r="BB141" s="39">
        <v>0</v>
      </c>
      <c r="BC141" s="39">
        <v>1.3169999999999999</v>
      </c>
      <c r="BD141" s="39">
        <v>0</v>
      </c>
      <c r="BE141" s="39">
        <v>1.4710000000000001</v>
      </c>
      <c r="BF141" s="39">
        <v>2.851</v>
      </c>
      <c r="BG141" s="39">
        <v>0</v>
      </c>
      <c r="BH141" s="39">
        <v>0.35099999999999998</v>
      </c>
      <c r="BI141" s="39">
        <v>0</v>
      </c>
      <c r="BJ141" s="39">
        <v>0</v>
      </c>
      <c r="BK141" s="39">
        <v>4.5570000000000004</v>
      </c>
    </row>
    <row r="142" spans="1:63" x14ac:dyDescent="0.2">
      <c r="A142" s="30">
        <f t="shared" si="22"/>
        <v>2024</v>
      </c>
      <c r="D142" s="30">
        <f t="shared" si="23"/>
        <v>2</v>
      </c>
      <c r="E142" s="30">
        <f t="shared" si="14"/>
        <v>50</v>
      </c>
      <c r="F142" s="30">
        <f t="shared" si="15"/>
        <v>48</v>
      </c>
      <c r="G142" s="30">
        <f t="shared" si="16"/>
        <v>13</v>
      </c>
      <c r="H142" s="30">
        <f t="shared" si="17"/>
        <v>0</v>
      </c>
      <c r="I142" s="30">
        <f t="shared" si="18"/>
        <v>0</v>
      </c>
      <c r="J142" s="30">
        <f t="shared" si="19"/>
        <v>0</v>
      </c>
      <c r="K142" s="30">
        <f t="shared" si="20"/>
        <v>0</v>
      </c>
      <c r="L142" s="30">
        <f t="shared" si="21"/>
        <v>7</v>
      </c>
      <c r="M142" s="38">
        <v>45474</v>
      </c>
      <c r="N142" s="39">
        <v>16.385000000000002</v>
      </c>
      <c r="O142" s="39">
        <v>1.425</v>
      </c>
      <c r="P142" s="39">
        <v>20.364000000000001</v>
      </c>
      <c r="Q142" s="39">
        <v>0.433</v>
      </c>
      <c r="R142" s="39">
        <v>7.7930000000000001</v>
      </c>
      <c r="S142" s="39">
        <v>2.7360000000000002</v>
      </c>
      <c r="T142" s="39">
        <v>2.0720000000000001</v>
      </c>
      <c r="U142" s="39">
        <v>30.082000000000001</v>
      </c>
      <c r="V142" s="39">
        <v>9.827</v>
      </c>
      <c r="W142" s="39">
        <v>2.0449999999999999</v>
      </c>
      <c r="X142" s="39">
        <v>0.495</v>
      </c>
      <c r="Y142" s="39">
        <v>33.39</v>
      </c>
      <c r="Z142" s="39">
        <v>6.1449999999999996</v>
      </c>
      <c r="AA142" s="39">
        <v>3.4590000000000001</v>
      </c>
      <c r="AB142" s="39">
        <v>13.025</v>
      </c>
      <c r="AC142" s="39">
        <v>1.17</v>
      </c>
      <c r="AD142" s="39">
        <v>4.0599999999999996</v>
      </c>
      <c r="AE142" s="39">
        <v>5.3780000000000001</v>
      </c>
      <c r="AF142" s="39">
        <v>16.007000000000001</v>
      </c>
      <c r="AG142" s="39">
        <v>3.7120000000000002</v>
      </c>
      <c r="AH142" s="39">
        <v>13.065</v>
      </c>
      <c r="AI142" s="39">
        <v>2.4119999999999999</v>
      </c>
      <c r="AJ142" s="39">
        <v>1.706</v>
      </c>
      <c r="AK142" s="39">
        <v>22.733000000000001</v>
      </c>
      <c r="AL142" s="39">
        <v>2.3039999999999998</v>
      </c>
      <c r="AM142" s="39">
        <v>20.414999999999999</v>
      </c>
      <c r="AN142" s="39">
        <v>2.5379999999999998</v>
      </c>
      <c r="AO142" s="39">
        <v>11.872</v>
      </c>
      <c r="AP142" s="39">
        <v>8.7230000000000008</v>
      </c>
      <c r="AQ142" s="39">
        <v>2.6749999999999998</v>
      </c>
      <c r="AR142" s="39">
        <v>5.3040000000000003</v>
      </c>
      <c r="AS142" s="39">
        <v>7.984</v>
      </c>
      <c r="AT142" s="39">
        <v>2.202</v>
      </c>
      <c r="AU142" s="39">
        <v>4.1260000000000003</v>
      </c>
      <c r="AV142" s="39">
        <v>4.3570000000000002</v>
      </c>
      <c r="AW142" s="39">
        <v>3.4020000000000001</v>
      </c>
      <c r="AX142" s="39">
        <v>22.773</v>
      </c>
      <c r="AY142" s="39">
        <v>2.552</v>
      </c>
      <c r="AZ142" s="39">
        <v>3.177</v>
      </c>
      <c r="BA142" s="39">
        <v>20.466000000000001</v>
      </c>
      <c r="BB142" s="39">
        <v>3.4830000000000001</v>
      </c>
      <c r="BC142" s="39">
        <v>9.7360000000000007</v>
      </c>
      <c r="BD142" s="39">
        <v>2.8260000000000001</v>
      </c>
      <c r="BE142" s="39">
        <v>16.381</v>
      </c>
      <c r="BF142" s="39">
        <v>3.7519999999999998</v>
      </c>
      <c r="BG142" s="39">
        <v>7.0750000000000002</v>
      </c>
      <c r="BH142" s="39">
        <v>5.391</v>
      </c>
      <c r="BI142" s="39">
        <v>5.702</v>
      </c>
      <c r="BJ142" s="39">
        <v>5.91</v>
      </c>
      <c r="BK142" s="39">
        <v>3.75</v>
      </c>
    </row>
    <row r="143" spans="1:63" x14ac:dyDescent="0.2">
      <c r="A143" s="30">
        <f t="shared" si="22"/>
        <v>2024</v>
      </c>
      <c r="D143" s="30">
        <f t="shared" si="23"/>
        <v>2</v>
      </c>
      <c r="E143" s="30">
        <f t="shared" si="14"/>
        <v>50</v>
      </c>
      <c r="F143" s="30">
        <f t="shared" si="15"/>
        <v>50</v>
      </c>
      <c r="G143" s="30">
        <f t="shared" si="16"/>
        <v>10</v>
      </c>
      <c r="H143" s="30">
        <f t="shared" si="17"/>
        <v>0</v>
      </c>
      <c r="I143" s="30">
        <f t="shared" si="18"/>
        <v>0</v>
      </c>
      <c r="J143" s="30">
        <f t="shared" si="19"/>
        <v>0</v>
      </c>
      <c r="K143" s="30">
        <f t="shared" si="20"/>
        <v>0</v>
      </c>
      <c r="L143" s="30">
        <f t="shared" si="21"/>
        <v>8</v>
      </c>
      <c r="M143" s="38">
        <v>45505</v>
      </c>
      <c r="N143" s="39">
        <v>6.6829999999999998</v>
      </c>
      <c r="O143" s="39">
        <v>4.2460000000000004</v>
      </c>
      <c r="P143" s="39">
        <v>8.798</v>
      </c>
      <c r="Q143" s="39">
        <v>2.19</v>
      </c>
      <c r="R143" s="39">
        <v>26.233000000000001</v>
      </c>
      <c r="S143" s="39">
        <v>3.847</v>
      </c>
      <c r="T143" s="39">
        <v>7.4470000000000001</v>
      </c>
      <c r="U143" s="39">
        <v>4.9809999999999999</v>
      </c>
      <c r="V143" s="39">
        <v>5</v>
      </c>
      <c r="W143" s="39">
        <v>6.1349999999999998</v>
      </c>
      <c r="X143" s="39">
        <v>12.618</v>
      </c>
      <c r="Y143" s="39">
        <v>3.3580000000000001</v>
      </c>
      <c r="Z143" s="39">
        <v>8.7349999999999994</v>
      </c>
      <c r="AA143" s="39">
        <v>3.2759999999999998</v>
      </c>
      <c r="AB143" s="39">
        <v>3.9039999999999999</v>
      </c>
      <c r="AC143" s="39">
        <v>6.7750000000000004</v>
      </c>
      <c r="AD143" s="39">
        <v>4.6139999999999999</v>
      </c>
      <c r="AE143" s="39">
        <v>5.8109999999999999</v>
      </c>
      <c r="AF143" s="39">
        <v>28.545000000000002</v>
      </c>
      <c r="AG143" s="39">
        <v>2.3849999999999998</v>
      </c>
      <c r="AH143" s="39">
        <v>21.177</v>
      </c>
      <c r="AI143" s="39">
        <v>5.976</v>
      </c>
      <c r="AJ143" s="39">
        <v>3.33</v>
      </c>
      <c r="AK143" s="39">
        <v>4.8120000000000003</v>
      </c>
      <c r="AL143" s="39">
        <v>6.8179999999999996</v>
      </c>
      <c r="AM143" s="39">
        <v>2.0459999999999998</v>
      </c>
      <c r="AN143" s="39">
        <v>3.0209999999999999</v>
      </c>
      <c r="AO143" s="39">
        <v>7.1669999999999998</v>
      </c>
      <c r="AP143" s="39">
        <v>3.8079999999999998</v>
      </c>
      <c r="AQ143" s="39">
        <v>4.1760000000000002</v>
      </c>
      <c r="AR143" s="39">
        <v>2.7530000000000001</v>
      </c>
      <c r="AS143" s="39">
        <v>6.8840000000000003</v>
      </c>
      <c r="AT143" s="39">
        <v>4.1719999999999997</v>
      </c>
      <c r="AU143" s="39">
        <v>20.77</v>
      </c>
      <c r="AV143" s="39">
        <v>18.905999999999999</v>
      </c>
      <c r="AW143" s="39">
        <v>1.3759999999999999</v>
      </c>
      <c r="AX143" s="39">
        <v>4.9509999999999996</v>
      </c>
      <c r="AY143" s="39">
        <v>10.957000000000001</v>
      </c>
      <c r="AZ143" s="39">
        <v>2.177</v>
      </c>
      <c r="BA143" s="39">
        <v>8.0630000000000006</v>
      </c>
      <c r="BB143" s="39">
        <v>4.6639999999999997</v>
      </c>
      <c r="BC143" s="39">
        <v>7.8339999999999996</v>
      </c>
      <c r="BD143" s="39">
        <v>3.645</v>
      </c>
      <c r="BE143" s="39">
        <v>6.41</v>
      </c>
      <c r="BF143" s="39">
        <v>11.077</v>
      </c>
      <c r="BG143" s="39">
        <v>1.518</v>
      </c>
      <c r="BH143" s="39">
        <v>14.811999999999999</v>
      </c>
      <c r="BI143" s="39">
        <v>8.4480000000000004</v>
      </c>
      <c r="BJ143" s="39">
        <v>2.2989999999999999</v>
      </c>
      <c r="BK143" s="39">
        <v>16.823</v>
      </c>
    </row>
    <row r="144" spans="1:63" x14ac:dyDescent="0.2">
      <c r="A144" s="30">
        <f t="shared" si="22"/>
        <v>2024</v>
      </c>
      <c r="D144" s="30">
        <f t="shared" si="23"/>
        <v>2</v>
      </c>
      <c r="E144" s="30">
        <f t="shared" si="14"/>
        <v>50</v>
      </c>
      <c r="F144" s="30">
        <f t="shared" si="15"/>
        <v>43</v>
      </c>
      <c r="G144" s="30">
        <f t="shared" si="16"/>
        <v>10</v>
      </c>
      <c r="H144" s="30">
        <f t="shared" si="17"/>
        <v>0</v>
      </c>
      <c r="I144" s="30">
        <f t="shared" si="18"/>
        <v>0</v>
      </c>
      <c r="J144" s="30">
        <f t="shared" si="19"/>
        <v>0</v>
      </c>
      <c r="K144" s="30">
        <f t="shared" si="20"/>
        <v>0</v>
      </c>
      <c r="L144" s="30">
        <f t="shared" si="21"/>
        <v>9</v>
      </c>
      <c r="M144" s="38">
        <v>45536</v>
      </c>
      <c r="N144" s="39">
        <v>17.396999999999998</v>
      </c>
      <c r="O144" s="39">
        <v>4.2220000000000004</v>
      </c>
      <c r="P144" s="39">
        <v>10.956</v>
      </c>
      <c r="Q144" s="39">
        <v>1.585</v>
      </c>
      <c r="R144" s="39">
        <v>9.7799999999999994</v>
      </c>
      <c r="S144" s="39">
        <v>0.66700000000000004</v>
      </c>
      <c r="T144" s="39">
        <v>2.7919999999999998</v>
      </c>
      <c r="U144" s="39">
        <v>31.456</v>
      </c>
      <c r="V144" s="39">
        <v>7.3810000000000002</v>
      </c>
      <c r="W144" s="39">
        <v>4.1280000000000001</v>
      </c>
      <c r="X144" s="39">
        <v>3.0459999999999998</v>
      </c>
      <c r="Y144" s="39">
        <v>5.2389999999999999</v>
      </c>
      <c r="Z144" s="39">
        <v>1.129</v>
      </c>
      <c r="AA144" s="39">
        <v>12.513</v>
      </c>
      <c r="AB144" s="39">
        <v>4.2530000000000001</v>
      </c>
      <c r="AC144" s="39">
        <v>4.048</v>
      </c>
      <c r="AD144" s="39">
        <v>9.5830000000000002</v>
      </c>
      <c r="AE144" s="39">
        <v>0.48</v>
      </c>
      <c r="AF144" s="39">
        <v>8.2040000000000006</v>
      </c>
      <c r="AG144" s="39">
        <v>0.48499999999999999</v>
      </c>
      <c r="AH144" s="39">
        <v>12.464</v>
      </c>
      <c r="AI144" s="39">
        <v>0.318</v>
      </c>
      <c r="AJ144" s="39">
        <v>2.5249999999999999</v>
      </c>
      <c r="AK144" s="39">
        <v>7.67</v>
      </c>
      <c r="AL144" s="39">
        <v>7.3540000000000001</v>
      </c>
      <c r="AM144" s="39">
        <v>0.57599999999999996</v>
      </c>
      <c r="AN144" s="39">
        <v>5.907</v>
      </c>
      <c r="AO144" s="39">
        <v>3.3719999999999999</v>
      </c>
      <c r="AP144" s="39">
        <v>2.3050000000000002</v>
      </c>
      <c r="AQ144" s="39">
        <v>11.824999999999999</v>
      </c>
      <c r="AR144" s="39">
        <v>0.28799999999999998</v>
      </c>
      <c r="AS144" s="39">
        <v>10.093</v>
      </c>
      <c r="AT144" s="39">
        <v>3.5710000000000002</v>
      </c>
      <c r="AU144" s="39">
        <v>7.2859999999999996</v>
      </c>
      <c r="AV144" s="39">
        <v>4.8239999999999998</v>
      </c>
      <c r="AW144" s="39">
        <v>4.4429999999999996</v>
      </c>
      <c r="AX144" s="39">
        <v>12.368</v>
      </c>
      <c r="AY144" s="39">
        <v>5.5270000000000001</v>
      </c>
      <c r="AZ144" s="39">
        <v>1.36</v>
      </c>
      <c r="BA144" s="39">
        <v>16.672000000000001</v>
      </c>
      <c r="BB144" s="39">
        <v>6.1589999999999998</v>
      </c>
      <c r="BC144" s="39">
        <v>4.4249999999999998</v>
      </c>
      <c r="BD144" s="39">
        <v>8.0229999999999997</v>
      </c>
      <c r="BE144" s="39">
        <v>0.29899999999999999</v>
      </c>
      <c r="BF144" s="39">
        <v>5.4859999999999998</v>
      </c>
      <c r="BG144" s="39">
        <v>5.3940000000000001</v>
      </c>
      <c r="BH144" s="39">
        <v>5.3390000000000004</v>
      </c>
      <c r="BI144" s="39">
        <v>40.845999999999997</v>
      </c>
      <c r="BJ144" s="39">
        <v>7.17</v>
      </c>
      <c r="BK144" s="39">
        <v>2.016</v>
      </c>
    </row>
    <row r="145" spans="1:63" x14ac:dyDescent="0.2">
      <c r="A145" s="30">
        <f t="shared" si="22"/>
        <v>2024</v>
      </c>
      <c r="D145" s="30">
        <f t="shared" si="23"/>
        <v>0</v>
      </c>
      <c r="E145" s="30">
        <f t="shared" si="14"/>
        <v>35</v>
      </c>
      <c r="F145" s="30">
        <f t="shared" si="15"/>
        <v>19</v>
      </c>
      <c r="G145" s="30">
        <f t="shared" si="16"/>
        <v>2</v>
      </c>
      <c r="H145" s="30">
        <f t="shared" si="17"/>
        <v>0</v>
      </c>
      <c r="I145" s="30">
        <f t="shared" si="18"/>
        <v>0</v>
      </c>
      <c r="J145" s="30">
        <f t="shared" si="19"/>
        <v>0</v>
      </c>
      <c r="K145" s="30">
        <f t="shared" si="20"/>
        <v>0</v>
      </c>
      <c r="L145" s="30">
        <f t="shared" si="21"/>
        <v>10</v>
      </c>
      <c r="M145" s="38">
        <v>45566</v>
      </c>
      <c r="N145" s="39">
        <v>14.8</v>
      </c>
      <c r="O145" s="39">
        <v>0.112</v>
      </c>
      <c r="P145" s="39">
        <v>2.177</v>
      </c>
      <c r="Q145" s="39">
        <v>0</v>
      </c>
      <c r="R145" s="39">
        <v>0</v>
      </c>
      <c r="S145" s="39">
        <v>0.47799999999999998</v>
      </c>
      <c r="T145" s="39">
        <v>0.48299999999999998</v>
      </c>
      <c r="U145" s="39">
        <v>14.58</v>
      </c>
      <c r="V145" s="39">
        <v>2.87</v>
      </c>
      <c r="W145" s="39">
        <v>0</v>
      </c>
      <c r="X145" s="39">
        <v>1.379</v>
      </c>
      <c r="Y145" s="39">
        <v>0.111</v>
      </c>
      <c r="Z145" s="39">
        <v>1.9690000000000001</v>
      </c>
      <c r="AA145" s="39">
        <v>0</v>
      </c>
      <c r="AB145" s="39">
        <v>0.60599999999999998</v>
      </c>
      <c r="AC145" s="39">
        <v>0</v>
      </c>
      <c r="AD145" s="39">
        <v>5.056</v>
      </c>
      <c r="AE145" s="39">
        <v>1.4379999999999999</v>
      </c>
      <c r="AF145" s="39">
        <v>0</v>
      </c>
      <c r="AG145" s="39">
        <v>7.7640000000000002</v>
      </c>
      <c r="AH145" s="39">
        <v>1.677</v>
      </c>
      <c r="AI145" s="39">
        <v>4.4999999999999998E-2</v>
      </c>
      <c r="AJ145" s="39">
        <v>0.129</v>
      </c>
      <c r="AK145" s="39">
        <v>1.516</v>
      </c>
      <c r="AL145" s="39">
        <v>2.097</v>
      </c>
      <c r="AM145" s="39">
        <v>0.68</v>
      </c>
      <c r="AN145" s="39">
        <v>6.1369999999999996</v>
      </c>
      <c r="AO145" s="39">
        <v>0.41799999999999998</v>
      </c>
      <c r="AP145" s="39">
        <v>1.9610000000000001</v>
      </c>
      <c r="AQ145" s="39">
        <v>0</v>
      </c>
      <c r="AR145" s="39">
        <v>0</v>
      </c>
      <c r="AS145" s="39">
        <v>0.215</v>
      </c>
      <c r="AT145" s="39">
        <v>0</v>
      </c>
      <c r="AU145" s="39">
        <v>6.4000000000000001E-2</v>
      </c>
      <c r="AV145" s="39">
        <v>0</v>
      </c>
      <c r="AW145" s="39">
        <v>0.49399999999999999</v>
      </c>
      <c r="AX145" s="39">
        <v>5.4980000000000002</v>
      </c>
      <c r="AY145" s="39">
        <v>0</v>
      </c>
      <c r="AZ145" s="39">
        <v>0</v>
      </c>
      <c r="BA145" s="39">
        <v>6.234</v>
      </c>
      <c r="BB145" s="39">
        <v>1.282</v>
      </c>
      <c r="BC145" s="39">
        <v>0</v>
      </c>
      <c r="BD145" s="39">
        <v>0</v>
      </c>
      <c r="BE145" s="39">
        <v>0.27100000000000002</v>
      </c>
      <c r="BF145" s="39">
        <v>6.6719999999999997</v>
      </c>
      <c r="BG145" s="39">
        <v>2.8809999999999998</v>
      </c>
      <c r="BH145" s="39">
        <v>0.35299999999999998</v>
      </c>
      <c r="BI145" s="39">
        <v>0.72499999999999998</v>
      </c>
      <c r="BJ145" s="39">
        <v>0.39300000000000002</v>
      </c>
      <c r="BK145" s="39">
        <v>0</v>
      </c>
    </row>
    <row r="146" spans="1:63" x14ac:dyDescent="0.2">
      <c r="A146" s="30">
        <f t="shared" si="22"/>
        <v>2024</v>
      </c>
      <c r="D146" s="30">
        <f t="shared" si="23"/>
        <v>0</v>
      </c>
      <c r="E146" s="30">
        <f t="shared" si="14"/>
        <v>13</v>
      </c>
      <c r="F146" s="30">
        <f t="shared" si="15"/>
        <v>2</v>
      </c>
      <c r="G146" s="30">
        <f t="shared" si="16"/>
        <v>0</v>
      </c>
      <c r="H146" s="30">
        <f t="shared" si="17"/>
        <v>0</v>
      </c>
      <c r="I146" s="30">
        <f t="shared" si="18"/>
        <v>0</v>
      </c>
      <c r="J146" s="30">
        <f t="shared" si="19"/>
        <v>0</v>
      </c>
      <c r="K146" s="30">
        <f t="shared" si="20"/>
        <v>0</v>
      </c>
      <c r="L146" s="30">
        <f t="shared" si="21"/>
        <v>11</v>
      </c>
      <c r="M146" s="38">
        <v>45597</v>
      </c>
      <c r="N146" s="39">
        <v>0</v>
      </c>
      <c r="O146" s="39">
        <v>0</v>
      </c>
      <c r="P146" s="39">
        <v>0</v>
      </c>
      <c r="Q146" s="39">
        <v>2.7E-2</v>
      </c>
      <c r="R146" s="39">
        <v>0.442</v>
      </c>
      <c r="S146" s="39">
        <v>0</v>
      </c>
      <c r="T146" s="39">
        <v>0</v>
      </c>
      <c r="U146" s="39">
        <v>0</v>
      </c>
      <c r="V146" s="39">
        <v>0</v>
      </c>
      <c r="W146" s="39">
        <v>0.24</v>
      </c>
      <c r="X146" s="39">
        <v>0</v>
      </c>
      <c r="Y146" s="39">
        <v>0</v>
      </c>
      <c r="Z146" s="39">
        <v>0</v>
      </c>
      <c r="AA146" s="39">
        <v>0</v>
      </c>
      <c r="AB146" s="39">
        <v>1.514</v>
      </c>
      <c r="AC146" s="39">
        <v>0</v>
      </c>
      <c r="AD146" s="39">
        <v>0.92800000000000005</v>
      </c>
      <c r="AE146" s="39">
        <v>0</v>
      </c>
      <c r="AF146" s="39">
        <v>0</v>
      </c>
      <c r="AG146" s="39">
        <v>0.498</v>
      </c>
      <c r="AH146" s="39">
        <v>0</v>
      </c>
      <c r="AI146" s="39">
        <v>0.32400000000000001</v>
      </c>
      <c r="AJ146" s="39">
        <v>0</v>
      </c>
      <c r="AK146" s="39">
        <v>0</v>
      </c>
      <c r="AL146" s="39">
        <v>0</v>
      </c>
      <c r="AM146" s="39">
        <v>0</v>
      </c>
      <c r="AN146" s="39">
        <v>0.41099999999999998</v>
      </c>
      <c r="AO146" s="39">
        <v>0</v>
      </c>
      <c r="AP146" s="39">
        <v>0</v>
      </c>
      <c r="AQ146" s="39">
        <v>0</v>
      </c>
      <c r="AR146" s="39">
        <v>0.48799999999999999</v>
      </c>
      <c r="AS146" s="39">
        <v>0</v>
      </c>
      <c r="AT146" s="39">
        <v>0</v>
      </c>
      <c r="AU146" s="39">
        <v>0</v>
      </c>
      <c r="AV146" s="39">
        <v>0</v>
      </c>
      <c r="AW146" s="39">
        <v>0</v>
      </c>
      <c r="AX146" s="39">
        <v>0</v>
      </c>
      <c r="AY146" s="39">
        <v>0</v>
      </c>
      <c r="AZ146" s="39">
        <v>0</v>
      </c>
      <c r="BA146" s="39">
        <v>0</v>
      </c>
      <c r="BB146" s="39">
        <v>5.0430000000000001</v>
      </c>
      <c r="BC146" s="39">
        <v>0</v>
      </c>
      <c r="BD146" s="39">
        <v>0</v>
      </c>
      <c r="BE146" s="39">
        <v>0.94199999999999995</v>
      </c>
      <c r="BF146" s="39">
        <v>0</v>
      </c>
      <c r="BG146" s="39">
        <v>0</v>
      </c>
      <c r="BH146" s="39">
        <v>0.35199999999999998</v>
      </c>
      <c r="BI146" s="39">
        <v>0</v>
      </c>
      <c r="BJ146" s="39">
        <v>0.253</v>
      </c>
      <c r="BK146" s="39">
        <v>0</v>
      </c>
    </row>
    <row r="147" spans="1:63" x14ac:dyDescent="0.2">
      <c r="A147" s="30">
        <f t="shared" si="22"/>
        <v>2024</v>
      </c>
      <c r="D147" s="30">
        <f t="shared" si="23"/>
        <v>0</v>
      </c>
      <c r="E147" s="30">
        <f t="shared" si="14"/>
        <v>24</v>
      </c>
      <c r="F147" s="30">
        <f t="shared" si="15"/>
        <v>18</v>
      </c>
      <c r="G147" s="30">
        <f t="shared" si="16"/>
        <v>2</v>
      </c>
      <c r="H147" s="30">
        <f t="shared" si="17"/>
        <v>0</v>
      </c>
      <c r="I147" s="30">
        <f t="shared" si="18"/>
        <v>0</v>
      </c>
      <c r="J147" s="30">
        <f t="shared" si="19"/>
        <v>0</v>
      </c>
      <c r="K147" s="30">
        <f t="shared" si="20"/>
        <v>0</v>
      </c>
      <c r="L147" s="30">
        <f t="shared" si="21"/>
        <v>12</v>
      </c>
      <c r="M147" s="38">
        <v>45627</v>
      </c>
      <c r="N147" s="39">
        <v>3.7010000000000001</v>
      </c>
      <c r="O147" s="39">
        <v>0</v>
      </c>
      <c r="P147" s="39">
        <v>0</v>
      </c>
      <c r="Q147" s="39">
        <v>0</v>
      </c>
      <c r="R147" s="39">
        <v>2.714</v>
      </c>
      <c r="S147" s="39">
        <v>0.95899999999999996</v>
      </c>
      <c r="T147" s="39">
        <v>0</v>
      </c>
      <c r="U147" s="39">
        <v>1.7070000000000001</v>
      </c>
      <c r="V147" s="39">
        <v>1.4039999999999999</v>
      </c>
      <c r="W147" s="39">
        <v>0</v>
      </c>
      <c r="X147" s="39">
        <v>2.0329999999999999</v>
      </c>
      <c r="Y147" s="39">
        <v>0</v>
      </c>
      <c r="Z147" s="39">
        <v>0</v>
      </c>
      <c r="AA147" s="39">
        <v>0.77100000000000002</v>
      </c>
      <c r="AB147" s="39">
        <v>4.524</v>
      </c>
      <c r="AC147" s="39">
        <v>0</v>
      </c>
      <c r="AD147" s="39">
        <v>0</v>
      </c>
      <c r="AE147" s="39">
        <v>1.417</v>
      </c>
      <c r="AF147" s="39">
        <v>2.76</v>
      </c>
      <c r="AG147" s="39">
        <v>0</v>
      </c>
      <c r="AH147" s="39">
        <v>0</v>
      </c>
      <c r="AI147" s="39">
        <v>15.632</v>
      </c>
      <c r="AJ147" s="39">
        <v>0</v>
      </c>
      <c r="AK147" s="39">
        <v>11.335000000000001</v>
      </c>
      <c r="AL147" s="39">
        <v>0</v>
      </c>
      <c r="AM147" s="39">
        <v>1.3</v>
      </c>
      <c r="AN147" s="39">
        <v>2.9860000000000002</v>
      </c>
      <c r="AO147" s="39">
        <v>1.0409999999999999</v>
      </c>
      <c r="AP147" s="39">
        <v>0</v>
      </c>
      <c r="AQ147" s="39">
        <v>0</v>
      </c>
      <c r="AR147" s="39">
        <v>0.55400000000000005</v>
      </c>
      <c r="AS147" s="39">
        <v>0</v>
      </c>
      <c r="AT147" s="39">
        <v>0</v>
      </c>
      <c r="AU147" s="39">
        <v>5.4829999999999997</v>
      </c>
      <c r="AV147" s="39">
        <v>0</v>
      </c>
      <c r="AW147" s="39">
        <v>3.4000000000000002E-2</v>
      </c>
      <c r="AX147" s="39">
        <v>0.54200000000000004</v>
      </c>
      <c r="AY147" s="39">
        <v>0</v>
      </c>
      <c r="AZ147" s="39">
        <v>0</v>
      </c>
      <c r="BA147" s="39">
        <v>0.64300000000000002</v>
      </c>
      <c r="BB147" s="39">
        <v>0</v>
      </c>
      <c r="BC147" s="39">
        <v>3.4889999999999999</v>
      </c>
      <c r="BD147" s="39">
        <v>5.6340000000000003</v>
      </c>
      <c r="BE147" s="39">
        <v>0</v>
      </c>
      <c r="BF147" s="39">
        <v>0</v>
      </c>
      <c r="BG147" s="39">
        <v>0</v>
      </c>
      <c r="BH147" s="39">
        <v>3.1640000000000001</v>
      </c>
      <c r="BI147" s="39">
        <v>0</v>
      </c>
      <c r="BJ147" s="39">
        <v>0</v>
      </c>
      <c r="BK147" s="39">
        <v>4.6449999999999996</v>
      </c>
    </row>
    <row r="148" spans="1:63" x14ac:dyDescent="0.2">
      <c r="A148" s="30">
        <f t="shared" si="22"/>
        <v>2025</v>
      </c>
      <c r="D148" s="30">
        <f t="shared" si="23"/>
        <v>1</v>
      </c>
      <c r="E148" s="30">
        <f t="shared" si="14"/>
        <v>43</v>
      </c>
      <c r="F148" s="30">
        <f t="shared" si="15"/>
        <v>37</v>
      </c>
      <c r="G148" s="30">
        <f t="shared" si="16"/>
        <v>5</v>
      </c>
      <c r="H148" s="30">
        <f t="shared" si="17"/>
        <v>0</v>
      </c>
      <c r="I148" s="30">
        <f t="shared" si="18"/>
        <v>0</v>
      </c>
      <c r="J148" s="30">
        <f t="shared" si="19"/>
        <v>0</v>
      </c>
      <c r="K148" s="30">
        <f t="shared" si="20"/>
        <v>0</v>
      </c>
      <c r="L148" s="30">
        <f t="shared" si="21"/>
        <v>1</v>
      </c>
      <c r="M148" s="38">
        <v>45658</v>
      </c>
      <c r="N148" s="39">
        <v>18.783000000000001</v>
      </c>
      <c r="O148" s="39">
        <v>0</v>
      </c>
      <c r="P148" s="39">
        <v>8.2989999999999995</v>
      </c>
      <c r="Q148" s="39">
        <v>0</v>
      </c>
      <c r="R148" s="39">
        <v>1.4770000000000001</v>
      </c>
      <c r="S148" s="39">
        <v>5.2389999999999999</v>
      </c>
      <c r="T148" s="39">
        <v>8.641</v>
      </c>
      <c r="U148" s="39">
        <v>0</v>
      </c>
      <c r="V148" s="39">
        <v>2.4889999999999999</v>
      </c>
      <c r="W148" s="39">
        <v>1.5640000000000001</v>
      </c>
      <c r="X148" s="39">
        <v>1.163</v>
      </c>
      <c r="Y148" s="39">
        <v>5.0369999999999999</v>
      </c>
      <c r="Z148" s="39">
        <v>4.3520000000000003</v>
      </c>
      <c r="AA148" s="39">
        <v>3.0590000000000002</v>
      </c>
      <c r="AB148" s="39">
        <v>6.2779999999999996</v>
      </c>
      <c r="AC148" s="39">
        <v>3.548</v>
      </c>
      <c r="AD148" s="39">
        <v>1.8640000000000001</v>
      </c>
      <c r="AE148" s="39">
        <v>3.2149999999999999</v>
      </c>
      <c r="AF148" s="39">
        <v>0.36399999999999999</v>
      </c>
      <c r="AG148" s="39">
        <v>13.234</v>
      </c>
      <c r="AH148" s="39">
        <v>0.77600000000000002</v>
      </c>
      <c r="AI148" s="39">
        <v>5.2919999999999998</v>
      </c>
      <c r="AJ148" s="39">
        <v>5.4320000000000004</v>
      </c>
      <c r="AK148" s="39">
        <v>4.0890000000000004</v>
      </c>
      <c r="AL148" s="39">
        <v>6.29</v>
      </c>
      <c r="AM148" s="39">
        <v>0</v>
      </c>
      <c r="AN148" s="39">
        <v>4.2130000000000001</v>
      </c>
      <c r="AO148" s="39">
        <v>8.0830000000000002</v>
      </c>
      <c r="AP148" s="39">
        <v>0.252</v>
      </c>
      <c r="AQ148" s="39">
        <v>2.7759999999999998</v>
      </c>
      <c r="AR148" s="39">
        <v>4.4219999999999997</v>
      </c>
      <c r="AS148" s="39">
        <v>1.9970000000000001</v>
      </c>
      <c r="AT148" s="39">
        <v>0</v>
      </c>
      <c r="AU148" s="39">
        <v>17.242000000000001</v>
      </c>
      <c r="AV148" s="39">
        <v>0.158</v>
      </c>
      <c r="AW148" s="39">
        <v>2.6219999999999999</v>
      </c>
      <c r="AX148" s="39">
        <v>2.0659999999999998</v>
      </c>
      <c r="AY148" s="39">
        <v>2.3119999999999998</v>
      </c>
      <c r="AZ148" s="39">
        <v>0</v>
      </c>
      <c r="BA148" s="39">
        <v>18.978000000000002</v>
      </c>
      <c r="BB148" s="39">
        <v>25.38</v>
      </c>
      <c r="BC148" s="39">
        <v>0</v>
      </c>
      <c r="BD148" s="39">
        <v>3.2130000000000001</v>
      </c>
      <c r="BE148" s="39">
        <v>6.47</v>
      </c>
      <c r="BF148" s="39">
        <v>4.6260000000000003</v>
      </c>
      <c r="BG148" s="39">
        <v>0.69099999999999995</v>
      </c>
      <c r="BH148" s="39">
        <v>2.9649999999999999</v>
      </c>
      <c r="BI148" s="39">
        <v>1.6439999999999999</v>
      </c>
      <c r="BJ148" s="39">
        <v>5.5E-2</v>
      </c>
      <c r="BK148" s="39">
        <v>5.407</v>
      </c>
    </row>
    <row r="149" spans="1:63" x14ac:dyDescent="0.2">
      <c r="A149" s="30">
        <f t="shared" si="22"/>
        <v>2025</v>
      </c>
      <c r="D149" s="30">
        <f t="shared" si="23"/>
        <v>0</v>
      </c>
      <c r="E149" s="30">
        <f t="shared" si="14"/>
        <v>27</v>
      </c>
      <c r="F149" s="30">
        <f t="shared" si="15"/>
        <v>10</v>
      </c>
      <c r="G149" s="30">
        <f t="shared" si="16"/>
        <v>0</v>
      </c>
      <c r="H149" s="30">
        <f t="shared" si="17"/>
        <v>0</v>
      </c>
      <c r="I149" s="30">
        <f t="shared" si="18"/>
        <v>0</v>
      </c>
      <c r="J149" s="30">
        <f t="shared" si="19"/>
        <v>0</v>
      </c>
      <c r="K149" s="30">
        <f t="shared" si="20"/>
        <v>0</v>
      </c>
      <c r="L149" s="30">
        <f t="shared" si="21"/>
        <v>2</v>
      </c>
      <c r="M149" s="38">
        <v>45689</v>
      </c>
      <c r="N149" s="39">
        <v>1.5760000000000001</v>
      </c>
      <c r="O149" s="39">
        <v>0.76700000000000002</v>
      </c>
      <c r="P149" s="39">
        <v>0</v>
      </c>
      <c r="Q149" s="39">
        <v>0.40799999999999997</v>
      </c>
      <c r="R149" s="39">
        <v>0.53800000000000003</v>
      </c>
      <c r="S149" s="39">
        <v>0</v>
      </c>
      <c r="T149" s="39">
        <v>0.44700000000000001</v>
      </c>
      <c r="U149" s="39">
        <v>0.13600000000000001</v>
      </c>
      <c r="V149" s="39">
        <v>0</v>
      </c>
      <c r="W149" s="39">
        <v>0.32100000000000001</v>
      </c>
      <c r="X149" s="39">
        <v>0</v>
      </c>
      <c r="Y149" s="39">
        <v>0</v>
      </c>
      <c r="Z149" s="39">
        <v>0</v>
      </c>
      <c r="AA149" s="39">
        <v>0.17599999999999999</v>
      </c>
      <c r="AB149" s="39">
        <v>2.1669999999999998</v>
      </c>
      <c r="AC149" s="39">
        <v>0.83299999999999996</v>
      </c>
      <c r="AD149" s="39">
        <v>0.214</v>
      </c>
      <c r="AE149" s="39">
        <v>0.25900000000000001</v>
      </c>
      <c r="AF149" s="39">
        <v>1.2649999999999999</v>
      </c>
      <c r="AG149" s="39">
        <v>0</v>
      </c>
      <c r="AH149" s="39">
        <v>1.3069999999999999</v>
      </c>
      <c r="AI149" s="39">
        <v>0.746</v>
      </c>
      <c r="AJ149" s="39">
        <v>0</v>
      </c>
      <c r="AK149" s="39">
        <v>2.8109999999999999</v>
      </c>
      <c r="AL149" s="39">
        <v>0</v>
      </c>
      <c r="AM149" s="39">
        <v>2.4630000000000001</v>
      </c>
      <c r="AN149" s="39">
        <v>4.4969999999999999</v>
      </c>
      <c r="AO149" s="39">
        <v>4.8000000000000001E-2</v>
      </c>
      <c r="AP149" s="39">
        <v>3.944</v>
      </c>
      <c r="AQ149" s="39">
        <v>0</v>
      </c>
      <c r="AR149" s="39">
        <v>0</v>
      </c>
      <c r="AS149" s="39">
        <v>3.661</v>
      </c>
      <c r="AT149" s="39">
        <v>0</v>
      </c>
      <c r="AU149" s="39">
        <v>0</v>
      </c>
      <c r="AV149" s="39">
        <v>0.64400000000000002</v>
      </c>
      <c r="AW149" s="39">
        <v>0</v>
      </c>
      <c r="AX149" s="39">
        <v>0.24299999999999999</v>
      </c>
      <c r="AY149" s="39">
        <v>0</v>
      </c>
      <c r="AZ149" s="39">
        <v>0</v>
      </c>
      <c r="BA149" s="39">
        <v>0</v>
      </c>
      <c r="BB149" s="39">
        <v>0</v>
      </c>
      <c r="BC149" s="39">
        <v>1.897</v>
      </c>
      <c r="BD149" s="39">
        <v>0</v>
      </c>
      <c r="BE149" s="39">
        <v>0.54800000000000004</v>
      </c>
      <c r="BF149" s="39">
        <v>0</v>
      </c>
      <c r="BG149" s="39">
        <v>0</v>
      </c>
      <c r="BH149" s="39">
        <v>0</v>
      </c>
      <c r="BI149" s="39">
        <v>0.113</v>
      </c>
      <c r="BJ149" s="39">
        <v>0.157</v>
      </c>
      <c r="BK149" s="39">
        <v>0</v>
      </c>
    </row>
    <row r="150" spans="1:63" x14ac:dyDescent="0.2">
      <c r="A150" s="30">
        <f t="shared" si="22"/>
        <v>2025</v>
      </c>
      <c r="D150" s="30">
        <f t="shared" si="23"/>
        <v>1</v>
      </c>
      <c r="E150" s="30">
        <f t="shared" si="14"/>
        <v>20</v>
      </c>
      <c r="F150" s="30">
        <f t="shared" si="15"/>
        <v>11</v>
      </c>
      <c r="G150" s="30">
        <f t="shared" si="16"/>
        <v>2</v>
      </c>
      <c r="H150" s="30">
        <f t="shared" si="17"/>
        <v>0</v>
      </c>
      <c r="I150" s="30">
        <f t="shared" si="18"/>
        <v>0</v>
      </c>
      <c r="J150" s="30">
        <f t="shared" si="19"/>
        <v>0</v>
      </c>
      <c r="K150" s="30">
        <f t="shared" si="20"/>
        <v>0</v>
      </c>
      <c r="L150" s="30">
        <f t="shared" si="21"/>
        <v>3</v>
      </c>
      <c r="M150" s="38">
        <v>45717</v>
      </c>
      <c r="N150" s="39">
        <v>6.2E-2</v>
      </c>
      <c r="O150" s="39">
        <v>0.01</v>
      </c>
      <c r="P150" s="39">
        <v>0</v>
      </c>
      <c r="Q150" s="39">
        <v>0.115</v>
      </c>
      <c r="R150" s="39">
        <v>0</v>
      </c>
      <c r="S150" s="39">
        <v>0.41099999999999998</v>
      </c>
      <c r="T150" s="39">
        <v>0</v>
      </c>
      <c r="U150" s="39">
        <v>2.1240000000000001</v>
      </c>
      <c r="V150" s="39">
        <v>0</v>
      </c>
      <c r="W150" s="39">
        <v>0.95099999999999996</v>
      </c>
      <c r="X150" s="39">
        <v>2.5219999999999998</v>
      </c>
      <c r="Y150" s="39">
        <v>0</v>
      </c>
      <c r="Z150" s="39">
        <v>25.471</v>
      </c>
      <c r="AA150" s="39">
        <v>0</v>
      </c>
      <c r="AB150" s="39">
        <v>0</v>
      </c>
      <c r="AC150" s="39">
        <v>2.0910000000000002</v>
      </c>
      <c r="AD150" s="39">
        <v>0</v>
      </c>
      <c r="AE150" s="39">
        <v>0.48399999999999999</v>
      </c>
      <c r="AF150" s="39">
        <v>0</v>
      </c>
      <c r="AG150" s="39">
        <v>0.31</v>
      </c>
      <c r="AH150" s="39">
        <v>0.02</v>
      </c>
      <c r="AI150" s="39">
        <v>0</v>
      </c>
      <c r="AJ150" s="39">
        <v>0</v>
      </c>
      <c r="AK150" s="39">
        <v>1.006</v>
      </c>
      <c r="AL150" s="39">
        <v>1.2230000000000001</v>
      </c>
      <c r="AM150" s="39">
        <v>0</v>
      </c>
      <c r="AN150" s="39">
        <v>0</v>
      </c>
      <c r="AO150" s="39">
        <v>0</v>
      </c>
      <c r="AP150" s="39">
        <v>0</v>
      </c>
      <c r="AQ150" s="39">
        <v>0</v>
      </c>
      <c r="AR150" s="39">
        <v>0</v>
      </c>
      <c r="AS150" s="39">
        <v>0</v>
      </c>
      <c r="AT150" s="39">
        <v>0</v>
      </c>
      <c r="AU150" s="39">
        <v>1.341</v>
      </c>
      <c r="AV150" s="39">
        <v>0</v>
      </c>
      <c r="AW150" s="39">
        <v>0</v>
      </c>
      <c r="AX150" s="39">
        <v>1.571</v>
      </c>
      <c r="AY150" s="39">
        <v>0</v>
      </c>
      <c r="AZ150" s="39">
        <v>0</v>
      </c>
      <c r="BA150" s="39">
        <v>0</v>
      </c>
      <c r="BB150" s="39">
        <v>10.499000000000001</v>
      </c>
      <c r="BC150" s="39">
        <v>0</v>
      </c>
      <c r="BD150" s="39">
        <v>2.8730000000000002</v>
      </c>
      <c r="BE150" s="39">
        <v>0</v>
      </c>
      <c r="BF150" s="39">
        <v>0</v>
      </c>
      <c r="BG150" s="39">
        <v>0</v>
      </c>
      <c r="BH150" s="39">
        <v>0</v>
      </c>
      <c r="BI150" s="39">
        <v>8.1769999999999996</v>
      </c>
      <c r="BJ150" s="39">
        <v>0.14499999999999999</v>
      </c>
      <c r="BK150" s="39">
        <v>0</v>
      </c>
    </row>
    <row r="151" spans="1:63" x14ac:dyDescent="0.2">
      <c r="A151" s="30">
        <f t="shared" si="22"/>
        <v>2025</v>
      </c>
      <c r="D151" s="30">
        <f t="shared" si="23"/>
        <v>0</v>
      </c>
      <c r="E151" s="30">
        <f t="shared" si="14"/>
        <v>0</v>
      </c>
      <c r="F151" s="30">
        <f t="shared" si="15"/>
        <v>0</v>
      </c>
      <c r="G151" s="30">
        <f t="shared" si="16"/>
        <v>0</v>
      </c>
      <c r="H151" s="30">
        <f t="shared" si="17"/>
        <v>0</v>
      </c>
      <c r="I151" s="30">
        <f t="shared" si="18"/>
        <v>0</v>
      </c>
      <c r="J151" s="30">
        <f t="shared" si="19"/>
        <v>0</v>
      </c>
      <c r="K151" s="30">
        <f t="shared" si="20"/>
        <v>0</v>
      </c>
      <c r="L151" s="30">
        <f t="shared" si="21"/>
        <v>4</v>
      </c>
      <c r="M151" s="38">
        <v>45748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  <c r="BB151" s="39">
        <v>0</v>
      </c>
      <c r="BC151" s="39">
        <v>0</v>
      </c>
      <c r="BD151" s="39">
        <v>0</v>
      </c>
      <c r="BE151" s="39">
        <v>0</v>
      </c>
      <c r="BF151" s="39">
        <v>0</v>
      </c>
      <c r="BG151" s="39">
        <v>0</v>
      </c>
      <c r="BH151" s="39">
        <v>0</v>
      </c>
      <c r="BI151" s="39">
        <v>0</v>
      </c>
      <c r="BJ151" s="39">
        <v>0</v>
      </c>
      <c r="BK151" s="39">
        <v>0</v>
      </c>
    </row>
    <row r="152" spans="1:63" x14ac:dyDescent="0.2">
      <c r="A152" s="30">
        <f t="shared" si="22"/>
        <v>2025</v>
      </c>
      <c r="D152" s="30">
        <f t="shared" si="23"/>
        <v>0</v>
      </c>
      <c r="E152" s="30">
        <f t="shared" si="14"/>
        <v>34</v>
      </c>
      <c r="F152" s="30">
        <f t="shared" si="15"/>
        <v>14</v>
      </c>
      <c r="G152" s="30">
        <f t="shared" si="16"/>
        <v>1</v>
      </c>
      <c r="H152" s="30">
        <f t="shared" si="17"/>
        <v>0</v>
      </c>
      <c r="I152" s="30">
        <f t="shared" si="18"/>
        <v>0</v>
      </c>
      <c r="J152" s="30">
        <f t="shared" si="19"/>
        <v>0</v>
      </c>
      <c r="K152" s="30">
        <f t="shared" si="20"/>
        <v>0</v>
      </c>
      <c r="L152" s="30">
        <f t="shared" si="21"/>
        <v>5</v>
      </c>
      <c r="M152" s="38">
        <v>45778</v>
      </c>
      <c r="N152" s="39">
        <v>2.0049999999999999</v>
      </c>
      <c r="O152" s="39">
        <v>0</v>
      </c>
      <c r="P152" s="39">
        <v>0</v>
      </c>
      <c r="Q152" s="39">
        <v>4.2789999999999999</v>
      </c>
      <c r="R152" s="39">
        <v>0.51200000000000001</v>
      </c>
      <c r="S152" s="39">
        <v>1.4710000000000001</v>
      </c>
      <c r="T152" s="39">
        <v>1.6619999999999999</v>
      </c>
      <c r="U152" s="39">
        <v>0</v>
      </c>
      <c r="V152" s="39">
        <v>0.628</v>
      </c>
      <c r="W152" s="39">
        <v>0.66900000000000004</v>
      </c>
      <c r="X152" s="39">
        <v>0</v>
      </c>
      <c r="Y152" s="39">
        <v>8.3130000000000006</v>
      </c>
      <c r="Z152" s="39">
        <v>0</v>
      </c>
      <c r="AA152" s="39">
        <v>2.9980000000000002</v>
      </c>
      <c r="AB152" s="39">
        <v>0</v>
      </c>
      <c r="AC152" s="39">
        <v>0.373</v>
      </c>
      <c r="AD152" s="39">
        <v>5.5759999999999996</v>
      </c>
      <c r="AE152" s="39">
        <v>0</v>
      </c>
      <c r="AF152" s="39">
        <v>3.1339999999999999</v>
      </c>
      <c r="AG152" s="39">
        <v>0</v>
      </c>
      <c r="AH152" s="39">
        <v>0.57899999999999996</v>
      </c>
      <c r="AI152" s="39">
        <v>0.63600000000000001</v>
      </c>
      <c r="AJ152" s="39">
        <v>0</v>
      </c>
      <c r="AK152" s="39">
        <v>2.2770000000000001</v>
      </c>
      <c r="AL152" s="39">
        <v>0</v>
      </c>
      <c r="AM152" s="39">
        <v>3.0030000000000001</v>
      </c>
      <c r="AN152" s="39">
        <v>0</v>
      </c>
      <c r="AO152" s="39">
        <v>0.52</v>
      </c>
      <c r="AP152" s="39">
        <v>0.122</v>
      </c>
      <c r="AQ152" s="39">
        <v>0.69</v>
      </c>
      <c r="AR152" s="39">
        <v>1.228</v>
      </c>
      <c r="AS152" s="39">
        <v>0</v>
      </c>
      <c r="AT152" s="39">
        <v>0.72299999999999998</v>
      </c>
      <c r="AU152" s="39">
        <v>0.38200000000000001</v>
      </c>
      <c r="AV152" s="39">
        <v>0</v>
      </c>
      <c r="AW152" s="39">
        <v>1.2070000000000001</v>
      </c>
      <c r="AX152" s="39">
        <v>10.929</v>
      </c>
      <c r="AY152" s="39">
        <v>0</v>
      </c>
      <c r="AZ152" s="39">
        <v>0</v>
      </c>
      <c r="BA152" s="39">
        <v>0.30599999999999999</v>
      </c>
      <c r="BB152" s="39">
        <v>3.5999999999999997E-2</v>
      </c>
      <c r="BC152" s="39">
        <v>0.59899999999999998</v>
      </c>
      <c r="BD152" s="39">
        <v>0.36099999999999999</v>
      </c>
      <c r="BE152" s="39">
        <v>0.154</v>
      </c>
      <c r="BF152" s="39">
        <v>0</v>
      </c>
      <c r="BG152" s="39">
        <v>0.33</v>
      </c>
      <c r="BH152" s="39">
        <v>0.14099999999999999</v>
      </c>
      <c r="BI152" s="39">
        <v>1.895</v>
      </c>
      <c r="BJ152" s="39">
        <v>0.33900000000000002</v>
      </c>
      <c r="BK152" s="39">
        <v>0.39100000000000001</v>
      </c>
    </row>
    <row r="153" spans="1:63" x14ac:dyDescent="0.2">
      <c r="A153" s="30">
        <f t="shared" si="22"/>
        <v>2025</v>
      </c>
      <c r="D153" s="30">
        <f t="shared" si="23"/>
        <v>0</v>
      </c>
      <c r="E153" s="30">
        <f t="shared" si="14"/>
        <v>25</v>
      </c>
      <c r="F153" s="30">
        <f t="shared" si="15"/>
        <v>5</v>
      </c>
      <c r="G153" s="30">
        <f t="shared" si="16"/>
        <v>0</v>
      </c>
      <c r="H153" s="30">
        <f t="shared" si="17"/>
        <v>0</v>
      </c>
      <c r="I153" s="30">
        <f t="shared" si="18"/>
        <v>0</v>
      </c>
      <c r="J153" s="30">
        <f t="shared" si="19"/>
        <v>0</v>
      </c>
      <c r="K153" s="30">
        <f t="shared" si="20"/>
        <v>0</v>
      </c>
      <c r="L153" s="30">
        <f t="shared" si="21"/>
        <v>6</v>
      </c>
      <c r="M153" s="38">
        <v>45809</v>
      </c>
      <c r="N153" s="39">
        <v>0</v>
      </c>
      <c r="O153" s="39">
        <v>1.4279999999999999</v>
      </c>
      <c r="P153" s="39">
        <v>0</v>
      </c>
      <c r="Q153" s="39">
        <v>0.51800000000000002</v>
      </c>
      <c r="R153" s="39">
        <v>0.17499999999999999</v>
      </c>
      <c r="S153" s="39">
        <v>0</v>
      </c>
      <c r="T153" s="39">
        <v>0.93400000000000005</v>
      </c>
      <c r="U153" s="39">
        <v>0</v>
      </c>
      <c r="V153" s="39">
        <v>0</v>
      </c>
      <c r="W153" s="39">
        <v>0</v>
      </c>
      <c r="X153" s="39">
        <v>1.746</v>
      </c>
      <c r="Y153" s="39">
        <v>0.20499999999999999</v>
      </c>
      <c r="Z153" s="39">
        <v>0</v>
      </c>
      <c r="AA153" s="39">
        <v>0.192</v>
      </c>
      <c r="AB153" s="39">
        <v>0.19</v>
      </c>
      <c r="AC153" s="39">
        <v>3.1E-2</v>
      </c>
      <c r="AD153" s="39">
        <v>0.433</v>
      </c>
      <c r="AE153" s="39">
        <v>0</v>
      </c>
      <c r="AF153" s="39">
        <v>0.48399999999999999</v>
      </c>
      <c r="AG153" s="39">
        <v>0</v>
      </c>
      <c r="AH153" s="39">
        <v>0</v>
      </c>
      <c r="AI153" s="39">
        <v>0.17799999999999999</v>
      </c>
      <c r="AJ153" s="39">
        <v>0.38500000000000001</v>
      </c>
      <c r="AK153" s="39">
        <v>0</v>
      </c>
      <c r="AL153" s="39">
        <v>0</v>
      </c>
      <c r="AM153" s="39">
        <v>2.4660000000000002</v>
      </c>
      <c r="AN153" s="39">
        <v>0.36299999999999999</v>
      </c>
      <c r="AO153" s="39">
        <v>0</v>
      </c>
      <c r="AP153" s="39">
        <v>0.35799999999999998</v>
      </c>
      <c r="AQ153" s="39">
        <v>0</v>
      </c>
      <c r="AR153" s="39">
        <v>0</v>
      </c>
      <c r="AS153" s="39">
        <v>0</v>
      </c>
      <c r="AT153" s="39">
        <v>0</v>
      </c>
      <c r="AU153" s="39">
        <v>2.7290000000000001</v>
      </c>
      <c r="AV153" s="39">
        <v>0</v>
      </c>
      <c r="AW153" s="39">
        <v>0.46</v>
      </c>
      <c r="AX153" s="39">
        <v>0</v>
      </c>
      <c r="AY153" s="39">
        <v>0.44</v>
      </c>
      <c r="AZ153" s="39">
        <v>0.59</v>
      </c>
      <c r="BA153" s="39">
        <v>0</v>
      </c>
      <c r="BB153" s="39">
        <v>1.0620000000000001</v>
      </c>
      <c r="BC153" s="39">
        <v>0</v>
      </c>
      <c r="BD153" s="39">
        <v>0.14899999999999999</v>
      </c>
      <c r="BE153" s="39">
        <v>0</v>
      </c>
      <c r="BF153" s="39">
        <v>0.13500000000000001</v>
      </c>
      <c r="BG153" s="39">
        <v>0</v>
      </c>
      <c r="BH153" s="39">
        <v>0</v>
      </c>
      <c r="BI153" s="39">
        <v>0.23</v>
      </c>
      <c r="BJ153" s="39">
        <v>0</v>
      </c>
      <c r="BK153" s="39">
        <v>0.58499999999999996</v>
      </c>
    </row>
    <row r="154" spans="1:63" x14ac:dyDescent="0.2">
      <c r="A154" s="30">
        <f t="shared" si="22"/>
        <v>2025</v>
      </c>
      <c r="D154" s="30">
        <f t="shared" si="23"/>
        <v>17</v>
      </c>
      <c r="E154" s="30">
        <f t="shared" si="14"/>
        <v>50</v>
      </c>
      <c r="F154" s="30">
        <f t="shared" si="15"/>
        <v>50</v>
      </c>
      <c r="G154" s="30">
        <f t="shared" si="16"/>
        <v>46</v>
      </c>
      <c r="H154" s="30">
        <f t="shared" si="17"/>
        <v>1</v>
      </c>
      <c r="I154" s="30">
        <f t="shared" si="18"/>
        <v>1</v>
      </c>
      <c r="J154" s="30">
        <f t="shared" si="19"/>
        <v>0</v>
      </c>
      <c r="K154" s="30">
        <f t="shared" si="20"/>
        <v>0</v>
      </c>
      <c r="L154" s="30">
        <f t="shared" si="21"/>
        <v>7</v>
      </c>
      <c r="M154" s="38">
        <v>45839</v>
      </c>
      <c r="N154" s="39">
        <v>22.677</v>
      </c>
      <c r="O154" s="39">
        <v>17.382999999999999</v>
      </c>
      <c r="P154" s="39">
        <v>15.888</v>
      </c>
      <c r="Q154" s="39">
        <v>23.385999999999999</v>
      </c>
      <c r="R154" s="39">
        <v>20.456</v>
      </c>
      <c r="S154" s="39">
        <v>23.623000000000001</v>
      </c>
      <c r="T154" s="39">
        <v>13.157999999999999</v>
      </c>
      <c r="U154" s="39">
        <v>30.353999999999999</v>
      </c>
      <c r="V154" s="39">
        <v>12.925000000000001</v>
      </c>
      <c r="W154" s="39">
        <v>31.858000000000001</v>
      </c>
      <c r="X154" s="39">
        <v>34.520000000000003</v>
      </c>
      <c r="Y154" s="39">
        <v>11.407999999999999</v>
      </c>
      <c r="Z154" s="39">
        <v>41.011000000000003</v>
      </c>
      <c r="AA154" s="39">
        <v>7.57</v>
      </c>
      <c r="AB154" s="39">
        <v>27.01</v>
      </c>
      <c r="AC154" s="39">
        <v>16.800999999999998</v>
      </c>
      <c r="AD154" s="39">
        <v>40.33</v>
      </c>
      <c r="AE154" s="39">
        <v>14.009</v>
      </c>
      <c r="AF154" s="39">
        <v>16.852</v>
      </c>
      <c r="AG154" s="39">
        <v>24.259</v>
      </c>
      <c r="AH154" s="39">
        <v>16.305</v>
      </c>
      <c r="AI154" s="39">
        <v>20.245999999999999</v>
      </c>
      <c r="AJ154" s="39">
        <v>35.238999999999997</v>
      </c>
      <c r="AK154" s="39">
        <v>10.848000000000001</v>
      </c>
      <c r="AL154" s="39">
        <v>13.178000000000001</v>
      </c>
      <c r="AM154" s="39">
        <v>30.361000000000001</v>
      </c>
      <c r="AN154" s="39">
        <v>28.594000000000001</v>
      </c>
      <c r="AO154" s="39">
        <v>12.566000000000001</v>
      </c>
      <c r="AP154" s="39">
        <v>29.376000000000001</v>
      </c>
      <c r="AQ154" s="39">
        <v>12.368</v>
      </c>
      <c r="AR154" s="39">
        <v>40.776000000000003</v>
      </c>
      <c r="AS154" s="39">
        <v>5.915</v>
      </c>
      <c r="AT154" s="39">
        <v>4.516</v>
      </c>
      <c r="AU154" s="39">
        <v>103.404</v>
      </c>
      <c r="AV154" s="39">
        <v>17.710999999999999</v>
      </c>
      <c r="AW154" s="39">
        <v>22.18</v>
      </c>
      <c r="AX154" s="39">
        <v>24.527000000000001</v>
      </c>
      <c r="AY154" s="39">
        <v>20.530999999999999</v>
      </c>
      <c r="AZ154" s="39">
        <v>36.432000000000002</v>
      </c>
      <c r="BA154" s="39">
        <v>24.390999999999998</v>
      </c>
      <c r="BB154" s="39">
        <v>20.466999999999999</v>
      </c>
      <c r="BC154" s="39">
        <v>22.088000000000001</v>
      </c>
      <c r="BD154" s="39">
        <v>32.765000000000001</v>
      </c>
      <c r="BE154" s="39">
        <v>10.792999999999999</v>
      </c>
      <c r="BF154" s="39">
        <v>6.5019999999999998</v>
      </c>
      <c r="BG154" s="39">
        <v>47.872999999999998</v>
      </c>
      <c r="BH154" s="39">
        <v>10.454000000000001</v>
      </c>
      <c r="BI154" s="39">
        <v>45.540999999999997</v>
      </c>
      <c r="BJ154" s="39">
        <v>12.473000000000001</v>
      </c>
      <c r="BK154" s="39">
        <v>26.937000000000001</v>
      </c>
    </row>
    <row r="155" spans="1:63" x14ac:dyDescent="0.2">
      <c r="A155" s="30">
        <f t="shared" si="22"/>
        <v>2025</v>
      </c>
      <c r="D155" s="30">
        <f t="shared" si="23"/>
        <v>1</v>
      </c>
      <c r="E155" s="30">
        <f t="shared" si="14"/>
        <v>50</v>
      </c>
      <c r="F155" s="30">
        <f t="shared" si="15"/>
        <v>46</v>
      </c>
      <c r="G155" s="30">
        <f t="shared" si="16"/>
        <v>8</v>
      </c>
      <c r="H155" s="30">
        <f t="shared" si="17"/>
        <v>0</v>
      </c>
      <c r="I155" s="30">
        <f t="shared" si="18"/>
        <v>0</v>
      </c>
      <c r="J155" s="30">
        <f t="shared" si="19"/>
        <v>0</v>
      </c>
      <c r="K155" s="30">
        <f t="shared" si="20"/>
        <v>0</v>
      </c>
      <c r="L155" s="30">
        <f t="shared" si="21"/>
        <v>8</v>
      </c>
      <c r="M155" s="38">
        <v>45870</v>
      </c>
      <c r="N155" s="39">
        <v>2.516</v>
      </c>
      <c r="O155" s="39">
        <v>12.808</v>
      </c>
      <c r="P155" s="39">
        <v>3.2890000000000001</v>
      </c>
      <c r="Q155" s="39">
        <v>7.4870000000000001</v>
      </c>
      <c r="R155" s="39">
        <v>3.597</v>
      </c>
      <c r="S155" s="39">
        <v>4.5010000000000003</v>
      </c>
      <c r="T155" s="39">
        <v>9.7439999999999998</v>
      </c>
      <c r="U155" s="39">
        <v>1.3839999999999999</v>
      </c>
      <c r="V155" s="39">
        <v>6.274</v>
      </c>
      <c r="W155" s="39">
        <v>0.46600000000000003</v>
      </c>
      <c r="X155" s="39">
        <v>5.8289999999999997</v>
      </c>
      <c r="Y155" s="39">
        <v>4.6269999999999998</v>
      </c>
      <c r="Z155" s="39">
        <v>17.414999999999999</v>
      </c>
      <c r="AA155" s="39">
        <v>0.99199999999999999</v>
      </c>
      <c r="AB155" s="39">
        <v>5.3010000000000002</v>
      </c>
      <c r="AC155" s="39">
        <v>3.9630000000000001</v>
      </c>
      <c r="AD155" s="39">
        <v>3.3359999999999999</v>
      </c>
      <c r="AE155" s="39">
        <v>5.2939999999999996</v>
      </c>
      <c r="AF155" s="39">
        <v>3.956</v>
      </c>
      <c r="AG155" s="39">
        <v>4.1840000000000002</v>
      </c>
      <c r="AH155" s="39">
        <v>34.628999999999998</v>
      </c>
      <c r="AI155" s="39">
        <v>1.2230000000000001</v>
      </c>
      <c r="AJ155" s="39">
        <v>5.6219999999999999</v>
      </c>
      <c r="AK155" s="39">
        <v>2.8879999999999999</v>
      </c>
      <c r="AL155" s="39">
        <v>5.9340000000000002</v>
      </c>
      <c r="AM155" s="39">
        <v>2.5979999999999999</v>
      </c>
      <c r="AN155" s="39">
        <v>4.2679999999999998</v>
      </c>
      <c r="AO155" s="39">
        <v>3.379</v>
      </c>
      <c r="AP155" s="39">
        <v>13.811</v>
      </c>
      <c r="AQ155" s="39">
        <v>2.4169999999999998</v>
      </c>
      <c r="AR155" s="39">
        <v>3.1219999999999999</v>
      </c>
      <c r="AS155" s="39">
        <v>13.547000000000001</v>
      </c>
      <c r="AT155" s="39">
        <v>4.8150000000000004</v>
      </c>
      <c r="AU155" s="39">
        <v>23.792000000000002</v>
      </c>
      <c r="AV155" s="39">
        <v>6.0999999999999999E-2</v>
      </c>
      <c r="AW155" s="39">
        <v>10.135</v>
      </c>
      <c r="AX155" s="39">
        <v>5.8879999999999999</v>
      </c>
      <c r="AY155" s="39">
        <v>5.0780000000000003</v>
      </c>
      <c r="AZ155" s="39">
        <v>8.7210000000000001</v>
      </c>
      <c r="BA155" s="39">
        <v>0.24</v>
      </c>
      <c r="BB155" s="39">
        <v>4.2220000000000004</v>
      </c>
      <c r="BC155" s="39">
        <v>3.6</v>
      </c>
      <c r="BD155" s="39">
        <v>4.59</v>
      </c>
      <c r="BE155" s="39">
        <v>4.3470000000000004</v>
      </c>
      <c r="BF155" s="39">
        <v>3.7970000000000002</v>
      </c>
      <c r="BG155" s="39">
        <v>2.7959999999999998</v>
      </c>
      <c r="BH155" s="39">
        <v>9.1489999999999991</v>
      </c>
      <c r="BI155" s="39">
        <v>10.791</v>
      </c>
      <c r="BJ155" s="39">
        <v>8.4600000000000009</v>
      </c>
      <c r="BK155" s="39">
        <v>2.1219999999999999</v>
      </c>
    </row>
    <row r="156" spans="1:63" x14ac:dyDescent="0.2">
      <c r="A156" s="30">
        <f t="shared" si="22"/>
        <v>2025</v>
      </c>
      <c r="D156" s="30">
        <f t="shared" si="23"/>
        <v>4</v>
      </c>
      <c r="E156" s="30">
        <f t="shared" ref="E156:E219" si="24">COUNTIF($N156:$BK156,"&gt;0")</f>
        <v>50</v>
      </c>
      <c r="F156" s="30">
        <f t="shared" ref="F156:F219" si="25">COUNTIF($N156:$BK156,"&gt;1")</f>
        <v>46</v>
      </c>
      <c r="G156" s="30">
        <f t="shared" ref="G156:G219" si="26">COUNTIF($N156:$BK156,"&gt;10")</f>
        <v>16</v>
      </c>
      <c r="H156" s="30">
        <f t="shared" ref="H156:H219" si="27">COUNTIF($N156:$BK156,"&gt;50")</f>
        <v>0</v>
      </c>
      <c r="I156" s="30">
        <f t="shared" ref="I156:I219" si="28">COUNTIF($N156:$BK156,"&gt;100")</f>
        <v>0</v>
      </c>
      <c r="J156" s="30">
        <f t="shared" ref="J156:J219" si="29">COUNTIF($N156:$BK156,"&gt;500")</f>
        <v>0</v>
      </c>
      <c r="K156" s="30">
        <f t="shared" ref="K156:K219" si="30">COUNTIF($N156:$BK156,"&gt;1000")</f>
        <v>0</v>
      </c>
      <c r="L156" s="30">
        <f t="shared" ref="L156:L219" si="31">MONTH(M156)</f>
        <v>9</v>
      </c>
      <c r="M156" s="38">
        <v>45901</v>
      </c>
      <c r="N156" s="39">
        <v>8.2569999999999997</v>
      </c>
      <c r="O156" s="39">
        <v>6.3040000000000003</v>
      </c>
      <c r="P156" s="39">
        <v>1.298</v>
      </c>
      <c r="Q156" s="39">
        <v>12.746</v>
      </c>
      <c r="R156" s="39">
        <v>20.242000000000001</v>
      </c>
      <c r="S156" s="39">
        <v>0.248</v>
      </c>
      <c r="T156" s="39">
        <v>0.72599999999999998</v>
      </c>
      <c r="U156" s="39">
        <v>46.655999999999999</v>
      </c>
      <c r="V156" s="39">
        <v>1.3029999999999999</v>
      </c>
      <c r="W156" s="39">
        <v>16.006</v>
      </c>
      <c r="X156" s="39">
        <v>6.3609999999999998</v>
      </c>
      <c r="Y156" s="39">
        <v>3.8929999999999998</v>
      </c>
      <c r="Z156" s="39">
        <v>2.5920000000000001</v>
      </c>
      <c r="AA156" s="39">
        <v>14.625999999999999</v>
      </c>
      <c r="AB156" s="39">
        <v>9.0980000000000008</v>
      </c>
      <c r="AC156" s="39">
        <v>5.7919999999999998</v>
      </c>
      <c r="AD156" s="39">
        <v>30.873000000000001</v>
      </c>
      <c r="AE156" s="39">
        <v>1.498</v>
      </c>
      <c r="AF156" s="39">
        <v>19.295000000000002</v>
      </c>
      <c r="AG156" s="39">
        <v>0.40899999999999997</v>
      </c>
      <c r="AH156" s="39">
        <v>9.7550000000000008</v>
      </c>
      <c r="AI156" s="39">
        <v>7.0430000000000001</v>
      </c>
      <c r="AJ156" s="39">
        <v>7.7880000000000003</v>
      </c>
      <c r="AK156" s="39">
        <v>7.4320000000000004</v>
      </c>
      <c r="AL156" s="39">
        <v>2.52</v>
      </c>
      <c r="AM156" s="39">
        <v>10.436999999999999</v>
      </c>
      <c r="AN156" s="39">
        <v>3.0049999999999999</v>
      </c>
      <c r="AO156" s="39">
        <v>17.445</v>
      </c>
      <c r="AP156" s="39">
        <v>36.904000000000003</v>
      </c>
      <c r="AQ156" s="39">
        <v>2.88</v>
      </c>
      <c r="AR156" s="39">
        <v>5.3810000000000002</v>
      </c>
      <c r="AS156" s="39">
        <v>7.8179999999999996</v>
      </c>
      <c r="AT156" s="39">
        <v>8.6630000000000003</v>
      </c>
      <c r="AU156" s="39">
        <v>5.54</v>
      </c>
      <c r="AV156" s="39">
        <v>4.8170000000000002</v>
      </c>
      <c r="AW156" s="39">
        <v>21.04</v>
      </c>
      <c r="AX156" s="39">
        <v>6.1109999999999998</v>
      </c>
      <c r="AY156" s="39">
        <v>10.298999999999999</v>
      </c>
      <c r="AZ156" s="39">
        <v>16.355</v>
      </c>
      <c r="BA156" s="39">
        <v>5.3239999999999998</v>
      </c>
      <c r="BB156" s="39">
        <v>4.5999999999999999E-2</v>
      </c>
      <c r="BC156" s="39">
        <v>21.677</v>
      </c>
      <c r="BD156" s="39">
        <v>3.863</v>
      </c>
      <c r="BE156" s="39">
        <v>10.94</v>
      </c>
      <c r="BF156" s="39">
        <v>9.7449999999999992</v>
      </c>
      <c r="BG156" s="39">
        <v>3.7130000000000001</v>
      </c>
      <c r="BH156" s="39">
        <v>6.32</v>
      </c>
      <c r="BI156" s="39">
        <v>46.121000000000002</v>
      </c>
      <c r="BJ156" s="39">
        <v>2.5939999999999999</v>
      </c>
      <c r="BK156" s="39">
        <v>8.1240000000000006</v>
      </c>
    </row>
    <row r="157" spans="1:63" x14ac:dyDescent="0.2">
      <c r="A157" s="30">
        <f t="shared" ref="A157:A220" si="32">YEAR(M157)</f>
        <v>2025</v>
      </c>
      <c r="D157" s="30">
        <f t="shared" ref="D157:D220" si="33">COUNTIF(N157:BK157,"&gt;25")</f>
        <v>1</v>
      </c>
      <c r="E157" s="30">
        <f t="shared" si="24"/>
        <v>41</v>
      </c>
      <c r="F157" s="30">
        <f t="shared" si="25"/>
        <v>24</v>
      </c>
      <c r="G157" s="30">
        <f t="shared" si="26"/>
        <v>7</v>
      </c>
      <c r="H157" s="30">
        <f t="shared" si="27"/>
        <v>0</v>
      </c>
      <c r="I157" s="30">
        <f t="shared" si="28"/>
        <v>0</v>
      </c>
      <c r="J157" s="30">
        <f t="shared" si="29"/>
        <v>0</v>
      </c>
      <c r="K157" s="30">
        <f t="shared" si="30"/>
        <v>0</v>
      </c>
      <c r="L157" s="30">
        <f t="shared" si="31"/>
        <v>10</v>
      </c>
      <c r="M157" s="38">
        <v>45931</v>
      </c>
      <c r="N157" s="39">
        <v>1.478</v>
      </c>
      <c r="O157" s="39">
        <v>0</v>
      </c>
      <c r="P157" s="39">
        <v>2.4E-2</v>
      </c>
      <c r="Q157" s="39">
        <v>4.8959999999999999</v>
      </c>
      <c r="R157" s="39">
        <v>0.81399999999999995</v>
      </c>
      <c r="S157" s="39">
        <v>0</v>
      </c>
      <c r="T157" s="39">
        <v>1.5209999999999999</v>
      </c>
      <c r="U157" s="39">
        <v>14.346</v>
      </c>
      <c r="V157" s="39">
        <v>3.5510000000000002</v>
      </c>
      <c r="W157" s="39">
        <v>0.313</v>
      </c>
      <c r="X157" s="39">
        <v>0.89500000000000002</v>
      </c>
      <c r="Y157" s="39">
        <v>2.8959999999999999</v>
      </c>
      <c r="Z157" s="39">
        <v>0.27500000000000002</v>
      </c>
      <c r="AA157" s="39">
        <v>1.115</v>
      </c>
      <c r="AB157" s="39">
        <v>1.0469999999999999</v>
      </c>
      <c r="AC157" s="39">
        <v>0</v>
      </c>
      <c r="AD157" s="39">
        <v>11.566000000000001</v>
      </c>
      <c r="AE157" s="39">
        <v>1.222</v>
      </c>
      <c r="AF157" s="39">
        <v>0.56899999999999995</v>
      </c>
      <c r="AG157" s="39">
        <v>0.39900000000000002</v>
      </c>
      <c r="AH157" s="39">
        <v>1.046</v>
      </c>
      <c r="AI157" s="39">
        <v>0.33900000000000002</v>
      </c>
      <c r="AJ157" s="39">
        <v>0</v>
      </c>
      <c r="AK157" s="39">
        <v>0.92300000000000004</v>
      </c>
      <c r="AL157" s="39">
        <v>5.7229999999999999</v>
      </c>
      <c r="AM157" s="39">
        <v>0.32900000000000001</v>
      </c>
      <c r="AN157" s="39">
        <v>26.343</v>
      </c>
      <c r="AO157" s="39">
        <v>0</v>
      </c>
      <c r="AP157" s="39">
        <v>8.8849999999999998</v>
      </c>
      <c r="AQ157" s="39">
        <v>0</v>
      </c>
      <c r="AR157" s="39">
        <v>13.522</v>
      </c>
      <c r="AS157" s="39">
        <v>0.09</v>
      </c>
      <c r="AT157" s="39">
        <v>0</v>
      </c>
      <c r="AU157" s="39">
        <v>10.89</v>
      </c>
      <c r="AV157" s="39">
        <v>2.7989999999999999</v>
      </c>
      <c r="AW157" s="39">
        <v>8.9999999999999993E-3</v>
      </c>
      <c r="AX157" s="39">
        <v>0</v>
      </c>
      <c r="AY157" s="39">
        <v>2.895</v>
      </c>
      <c r="AZ157" s="39">
        <v>0</v>
      </c>
      <c r="BA157" s="39">
        <v>1.4379999999999999</v>
      </c>
      <c r="BB157" s="39">
        <v>0.151</v>
      </c>
      <c r="BC157" s="39">
        <v>3.0190000000000001</v>
      </c>
      <c r="BD157" s="39">
        <v>12.826000000000001</v>
      </c>
      <c r="BE157" s="39">
        <v>0.36599999999999999</v>
      </c>
      <c r="BF157" s="39">
        <v>11.941000000000001</v>
      </c>
      <c r="BG157" s="39">
        <v>0.245</v>
      </c>
      <c r="BH157" s="39">
        <v>0.182</v>
      </c>
      <c r="BI157" s="39">
        <v>0.88300000000000001</v>
      </c>
      <c r="BJ157" s="39">
        <v>1.591</v>
      </c>
      <c r="BK157" s="39">
        <v>1.3859999999999999</v>
      </c>
    </row>
    <row r="158" spans="1:63" x14ac:dyDescent="0.2">
      <c r="A158" s="30">
        <f t="shared" si="32"/>
        <v>2025</v>
      </c>
      <c r="D158" s="30">
        <f t="shared" si="33"/>
        <v>0</v>
      </c>
      <c r="E158" s="30">
        <f t="shared" si="24"/>
        <v>14</v>
      </c>
      <c r="F158" s="30">
        <f t="shared" si="25"/>
        <v>3</v>
      </c>
      <c r="G158" s="30">
        <f t="shared" si="26"/>
        <v>0</v>
      </c>
      <c r="H158" s="30">
        <f t="shared" si="27"/>
        <v>0</v>
      </c>
      <c r="I158" s="30">
        <f t="shared" si="28"/>
        <v>0</v>
      </c>
      <c r="J158" s="30">
        <f t="shared" si="29"/>
        <v>0</v>
      </c>
      <c r="K158" s="30">
        <f t="shared" si="30"/>
        <v>0</v>
      </c>
      <c r="L158" s="30">
        <f t="shared" si="31"/>
        <v>11</v>
      </c>
      <c r="M158" s="38">
        <v>45962</v>
      </c>
      <c r="N158" s="39">
        <v>0</v>
      </c>
      <c r="O158" s="39">
        <v>0</v>
      </c>
      <c r="P158" s="39">
        <v>0.85099999999999998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1.208</v>
      </c>
      <c r="W158" s="39">
        <v>0</v>
      </c>
      <c r="X158" s="39">
        <v>0</v>
      </c>
      <c r="Y158" s="39">
        <v>0.35399999999999998</v>
      </c>
      <c r="Z158" s="39">
        <v>0</v>
      </c>
      <c r="AA158" s="39">
        <v>0</v>
      </c>
      <c r="AB158" s="39">
        <v>0</v>
      </c>
      <c r="AC158" s="39">
        <v>0.29099999999999998</v>
      </c>
      <c r="AD158" s="39">
        <v>0</v>
      </c>
      <c r="AE158" s="39">
        <v>0.376</v>
      </c>
      <c r="AF158" s="39">
        <v>0</v>
      </c>
      <c r="AG158" s="39">
        <v>0.96</v>
      </c>
      <c r="AH158" s="39">
        <v>0</v>
      </c>
      <c r="AI158" s="39">
        <v>0</v>
      </c>
      <c r="AJ158" s="39">
        <v>0</v>
      </c>
      <c r="AK158" s="39">
        <v>0</v>
      </c>
      <c r="AL158" s="39">
        <v>0.13500000000000001</v>
      </c>
      <c r="AM158" s="39">
        <v>0</v>
      </c>
      <c r="AN158" s="39">
        <v>0.39</v>
      </c>
      <c r="AO158" s="39">
        <v>0</v>
      </c>
      <c r="AP158" s="39">
        <v>0.754</v>
      </c>
      <c r="AQ158" s="39">
        <v>0</v>
      </c>
      <c r="AR158" s="39">
        <v>0</v>
      </c>
      <c r="AS158" s="39">
        <v>0.503</v>
      </c>
      <c r="AT158" s="39">
        <v>0</v>
      </c>
      <c r="AU158" s="39">
        <v>0</v>
      </c>
      <c r="AV158" s="39">
        <v>0</v>
      </c>
      <c r="AW158" s="39">
        <v>1.0680000000000001</v>
      </c>
      <c r="AX158" s="39">
        <v>0.16300000000000001</v>
      </c>
      <c r="AY158" s="39">
        <v>0</v>
      </c>
      <c r="AZ158" s="39">
        <v>0</v>
      </c>
      <c r="BA158" s="39">
        <v>0</v>
      </c>
      <c r="BB158" s="39">
        <v>0</v>
      </c>
      <c r="BC158" s="39">
        <v>0</v>
      </c>
      <c r="BD158" s="39">
        <v>0</v>
      </c>
      <c r="BE158" s="39">
        <v>1.1930000000000001</v>
      </c>
      <c r="BF158" s="39">
        <v>0</v>
      </c>
      <c r="BG158" s="39">
        <v>0</v>
      </c>
      <c r="BH158" s="39">
        <v>0</v>
      </c>
      <c r="BI158" s="39">
        <v>0.314</v>
      </c>
      <c r="BJ158" s="39">
        <v>0</v>
      </c>
      <c r="BK158" s="39">
        <v>0</v>
      </c>
    </row>
    <row r="159" spans="1:63" x14ac:dyDescent="0.2">
      <c r="A159" s="30">
        <f t="shared" si="32"/>
        <v>2025</v>
      </c>
      <c r="D159" s="30">
        <f t="shared" si="33"/>
        <v>3</v>
      </c>
      <c r="E159" s="30">
        <f t="shared" si="24"/>
        <v>39</v>
      </c>
      <c r="F159" s="30">
        <f t="shared" si="25"/>
        <v>33</v>
      </c>
      <c r="G159" s="30">
        <f t="shared" si="26"/>
        <v>7</v>
      </c>
      <c r="H159" s="30">
        <f t="shared" si="27"/>
        <v>1</v>
      </c>
      <c r="I159" s="30">
        <f t="shared" si="28"/>
        <v>0</v>
      </c>
      <c r="J159" s="30">
        <f t="shared" si="29"/>
        <v>0</v>
      </c>
      <c r="K159" s="30">
        <f t="shared" si="30"/>
        <v>0</v>
      </c>
      <c r="L159" s="30">
        <f t="shared" si="31"/>
        <v>12</v>
      </c>
      <c r="M159" s="38">
        <v>45992</v>
      </c>
      <c r="N159" s="39">
        <v>2.2000000000000002</v>
      </c>
      <c r="O159" s="39">
        <v>0.89300000000000002</v>
      </c>
      <c r="P159" s="39">
        <v>1.341</v>
      </c>
      <c r="Q159" s="39">
        <v>2.1640000000000001</v>
      </c>
      <c r="R159" s="39">
        <v>2.9079999999999999</v>
      </c>
      <c r="S159" s="39">
        <v>1.413</v>
      </c>
      <c r="T159" s="39">
        <v>0</v>
      </c>
      <c r="U159" s="39">
        <v>2.2050000000000001</v>
      </c>
      <c r="V159" s="39">
        <v>0</v>
      </c>
      <c r="W159" s="39">
        <v>19.920000000000002</v>
      </c>
      <c r="X159" s="39">
        <v>0.61199999999999999</v>
      </c>
      <c r="Y159" s="39">
        <v>10.395</v>
      </c>
      <c r="Z159" s="39">
        <v>1.226</v>
      </c>
      <c r="AA159" s="39">
        <v>4.6859999999999999</v>
      </c>
      <c r="AB159" s="39">
        <v>2.3530000000000002</v>
      </c>
      <c r="AC159" s="39">
        <v>0</v>
      </c>
      <c r="AD159" s="39">
        <v>0</v>
      </c>
      <c r="AE159" s="39">
        <v>21.699000000000002</v>
      </c>
      <c r="AF159" s="39">
        <v>3.629</v>
      </c>
      <c r="AG159" s="39">
        <v>1.7829999999999999</v>
      </c>
      <c r="AH159" s="39">
        <v>0.24299999999999999</v>
      </c>
      <c r="AI159" s="39">
        <v>29.77</v>
      </c>
      <c r="AJ159" s="39">
        <v>1.0999999999999999E-2</v>
      </c>
      <c r="AK159" s="39">
        <v>8.984</v>
      </c>
      <c r="AL159" s="39">
        <v>73.366</v>
      </c>
      <c r="AM159" s="39">
        <v>0</v>
      </c>
      <c r="AN159" s="39">
        <v>0</v>
      </c>
      <c r="AO159" s="39">
        <v>3.835</v>
      </c>
      <c r="AP159" s="39">
        <v>2.2429999999999999</v>
      </c>
      <c r="AQ159" s="39">
        <v>6.07</v>
      </c>
      <c r="AR159" s="39">
        <v>0.60699999999999998</v>
      </c>
      <c r="AS159" s="39">
        <v>7.96</v>
      </c>
      <c r="AT159" s="39">
        <v>0</v>
      </c>
      <c r="AU159" s="39">
        <v>8.7219999999999995</v>
      </c>
      <c r="AV159" s="39">
        <v>1.845</v>
      </c>
      <c r="AW159" s="39">
        <v>1.91</v>
      </c>
      <c r="AX159" s="39">
        <v>0</v>
      </c>
      <c r="AY159" s="39">
        <v>14.3</v>
      </c>
      <c r="AZ159" s="39">
        <v>4.2610000000000001</v>
      </c>
      <c r="BA159" s="39">
        <v>3.1070000000000002</v>
      </c>
      <c r="BB159" s="39">
        <v>0</v>
      </c>
      <c r="BC159" s="39">
        <v>26.29</v>
      </c>
      <c r="BD159" s="39">
        <v>8.9410000000000007</v>
      </c>
      <c r="BE159" s="39">
        <v>0</v>
      </c>
      <c r="BF159" s="39">
        <v>0.16700000000000001</v>
      </c>
      <c r="BG159" s="39">
        <v>2.5529999999999999</v>
      </c>
      <c r="BH159" s="39">
        <v>5.7919999999999998</v>
      </c>
      <c r="BI159" s="39">
        <v>0</v>
      </c>
      <c r="BJ159" s="39">
        <v>1.7689999999999999</v>
      </c>
      <c r="BK159" s="39">
        <v>5.1879999999999997</v>
      </c>
    </row>
    <row r="160" spans="1:63" x14ac:dyDescent="0.2">
      <c r="A160" s="30">
        <f t="shared" si="32"/>
        <v>2026</v>
      </c>
      <c r="D160" s="30">
        <f t="shared" si="33"/>
        <v>2</v>
      </c>
      <c r="E160" s="30">
        <f t="shared" si="24"/>
        <v>44</v>
      </c>
      <c r="F160" s="30">
        <f t="shared" si="25"/>
        <v>37</v>
      </c>
      <c r="G160" s="30">
        <f t="shared" si="26"/>
        <v>6</v>
      </c>
      <c r="H160" s="30">
        <f t="shared" si="27"/>
        <v>0</v>
      </c>
      <c r="I160" s="30">
        <f t="shared" si="28"/>
        <v>0</v>
      </c>
      <c r="J160" s="30">
        <f t="shared" si="29"/>
        <v>0</v>
      </c>
      <c r="K160" s="30">
        <f t="shared" si="30"/>
        <v>0</v>
      </c>
      <c r="L160" s="30">
        <f t="shared" si="31"/>
        <v>1</v>
      </c>
      <c r="M160" s="38">
        <v>46023</v>
      </c>
      <c r="N160" s="39">
        <v>0.58899999999999997</v>
      </c>
      <c r="O160" s="39">
        <v>7.8170000000000002</v>
      </c>
      <c r="P160" s="39">
        <v>1.569</v>
      </c>
      <c r="Q160" s="39">
        <v>1.014</v>
      </c>
      <c r="R160" s="39">
        <v>1.8560000000000001</v>
      </c>
      <c r="S160" s="39">
        <v>5.5129999999999999</v>
      </c>
      <c r="T160" s="39">
        <v>1.0089999999999999</v>
      </c>
      <c r="U160" s="39">
        <v>9.2940000000000005</v>
      </c>
      <c r="V160" s="39">
        <v>0.872</v>
      </c>
      <c r="W160" s="39">
        <v>2.5379999999999998</v>
      </c>
      <c r="X160" s="39">
        <v>2.98</v>
      </c>
      <c r="Y160" s="39">
        <v>2.0720000000000001</v>
      </c>
      <c r="Z160" s="39">
        <v>1.147</v>
      </c>
      <c r="AA160" s="39">
        <v>5.984</v>
      </c>
      <c r="AB160" s="39">
        <v>1.3660000000000001</v>
      </c>
      <c r="AC160" s="39">
        <v>27.41</v>
      </c>
      <c r="AD160" s="39">
        <v>0</v>
      </c>
      <c r="AE160" s="39">
        <v>14.819000000000001</v>
      </c>
      <c r="AF160" s="39">
        <v>5.1779999999999999</v>
      </c>
      <c r="AG160" s="39">
        <v>0</v>
      </c>
      <c r="AH160" s="39">
        <v>2.7669999999999999</v>
      </c>
      <c r="AI160" s="39">
        <v>0.78100000000000003</v>
      </c>
      <c r="AJ160" s="39">
        <v>0.72199999999999998</v>
      </c>
      <c r="AK160" s="39">
        <v>5.0529999999999999</v>
      </c>
      <c r="AL160" s="39">
        <v>5.0940000000000003</v>
      </c>
      <c r="AM160" s="39">
        <v>3.0110000000000001</v>
      </c>
      <c r="AN160" s="39">
        <v>3.476</v>
      </c>
      <c r="AO160" s="39">
        <v>11.047000000000001</v>
      </c>
      <c r="AP160" s="39">
        <v>21.274000000000001</v>
      </c>
      <c r="AQ160" s="39">
        <v>0</v>
      </c>
      <c r="AR160" s="39">
        <v>0</v>
      </c>
      <c r="AS160" s="39">
        <v>42.12</v>
      </c>
      <c r="AT160" s="39">
        <v>4.8129999999999997</v>
      </c>
      <c r="AU160" s="39">
        <v>0</v>
      </c>
      <c r="AV160" s="39">
        <v>3.6520000000000001</v>
      </c>
      <c r="AW160" s="39">
        <v>0</v>
      </c>
      <c r="AX160" s="39">
        <v>2.6219999999999999</v>
      </c>
      <c r="AY160" s="39">
        <v>7.77</v>
      </c>
      <c r="AZ160" s="39">
        <v>1.857</v>
      </c>
      <c r="BA160" s="39">
        <v>1.2649999999999999</v>
      </c>
      <c r="BB160" s="39">
        <v>3.48</v>
      </c>
      <c r="BC160" s="39">
        <v>15.877000000000001</v>
      </c>
      <c r="BD160" s="39">
        <v>0.41399999999999998</v>
      </c>
      <c r="BE160" s="39">
        <v>4.4859999999999998</v>
      </c>
      <c r="BF160" s="39">
        <v>4.66</v>
      </c>
      <c r="BG160" s="39">
        <v>2.2909999999999999</v>
      </c>
      <c r="BH160" s="39">
        <v>0.64800000000000002</v>
      </c>
      <c r="BI160" s="39">
        <v>5.7210000000000001</v>
      </c>
      <c r="BJ160" s="39">
        <v>8.4290000000000003</v>
      </c>
      <c r="BK160" s="39">
        <v>0.98</v>
      </c>
    </row>
    <row r="161" spans="1:63" x14ac:dyDescent="0.2">
      <c r="A161" s="30">
        <f t="shared" si="32"/>
        <v>2026</v>
      </c>
      <c r="D161" s="30">
        <f t="shared" si="33"/>
        <v>1</v>
      </c>
      <c r="E161" s="30">
        <f t="shared" si="24"/>
        <v>26</v>
      </c>
      <c r="F161" s="30">
        <f t="shared" si="25"/>
        <v>15</v>
      </c>
      <c r="G161" s="30">
        <f t="shared" si="26"/>
        <v>2</v>
      </c>
      <c r="H161" s="30">
        <f t="shared" si="27"/>
        <v>0</v>
      </c>
      <c r="I161" s="30">
        <f t="shared" si="28"/>
        <v>0</v>
      </c>
      <c r="J161" s="30">
        <f t="shared" si="29"/>
        <v>0</v>
      </c>
      <c r="K161" s="30">
        <f t="shared" si="30"/>
        <v>0</v>
      </c>
      <c r="L161" s="30">
        <f t="shared" si="31"/>
        <v>2</v>
      </c>
      <c r="M161" s="38">
        <v>46054</v>
      </c>
      <c r="N161" s="39">
        <v>0</v>
      </c>
      <c r="O161" s="39">
        <v>2.5960000000000001</v>
      </c>
      <c r="P161" s="39">
        <v>0.44800000000000001</v>
      </c>
      <c r="Q161" s="39">
        <v>0</v>
      </c>
      <c r="R161" s="39">
        <v>2.1000000000000001E-2</v>
      </c>
      <c r="S161" s="39">
        <v>0</v>
      </c>
      <c r="T161" s="39">
        <v>0</v>
      </c>
      <c r="U161" s="39">
        <v>7.0279999999999996</v>
      </c>
      <c r="V161" s="39">
        <v>0.74399999999999999</v>
      </c>
      <c r="W161" s="39">
        <v>0</v>
      </c>
      <c r="X161" s="39">
        <v>0</v>
      </c>
      <c r="Y161" s="39">
        <v>2.5270000000000001</v>
      </c>
      <c r="Z161" s="39">
        <v>1.661</v>
      </c>
      <c r="AA161" s="39">
        <v>0</v>
      </c>
      <c r="AB161" s="39">
        <v>0.30099999999999999</v>
      </c>
      <c r="AC161" s="39">
        <v>0.252</v>
      </c>
      <c r="AD161" s="39">
        <v>0</v>
      </c>
      <c r="AE161" s="39">
        <v>2.6190000000000002</v>
      </c>
      <c r="AF161" s="39">
        <v>0</v>
      </c>
      <c r="AG161" s="39">
        <v>3.5449999999999999</v>
      </c>
      <c r="AH161" s="39">
        <v>0</v>
      </c>
      <c r="AI161" s="39">
        <v>1.0589999999999999</v>
      </c>
      <c r="AJ161" s="39">
        <v>0</v>
      </c>
      <c r="AK161" s="39">
        <v>5.1079999999999997</v>
      </c>
      <c r="AL161" s="39">
        <v>0.48899999999999999</v>
      </c>
      <c r="AM161" s="39">
        <v>0</v>
      </c>
      <c r="AN161" s="39">
        <v>0</v>
      </c>
      <c r="AO161" s="39">
        <v>42.761000000000003</v>
      </c>
      <c r="AP161" s="39">
        <v>0.76700000000000002</v>
      </c>
      <c r="AQ161" s="39">
        <v>0</v>
      </c>
      <c r="AR161" s="39">
        <v>1.5860000000000001</v>
      </c>
      <c r="AS161" s="39">
        <v>0</v>
      </c>
      <c r="AT161" s="39">
        <v>0</v>
      </c>
      <c r="AU161" s="39">
        <v>1.1879999999999999</v>
      </c>
      <c r="AV161" s="39">
        <v>0.33</v>
      </c>
      <c r="AW161" s="39">
        <v>7.5999999999999998E-2</v>
      </c>
      <c r="AX161" s="39">
        <v>0</v>
      </c>
      <c r="AY161" s="39">
        <v>0</v>
      </c>
      <c r="AZ161" s="39">
        <v>0</v>
      </c>
      <c r="BA161" s="39">
        <v>7.6059999999999999</v>
      </c>
      <c r="BB161" s="39">
        <v>0</v>
      </c>
      <c r="BC161" s="39">
        <v>10.085000000000001</v>
      </c>
      <c r="BD161" s="39">
        <v>0</v>
      </c>
      <c r="BE161" s="39">
        <v>4.22</v>
      </c>
      <c r="BF161" s="39">
        <v>5.7000000000000002E-2</v>
      </c>
      <c r="BG161" s="39">
        <v>0</v>
      </c>
      <c r="BH161" s="39">
        <v>4.8899999999999997</v>
      </c>
      <c r="BI161" s="39">
        <v>0</v>
      </c>
      <c r="BJ161" s="39">
        <v>0.625</v>
      </c>
      <c r="BK161" s="39">
        <v>0</v>
      </c>
    </row>
    <row r="162" spans="1:63" x14ac:dyDescent="0.2">
      <c r="A162" s="30">
        <f t="shared" si="32"/>
        <v>2026</v>
      </c>
      <c r="D162" s="30">
        <f t="shared" si="33"/>
        <v>0</v>
      </c>
      <c r="E162" s="30">
        <f t="shared" si="24"/>
        <v>30</v>
      </c>
      <c r="F162" s="30">
        <f t="shared" si="25"/>
        <v>11</v>
      </c>
      <c r="G162" s="30">
        <f t="shared" si="26"/>
        <v>0</v>
      </c>
      <c r="H162" s="30">
        <f t="shared" si="27"/>
        <v>0</v>
      </c>
      <c r="I162" s="30">
        <f t="shared" si="28"/>
        <v>0</v>
      </c>
      <c r="J162" s="30">
        <f t="shared" si="29"/>
        <v>0</v>
      </c>
      <c r="K162" s="30">
        <f t="shared" si="30"/>
        <v>0</v>
      </c>
      <c r="L162" s="30">
        <f t="shared" si="31"/>
        <v>3</v>
      </c>
      <c r="M162" s="38">
        <v>46082</v>
      </c>
      <c r="N162" s="39">
        <v>0</v>
      </c>
      <c r="O162" s="39">
        <v>1.07</v>
      </c>
      <c r="P162" s="39">
        <v>0</v>
      </c>
      <c r="Q162" s="39">
        <v>1.1579999999999999</v>
      </c>
      <c r="R162" s="39">
        <v>0</v>
      </c>
      <c r="S162" s="39">
        <v>0</v>
      </c>
      <c r="T162" s="39">
        <v>1.56</v>
      </c>
      <c r="U162" s="39">
        <v>0</v>
      </c>
      <c r="V162" s="39">
        <v>0</v>
      </c>
      <c r="W162" s="39">
        <v>0</v>
      </c>
      <c r="X162" s="39">
        <v>0</v>
      </c>
      <c r="Y162" s="39">
        <v>4.2859999999999996</v>
      </c>
      <c r="Z162" s="39">
        <v>0</v>
      </c>
      <c r="AA162" s="39">
        <v>3.6280000000000001</v>
      </c>
      <c r="AB162" s="39">
        <v>0.35199999999999998</v>
      </c>
      <c r="AC162" s="39">
        <v>0</v>
      </c>
      <c r="AD162" s="39">
        <v>6.3380000000000001</v>
      </c>
      <c r="AE162" s="39">
        <v>0</v>
      </c>
      <c r="AF162" s="39">
        <v>0</v>
      </c>
      <c r="AG162" s="39">
        <v>1.4990000000000001</v>
      </c>
      <c r="AH162" s="39">
        <v>0.02</v>
      </c>
      <c r="AI162" s="39">
        <v>1.1830000000000001</v>
      </c>
      <c r="AJ162" s="39">
        <v>0.06</v>
      </c>
      <c r="AK162" s="39">
        <v>0</v>
      </c>
      <c r="AL162" s="39">
        <v>0</v>
      </c>
      <c r="AM162" s="39">
        <v>2.3519999999999999</v>
      </c>
      <c r="AN162" s="39">
        <v>0.2</v>
      </c>
      <c r="AO162" s="39">
        <v>0.46600000000000003</v>
      </c>
      <c r="AP162" s="39">
        <v>0</v>
      </c>
      <c r="AQ162" s="39">
        <v>0.48799999999999999</v>
      </c>
      <c r="AR162" s="39">
        <v>2.161</v>
      </c>
      <c r="AS162" s="39">
        <v>0</v>
      </c>
      <c r="AT162" s="39">
        <v>0.70899999999999996</v>
      </c>
      <c r="AU162" s="39">
        <v>0.34200000000000003</v>
      </c>
      <c r="AV162" s="39">
        <v>0</v>
      </c>
      <c r="AW162" s="39">
        <v>0.115</v>
      </c>
      <c r="AX162" s="39">
        <v>0</v>
      </c>
      <c r="AY162" s="39">
        <v>6.2E-2</v>
      </c>
      <c r="AZ162" s="39">
        <v>0.81200000000000006</v>
      </c>
      <c r="BA162" s="39">
        <v>0.52300000000000002</v>
      </c>
      <c r="BB162" s="39">
        <v>0.63100000000000001</v>
      </c>
      <c r="BC162" s="39">
        <v>0.53800000000000003</v>
      </c>
      <c r="BD162" s="39">
        <v>0.224</v>
      </c>
      <c r="BE162" s="39">
        <v>0</v>
      </c>
      <c r="BF162" s="39">
        <v>0.82699999999999996</v>
      </c>
      <c r="BG162" s="39">
        <v>0.60799999999999998</v>
      </c>
      <c r="BH162" s="39">
        <v>5.5E-2</v>
      </c>
      <c r="BI162" s="39">
        <v>2.2839999999999998</v>
      </c>
      <c r="BJ162" s="39">
        <v>0</v>
      </c>
      <c r="BK162" s="39">
        <v>0.57699999999999996</v>
      </c>
    </row>
    <row r="163" spans="1:63" x14ac:dyDescent="0.2">
      <c r="A163" s="30">
        <f t="shared" si="32"/>
        <v>2026</v>
      </c>
      <c r="D163" s="30">
        <f t="shared" si="33"/>
        <v>0</v>
      </c>
      <c r="E163" s="30">
        <f t="shared" si="24"/>
        <v>2</v>
      </c>
      <c r="F163" s="30">
        <f t="shared" si="25"/>
        <v>0</v>
      </c>
      <c r="G163" s="30">
        <f t="shared" si="26"/>
        <v>0</v>
      </c>
      <c r="H163" s="30">
        <f t="shared" si="27"/>
        <v>0</v>
      </c>
      <c r="I163" s="30">
        <f t="shared" si="28"/>
        <v>0</v>
      </c>
      <c r="J163" s="30">
        <f t="shared" si="29"/>
        <v>0</v>
      </c>
      <c r="K163" s="30">
        <f t="shared" si="30"/>
        <v>0</v>
      </c>
      <c r="L163" s="30">
        <f t="shared" si="31"/>
        <v>4</v>
      </c>
      <c r="M163" s="38">
        <v>46113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9.8000000000000004E-2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1.9E-2</v>
      </c>
      <c r="BC163" s="39">
        <v>0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0</v>
      </c>
      <c r="BK163" s="39">
        <v>0</v>
      </c>
    </row>
    <row r="164" spans="1:63" x14ac:dyDescent="0.2">
      <c r="A164" s="30">
        <f t="shared" si="32"/>
        <v>2026</v>
      </c>
      <c r="D164" s="30">
        <f t="shared" si="33"/>
        <v>0</v>
      </c>
      <c r="E164" s="30">
        <f t="shared" si="24"/>
        <v>11</v>
      </c>
      <c r="F164" s="30">
        <f t="shared" si="25"/>
        <v>2</v>
      </c>
      <c r="G164" s="30">
        <f t="shared" si="26"/>
        <v>0</v>
      </c>
      <c r="H164" s="30">
        <f t="shared" si="27"/>
        <v>0</v>
      </c>
      <c r="I164" s="30">
        <f t="shared" si="28"/>
        <v>0</v>
      </c>
      <c r="J164" s="30">
        <f t="shared" si="29"/>
        <v>0</v>
      </c>
      <c r="K164" s="30">
        <f t="shared" si="30"/>
        <v>0</v>
      </c>
      <c r="L164" s="30">
        <f t="shared" si="31"/>
        <v>5</v>
      </c>
      <c r="M164" s="38">
        <v>46143</v>
      </c>
      <c r="N164" s="39">
        <v>0.317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0.998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7.2999999999999995E-2</v>
      </c>
      <c r="AC164" s="39">
        <v>0</v>
      </c>
      <c r="AD164" s="39">
        <v>0</v>
      </c>
      <c r="AE164" s="39">
        <v>7.0000000000000007E-2</v>
      </c>
      <c r="AF164" s="39">
        <v>0</v>
      </c>
      <c r="AG164" s="39">
        <v>0</v>
      </c>
      <c r="AH164" s="39">
        <v>1.5840000000000001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0.316</v>
      </c>
      <c r="AR164" s="39">
        <v>0.85599999999999998</v>
      </c>
      <c r="AS164" s="39">
        <v>0</v>
      </c>
      <c r="AT164" s="39">
        <v>1.3819999999999999</v>
      </c>
      <c r="AU164" s="39">
        <v>0</v>
      </c>
      <c r="AV164" s="39">
        <v>0</v>
      </c>
      <c r="AW164" s="39">
        <v>0</v>
      </c>
      <c r="AX164" s="39">
        <v>0</v>
      </c>
      <c r="AY164" s="39">
        <v>0.312</v>
      </c>
      <c r="AZ164" s="39">
        <v>0</v>
      </c>
      <c r="BA164" s="39">
        <v>0</v>
      </c>
      <c r="BB164" s="39">
        <v>0.16300000000000001</v>
      </c>
      <c r="BC164" s="39">
        <v>0</v>
      </c>
      <c r="BD164" s="39">
        <v>0</v>
      </c>
      <c r="BE164" s="39">
        <v>0</v>
      </c>
      <c r="BF164" s="39">
        <v>0</v>
      </c>
      <c r="BG164" s="39">
        <v>0.13400000000000001</v>
      </c>
      <c r="BH164" s="39">
        <v>0</v>
      </c>
      <c r="BI164" s="39">
        <v>0</v>
      </c>
      <c r="BJ164" s="39">
        <v>0</v>
      </c>
      <c r="BK164" s="39">
        <v>0</v>
      </c>
    </row>
    <row r="165" spans="1:63" x14ac:dyDescent="0.2">
      <c r="A165" s="30">
        <f t="shared" si="32"/>
        <v>2026</v>
      </c>
      <c r="D165" s="30">
        <f t="shared" si="33"/>
        <v>0</v>
      </c>
      <c r="E165" s="30">
        <f t="shared" si="24"/>
        <v>21</v>
      </c>
      <c r="F165" s="30">
        <f t="shared" si="25"/>
        <v>4</v>
      </c>
      <c r="G165" s="30">
        <f t="shared" si="26"/>
        <v>0</v>
      </c>
      <c r="H165" s="30">
        <f t="shared" si="27"/>
        <v>0</v>
      </c>
      <c r="I165" s="30">
        <f t="shared" si="28"/>
        <v>0</v>
      </c>
      <c r="J165" s="30">
        <f t="shared" si="29"/>
        <v>0</v>
      </c>
      <c r="K165" s="30">
        <f t="shared" si="30"/>
        <v>0</v>
      </c>
      <c r="L165" s="30">
        <f t="shared" si="31"/>
        <v>6</v>
      </c>
      <c r="M165" s="38">
        <v>46174</v>
      </c>
      <c r="N165" s="39">
        <v>0</v>
      </c>
      <c r="O165" s="39">
        <v>5.9829999999999997</v>
      </c>
      <c r="P165" s="39">
        <v>0</v>
      </c>
      <c r="Q165" s="39">
        <v>0.39300000000000002</v>
      </c>
      <c r="R165" s="39">
        <v>1.7290000000000001</v>
      </c>
      <c r="S165" s="39">
        <v>0</v>
      </c>
      <c r="T165" s="39">
        <v>0</v>
      </c>
      <c r="U165" s="39">
        <v>0.46100000000000002</v>
      </c>
      <c r="V165" s="39">
        <v>0.30199999999999999</v>
      </c>
      <c r="W165" s="39">
        <v>0</v>
      </c>
      <c r="X165" s="39">
        <v>1.8340000000000001</v>
      </c>
      <c r="Y165" s="39">
        <v>0</v>
      </c>
      <c r="Z165" s="39">
        <v>0</v>
      </c>
      <c r="AA165" s="39">
        <v>0.31</v>
      </c>
      <c r="AB165" s="39">
        <v>0.35899999999999999</v>
      </c>
      <c r="AC165" s="39">
        <v>0</v>
      </c>
      <c r="AD165" s="39">
        <v>0</v>
      </c>
      <c r="AE165" s="39">
        <v>0</v>
      </c>
      <c r="AF165" s="39">
        <v>0.752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1.327</v>
      </c>
      <c r="AN165" s="39">
        <v>0</v>
      </c>
      <c r="AO165" s="39">
        <v>0</v>
      </c>
      <c r="AP165" s="39">
        <v>0</v>
      </c>
      <c r="AQ165" s="39">
        <v>2.5999999999999999E-2</v>
      </c>
      <c r="AR165" s="39">
        <v>0</v>
      </c>
      <c r="AS165" s="39">
        <v>0.85899999999999999</v>
      </c>
      <c r="AT165" s="39">
        <v>0.68799999999999994</v>
      </c>
      <c r="AU165" s="39">
        <v>0.74099999999999999</v>
      </c>
      <c r="AV165" s="39">
        <v>0</v>
      </c>
      <c r="AW165" s="39">
        <v>0.46700000000000003</v>
      </c>
      <c r="AX165" s="39">
        <v>0</v>
      </c>
      <c r="AY165" s="39">
        <v>0.33800000000000002</v>
      </c>
      <c r="AZ165" s="39">
        <v>0</v>
      </c>
      <c r="BA165" s="39">
        <v>0</v>
      </c>
      <c r="BB165" s="39">
        <v>0.81599999999999995</v>
      </c>
      <c r="BC165" s="39">
        <v>0</v>
      </c>
      <c r="BD165" s="39">
        <v>0.45900000000000002</v>
      </c>
      <c r="BE165" s="39">
        <v>0</v>
      </c>
      <c r="BF165" s="39">
        <v>0.59799999999999998</v>
      </c>
      <c r="BG165" s="39">
        <v>0.38600000000000001</v>
      </c>
      <c r="BH165" s="39">
        <v>0</v>
      </c>
      <c r="BI165" s="39">
        <v>0</v>
      </c>
      <c r="BJ165" s="39">
        <v>0.629</v>
      </c>
      <c r="BK165" s="39">
        <v>0</v>
      </c>
    </row>
    <row r="166" spans="1:63" x14ac:dyDescent="0.2">
      <c r="A166" s="30">
        <f t="shared" si="32"/>
        <v>2026</v>
      </c>
      <c r="D166" s="30">
        <f t="shared" si="33"/>
        <v>22</v>
      </c>
      <c r="E166" s="30">
        <f t="shared" si="24"/>
        <v>50</v>
      </c>
      <c r="F166" s="30">
        <f t="shared" si="25"/>
        <v>49</v>
      </c>
      <c r="G166" s="30">
        <f t="shared" si="26"/>
        <v>40</v>
      </c>
      <c r="H166" s="30">
        <f t="shared" si="27"/>
        <v>5</v>
      </c>
      <c r="I166" s="30">
        <f t="shared" si="28"/>
        <v>0</v>
      </c>
      <c r="J166" s="30">
        <f t="shared" si="29"/>
        <v>0</v>
      </c>
      <c r="K166" s="30">
        <f t="shared" si="30"/>
        <v>0</v>
      </c>
      <c r="L166" s="30">
        <f t="shared" si="31"/>
        <v>7</v>
      </c>
      <c r="M166" s="38">
        <v>46204</v>
      </c>
      <c r="N166" s="39">
        <v>45.420999999999999</v>
      </c>
      <c r="O166" s="39">
        <v>8.859</v>
      </c>
      <c r="P166" s="39">
        <v>11.34</v>
      </c>
      <c r="Q166" s="39">
        <v>43.356000000000002</v>
      </c>
      <c r="R166" s="39">
        <v>4.9249999999999998</v>
      </c>
      <c r="S166" s="39">
        <v>49.082999999999998</v>
      </c>
      <c r="T166" s="39">
        <v>13.141</v>
      </c>
      <c r="U166" s="39">
        <v>40.207999999999998</v>
      </c>
      <c r="V166" s="39">
        <v>29.259</v>
      </c>
      <c r="W166" s="39">
        <v>21.882999999999999</v>
      </c>
      <c r="X166" s="39">
        <v>25.83</v>
      </c>
      <c r="Y166" s="39">
        <v>22.045999999999999</v>
      </c>
      <c r="Z166" s="39">
        <v>28.469000000000001</v>
      </c>
      <c r="AA166" s="39">
        <v>20.405999999999999</v>
      </c>
      <c r="AB166" s="39">
        <v>22.655000000000001</v>
      </c>
      <c r="AC166" s="39">
        <v>23.113</v>
      </c>
      <c r="AD166" s="39">
        <v>56.697000000000003</v>
      </c>
      <c r="AE166" s="39">
        <v>1.954</v>
      </c>
      <c r="AF166" s="39">
        <v>30.614000000000001</v>
      </c>
      <c r="AG166" s="39">
        <v>15.211</v>
      </c>
      <c r="AH166" s="39">
        <v>4.7030000000000003</v>
      </c>
      <c r="AI166" s="39">
        <v>48.875999999999998</v>
      </c>
      <c r="AJ166" s="39">
        <v>20.891999999999999</v>
      </c>
      <c r="AK166" s="39">
        <v>26.914000000000001</v>
      </c>
      <c r="AL166" s="39">
        <v>28.77</v>
      </c>
      <c r="AM166" s="39">
        <v>16.361999999999998</v>
      </c>
      <c r="AN166" s="39">
        <v>54.246000000000002</v>
      </c>
      <c r="AO166" s="39">
        <v>6.0430000000000001</v>
      </c>
      <c r="AP166" s="39">
        <v>48.6</v>
      </c>
      <c r="AQ166" s="39">
        <v>4.3710000000000004</v>
      </c>
      <c r="AR166" s="39">
        <v>11.871</v>
      </c>
      <c r="AS166" s="39">
        <v>35.201000000000001</v>
      </c>
      <c r="AT166" s="39">
        <v>9.92</v>
      </c>
      <c r="AU166" s="39">
        <v>52.097000000000001</v>
      </c>
      <c r="AV166" s="39">
        <v>44.430999999999997</v>
      </c>
      <c r="AW166" s="39">
        <v>6.8449999999999998</v>
      </c>
      <c r="AX166" s="39">
        <v>10.787000000000001</v>
      </c>
      <c r="AY166" s="39">
        <v>42.582000000000001</v>
      </c>
      <c r="AZ166" s="39">
        <v>26.834</v>
      </c>
      <c r="BA166" s="39">
        <v>19.271999999999998</v>
      </c>
      <c r="BB166" s="39">
        <v>24.082999999999998</v>
      </c>
      <c r="BC166" s="39">
        <v>20.946000000000002</v>
      </c>
      <c r="BD166" s="39">
        <v>22.256</v>
      </c>
      <c r="BE166" s="39">
        <v>24.22</v>
      </c>
      <c r="BF166" s="39">
        <v>58.219000000000001</v>
      </c>
      <c r="BG166" s="39">
        <v>0.85899999999999999</v>
      </c>
      <c r="BH166" s="39">
        <v>14.635999999999999</v>
      </c>
      <c r="BI166" s="39">
        <v>42.796999999999997</v>
      </c>
      <c r="BJ166" s="39">
        <v>51.216000000000001</v>
      </c>
      <c r="BK166" s="39">
        <v>7.2809999999999997</v>
      </c>
    </row>
    <row r="167" spans="1:63" x14ac:dyDescent="0.2">
      <c r="A167" s="30">
        <f t="shared" si="32"/>
        <v>2026</v>
      </c>
      <c r="D167" s="30">
        <f t="shared" si="33"/>
        <v>1</v>
      </c>
      <c r="E167" s="30">
        <f t="shared" si="24"/>
        <v>50</v>
      </c>
      <c r="F167" s="30">
        <f t="shared" si="25"/>
        <v>47</v>
      </c>
      <c r="G167" s="30">
        <f t="shared" si="26"/>
        <v>4</v>
      </c>
      <c r="H167" s="30">
        <f t="shared" si="27"/>
        <v>0</v>
      </c>
      <c r="I167" s="30">
        <f t="shared" si="28"/>
        <v>0</v>
      </c>
      <c r="J167" s="30">
        <f t="shared" si="29"/>
        <v>0</v>
      </c>
      <c r="K167" s="30">
        <f t="shared" si="30"/>
        <v>0</v>
      </c>
      <c r="L167" s="30">
        <f t="shared" si="31"/>
        <v>8</v>
      </c>
      <c r="M167" s="38">
        <v>46235</v>
      </c>
      <c r="N167" s="39">
        <v>0.85299999999999998</v>
      </c>
      <c r="O167" s="39">
        <v>15.224</v>
      </c>
      <c r="P167" s="39">
        <v>4.0179999999999998</v>
      </c>
      <c r="Q167" s="39">
        <v>3.3580000000000001</v>
      </c>
      <c r="R167" s="39">
        <v>5.5830000000000002</v>
      </c>
      <c r="S167" s="39">
        <v>2.198</v>
      </c>
      <c r="T167" s="39">
        <v>7.25</v>
      </c>
      <c r="U167" s="39">
        <v>4.2619999999999996</v>
      </c>
      <c r="V167" s="39">
        <v>2.8149999999999999</v>
      </c>
      <c r="W167" s="39">
        <v>5.133</v>
      </c>
      <c r="X167" s="39">
        <v>5.1070000000000002</v>
      </c>
      <c r="Y167" s="39">
        <v>2.5419999999999998</v>
      </c>
      <c r="Z167" s="39">
        <v>1.6890000000000001</v>
      </c>
      <c r="AA167" s="39">
        <v>6.94</v>
      </c>
      <c r="AB167" s="39">
        <v>7.2720000000000002</v>
      </c>
      <c r="AC167" s="39">
        <v>0.68300000000000005</v>
      </c>
      <c r="AD167" s="39">
        <v>1.6459999999999999</v>
      </c>
      <c r="AE167" s="39">
        <v>6.3040000000000003</v>
      </c>
      <c r="AF167" s="39">
        <v>2.9489999999999998</v>
      </c>
      <c r="AG167" s="39">
        <v>6.25</v>
      </c>
      <c r="AH167" s="39">
        <v>23.768999999999998</v>
      </c>
      <c r="AI167" s="39">
        <v>3.5190000000000001</v>
      </c>
      <c r="AJ167" s="39">
        <v>4.5570000000000004</v>
      </c>
      <c r="AK167" s="39">
        <v>2.161</v>
      </c>
      <c r="AL167" s="39">
        <v>4.4420000000000002</v>
      </c>
      <c r="AM167" s="39">
        <v>5.274</v>
      </c>
      <c r="AN167" s="39">
        <v>9.3070000000000004</v>
      </c>
      <c r="AO167" s="39">
        <v>1.76</v>
      </c>
      <c r="AP167" s="39">
        <v>4.8390000000000004</v>
      </c>
      <c r="AQ167" s="39">
        <v>2.87</v>
      </c>
      <c r="AR167" s="39">
        <v>6.2320000000000002</v>
      </c>
      <c r="AS167" s="39">
        <v>1.7729999999999999</v>
      </c>
      <c r="AT167" s="39">
        <v>3.452</v>
      </c>
      <c r="AU167" s="39">
        <v>41.433999999999997</v>
      </c>
      <c r="AV167" s="39">
        <v>1.0129999999999999</v>
      </c>
      <c r="AW167" s="39">
        <v>7.3280000000000003</v>
      </c>
      <c r="AX167" s="39">
        <v>2.6789999999999998</v>
      </c>
      <c r="AY167" s="39">
        <v>5.89</v>
      </c>
      <c r="AZ167" s="39">
        <v>1.2</v>
      </c>
      <c r="BA167" s="39">
        <v>6.7759999999999998</v>
      </c>
      <c r="BB167" s="39">
        <v>5.37</v>
      </c>
      <c r="BC167" s="39">
        <v>4.8600000000000003</v>
      </c>
      <c r="BD167" s="39">
        <v>6.06</v>
      </c>
      <c r="BE167" s="39">
        <v>0.18099999999999999</v>
      </c>
      <c r="BF167" s="39">
        <v>1.653</v>
      </c>
      <c r="BG167" s="39">
        <v>5.5179999999999998</v>
      </c>
      <c r="BH167" s="39">
        <v>22.969000000000001</v>
      </c>
      <c r="BI167" s="39">
        <v>5.29</v>
      </c>
      <c r="BJ167" s="39">
        <v>4.1500000000000004</v>
      </c>
      <c r="BK167" s="39">
        <v>3.0310000000000001</v>
      </c>
    </row>
    <row r="168" spans="1:63" x14ac:dyDescent="0.2">
      <c r="A168" s="30">
        <f t="shared" si="32"/>
        <v>2026</v>
      </c>
      <c r="D168" s="30">
        <f t="shared" si="33"/>
        <v>0</v>
      </c>
      <c r="E168" s="30">
        <f t="shared" si="24"/>
        <v>50</v>
      </c>
      <c r="F168" s="30">
        <f t="shared" si="25"/>
        <v>46</v>
      </c>
      <c r="G168" s="30">
        <f t="shared" si="26"/>
        <v>11</v>
      </c>
      <c r="H168" s="30">
        <f t="shared" si="27"/>
        <v>0</v>
      </c>
      <c r="I168" s="30">
        <f t="shared" si="28"/>
        <v>0</v>
      </c>
      <c r="J168" s="30">
        <f t="shared" si="29"/>
        <v>0</v>
      </c>
      <c r="K168" s="30">
        <f t="shared" si="30"/>
        <v>0</v>
      </c>
      <c r="L168" s="30">
        <f t="shared" si="31"/>
        <v>9</v>
      </c>
      <c r="M168" s="38">
        <v>46266</v>
      </c>
      <c r="N168" s="39">
        <v>13.022</v>
      </c>
      <c r="O168" s="39">
        <v>1.96</v>
      </c>
      <c r="P168" s="39">
        <v>1.2470000000000001</v>
      </c>
      <c r="Q168" s="39">
        <v>7.6680000000000001</v>
      </c>
      <c r="R168" s="39">
        <v>2.6960000000000002</v>
      </c>
      <c r="S168" s="39">
        <v>10.534000000000001</v>
      </c>
      <c r="T168" s="39">
        <v>14.768000000000001</v>
      </c>
      <c r="U168" s="39">
        <v>13.675000000000001</v>
      </c>
      <c r="V168" s="39">
        <v>5.7309999999999999</v>
      </c>
      <c r="W168" s="39">
        <v>3.5950000000000002</v>
      </c>
      <c r="X168" s="39">
        <v>3.34</v>
      </c>
      <c r="Y168" s="39">
        <v>21.452000000000002</v>
      </c>
      <c r="Z168" s="39">
        <v>2.1509999999999998</v>
      </c>
      <c r="AA168" s="39">
        <v>8.3520000000000003</v>
      </c>
      <c r="AB168" s="39">
        <v>3.5139999999999998</v>
      </c>
      <c r="AC168" s="39">
        <v>4.1550000000000002</v>
      </c>
      <c r="AD168" s="39">
        <v>4.3360000000000003</v>
      </c>
      <c r="AE168" s="39">
        <v>6.7629999999999999</v>
      </c>
      <c r="AF168" s="39">
        <v>0.38100000000000001</v>
      </c>
      <c r="AG168" s="39">
        <v>13.305999999999999</v>
      </c>
      <c r="AH168" s="39">
        <v>2.9780000000000002</v>
      </c>
      <c r="AI168" s="39">
        <v>3.625</v>
      </c>
      <c r="AJ168" s="39">
        <v>2.8420000000000001</v>
      </c>
      <c r="AK168" s="39">
        <v>9.1120000000000001</v>
      </c>
      <c r="AL168" s="39">
        <v>3.2749999999999999</v>
      </c>
      <c r="AM168" s="39">
        <v>6.899</v>
      </c>
      <c r="AN168" s="39">
        <v>2.35</v>
      </c>
      <c r="AO168" s="39">
        <v>17.779</v>
      </c>
      <c r="AP168" s="39">
        <v>7.5659999999999998</v>
      </c>
      <c r="AQ168" s="39">
        <v>3.351</v>
      </c>
      <c r="AR168" s="39">
        <v>4.8449999999999998</v>
      </c>
      <c r="AS168" s="39">
        <v>1.2969999999999999</v>
      </c>
      <c r="AT168" s="39">
        <v>1.7390000000000001</v>
      </c>
      <c r="AU168" s="39">
        <v>14.138</v>
      </c>
      <c r="AV168" s="39">
        <v>5.1580000000000004</v>
      </c>
      <c r="AW168" s="39">
        <v>1.734</v>
      </c>
      <c r="AX168" s="39">
        <v>2.3069999999999999</v>
      </c>
      <c r="AY168" s="39">
        <v>8.6120000000000001</v>
      </c>
      <c r="AZ168" s="39">
        <v>0.01</v>
      </c>
      <c r="BA168" s="39">
        <v>14.218</v>
      </c>
      <c r="BB168" s="39">
        <v>7.65</v>
      </c>
      <c r="BC168" s="39">
        <v>0.76800000000000002</v>
      </c>
      <c r="BD168" s="39">
        <v>7.55</v>
      </c>
      <c r="BE168" s="39">
        <v>4.3579999999999997</v>
      </c>
      <c r="BF168" s="39">
        <v>0.99099999999999999</v>
      </c>
      <c r="BG168" s="39">
        <v>12.454000000000001</v>
      </c>
      <c r="BH168" s="39">
        <v>3.718</v>
      </c>
      <c r="BI168" s="39">
        <v>22.33</v>
      </c>
      <c r="BJ168" s="39">
        <v>4.577</v>
      </c>
      <c r="BK168" s="39">
        <v>3.4359999999999999</v>
      </c>
    </row>
    <row r="169" spans="1:63" x14ac:dyDescent="0.2">
      <c r="A169" s="30">
        <f t="shared" si="32"/>
        <v>2026</v>
      </c>
      <c r="D169" s="30">
        <f t="shared" si="33"/>
        <v>1</v>
      </c>
      <c r="E169" s="30">
        <f t="shared" si="24"/>
        <v>40</v>
      </c>
      <c r="F169" s="30">
        <f t="shared" si="25"/>
        <v>29</v>
      </c>
      <c r="G169" s="30">
        <f t="shared" si="26"/>
        <v>7</v>
      </c>
      <c r="H169" s="30">
        <f t="shared" si="27"/>
        <v>0</v>
      </c>
      <c r="I169" s="30">
        <f t="shared" si="28"/>
        <v>0</v>
      </c>
      <c r="J169" s="30">
        <f t="shared" si="29"/>
        <v>0</v>
      </c>
      <c r="K169" s="30">
        <f t="shared" si="30"/>
        <v>0</v>
      </c>
      <c r="L169" s="30">
        <f t="shared" si="31"/>
        <v>10</v>
      </c>
      <c r="M169" s="38">
        <v>46296</v>
      </c>
      <c r="N169" s="39">
        <v>0.78300000000000003</v>
      </c>
      <c r="O169" s="39">
        <v>3.052</v>
      </c>
      <c r="P169" s="39">
        <v>5.69</v>
      </c>
      <c r="Q169" s="39">
        <v>0</v>
      </c>
      <c r="R169" s="39">
        <v>2.4249999999999998</v>
      </c>
      <c r="S169" s="39">
        <v>0.64300000000000002</v>
      </c>
      <c r="T169" s="39">
        <v>0.17399999999999999</v>
      </c>
      <c r="U169" s="39">
        <v>16.238</v>
      </c>
      <c r="V169" s="39">
        <v>14.473000000000001</v>
      </c>
      <c r="W169" s="39">
        <v>0</v>
      </c>
      <c r="X169" s="39">
        <v>0.505</v>
      </c>
      <c r="Y169" s="39">
        <v>5.2140000000000004</v>
      </c>
      <c r="Z169" s="39">
        <v>2.516</v>
      </c>
      <c r="AA169" s="39">
        <v>1.413</v>
      </c>
      <c r="AB169" s="39">
        <v>2.3140000000000001</v>
      </c>
      <c r="AC169" s="39">
        <v>1.83</v>
      </c>
      <c r="AD169" s="39">
        <v>18.765000000000001</v>
      </c>
      <c r="AE169" s="39">
        <v>3.121</v>
      </c>
      <c r="AF169" s="39">
        <v>0</v>
      </c>
      <c r="AG169" s="39">
        <v>7.4320000000000004</v>
      </c>
      <c r="AH169" s="39">
        <v>1.286</v>
      </c>
      <c r="AI169" s="39">
        <v>1.538</v>
      </c>
      <c r="AJ169" s="39">
        <v>2.78</v>
      </c>
      <c r="AK169" s="39">
        <v>0.375</v>
      </c>
      <c r="AL169" s="39">
        <v>0</v>
      </c>
      <c r="AM169" s="39">
        <v>5.2939999999999996</v>
      </c>
      <c r="AN169" s="39">
        <v>35.045999999999999</v>
      </c>
      <c r="AO169" s="39">
        <v>0.41099999999999998</v>
      </c>
      <c r="AP169" s="39">
        <v>16.611000000000001</v>
      </c>
      <c r="AQ169" s="39">
        <v>0</v>
      </c>
      <c r="AR169" s="39">
        <v>3.7879999999999998</v>
      </c>
      <c r="AS169" s="39">
        <v>0</v>
      </c>
      <c r="AT169" s="39">
        <v>0.72199999999999998</v>
      </c>
      <c r="AU169" s="39">
        <v>2.1309999999999998</v>
      </c>
      <c r="AV169" s="39">
        <v>1.24</v>
      </c>
      <c r="AW169" s="39">
        <v>0</v>
      </c>
      <c r="AX169" s="39">
        <v>0.34300000000000003</v>
      </c>
      <c r="AY169" s="39">
        <v>0.436</v>
      </c>
      <c r="AZ169" s="39">
        <v>12.61</v>
      </c>
      <c r="BA169" s="39">
        <v>0.318</v>
      </c>
      <c r="BB169" s="39">
        <v>1.2529999999999999</v>
      </c>
      <c r="BC169" s="39">
        <v>0.90100000000000002</v>
      </c>
      <c r="BD169" s="39">
        <v>1.204</v>
      </c>
      <c r="BE169" s="39">
        <v>0</v>
      </c>
      <c r="BF169" s="39">
        <v>10.808999999999999</v>
      </c>
      <c r="BG169" s="39">
        <v>2.8149999999999999</v>
      </c>
      <c r="BH169" s="39">
        <v>6.2960000000000003</v>
      </c>
      <c r="BI169" s="39">
        <v>0</v>
      </c>
      <c r="BJ169" s="39">
        <v>0</v>
      </c>
      <c r="BK169" s="39">
        <v>3.1</v>
      </c>
    </row>
    <row r="170" spans="1:63" x14ac:dyDescent="0.2">
      <c r="A170" s="30">
        <f t="shared" si="32"/>
        <v>2026</v>
      </c>
      <c r="D170" s="30">
        <f t="shared" si="33"/>
        <v>0</v>
      </c>
      <c r="E170" s="30">
        <f t="shared" si="24"/>
        <v>8</v>
      </c>
      <c r="F170" s="30">
        <f t="shared" si="25"/>
        <v>0</v>
      </c>
      <c r="G170" s="30">
        <f t="shared" si="26"/>
        <v>0</v>
      </c>
      <c r="H170" s="30">
        <f t="shared" si="27"/>
        <v>0</v>
      </c>
      <c r="I170" s="30">
        <f t="shared" si="28"/>
        <v>0</v>
      </c>
      <c r="J170" s="30">
        <f t="shared" si="29"/>
        <v>0</v>
      </c>
      <c r="K170" s="30">
        <f t="shared" si="30"/>
        <v>0</v>
      </c>
      <c r="L170" s="30">
        <f t="shared" si="31"/>
        <v>11</v>
      </c>
      <c r="M170" s="38">
        <v>46327</v>
      </c>
      <c r="N170" s="39">
        <v>0</v>
      </c>
      <c r="O170" s="39">
        <v>0</v>
      </c>
      <c r="P170" s="39">
        <v>0</v>
      </c>
      <c r="Q170" s="39">
        <v>0.68300000000000005</v>
      </c>
      <c r="R170" s="39">
        <v>0</v>
      </c>
      <c r="S170" s="39">
        <v>0</v>
      </c>
      <c r="T170" s="39">
        <v>0</v>
      </c>
      <c r="U170" s="39">
        <v>0</v>
      </c>
      <c r="V170" s="39">
        <v>4.2000000000000003E-2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0.32700000000000001</v>
      </c>
      <c r="AK170" s="39">
        <v>0</v>
      </c>
      <c r="AL170" s="39">
        <v>0</v>
      </c>
      <c r="AM170" s="39">
        <v>0</v>
      </c>
      <c r="AN170" s="39">
        <v>0</v>
      </c>
      <c r="AO170" s="39">
        <v>0</v>
      </c>
      <c r="AP170" s="39">
        <v>0</v>
      </c>
      <c r="AQ170" s="39">
        <v>0.93799999999999994</v>
      </c>
      <c r="AR170" s="39">
        <v>0</v>
      </c>
      <c r="AS170" s="39">
        <v>0</v>
      </c>
      <c r="AT170" s="39">
        <v>5.0999999999999997E-2</v>
      </c>
      <c r="AU170" s="39">
        <v>0</v>
      </c>
      <c r="AV170" s="39">
        <v>0</v>
      </c>
      <c r="AW170" s="39">
        <v>0</v>
      </c>
      <c r="AX170" s="39">
        <v>0</v>
      </c>
      <c r="AY170" s="39">
        <v>0.63100000000000001</v>
      </c>
      <c r="AZ170" s="39">
        <v>0</v>
      </c>
      <c r="BA170" s="39">
        <v>0</v>
      </c>
      <c r="BB170" s="39">
        <v>0</v>
      </c>
      <c r="BC170" s="39">
        <v>0</v>
      </c>
      <c r="BD170" s="39">
        <v>0</v>
      </c>
      <c r="BE170" s="39">
        <v>0.73299999999999998</v>
      </c>
      <c r="BF170" s="39">
        <v>0</v>
      </c>
      <c r="BG170" s="39">
        <v>0</v>
      </c>
      <c r="BH170" s="39">
        <v>0.78800000000000003</v>
      </c>
      <c r="BI170" s="39">
        <v>0</v>
      </c>
      <c r="BJ170" s="39">
        <v>0</v>
      </c>
      <c r="BK170" s="39">
        <v>0</v>
      </c>
    </row>
    <row r="171" spans="1:63" x14ac:dyDescent="0.2">
      <c r="A171" s="30">
        <f t="shared" si="32"/>
        <v>2026</v>
      </c>
      <c r="D171" s="30">
        <f t="shared" si="33"/>
        <v>1</v>
      </c>
      <c r="E171" s="30">
        <f t="shared" si="24"/>
        <v>43</v>
      </c>
      <c r="F171" s="30">
        <f t="shared" si="25"/>
        <v>33</v>
      </c>
      <c r="G171" s="30">
        <f t="shared" si="26"/>
        <v>10</v>
      </c>
      <c r="H171" s="30">
        <f t="shared" si="27"/>
        <v>0</v>
      </c>
      <c r="I171" s="30">
        <f t="shared" si="28"/>
        <v>0</v>
      </c>
      <c r="J171" s="30">
        <f t="shared" si="29"/>
        <v>0</v>
      </c>
      <c r="K171" s="30">
        <f t="shared" si="30"/>
        <v>0</v>
      </c>
      <c r="L171" s="30">
        <f t="shared" si="31"/>
        <v>12</v>
      </c>
      <c r="M171" s="38">
        <v>46357</v>
      </c>
      <c r="N171" s="39">
        <v>7.1029999999999998</v>
      </c>
      <c r="O171" s="39">
        <v>0.45600000000000002</v>
      </c>
      <c r="P171" s="39">
        <v>0</v>
      </c>
      <c r="Q171" s="39">
        <v>18.486000000000001</v>
      </c>
      <c r="R171" s="39">
        <v>11.606</v>
      </c>
      <c r="S171" s="39">
        <v>0.20599999999999999</v>
      </c>
      <c r="T171" s="39">
        <v>0.754</v>
      </c>
      <c r="U171" s="39">
        <v>20.116</v>
      </c>
      <c r="V171" s="39">
        <v>0</v>
      </c>
      <c r="W171" s="39">
        <v>18.518000000000001</v>
      </c>
      <c r="X171" s="39">
        <v>1.0649999999999999</v>
      </c>
      <c r="Y171" s="39">
        <v>2.3540000000000001</v>
      </c>
      <c r="Z171" s="39">
        <v>9.2789999999999999</v>
      </c>
      <c r="AA171" s="39">
        <v>0</v>
      </c>
      <c r="AB171" s="39">
        <v>5.7359999999999998</v>
      </c>
      <c r="AC171" s="39">
        <v>4.3150000000000004</v>
      </c>
      <c r="AD171" s="39">
        <v>19.925999999999998</v>
      </c>
      <c r="AE171" s="39">
        <v>0</v>
      </c>
      <c r="AF171" s="39">
        <v>6.9539999999999997</v>
      </c>
      <c r="AG171" s="39">
        <v>0.88300000000000001</v>
      </c>
      <c r="AH171" s="39">
        <v>6.258</v>
      </c>
      <c r="AI171" s="39">
        <v>1.331</v>
      </c>
      <c r="AJ171" s="39">
        <v>1.954</v>
      </c>
      <c r="AK171" s="39">
        <v>2.718</v>
      </c>
      <c r="AL171" s="39">
        <v>5.1180000000000003</v>
      </c>
      <c r="AM171" s="39">
        <v>0.78500000000000003</v>
      </c>
      <c r="AN171" s="39">
        <v>7.4009999999999998</v>
      </c>
      <c r="AO171" s="39">
        <v>0.42199999999999999</v>
      </c>
      <c r="AP171" s="39">
        <v>8.8320000000000007</v>
      </c>
      <c r="AQ171" s="39">
        <v>5.1230000000000002</v>
      </c>
      <c r="AR171" s="39">
        <v>4.1829999999999998</v>
      </c>
      <c r="AS171" s="39">
        <v>0</v>
      </c>
      <c r="AT171" s="39">
        <v>1.05</v>
      </c>
      <c r="AU171" s="39">
        <v>1.4770000000000001</v>
      </c>
      <c r="AV171" s="39">
        <v>0.58799999999999997</v>
      </c>
      <c r="AW171" s="39">
        <v>5.5460000000000003</v>
      </c>
      <c r="AX171" s="39">
        <v>0</v>
      </c>
      <c r="AY171" s="39">
        <v>24.312000000000001</v>
      </c>
      <c r="AZ171" s="39">
        <v>0</v>
      </c>
      <c r="BA171" s="39">
        <v>21.007000000000001</v>
      </c>
      <c r="BB171" s="39">
        <v>4.2999999999999997E-2</v>
      </c>
      <c r="BC171" s="39">
        <v>33.786999999999999</v>
      </c>
      <c r="BD171" s="39">
        <v>9.282</v>
      </c>
      <c r="BE171" s="39">
        <v>1.3149999999999999</v>
      </c>
      <c r="BF171" s="39">
        <v>0.73699999999999999</v>
      </c>
      <c r="BG171" s="39">
        <v>8.4849999999999994</v>
      </c>
      <c r="BH171" s="39">
        <v>2.536</v>
      </c>
      <c r="BI171" s="39">
        <v>10.423</v>
      </c>
      <c r="BJ171" s="39">
        <v>0.53</v>
      </c>
      <c r="BK171" s="39">
        <v>13.465999999999999</v>
      </c>
    </row>
    <row r="172" spans="1:63" x14ac:dyDescent="0.2">
      <c r="A172" s="30">
        <f t="shared" si="32"/>
        <v>2027</v>
      </c>
      <c r="D172" s="30">
        <f t="shared" si="33"/>
        <v>3</v>
      </c>
      <c r="E172" s="30">
        <f t="shared" si="24"/>
        <v>43</v>
      </c>
      <c r="F172" s="30">
        <f t="shared" si="25"/>
        <v>38</v>
      </c>
      <c r="G172" s="30">
        <f t="shared" si="26"/>
        <v>9</v>
      </c>
      <c r="H172" s="30">
        <f t="shared" si="27"/>
        <v>0</v>
      </c>
      <c r="I172" s="30">
        <f t="shared" si="28"/>
        <v>0</v>
      </c>
      <c r="J172" s="30">
        <f t="shared" si="29"/>
        <v>0</v>
      </c>
      <c r="K172" s="30">
        <f t="shared" si="30"/>
        <v>0</v>
      </c>
      <c r="L172" s="30">
        <f t="shared" si="31"/>
        <v>1</v>
      </c>
      <c r="M172" s="38">
        <v>46388</v>
      </c>
      <c r="N172" s="39">
        <v>4.7050000000000001</v>
      </c>
      <c r="O172" s="39">
        <v>1.6439999999999999</v>
      </c>
      <c r="P172" s="39">
        <v>2.2999999999999998</v>
      </c>
      <c r="Q172" s="39">
        <v>2.004</v>
      </c>
      <c r="R172" s="39">
        <v>0</v>
      </c>
      <c r="S172" s="39">
        <v>12.305</v>
      </c>
      <c r="T172" s="39">
        <v>0.56399999999999995</v>
      </c>
      <c r="U172" s="39">
        <v>3.08</v>
      </c>
      <c r="V172" s="39">
        <v>3.9319999999999999</v>
      </c>
      <c r="W172" s="39">
        <v>8.0030000000000001</v>
      </c>
      <c r="X172" s="39">
        <v>9.5410000000000004</v>
      </c>
      <c r="Y172" s="39">
        <v>0.26</v>
      </c>
      <c r="Z172" s="39">
        <v>6.0030000000000001</v>
      </c>
      <c r="AA172" s="39">
        <v>2.6930000000000001</v>
      </c>
      <c r="AB172" s="39">
        <v>1.9079999999999999</v>
      </c>
      <c r="AC172" s="39">
        <v>25.271999999999998</v>
      </c>
      <c r="AD172" s="39">
        <v>2.9540000000000002</v>
      </c>
      <c r="AE172" s="39">
        <v>7.24</v>
      </c>
      <c r="AF172" s="39">
        <v>14.484</v>
      </c>
      <c r="AG172" s="39">
        <v>0</v>
      </c>
      <c r="AH172" s="39">
        <v>2.6579999999999999</v>
      </c>
      <c r="AI172" s="39">
        <v>1.4059999999999999</v>
      </c>
      <c r="AJ172" s="39">
        <v>4.5890000000000004</v>
      </c>
      <c r="AK172" s="39">
        <v>3.0609999999999999</v>
      </c>
      <c r="AL172" s="39">
        <v>0</v>
      </c>
      <c r="AM172" s="39">
        <v>15.95</v>
      </c>
      <c r="AN172" s="39">
        <v>0</v>
      </c>
      <c r="AO172" s="39">
        <v>42.134</v>
      </c>
      <c r="AP172" s="39">
        <v>0.81</v>
      </c>
      <c r="AQ172" s="39">
        <v>10.866</v>
      </c>
      <c r="AR172" s="39">
        <v>0.64300000000000002</v>
      </c>
      <c r="AS172" s="39">
        <v>6.968</v>
      </c>
      <c r="AT172" s="39">
        <v>12.484</v>
      </c>
      <c r="AU172" s="39">
        <v>1.008</v>
      </c>
      <c r="AV172" s="39">
        <v>0</v>
      </c>
      <c r="AW172" s="39">
        <v>33.195</v>
      </c>
      <c r="AX172" s="39">
        <v>9.2579999999999991</v>
      </c>
      <c r="AY172" s="39">
        <v>0</v>
      </c>
      <c r="AZ172" s="39">
        <v>1.911</v>
      </c>
      <c r="BA172" s="39">
        <v>5.58</v>
      </c>
      <c r="BB172" s="39">
        <v>2.1379999999999999</v>
      </c>
      <c r="BC172" s="39">
        <v>2.6509999999999998</v>
      </c>
      <c r="BD172" s="39">
        <v>1.093</v>
      </c>
      <c r="BE172" s="39">
        <v>6.0890000000000004</v>
      </c>
      <c r="BF172" s="39">
        <v>10.086</v>
      </c>
      <c r="BG172" s="39">
        <v>0.121</v>
      </c>
      <c r="BH172" s="39">
        <v>8.8140000000000001</v>
      </c>
      <c r="BI172" s="39">
        <v>0</v>
      </c>
      <c r="BJ172" s="39">
        <v>4.3860000000000001</v>
      </c>
      <c r="BK172" s="39">
        <v>3.4990000000000001</v>
      </c>
    </row>
    <row r="173" spans="1:63" x14ac:dyDescent="0.2">
      <c r="A173" s="30">
        <f t="shared" si="32"/>
        <v>2027</v>
      </c>
      <c r="D173" s="30">
        <f t="shared" si="33"/>
        <v>0</v>
      </c>
      <c r="E173" s="30">
        <f t="shared" si="24"/>
        <v>28</v>
      </c>
      <c r="F173" s="30">
        <f t="shared" si="25"/>
        <v>13</v>
      </c>
      <c r="G173" s="30">
        <f t="shared" si="26"/>
        <v>0</v>
      </c>
      <c r="H173" s="30">
        <f t="shared" si="27"/>
        <v>0</v>
      </c>
      <c r="I173" s="30">
        <f t="shared" si="28"/>
        <v>0</v>
      </c>
      <c r="J173" s="30">
        <f t="shared" si="29"/>
        <v>0</v>
      </c>
      <c r="K173" s="30">
        <f t="shared" si="30"/>
        <v>0</v>
      </c>
      <c r="L173" s="30">
        <f t="shared" si="31"/>
        <v>2</v>
      </c>
      <c r="M173" s="38">
        <v>46419</v>
      </c>
      <c r="N173" s="39">
        <v>0.35599999999999998</v>
      </c>
      <c r="O173" s="39">
        <v>0.43</v>
      </c>
      <c r="P173" s="39">
        <v>0.14599999999999999</v>
      </c>
      <c r="Q173" s="39">
        <v>0</v>
      </c>
      <c r="R173" s="39">
        <v>0</v>
      </c>
      <c r="S173" s="39">
        <v>4.13</v>
      </c>
      <c r="T173" s="39">
        <v>0</v>
      </c>
      <c r="U173" s="39">
        <v>0.68600000000000005</v>
      </c>
      <c r="V173" s="39">
        <v>0</v>
      </c>
      <c r="W173" s="39">
        <v>0.626</v>
      </c>
      <c r="X173" s="39">
        <v>0</v>
      </c>
      <c r="Y173" s="39">
        <v>1.4159999999999999</v>
      </c>
      <c r="Z173" s="39">
        <v>0.29499999999999998</v>
      </c>
      <c r="AA173" s="39">
        <v>0</v>
      </c>
      <c r="AB173" s="39">
        <v>0</v>
      </c>
      <c r="AC173" s="39">
        <v>0</v>
      </c>
      <c r="AD173" s="39">
        <v>0</v>
      </c>
      <c r="AE173" s="39">
        <v>3.0339999999999998</v>
      </c>
      <c r="AF173" s="39">
        <v>4.32</v>
      </c>
      <c r="AG173" s="39">
        <v>0</v>
      </c>
      <c r="AH173" s="39">
        <v>0</v>
      </c>
      <c r="AI173" s="39">
        <v>0</v>
      </c>
      <c r="AJ173" s="39">
        <v>0.192</v>
      </c>
      <c r="AK173" s="39">
        <v>4.6669999999999998</v>
      </c>
      <c r="AL173" s="39">
        <v>0.71799999999999997</v>
      </c>
      <c r="AM173" s="39">
        <v>5.8000000000000003E-2</v>
      </c>
      <c r="AN173" s="39">
        <v>0.33700000000000002</v>
      </c>
      <c r="AO173" s="39">
        <v>0.53100000000000003</v>
      </c>
      <c r="AP173" s="39">
        <v>0</v>
      </c>
      <c r="AQ173" s="39">
        <v>1.7390000000000001</v>
      </c>
      <c r="AR173" s="39">
        <v>0</v>
      </c>
      <c r="AS173" s="39">
        <v>2.468</v>
      </c>
      <c r="AT173" s="39">
        <v>2.5720000000000001</v>
      </c>
      <c r="AU173" s="39">
        <v>0</v>
      </c>
      <c r="AV173" s="39">
        <v>2.9860000000000002</v>
      </c>
      <c r="AW173" s="39">
        <v>0.41699999999999998</v>
      </c>
      <c r="AX173" s="39">
        <v>0</v>
      </c>
      <c r="AY173" s="39">
        <v>2.1560000000000001</v>
      </c>
      <c r="AZ173" s="39">
        <v>0</v>
      </c>
      <c r="BA173" s="39">
        <v>4.3999999999999997E-2</v>
      </c>
      <c r="BB173" s="39">
        <v>2.4470000000000001</v>
      </c>
      <c r="BC173" s="39">
        <v>0</v>
      </c>
      <c r="BD173" s="39">
        <v>0</v>
      </c>
      <c r="BE173" s="39">
        <v>1.4950000000000001</v>
      </c>
      <c r="BF173" s="39">
        <v>0</v>
      </c>
      <c r="BG173" s="39">
        <v>1.016</v>
      </c>
      <c r="BH173" s="39">
        <v>0</v>
      </c>
      <c r="BI173" s="39">
        <v>0.35899999999999999</v>
      </c>
      <c r="BJ173" s="39">
        <v>0</v>
      </c>
      <c r="BK173" s="39">
        <v>0.23100000000000001</v>
      </c>
    </row>
    <row r="174" spans="1:63" x14ac:dyDescent="0.2">
      <c r="A174" s="30">
        <f t="shared" si="32"/>
        <v>2027</v>
      </c>
      <c r="D174" s="30">
        <f t="shared" si="33"/>
        <v>0</v>
      </c>
      <c r="E174" s="30">
        <f t="shared" si="24"/>
        <v>29</v>
      </c>
      <c r="F174" s="30">
        <f t="shared" si="25"/>
        <v>18</v>
      </c>
      <c r="G174" s="30">
        <f t="shared" si="26"/>
        <v>1</v>
      </c>
      <c r="H174" s="30">
        <f t="shared" si="27"/>
        <v>0</v>
      </c>
      <c r="I174" s="30">
        <f t="shared" si="28"/>
        <v>0</v>
      </c>
      <c r="J174" s="30">
        <f t="shared" si="29"/>
        <v>0</v>
      </c>
      <c r="K174" s="30">
        <f t="shared" si="30"/>
        <v>0</v>
      </c>
      <c r="L174" s="30">
        <f t="shared" si="31"/>
        <v>3</v>
      </c>
      <c r="M174" s="38">
        <v>46447</v>
      </c>
      <c r="N174" s="39">
        <v>9.7289999999999992</v>
      </c>
      <c r="O174" s="39">
        <v>0</v>
      </c>
      <c r="P174" s="39">
        <v>3.0449999999999999</v>
      </c>
      <c r="Q174" s="39">
        <v>0</v>
      </c>
      <c r="R174" s="39">
        <v>1.9770000000000001</v>
      </c>
      <c r="S174" s="39">
        <v>2.121</v>
      </c>
      <c r="T174" s="39">
        <v>2.3239999999999998</v>
      </c>
      <c r="U174" s="39">
        <v>0</v>
      </c>
      <c r="V174" s="39">
        <v>0</v>
      </c>
      <c r="W174" s="39">
        <v>0</v>
      </c>
      <c r="X174" s="39">
        <v>8.4000000000000005E-2</v>
      </c>
      <c r="Y174" s="39">
        <v>0.77800000000000002</v>
      </c>
      <c r="Z174" s="39">
        <v>2.5000000000000001E-2</v>
      </c>
      <c r="AA174" s="39">
        <v>1.6160000000000001</v>
      </c>
      <c r="AB174" s="39">
        <v>0</v>
      </c>
      <c r="AC174" s="39">
        <v>0</v>
      </c>
      <c r="AD174" s="39">
        <v>0</v>
      </c>
      <c r="AE174" s="39">
        <v>1.0940000000000001</v>
      </c>
      <c r="AF174" s="39">
        <v>10.997999999999999</v>
      </c>
      <c r="AG174" s="39">
        <v>0</v>
      </c>
      <c r="AH174" s="39">
        <v>1.5660000000000001</v>
      </c>
      <c r="AI174" s="39">
        <v>0</v>
      </c>
      <c r="AJ174" s="39">
        <v>0</v>
      </c>
      <c r="AK174" s="39">
        <v>0</v>
      </c>
      <c r="AL174" s="39">
        <v>1.2609999999999999</v>
      </c>
      <c r="AM174" s="39">
        <v>1.3759999999999999</v>
      </c>
      <c r="AN174" s="39">
        <v>0</v>
      </c>
      <c r="AO174" s="39">
        <v>0</v>
      </c>
      <c r="AP174" s="39">
        <v>0.311</v>
      </c>
      <c r="AQ174" s="39">
        <v>0</v>
      </c>
      <c r="AR174" s="39">
        <v>0.30599999999999999</v>
      </c>
      <c r="AS174" s="39">
        <v>0.312</v>
      </c>
      <c r="AT174" s="39">
        <v>5.2619999999999996</v>
      </c>
      <c r="AU174" s="39">
        <v>0</v>
      </c>
      <c r="AV174" s="39">
        <v>0.64500000000000002</v>
      </c>
      <c r="AW174" s="39">
        <v>0.58399999999999996</v>
      </c>
      <c r="AX174" s="39">
        <v>1.806</v>
      </c>
      <c r="AY174" s="39">
        <v>0</v>
      </c>
      <c r="AZ174" s="39">
        <v>0</v>
      </c>
      <c r="BA174" s="39">
        <v>0.63900000000000001</v>
      </c>
      <c r="BB174" s="39">
        <v>0.88600000000000001</v>
      </c>
      <c r="BC174" s="39">
        <v>0.49</v>
      </c>
      <c r="BD174" s="39">
        <v>0</v>
      </c>
      <c r="BE174" s="39">
        <v>5.92</v>
      </c>
      <c r="BF174" s="39">
        <v>2.5529999999999999</v>
      </c>
      <c r="BG174" s="39">
        <v>1.119</v>
      </c>
      <c r="BH174" s="39">
        <v>1.5309999999999999</v>
      </c>
      <c r="BI174" s="39">
        <v>0</v>
      </c>
      <c r="BJ174" s="39">
        <v>4.0490000000000004</v>
      </c>
      <c r="BK174" s="39">
        <v>0</v>
      </c>
    </row>
    <row r="175" spans="1:63" x14ac:dyDescent="0.2">
      <c r="A175" s="30">
        <f t="shared" si="32"/>
        <v>2027</v>
      </c>
      <c r="D175" s="30">
        <f t="shared" si="33"/>
        <v>0</v>
      </c>
      <c r="E175" s="30">
        <f t="shared" si="24"/>
        <v>3</v>
      </c>
      <c r="F175" s="30">
        <f t="shared" si="25"/>
        <v>0</v>
      </c>
      <c r="G175" s="30">
        <f t="shared" si="26"/>
        <v>0</v>
      </c>
      <c r="H175" s="30">
        <f t="shared" si="27"/>
        <v>0</v>
      </c>
      <c r="I175" s="30">
        <f t="shared" si="28"/>
        <v>0</v>
      </c>
      <c r="J175" s="30">
        <f t="shared" si="29"/>
        <v>0</v>
      </c>
      <c r="K175" s="30">
        <f t="shared" si="30"/>
        <v>0</v>
      </c>
      <c r="L175" s="30">
        <f t="shared" si="31"/>
        <v>4</v>
      </c>
      <c r="M175" s="38">
        <v>46478</v>
      </c>
      <c r="N175" s="39">
        <v>0</v>
      </c>
      <c r="O175" s="39">
        <v>0.42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0.318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v>0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0</v>
      </c>
      <c r="BK175" s="39">
        <v>0.61499999999999999</v>
      </c>
    </row>
    <row r="176" spans="1:63" x14ac:dyDescent="0.2">
      <c r="A176" s="30">
        <f t="shared" si="32"/>
        <v>2027</v>
      </c>
      <c r="D176" s="30">
        <f t="shared" si="33"/>
        <v>0</v>
      </c>
      <c r="E176" s="30">
        <f t="shared" si="24"/>
        <v>10</v>
      </c>
      <c r="F176" s="30">
        <f t="shared" si="25"/>
        <v>3</v>
      </c>
      <c r="G176" s="30">
        <f t="shared" si="26"/>
        <v>0</v>
      </c>
      <c r="H176" s="30">
        <f t="shared" si="27"/>
        <v>0</v>
      </c>
      <c r="I176" s="30">
        <f t="shared" si="28"/>
        <v>0</v>
      </c>
      <c r="J176" s="30">
        <f t="shared" si="29"/>
        <v>0</v>
      </c>
      <c r="K176" s="30">
        <f t="shared" si="30"/>
        <v>0</v>
      </c>
      <c r="L176" s="30">
        <f t="shared" si="31"/>
        <v>5</v>
      </c>
      <c r="M176" s="38">
        <v>46508</v>
      </c>
      <c r="N176" s="39">
        <v>0.875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0.46600000000000003</v>
      </c>
      <c r="U176" s="39">
        <v>0</v>
      </c>
      <c r="V176" s="39">
        <v>0</v>
      </c>
      <c r="W176" s="39">
        <v>0</v>
      </c>
      <c r="X176" s="39">
        <v>0</v>
      </c>
      <c r="Y176" s="39">
        <v>1.69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0.32800000000000001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1.0920000000000001</v>
      </c>
      <c r="AO176" s="39">
        <v>0</v>
      </c>
      <c r="AP176" s="39">
        <v>0</v>
      </c>
      <c r="AQ176" s="39">
        <v>0</v>
      </c>
      <c r="AR176" s="39">
        <v>0.432</v>
      </c>
      <c r="AS176" s="39">
        <v>0</v>
      </c>
      <c r="AT176" s="39">
        <v>0</v>
      </c>
      <c r="AU176" s="39">
        <v>7.6999999999999999E-2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1.214</v>
      </c>
      <c r="BD176" s="39">
        <v>0</v>
      </c>
      <c r="BE176" s="39">
        <v>0.63900000000000001</v>
      </c>
      <c r="BF176" s="39">
        <v>0</v>
      </c>
      <c r="BG176" s="39">
        <v>0.374</v>
      </c>
      <c r="BH176" s="39">
        <v>0</v>
      </c>
      <c r="BI176" s="39">
        <v>0</v>
      </c>
      <c r="BJ176" s="39">
        <v>0</v>
      </c>
      <c r="BK176" s="39">
        <v>0</v>
      </c>
    </row>
    <row r="177" spans="1:63" x14ac:dyDescent="0.2">
      <c r="A177" s="30">
        <f t="shared" si="32"/>
        <v>2027</v>
      </c>
      <c r="D177" s="30">
        <f t="shared" si="33"/>
        <v>0</v>
      </c>
      <c r="E177" s="30">
        <f t="shared" si="24"/>
        <v>22</v>
      </c>
      <c r="F177" s="30">
        <f t="shared" si="25"/>
        <v>7</v>
      </c>
      <c r="G177" s="30">
        <f t="shared" si="26"/>
        <v>0</v>
      </c>
      <c r="H177" s="30">
        <f t="shared" si="27"/>
        <v>0</v>
      </c>
      <c r="I177" s="30">
        <f t="shared" si="28"/>
        <v>0</v>
      </c>
      <c r="J177" s="30">
        <f t="shared" si="29"/>
        <v>0</v>
      </c>
      <c r="K177" s="30">
        <f t="shared" si="30"/>
        <v>0</v>
      </c>
      <c r="L177" s="30">
        <f t="shared" si="31"/>
        <v>6</v>
      </c>
      <c r="M177" s="38">
        <v>46539</v>
      </c>
      <c r="N177" s="39">
        <v>0</v>
      </c>
      <c r="O177" s="39">
        <v>3.1110000000000002</v>
      </c>
      <c r="P177" s="39">
        <v>0.66600000000000004</v>
      </c>
      <c r="Q177" s="39">
        <v>0</v>
      </c>
      <c r="R177" s="39">
        <v>1.2110000000000001</v>
      </c>
      <c r="S177" s="39">
        <v>0</v>
      </c>
      <c r="T177" s="39">
        <v>0.54300000000000004</v>
      </c>
      <c r="U177" s="39">
        <v>0</v>
      </c>
      <c r="V177" s="39">
        <v>0</v>
      </c>
      <c r="W177" s="39">
        <v>0</v>
      </c>
      <c r="X177" s="39">
        <v>1.4790000000000001</v>
      </c>
      <c r="Y177" s="39">
        <v>0.44</v>
      </c>
      <c r="Z177" s="39">
        <v>0</v>
      </c>
      <c r="AA177" s="39">
        <v>0.71399999999999997</v>
      </c>
      <c r="AB177" s="39">
        <v>0</v>
      </c>
      <c r="AC177" s="39">
        <v>0.72899999999999998</v>
      </c>
      <c r="AD177" s="39">
        <v>0</v>
      </c>
      <c r="AE177" s="39">
        <v>0</v>
      </c>
      <c r="AF177" s="39">
        <v>0.70799999999999996</v>
      </c>
      <c r="AG177" s="39">
        <v>0</v>
      </c>
      <c r="AH177" s="39">
        <v>1.448</v>
      </c>
      <c r="AI177" s="39">
        <v>0</v>
      </c>
      <c r="AJ177" s="39">
        <v>0</v>
      </c>
      <c r="AK177" s="39">
        <v>0</v>
      </c>
      <c r="AL177" s="39">
        <v>0.106</v>
      </c>
      <c r="AM177" s="39">
        <v>0.48499999999999999</v>
      </c>
      <c r="AN177" s="39">
        <v>0</v>
      </c>
      <c r="AO177" s="39">
        <v>0.67300000000000004</v>
      </c>
      <c r="AP177" s="39">
        <v>0.72699999999999998</v>
      </c>
      <c r="AQ177" s="39">
        <v>0</v>
      </c>
      <c r="AR177" s="39">
        <v>0</v>
      </c>
      <c r="AS177" s="39">
        <v>0</v>
      </c>
      <c r="AT177" s="39">
        <v>0</v>
      </c>
      <c r="AU177" s="39">
        <v>1.631</v>
      </c>
      <c r="AV177" s="39">
        <v>0</v>
      </c>
      <c r="AW177" s="39">
        <v>0.93400000000000005</v>
      </c>
      <c r="AX177" s="39">
        <v>0</v>
      </c>
      <c r="AY177" s="39">
        <v>5.8999999999999997E-2</v>
      </c>
      <c r="AZ177" s="39">
        <v>0.45</v>
      </c>
      <c r="BA177" s="39">
        <v>0.21</v>
      </c>
      <c r="BB177" s="39">
        <v>0.69399999999999995</v>
      </c>
      <c r="BC177" s="39">
        <v>0</v>
      </c>
      <c r="BD177" s="39">
        <v>0</v>
      </c>
      <c r="BE177" s="39">
        <v>1.5680000000000001</v>
      </c>
      <c r="BF177" s="39">
        <v>0</v>
      </c>
      <c r="BG177" s="39">
        <v>0</v>
      </c>
      <c r="BH177" s="39">
        <v>0</v>
      </c>
      <c r="BI177" s="39">
        <v>0</v>
      </c>
      <c r="BJ177" s="39">
        <v>1.2809999999999999</v>
      </c>
      <c r="BK177" s="39">
        <v>0</v>
      </c>
    </row>
    <row r="178" spans="1:63" x14ac:dyDescent="0.2">
      <c r="A178" s="30">
        <f t="shared" si="32"/>
        <v>2027</v>
      </c>
      <c r="D178" s="30">
        <f t="shared" si="33"/>
        <v>24</v>
      </c>
      <c r="E178" s="30">
        <f t="shared" si="24"/>
        <v>50</v>
      </c>
      <c r="F178" s="30">
        <f t="shared" si="25"/>
        <v>50</v>
      </c>
      <c r="G178" s="30">
        <f t="shared" si="26"/>
        <v>41</v>
      </c>
      <c r="H178" s="30">
        <f t="shared" si="27"/>
        <v>4</v>
      </c>
      <c r="I178" s="30">
        <f t="shared" si="28"/>
        <v>0</v>
      </c>
      <c r="J178" s="30">
        <f t="shared" si="29"/>
        <v>0</v>
      </c>
      <c r="K178" s="30">
        <f t="shared" si="30"/>
        <v>0</v>
      </c>
      <c r="L178" s="30">
        <f t="shared" si="31"/>
        <v>7</v>
      </c>
      <c r="M178" s="38">
        <v>46569</v>
      </c>
      <c r="N178" s="39">
        <v>10.231</v>
      </c>
      <c r="O178" s="39">
        <v>37.646000000000001</v>
      </c>
      <c r="P178" s="39">
        <v>17.556999999999999</v>
      </c>
      <c r="Q178" s="39">
        <v>32.124000000000002</v>
      </c>
      <c r="R178" s="39">
        <v>42.076999999999998</v>
      </c>
      <c r="S178" s="39">
        <v>11.884</v>
      </c>
      <c r="T178" s="39">
        <v>15.423</v>
      </c>
      <c r="U178" s="39">
        <v>32.847999999999999</v>
      </c>
      <c r="V178" s="39">
        <v>9.6739999999999995</v>
      </c>
      <c r="W178" s="39">
        <v>41.37</v>
      </c>
      <c r="X178" s="39">
        <v>31.677</v>
      </c>
      <c r="Y178" s="39">
        <v>17.649999999999999</v>
      </c>
      <c r="Z178" s="39">
        <v>13.484999999999999</v>
      </c>
      <c r="AA178" s="39">
        <v>31.971</v>
      </c>
      <c r="AB178" s="39">
        <v>5.819</v>
      </c>
      <c r="AC178" s="39">
        <v>51.515000000000001</v>
      </c>
      <c r="AD178" s="39">
        <v>31.035</v>
      </c>
      <c r="AE178" s="39">
        <v>16.751000000000001</v>
      </c>
      <c r="AF178" s="39">
        <v>25.588000000000001</v>
      </c>
      <c r="AG178" s="39">
        <v>20.661999999999999</v>
      </c>
      <c r="AH178" s="39">
        <v>9.4719999999999995</v>
      </c>
      <c r="AI178" s="39">
        <v>43.03</v>
      </c>
      <c r="AJ178" s="39">
        <v>21.635000000000002</v>
      </c>
      <c r="AK178" s="39">
        <v>22.641999999999999</v>
      </c>
      <c r="AL178" s="39">
        <v>27.745000000000001</v>
      </c>
      <c r="AM178" s="39">
        <v>20.344999999999999</v>
      </c>
      <c r="AN178" s="39">
        <v>8.1660000000000004</v>
      </c>
      <c r="AO178" s="39">
        <v>43.262</v>
      </c>
      <c r="AP178" s="39">
        <v>7.992</v>
      </c>
      <c r="AQ178" s="39">
        <v>43.579000000000001</v>
      </c>
      <c r="AR178" s="39">
        <v>43.448999999999998</v>
      </c>
      <c r="AS178" s="39">
        <v>8.9339999999999993</v>
      </c>
      <c r="AT178" s="39">
        <v>19.721</v>
      </c>
      <c r="AU178" s="39">
        <v>25.702999999999999</v>
      </c>
      <c r="AV178" s="39">
        <v>2.8740000000000001</v>
      </c>
      <c r="AW178" s="39">
        <v>57.948</v>
      </c>
      <c r="AX178" s="39">
        <v>78.02</v>
      </c>
      <c r="AY178" s="39">
        <v>2.9550000000000001</v>
      </c>
      <c r="AZ178" s="39">
        <v>39.414999999999999</v>
      </c>
      <c r="BA178" s="39">
        <v>11.379</v>
      </c>
      <c r="BB178" s="39">
        <v>37.046999999999997</v>
      </c>
      <c r="BC178" s="39">
        <v>13.166</v>
      </c>
      <c r="BD178" s="39">
        <v>18.84</v>
      </c>
      <c r="BE178" s="39">
        <v>28.946999999999999</v>
      </c>
      <c r="BF178" s="39">
        <v>14.444000000000001</v>
      </c>
      <c r="BG178" s="39">
        <v>34.588999999999999</v>
      </c>
      <c r="BH178" s="39">
        <v>1.54</v>
      </c>
      <c r="BI178" s="39">
        <v>64.197000000000003</v>
      </c>
      <c r="BJ178" s="39">
        <v>34.613999999999997</v>
      </c>
      <c r="BK178" s="39">
        <v>14.712999999999999</v>
      </c>
    </row>
    <row r="179" spans="1:63" x14ac:dyDescent="0.2">
      <c r="A179" s="30">
        <f t="shared" si="32"/>
        <v>2027</v>
      </c>
      <c r="D179" s="30">
        <f t="shared" si="33"/>
        <v>0</v>
      </c>
      <c r="E179" s="30">
        <f t="shared" si="24"/>
        <v>50</v>
      </c>
      <c r="F179" s="30">
        <f t="shared" si="25"/>
        <v>48</v>
      </c>
      <c r="G179" s="30">
        <f t="shared" si="26"/>
        <v>4</v>
      </c>
      <c r="H179" s="30">
        <f t="shared" si="27"/>
        <v>0</v>
      </c>
      <c r="I179" s="30">
        <f t="shared" si="28"/>
        <v>0</v>
      </c>
      <c r="J179" s="30">
        <f t="shared" si="29"/>
        <v>0</v>
      </c>
      <c r="K179" s="30">
        <f t="shared" si="30"/>
        <v>0</v>
      </c>
      <c r="L179" s="30">
        <f t="shared" si="31"/>
        <v>8</v>
      </c>
      <c r="M179" s="38">
        <v>46600</v>
      </c>
      <c r="N179" s="39">
        <v>1.4359999999999999</v>
      </c>
      <c r="O179" s="39">
        <v>2.6480000000000001</v>
      </c>
      <c r="P179" s="39">
        <v>2.3039999999999998</v>
      </c>
      <c r="Q179" s="39">
        <v>8.3239999999999998</v>
      </c>
      <c r="R179" s="39">
        <v>4.2009999999999996</v>
      </c>
      <c r="S179" s="39">
        <v>0.375</v>
      </c>
      <c r="T179" s="39">
        <v>1.637</v>
      </c>
      <c r="U179" s="39">
        <v>3.6949999999999998</v>
      </c>
      <c r="V179" s="39">
        <v>3.423</v>
      </c>
      <c r="W179" s="39">
        <v>1.859</v>
      </c>
      <c r="X179" s="39">
        <v>5.03</v>
      </c>
      <c r="Y179" s="39">
        <v>1.4159999999999999</v>
      </c>
      <c r="Z179" s="39">
        <v>3.9940000000000002</v>
      </c>
      <c r="AA179" s="39">
        <v>3.92</v>
      </c>
      <c r="AB179" s="39">
        <v>1.0999999999999999E-2</v>
      </c>
      <c r="AC179" s="39">
        <v>4.84</v>
      </c>
      <c r="AD179" s="39">
        <v>1.506</v>
      </c>
      <c r="AE179" s="39">
        <v>4.9669999999999996</v>
      </c>
      <c r="AF179" s="39">
        <v>2.0779999999999998</v>
      </c>
      <c r="AG179" s="39">
        <v>1.7370000000000001</v>
      </c>
      <c r="AH179" s="39">
        <v>23.937000000000001</v>
      </c>
      <c r="AI179" s="39">
        <v>2.2240000000000002</v>
      </c>
      <c r="AJ179" s="39">
        <v>2.5760000000000001</v>
      </c>
      <c r="AK179" s="39">
        <v>6.1539999999999999</v>
      </c>
      <c r="AL179" s="39">
        <v>2.327</v>
      </c>
      <c r="AM179" s="39">
        <v>3.6970000000000001</v>
      </c>
      <c r="AN179" s="39">
        <v>7.0119999999999996</v>
      </c>
      <c r="AO179" s="39">
        <v>2.8260000000000001</v>
      </c>
      <c r="AP179" s="39">
        <v>3.8690000000000002</v>
      </c>
      <c r="AQ179" s="39">
        <v>3.1059999999999999</v>
      </c>
      <c r="AR179" s="39">
        <v>1.52</v>
      </c>
      <c r="AS179" s="39">
        <v>3.923</v>
      </c>
      <c r="AT179" s="39">
        <v>2.7480000000000002</v>
      </c>
      <c r="AU179" s="39">
        <v>14.462999999999999</v>
      </c>
      <c r="AV179" s="39">
        <v>7.96</v>
      </c>
      <c r="AW179" s="39">
        <v>2.2050000000000001</v>
      </c>
      <c r="AX179" s="39">
        <v>2.625</v>
      </c>
      <c r="AY179" s="39">
        <v>3.0070000000000001</v>
      </c>
      <c r="AZ179" s="39">
        <v>10.451000000000001</v>
      </c>
      <c r="BA179" s="39">
        <v>1.141</v>
      </c>
      <c r="BB179" s="39">
        <v>7.0030000000000001</v>
      </c>
      <c r="BC179" s="39">
        <v>1.427</v>
      </c>
      <c r="BD179" s="39">
        <v>1.3460000000000001</v>
      </c>
      <c r="BE179" s="39">
        <v>4.2750000000000004</v>
      </c>
      <c r="BF179" s="39">
        <v>4.3869999999999996</v>
      </c>
      <c r="BG179" s="39">
        <v>2.3079999999999998</v>
      </c>
      <c r="BH179" s="39">
        <v>20.119</v>
      </c>
      <c r="BI179" s="39">
        <v>2.2789999999999999</v>
      </c>
      <c r="BJ179" s="39">
        <v>2.1819999999999999</v>
      </c>
      <c r="BK179" s="39">
        <v>6.68</v>
      </c>
    </row>
    <row r="180" spans="1:63" x14ac:dyDescent="0.2">
      <c r="A180" s="30">
        <f t="shared" si="32"/>
        <v>2027</v>
      </c>
      <c r="D180" s="30">
        <f t="shared" si="33"/>
        <v>4</v>
      </c>
      <c r="E180" s="30">
        <f t="shared" si="24"/>
        <v>50</v>
      </c>
      <c r="F180" s="30">
        <f t="shared" si="25"/>
        <v>48</v>
      </c>
      <c r="G180" s="30">
        <f t="shared" si="26"/>
        <v>20</v>
      </c>
      <c r="H180" s="30">
        <f t="shared" si="27"/>
        <v>1</v>
      </c>
      <c r="I180" s="30">
        <f t="shared" si="28"/>
        <v>0</v>
      </c>
      <c r="J180" s="30">
        <f t="shared" si="29"/>
        <v>0</v>
      </c>
      <c r="K180" s="30">
        <f t="shared" si="30"/>
        <v>0</v>
      </c>
      <c r="L180" s="30">
        <f t="shared" si="31"/>
        <v>9</v>
      </c>
      <c r="M180" s="38">
        <v>46631</v>
      </c>
      <c r="N180" s="39">
        <v>3.0139999999999998</v>
      </c>
      <c r="O180" s="39">
        <v>13.933999999999999</v>
      </c>
      <c r="P180" s="39">
        <v>14.875</v>
      </c>
      <c r="Q180" s="39">
        <v>4.7220000000000004</v>
      </c>
      <c r="R180" s="39">
        <v>0.159</v>
      </c>
      <c r="S180" s="39">
        <v>23.681000000000001</v>
      </c>
      <c r="T180" s="39">
        <v>8.6039999999999992</v>
      </c>
      <c r="U180" s="39">
        <v>41.594999999999999</v>
      </c>
      <c r="V180" s="39">
        <v>9.2360000000000007</v>
      </c>
      <c r="W180" s="39">
        <v>4.6680000000000001</v>
      </c>
      <c r="X180" s="39">
        <v>1.5489999999999999</v>
      </c>
      <c r="Y180" s="39">
        <v>24.538</v>
      </c>
      <c r="Z180" s="39">
        <v>4.57</v>
      </c>
      <c r="AA180" s="39">
        <v>17.123000000000001</v>
      </c>
      <c r="AB180" s="39">
        <v>23.402999999999999</v>
      </c>
      <c r="AC180" s="39">
        <v>1.2250000000000001</v>
      </c>
      <c r="AD180" s="39">
        <v>5.4710000000000001</v>
      </c>
      <c r="AE180" s="39">
        <v>15.646000000000001</v>
      </c>
      <c r="AF180" s="39">
        <v>2.1720000000000002</v>
      </c>
      <c r="AG180" s="39">
        <v>14.739000000000001</v>
      </c>
      <c r="AH180" s="39">
        <v>3.8730000000000002</v>
      </c>
      <c r="AI180" s="39">
        <v>6.5430000000000001</v>
      </c>
      <c r="AJ180" s="39">
        <v>12.920999999999999</v>
      </c>
      <c r="AK180" s="39">
        <v>2.2970000000000002</v>
      </c>
      <c r="AL180" s="39">
        <v>15.609</v>
      </c>
      <c r="AM180" s="39">
        <v>4.8040000000000003</v>
      </c>
      <c r="AN180" s="39">
        <v>29.593</v>
      </c>
      <c r="AO180" s="39">
        <v>3.9369999999999998</v>
      </c>
      <c r="AP180" s="39">
        <v>11.193</v>
      </c>
      <c r="AQ180" s="39">
        <v>3.4609999999999999</v>
      </c>
      <c r="AR180" s="39">
        <v>7.95</v>
      </c>
      <c r="AS180" s="39">
        <v>9.4030000000000005</v>
      </c>
      <c r="AT180" s="39">
        <v>3.3780000000000001</v>
      </c>
      <c r="AU180" s="39">
        <v>10.644</v>
      </c>
      <c r="AV180" s="39">
        <v>6.3109999999999999</v>
      </c>
      <c r="AW180" s="39">
        <v>4.048</v>
      </c>
      <c r="AX180" s="39">
        <v>19.14</v>
      </c>
      <c r="AY180" s="39">
        <v>1.016</v>
      </c>
      <c r="AZ180" s="39">
        <v>17.812000000000001</v>
      </c>
      <c r="BA180" s="39">
        <v>4.4169999999999998</v>
      </c>
      <c r="BB180" s="39">
        <v>2.1970000000000001</v>
      </c>
      <c r="BC180" s="39">
        <v>31.658999999999999</v>
      </c>
      <c r="BD180" s="39">
        <v>6.0469999999999997</v>
      </c>
      <c r="BE180" s="39">
        <v>6.2320000000000002</v>
      </c>
      <c r="BF180" s="39">
        <v>0.41499999999999998</v>
      </c>
      <c r="BG180" s="39">
        <v>19.722999999999999</v>
      </c>
      <c r="BH180" s="39">
        <v>3.5249999999999999</v>
      </c>
      <c r="BI180" s="39">
        <v>53.688000000000002</v>
      </c>
      <c r="BJ180" s="39">
        <v>3.105</v>
      </c>
      <c r="BK180" s="39">
        <v>12.308999999999999</v>
      </c>
    </row>
    <row r="181" spans="1:63" x14ac:dyDescent="0.2">
      <c r="A181" s="30">
        <f t="shared" si="32"/>
        <v>2027</v>
      </c>
      <c r="D181" s="30">
        <f t="shared" si="33"/>
        <v>3</v>
      </c>
      <c r="E181" s="30">
        <f t="shared" si="24"/>
        <v>46</v>
      </c>
      <c r="F181" s="30">
        <f t="shared" si="25"/>
        <v>35</v>
      </c>
      <c r="G181" s="30">
        <f t="shared" si="26"/>
        <v>7</v>
      </c>
      <c r="H181" s="30">
        <f t="shared" si="27"/>
        <v>1</v>
      </c>
      <c r="I181" s="30">
        <f t="shared" si="28"/>
        <v>0</v>
      </c>
      <c r="J181" s="30">
        <f t="shared" si="29"/>
        <v>0</v>
      </c>
      <c r="K181" s="30">
        <f t="shared" si="30"/>
        <v>0</v>
      </c>
      <c r="L181" s="30">
        <f t="shared" si="31"/>
        <v>10</v>
      </c>
      <c r="M181" s="38">
        <v>46661</v>
      </c>
      <c r="N181" s="39">
        <v>1.6870000000000001</v>
      </c>
      <c r="O181" s="39">
        <v>4.4560000000000004</v>
      </c>
      <c r="P181" s="39">
        <v>1.333</v>
      </c>
      <c r="Q181" s="39">
        <v>7.7990000000000004</v>
      </c>
      <c r="R181" s="39">
        <v>0.95199999999999996</v>
      </c>
      <c r="S181" s="39">
        <v>5.6529999999999996</v>
      </c>
      <c r="T181" s="39">
        <v>0</v>
      </c>
      <c r="U181" s="39">
        <v>61.009</v>
      </c>
      <c r="V181" s="39">
        <v>0.45800000000000002</v>
      </c>
      <c r="W181" s="39">
        <v>1.6639999999999999</v>
      </c>
      <c r="X181" s="39">
        <v>1.2310000000000001</v>
      </c>
      <c r="Y181" s="39">
        <v>1.8009999999999999</v>
      </c>
      <c r="Z181" s="39">
        <v>4.9279999999999999</v>
      </c>
      <c r="AA181" s="39">
        <v>1.242</v>
      </c>
      <c r="AB181" s="39">
        <v>5.3250000000000002</v>
      </c>
      <c r="AC181" s="39">
        <v>1.3420000000000001</v>
      </c>
      <c r="AD181" s="39">
        <v>20.207999999999998</v>
      </c>
      <c r="AE181" s="39">
        <v>2.9950000000000001</v>
      </c>
      <c r="AF181" s="39">
        <v>0.88400000000000001</v>
      </c>
      <c r="AG181" s="39">
        <v>1.159</v>
      </c>
      <c r="AH181" s="39">
        <v>10.946999999999999</v>
      </c>
      <c r="AI181" s="39">
        <v>0.08</v>
      </c>
      <c r="AJ181" s="39">
        <v>5.4660000000000002</v>
      </c>
      <c r="AK181" s="39">
        <v>0.62</v>
      </c>
      <c r="AL181" s="39">
        <v>1.3560000000000001</v>
      </c>
      <c r="AM181" s="39">
        <v>0.26200000000000001</v>
      </c>
      <c r="AN181" s="39">
        <v>27.552</v>
      </c>
      <c r="AO181" s="39">
        <v>0.97899999999999998</v>
      </c>
      <c r="AP181" s="39">
        <v>0.83599999999999997</v>
      </c>
      <c r="AQ181" s="39">
        <v>5.5990000000000002</v>
      </c>
      <c r="AR181" s="39">
        <v>23.417999999999999</v>
      </c>
      <c r="AS181" s="39">
        <v>0</v>
      </c>
      <c r="AT181" s="39">
        <v>1.1990000000000001</v>
      </c>
      <c r="AU181" s="39">
        <v>3.7429999999999999</v>
      </c>
      <c r="AV181" s="39">
        <v>0</v>
      </c>
      <c r="AW181" s="39">
        <v>13.007999999999999</v>
      </c>
      <c r="AX181" s="39">
        <v>0.45200000000000001</v>
      </c>
      <c r="AY181" s="39">
        <v>4.6100000000000003</v>
      </c>
      <c r="AZ181" s="39">
        <v>2.8250000000000002</v>
      </c>
      <c r="BA181" s="39">
        <v>1.913</v>
      </c>
      <c r="BB181" s="39">
        <v>5.3929999999999998</v>
      </c>
      <c r="BC181" s="39">
        <v>0.95199999999999996</v>
      </c>
      <c r="BD181" s="39">
        <v>4.8159999999999998</v>
      </c>
      <c r="BE181" s="39">
        <v>1.7090000000000001</v>
      </c>
      <c r="BF181" s="39">
        <v>31.007999999999999</v>
      </c>
      <c r="BG181" s="39">
        <v>0.14899999999999999</v>
      </c>
      <c r="BH181" s="39">
        <v>0</v>
      </c>
      <c r="BI181" s="39">
        <v>6.4980000000000002</v>
      </c>
      <c r="BJ181" s="39">
        <v>1.095</v>
      </c>
      <c r="BK181" s="39">
        <v>2.2839999999999998</v>
      </c>
    </row>
    <row r="182" spans="1:63" x14ac:dyDescent="0.2">
      <c r="A182" s="30">
        <f t="shared" si="32"/>
        <v>2027</v>
      </c>
      <c r="D182" s="30">
        <f t="shared" si="33"/>
        <v>0</v>
      </c>
      <c r="E182" s="30">
        <f t="shared" si="24"/>
        <v>7</v>
      </c>
      <c r="F182" s="30">
        <f t="shared" si="25"/>
        <v>3</v>
      </c>
      <c r="G182" s="30">
        <f t="shared" si="26"/>
        <v>0</v>
      </c>
      <c r="H182" s="30">
        <f t="shared" si="27"/>
        <v>0</v>
      </c>
      <c r="I182" s="30">
        <f t="shared" si="28"/>
        <v>0</v>
      </c>
      <c r="J182" s="30">
        <f t="shared" si="29"/>
        <v>0</v>
      </c>
      <c r="K182" s="30">
        <f t="shared" si="30"/>
        <v>0</v>
      </c>
      <c r="L182" s="30">
        <f t="shared" si="31"/>
        <v>11</v>
      </c>
      <c r="M182" s="38">
        <v>46692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2.4609999999999999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3.1480000000000001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3.1E-2</v>
      </c>
      <c r="AM182" s="39">
        <v>0</v>
      </c>
      <c r="AN182" s="39">
        <v>0</v>
      </c>
      <c r="AO182" s="39">
        <v>0</v>
      </c>
      <c r="AP182" s="39">
        <v>0</v>
      </c>
      <c r="AQ182" s="39">
        <v>0</v>
      </c>
      <c r="AR182" s="39">
        <v>0.54400000000000004</v>
      </c>
      <c r="AS182" s="39">
        <v>0</v>
      </c>
      <c r="AT182" s="39">
        <v>1.016</v>
      </c>
      <c r="AU182" s="39">
        <v>0</v>
      </c>
      <c r="AV182" s="39">
        <v>0</v>
      </c>
      <c r="AW182" s="39">
        <v>0</v>
      </c>
      <c r="AX182" s="39">
        <v>0</v>
      </c>
      <c r="AY182" s="39">
        <v>0</v>
      </c>
      <c r="AZ182" s="39">
        <v>0</v>
      </c>
      <c r="BA182" s="39">
        <v>0</v>
      </c>
      <c r="BB182" s="39">
        <v>0</v>
      </c>
      <c r="BC182" s="39">
        <v>0</v>
      </c>
      <c r="BD182" s="39">
        <v>0</v>
      </c>
      <c r="BE182" s="39">
        <v>0</v>
      </c>
      <c r="BF182" s="39">
        <v>2.4E-2</v>
      </c>
      <c r="BG182" s="39">
        <v>0</v>
      </c>
      <c r="BH182" s="39">
        <v>0.63600000000000001</v>
      </c>
      <c r="BI182" s="39">
        <v>0</v>
      </c>
      <c r="BJ182" s="39">
        <v>0</v>
      </c>
      <c r="BK182" s="39">
        <v>0</v>
      </c>
    </row>
    <row r="183" spans="1:63" x14ac:dyDescent="0.2">
      <c r="A183" s="30">
        <f t="shared" si="32"/>
        <v>2027</v>
      </c>
      <c r="D183" s="30">
        <f t="shared" si="33"/>
        <v>3</v>
      </c>
      <c r="E183" s="30">
        <f t="shared" si="24"/>
        <v>43</v>
      </c>
      <c r="F183" s="30">
        <f t="shared" si="25"/>
        <v>37</v>
      </c>
      <c r="G183" s="30">
        <f t="shared" si="26"/>
        <v>11</v>
      </c>
      <c r="H183" s="30">
        <f t="shared" si="27"/>
        <v>0</v>
      </c>
      <c r="I183" s="30">
        <f t="shared" si="28"/>
        <v>0</v>
      </c>
      <c r="J183" s="30">
        <f t="shared" si="29"/>
        <v>0</v>
      </c>
      <c r="K183" s="30">
        <f t="shared" si="30"/>
        <v>0</v>
      </c>
      <c r="L183" s="30">
        <f t="shared" si="31"/>
        <v>12</v>
      </c>
      <c r="M183" s="38">
        <v>46722</v>
      </c>
      <c r="N183" s="39">
        <v>1.071</v>
      </c>
      <c r="O183" s="39">
        <v>5.016</v>
      </c>
      <c r="P183" s="39">
        <v>0</v>
      </c>
      <c r="Q183" s="39">
        <v>18.623000000000001</v>
      </c>
      <c r="R183" s="39">
        <v>0.186</v>
      </c>
      <c r="S183" s="39">
        <v>7.6710000000000003</v>
      </c>
      <c r="T183" s="39">
        <v>0</v>
      </c>
      <c r="U183" s="39">
        <v>26.896000000000001</v>
      </c>
      <c r="V183" s="39">
        <v>4.6420000000000003</v>
      </c>
      <c r="W183" s="39">
        <v>2.94</v>
      </c>
      <c r="X183" s="39">
        <v>1.2090000000000001</v>
      </c>
      <c r="Y183" s="39">
        <v>6.96</v>
      </c>
      <c r="Z183" s="39">
        <v>0.59899999999999998</v>
      </c>
      <c r="AA183" s="39">
        <v>10.013999999999999</v>
      </c>
      <c r="AB183" s="39">
        <v>2.1459999999999999</v>
      </c>
      <c r="AC183" s="39">
        <v>5.1150000000000002</v>
      </c>
      <c r="AD183" s="39">
        <v>9.61</v>
      </c>
      <c r="AE183" s="39">
        <v>0</v>
      </c>
      <c r="AF183" s="39">
        <v>12.414999999999999</v>
      </c>
      <c r="AG183" s="39">
        <v>0.05</v>
      </c>
      <c r="AH183" s="39">
        <v>7.0229999999999997</v>
      </c>
      <c r="AI183" s="39">
        <v>2.2650000000000001</v>
      </c>
      <c r="AJ183" s="39">
        <v>2.6560000000000001</v>
      </c>
      <c r="AK183" s="39">
        <v>4.5039999999999996</v>
      </c>
      <c r="AL183" s="39">
        <v>27.285</v>
      </c>
      <c r="AM183" s="39">
        <v>0</v>
      </c>
      <c r="AN183" s="39">
        <v>9.1920000000000002</v>
      </c>
      <c r="AO183" s="39">
        <v>4.7549999999999999</v>
      </c>
      <c r="AP183" s="39">
        <v>3.335</v>
      </c>
      <c r="AQ183" s="39">
        <v>2.677</v>
      </c>
      <c r="AR183" s="39">
        <v>22.934000000000001</v>
      </c>
      <c r="AS183" s="39">
        <v>4.4999999999999998E-2</v>
      </c>
      <c r="AT183" s="39">
        <v>10.182</v>
      </c>
      <c r="AU183" s="39">
        <v>0.61199999999999999</v>
      </c>
      <c r="AV183" s="39">
        <v>3.9390000000000001</v>
      </c>
      <c r="AW183" s="39">
        <v>5.0220000000000002</v>
      </c>
      <c r="AX183" s="39">
        <v>12.917</v>
      </c>
      <c r="AY183" s="39">
        <v>0</v>
      </c>
      <c r="AZ183" s="39">
        <v>2.077</v>
      </c>
      <c r="BA183" s="39">
        <v>3.6509999999999998</v>
      </c>
      <c r="BB183" s="39">
        <v>4.9349999999999996</v>
      </c>
      <c r="BC183" s="39">
        <v>6.8460000000000001</v>
      </c>
      <c r="BD183" s="39">
        <v>3.9E-2</v>
      </c>
      <c r="BE183" s="39">
        <v>16.847000000000001</v>
      </c>
      <c r="BF183" s="39">
        <v>0</v>
      </c>
      <c r="BG183" s="39">
        <v>14.704000000000001</v>
      </c>
      <c r="BH183" s="39">
        <v>34.655000000000001</v>
      </c>
      <c r="BI183" s="39">
        <v>0</v>
      </c>
      <c r="BJ183" s="39">
        <v>7.9560000000000004</v>
      </c>
      <c r="BK183" s="39">
        <v>2.5329999999999999</v>
      </c>
    </row>
    <row r="184" spans="1:63" x14ac:dyDescent="0.2">
      <c r="A184" s="30">
        <f t="shared" si="32"/>
        <v>2028</v>
      </c>
      <c r="D184" s="30">
        <f t="shared" si="33"/>
        <v>6</v>
      </c>
      <c r="E184" s="30">
        <f t="shared" si="24"/>
        <v>44</v>
      </c>
      <c r="F184" s="30">
        <f t="shared" si="25"/>
        <v>40</v>
      </c>
      <c r="G184" s="30">
        <f t="shared" si="26"/>
        <v>16</v>
      </c>
      <c r="H184" s="30">
        <f t="shared" si="27"/>
        <v>2</v>
      </c>
      <c r="I184" s="30">
        <f t="shared" si="28"/>
        <v>0</v>
      </c>
      <c r="J184" s="30">
        <f t="shared" si="29"/>
        <v>0</v>
      </c>
      <c r="K184" s="30">
        <f t="shared" si="30"/>
        <v>0</v>
      </c>
      <c r="L184" s="30">
        <f t="shared" si="31"/>
        <v>1</v>
      </c>
      <c r="M184" s="38">
        <v>46753</v>
      </c>
      <c r="N184" s="39">
        <v>63.487000000000002</v>
      </c>
      <c r="O184" s="39">
        <v>1.1080000000000001</v>
      </c>
      <c r="P184" s="39">
        <v>6.0270000000000001</v>
      </c>
      <c r="Q184" s="39">
        <v>2.5569999999999999</v>
      </c>
      <c r="R184" s="39">
        <v>25.329000000000001</v>
      </c>
      <c r="S184" s="39">
        <v>0</v>
      </c>
      <c r="T184" s="39">
        <v>6.173</v>
      </c>
      <c r="U184" s="39">
        <v>5.75</v>
      </c>
      <c r="V184" s="39">
        <v>1.635</v>
      </c>
      <c r="W184" s="39">
        <v>12.663</v>
      </c>
      <c r="X184" s="39">
        <v>39.124000000000002</v>
      </c>
      <c r="Y184" s="39">
        <v>2.1230000000000002</v>
      </c>
      <c r="Z184" s="39">
        <v>60.360999999999997</v>
      </c>
      <c r="AA184" s="39">
        <v>4.3600000000000003</v>
      </c>
      <c r="AB184" s="39">
        <v>5.5179999999999998</v>
      </c>
      <c r="AC184" s="39">
        <v>22.257999999999999</v>
      </c>
      <c r="AD184" s="39">
        <v>21.704999999999998</v>
      </c>
      <c r="AE184" s="39">
        <v>1.7829999999999999</v>
      </c>
      <c r="AF184" s="39">
        <v>4.3719999999999999</v>
      </c>
      <c r="AG184" s="39">
        <v>2.2010000000000001</v>
      </c>
      <c r="AH184" s="39">
        <v>33.201000000000001</v>
      </c>
      <c r="AI184" s="39">
        <v>0</v>
      </c>
      <c r="AJ184" s="39">
        <v>4.9960000000000004</v>
      </c>
      <c r="AK184" s="39">
        <v>0.53300000000000003</v>
      </c>
      <c r="AL184" s="39">
        <v>6.101</v>
      </c>
      <c r="AM184" s="39">
        <v>2.173</v>
      </c>
      <c r="AN184" s="39">
        <v>8.5640000000000001</v>
      </c>
      <c r="AO184" s="39">
        <v>4.4569999999999999</v>
      </c>
      <c r="AP184" s="39">
        <v>5.0220000000000002</v>
      </c>
      <c r="AQ184" s="39">
        <v>0.221</v>
      </c>
      <c r="AR184" s="39">
        <v>8.3559999999999999</v>
      </c>
      <c r="AS184" s="39">
        <v>14.35</v>
      </c>
      <c r="AT184" s="39">
        <v>3.25</v>
      </c>
      <c r="AU184" s="39">
        <v>3.6680000000000001</v>
      </c>
      <c r="AV184" s="39">
        <v>11.292999999999999</v>
      </c>
      <c r="AW184" s="39">
        <v>0</v>
      </c>
      <c r="AX184" s="39">
        <v>14.305</v>
      </c>
      <c r="AY184" s="39">
        <v>0.68300000000000005</v>
      </c>
      <c r="AZ184" s="39">
        <v>7.508</v>
      </c>
      <c r="BA184" s="39">
        <v>6.7240000000000002</v>
      </c>
      <c r="BB184" s="39">
        <v>17.484999999999999</v>
      </c>
      <c r="BC184" s="39">
        <v>0</v>
      </c>
      <c r="BD184" s="39">
        <v>10.346</v>
      </c>
      <c r="BE184" s="39">
        <v>0.54300000000000004</v>
      </c>
      <c r="BF184" s="39">
        <v>14.14</v>
      </c>
      <c r="BG184" s="39">
        <v>0</v>
      </c>
      <c r="BH184" s="39">
        <v>1.5589999999999999</v>
      </c>
      <c r="BI184" s="39">
        <v>21.329000000000001</v>
      </c>
      <c r="BJ184" s="39">
        <v>36.113999999999997</v>
      </c>
      <c r="BK184" s="39">
        <v>0</v>
      </c>
    </row>
    <row r="185" spans="1:63" x14ac:dyDescent="0.2">
      <c r="A185" s="30">
        <f t="shared" si="32"/>
        <v>2028</v>
      </c>
      <c r="D185" s="30">
        <f t="shared" si="33"/>
        <v>2</v>
      </c>
      <c r="E185" s="30">
        <f t="shared" si="24"/>
        <v>36</v>
      </c>
      <c r="F185" s="30">
        <f t="shared" si="25"/>
        <v>23</v>
      </c>
      <c r="G185" s="30">
        <f t="shared" si="26"/>
        <v>6</v>
      </c>
      <c r="H185" s="30">
        <f t="shared" si="27"/>
        <v>0</v>
      </c>
      <c r="I185" s="30">
        <f t="shared" si="28"/>
        <v>0</v>
      </c>
      <c r="J185" s="30">
        <f t="shared" si="29"/>
        <v>0</v>
      </c>
      <c r="K185" s="30">
        <f t="shared" si="30"/>
        <v>0</v>
      </c>
      <c r="L185" s="30">
        <f t="shared" si="31"/>
        <v>2</v>
      </c>
      <c r="M185" s="38">
        <v>46784</v>
      </c>
      <c r="N185" s="39">
        <v>0.67100000000000004</v>
      </c>
      <c r="O185" s="39">
        <v>0.05</v>
      </c>
      <c r="P185" s="39">
        <v>24.471</v>
      </c>
      <c r="Q185" s="39">
        <v>5.5</v>
      </c>
      <c r="R185" s="39">
        <v>0.90500000000000003</v>
      </c>
      <c r="S185" s="39">
        <v>8.5999999999999993E-2</v>
      </c>
      <c r="T185" s="39">
        <v>1</v>
      </c>
      <c r="U185" s="39">
        <v>0</v>
      </c>
      <c r="V185" s="39">
        <v>2.64</v>
      </c>
      <c r="W185" s="39">
        <v>0</v>
      </c>
      <c r="X185" s="39">
        <v>0.104</v>
      </c>
      <c r="Y185" s="39">
        <v>3.95</v>
      </c>
      <c r="Z185" s="39">
        <v>23.079000000000001</v>
      </c>
      <c r="AA185" s="39">
        <v>1.048</v>
      </c>
      <c r="AB185" s="39">
        <v>0</v>
      </c>
      <c r="AC185" s="39">
        <v>30.805</v>
      </c>
      <c r="AD185" s="39">
        <v>0.54400000000000004</v>
      </c>
      <c r="AE185" s="39">
        <v>20.007999999999999</v>
      </c>
      <c r="AF185" s="39">
        <v>0</v>
      </c>
      <c r="AG185" s="39">
        <v>5.1970000000000001</v>
      </c>
      <c r="AH185" s="39">
        <v>9.9000000000000005E-2</v>
      </c>
      <c r="AI185" s="39">
        <v>2.4820000000000002</v>
      </c>
      <c r="AJ185" s="39">
        <v>0</v>
      </c>
      <c r="AK185" s="39">
        <v>14.862</v>
      </c>
      <c r="AL185" s="39">
        <v>5.3680000000000003</v>
      </c>
      <c r="AM185" s="39">
        <v>0</v>
      </c>
      <c r="AN185" s="39">
        <v>8.5839999999999996</v>
      </c>
      <c r="AO185" s="39">
        <v>0.84</v>
      </c>
      <c r="AP185" s="39">
        <v>0</v>
      </c>
      <c r="AQ185" s="39">
        <v>1.502</v>
      </c>
      <c r="AR185" s="39">
        <v>0.81699999999999995</v>
      </c>
      <c r="AS185" s="39">
        <v>2.395</v>
      </c>
      <c r="AT185" s="39">
        <v>1.194</v>
      </c>
      <c r="AU185" s="39">
        <v>0</v>
      </c>
      <c r="AV185" s="39">
        <v>0</v>
      </c>
      <c r="AW185" s="39">
        <v>9.0489999999999995</v>
      </c>
      <c r="AX185" s="39">
        <v>0.432</v>
      </c>
      <c r="AY185" s="39">
        <v>29.661999999999999</v>
      </c>
      <c r="AZ185" s="39">
        <v>0.86799999999999999</v>
      </c>
      <c r="BA185" s="39">
        <v>0.59699999999999998</v>
      </c>
      <c r="BB185" s="39">
        <v>6.6440000000000001</v>
      </c>
      <c r="BC185" s="39">
        <v>0</v>
      </c>
      <c r="BD185" s="39">
        <v>4.8</v>
      </c>
      <c r="BE185" s="39">
        <v>0</v>
      </c>
      <c r="BF185" s="39">
        <v>3.2170000000000001</v>
      </c>
      <c r="BG185" s="39">
        <v>0</v>
      </c>
      <c r="BH185" s="39">
        <v>0</v>
      </c>
      <c r="BI185" s="39">
        <v>2.7160000000000002</v>
      </c>
      <c r="BJ185" s="39">
        <v>3.0529999999999999</v>
      </c>
      <c r="BK185" s="39">
        <v>0</v>
      </c>
    </row>
    <row r="186" spans="1:63" x14ac:dyDescent="0.2">
      <c r="A186" s="30">
        <f t="shared" si="32"/>
        <v>2028</v>
      </c>
      <c r="D186" s="30">
        <f t="shared" si="33"/>
        <v>1</v>
      </c>
      <c r="E186" s="30">
        <f t="shared" si="24"/>
        <v>32</v>
      </c>
      <c r="F186" s="30">
        <f t="shared" si="25"/>
        <v>23</v>
      </c>
      <c r="G186" s="30">
        <f t="shared" si="26"/>
        <v>2</v>
      </c>
      <c r="H186" s="30">
        <f t="shared" si="27"/>
        <v>1</v>
      </c>
      <c r="I186" s="30">
        <f t="shared" si="28"/>
        <v>0</v>
      </c>
      <c r="J186" s="30">
        <f t="shared" si="29"/>
        <v>0</v>
      </c>
      <c r="K186" s="30">
        <f t="shared" si="30"/>
        <v>0</v>
      </c>
      <c r="L186" s="30">
        <f t="shared" si="31"/>
        <v>3</v>
      </c>
      <c r="M186" s="38">
        <v>46813</v>
      </c>
      <c r="N186" s="39">
        <v>7.6139999999999999</v>
      </c>
      <c r="O186" s="39">
        <v>0</v>
      </c>
      <c r="P186" s="39">
        <v>0.437</v>
      </c>
      <c r="Q186" s="39">
        <v>0.42799999999999999</v>
      </c>
      <c r="R186" s="39">
        <v>0.71599999999999997</v>
      </c>
      <c r="S186" s="39">
        <v>0</v>
      </c>
      <c r="T186" s="39">
        <v>0</v>
      </c>
      <c r="U186" s="39">
        <v>6.6849999999999996</v>
      </c>
      <c r="V186" s="39">
        <v>1.1759999999999999</v>
      </c>
      <c r="W186" s="39">
        <v>0.105</v>
      </c>
      <c r="X186" s="39">
        <v>0</v>
      </c>
      <c r="Y186" s="39">
        <v>4.4999999999999998E-2</v>
      </c>
      <c r="Z186" s="39">
        <v>1.2330000000000001</v>
      </c>
      <c r="AA186" s="39">
        <v>5.4950000000000001</v>
      </c>
      <c r="AB186" s="39">
        <v>9.7420000000000009</v>
      </c>
      <c r="AC186" s="39">
        <v>0</v>
      </c>
      <c r="AD186" s="39">
        <v>2.085</v>
      </c>
      <c r="AE186" s="39">
        <v>1.4E-2</v>
      </c>
      <c r="AF186" s="39">
        <v>0</v>
      </c>
      <c r="AG186" s="39">
        <v>1.417</v>
      </c>
      <c r="AH186" s="39">
        <v>0</v>
      </c>
      <c r="AI186" s="39">
        <v>0.80100000000000005</v>
      </c>
      <c r="AJ186" s="39">
        <v>0</v>
      </c>
      <c r="AK186" s="39">
        <v>0.13500000000000001</v>
      </c>
      <c r="AL186" s="39">
        <v>2.9580000000000002</v>
      </c>
      <c r="AM186" s="39">
        <v>1.2769999999999999</v>
      </c>
      <c r="AN186" s="39">
        <v>0</v>
      </c>
      <c r="AO186" s="39">
        <v>5.0979999999999999</v>
      </c>
      <c r="AP186" s="39">
        <v>0</v>
      </c>
      <c r="AQ186" s="39">
        <v>2.3889999999999998</v>
      </c>
      <c r="AR186" s="39">
        <v>2.4889999999999999</v>
      </c>
      <c r="AS186" s="39">
        <v>0</v>
      </c>
      <c r="AT186" s="39">
        <v>0</v>
      </c>
      <c r="AU186" s="39">
        <v>2.9609999999999999</v>
      </c>
      <c r="AV186" s="39">
        <v>1.6140000000000001</v>
      </c>
      <c r="AW186" s="39">
        <v>0</v>
      </c>
      <c r="AX186" s="39">
        <v>3.6389999999999998</v>
      </c>
      <c r="AY186" s="39">
        <v>0</v>
      </c>
      <c r="AZ186" s="39">
        <v>4.492</v>
      </c>
      <c r="BA186" s="39">
        <v>0</v>
      </c>
      <c r="BB186" s="39">
        <v>10.167</v>
      </c>
      <c r="BC186" s="39">
        <v>0.53100000000000003</v>
      </c>
      <c r="BD186" s="39">
        <v>78.022000000000006</v>
      </c>
      <c r="BE186" s="39">
        <v>2.0699999999999998</v>
      </c>
      <c r="BF186" s="39">
        <v>0</v>
      </c>
      <c r="BG186" s="39">
        <v>1.76</v>
      </c>
      <c r="BH186" s="39">
        <v>2.387</v>
      </c>
      <c r="BI186" s="39">
        <v>0</v>
      </c>
      <c r="BJ186" s="39">
        <v>0</v>
      </c>
      <c r="BK186" s="39">
        <v>2.08</v>
      </c>
    </row>
    <row r="187" spans="1:63" x14ac:dyDescent="0.2">
      <c r="A187" s="30">
        <f t="shared" si="32"/>
        <v>2028</v>
      </c>
      <c r="D187" s="30">
        <f t="shared" si="33"/>
        <v>3</v>
      </c>
      <c r="E187" s="30">
        <f t="shared" si="24"/>
        <v>42</v>
      </c>
      <c r="F187" s="30">
        <f t="shared" si="25"/>
        <v>8</v>
      </c>
      <c r="G187" s="30">
        <f t="shared" si="26"/>
        <v>3</v>
      </c>
      <c r="H187" s="30">
        <f t="shared" si="27"/>
        <v>3</v>
      </c>
      <c r="I187" s="30">
        <f t="shared" si="28"/>
        <v>3</v>
      </c>
      <c r="J187" s="30">
        <f t="shared" si="29"/>
        <v>0</v>
      </c>
      <c r="K187" s="30">
        <f t="shared" si="30"/>
        <v>0</v>
      </c>
      <c r="L187" s="30">
        <f t="shared" si="31"/>
        <v>4</v>
      </c>
      <c r="M187" s="38">
        <v>46844</v>
      </c>
      <c r="N187" s="39">
        <v>1.978</v>
      </c>
      <c r="O187" s="39">
        <v>1.391</v>
      </c>
      <c r="P187" s="39">
        <v>0</v>
      </c>
      <c r="Q187" s="39">
        <v>0.50600000000000001</v>
      </c>
      <c r="R187" s="39">
        <v>0.1</v>
      </c>
      <c r="S187" s="39">
        <v>0.36099999999999999</v>
      </c>
      <c r="T187" s="39">
        <v>0.15</v>
      </c>
      <c r="U187" s="39">
        <v>0.311</v>
      </c>
      <c r="V187" s="39">
        <v>1.085</v>
      </c>
      <c r="W187" s="39">
        <v>0.40200000000000002</v>
      </c>
      <c r="X187" s="39">
        <v>0.28699999999999998</v>
      </c>
      <c r="Y187" s="39">
        <v>0.17399999999999999</v>
      </c>
      <c r="Z187" s="39">
        <v>0.50700000000000001</v>
      </c>
      <c r="AA187" s="39">
        <v>0</v>
      </c>
      <c r="AB187" s="39">
        <v>0.312</v>
      </c>
      <c r="AC187" s="39">
        <v>0.14899999999999999</v>
      </c>
      <c r="AD187" s="39">
        <v>108.145</v>
      </c>
      <c r="AE187" s="39">
        <v>0.42599999999999999</v>
      </c>
      <c r="AF187" s="39">
        <v>115.31699999999999</v>
      </c>
      <c r="AG187" s="39">
        <v>0</v>
      </c>
      <c r="AH187" s="39">
        <v>8.1000000000000003E-2</v>
      </c>
      <c r="AI187" s="39">
        <v>0.38</v>
      </c>
      <c r="AJ187" s="39">
        <v>0</v>
      </c>
      <c r="AK187" s="39">
        <v>1.052</v>
      </c>
      <c r="AL187" s="39">
        <v>0</v>
      </c>
      <c r="AM187" s="39">
        <v>0.73799999999999999</v>
      </c>
      <c r="AN187" s="39">
        <v>0.23699999999999999</v>
      </c>
      <c r="AO187" s="39">
        <v>0.224</v>
      </c>
      <c r="AP187" s="39">
        <v>0.26400000000000001</v>
      </c>
      <c r="AQ187" s="39">
        <v>0.19700000000000001</v>
      </c>
      <c r="AR187" s="39">
        <v>0.17899999999999999</v>
      </c>
      <c r="AS187" s="39">
        <v>0.28199999999999997</v>
      </c>
      <c r="AT187" s="39">
        <v>0</v>
      </c>
      <c r="AU187" s="39">
        <v>0.66900000000000004</v>
      </c>
      <c r="AV187" s="39">
        <v>1.2E-2</v>
      </c>
      <c r="AW187" s="39">
        <v>0.46100000000000002</v>
      </c>
      <c r="AX187" s="39">
        <v>0</v>
      </c>
      <c r="AY187" s="39">
        <v>0.57599999999999996</v>
      </c>
      <c r="AZ187" s="39">
        <v>5.7000000000000002E-2</v>
      </c>
      <c r="BA187" s="39">
        <v>133.79400000000001</v>
      </c>
      <c r="BB187" s="39">
        <v>0</v>
      </c>
      <c r="BC187" s="39">
        <v>0.65100000000000002</v>
      </c>
      <c r="BD187" s="39">
        <v>0.27100000000000002</v>
      </c>
      <c r="BE187" s="39">
        <v>0.19</v>
      </c>
      <c r="BF187" s="39">
        <v>0.39400000000000002</v>
      </c>
      <c r="BG187" s="39">
        <v>1.105</v>
      </c>
      <c r="BH187" s="39">
        <v>5.6000000000000001E-2</v>
      </c>
      <c r="BI187" s="39">
        <v>0.40500000000000003</v>
      </c>
      <c r="BJ187" s="39">
        <v>0.28499999999999998</v>
      </c>
      <c r="BK187" s="39">
        <v>0.17599999999999999</v>
      </c>
    </row>
    <row r="188" spans="1:63" x14ac:dyDescent="0.2">
      <c r="A188" s="30">
        <f t="shared" si="32"/>
        <v>2028</v>
      </c>
      <c r="D188" s="30">
        <f t="shared" si="33"/>
        <v>2</v>
      </c>
      <c r="E188" s="30">
        <f t="shared" si="24"/>
        <v>50</v>
      </c>
      <c r="F188" s="30">
        <f t="shared" si="25"/>
        <v>50</v>
      </c>
      <c r="G188" s="30">
        <f t="shared" si="26"/>
        <v>3</v>
      </c>
      <c r="H188" s="30">
        <f t="shared" si="27"/>
        <v>2</v>
      </c>
      <c r="I188" s="30">
        <f t="shared" si="28"/>
        <v>2</v>
      </c>
      <c r="J188" s="30">
        <f t="shared" si="29"/>
        <v>0</v>
      </c>
      <c r="K188" s="30">
        <f t="shared" si="30"/>
        <v>0</v>
      </c>
      <c r="L188" s="30">
        <f t="shared" si="31"/>
        <v>5</v>
      </c>
      <c r="M188" s="38">
        <v>46874</v>
      </c>
      <c r="N188" s="39">
        <v>3.09</v>
      </c>
      <c r="O188" s="39">
        <v>1.88</v>
      </c>
      <c r="P188" s="39">
        <v>2.802</v>
      </c>
      <c r="Q188" s="39">
        <v>2.1459999999999999</v>
      </c>
      <c r="R188" s="39">
        <v>2.0680000000000001</v>
      </c>
      <c r="S188" s="39">
        <v>3.056</v>
      </c>
      <c r="T188" s="39">
        <v>2.8559999999999999</v>
      </c>
      <c r="U188" s="39">
        <v>5.2569999999999997</v>
      </c>
      <c r="V188" s="39">
        <v>2.2010000000000001</v>
      </c>
      <c r="W188" s="39">
        <v>2.7469999999999999</v>
      </c>
      <c r="X188" s="39">
        <v>2.0910000000000002</v>
      </c>
      <c r="Y188" s="39">
        <v>2.9550000000000001</v>
      </c>
      <c r="Z188" s="39">
        <v>1.8839999999999999</v>
      </c>
      <c r="AA188" s="39">
        <v>3.1760000000000002</v>
      </c>
      <c r="AB188" s="39">
        <v>3.6920000000000002</v>
      </c>
      <c r="AC188" s="39">
        <v>2.0790000000000002</v>
      </c>
      <c r="AD188" s="39">
        <v>2.3290000000000002</v>
      </c>
      <c r="AE188" s="39">
        <v>2.62</v>
      </c>
      <c r="AF188" s="39">
        <v>4.9139999999999997</v>
      </c>
      <c r="AG188" s="39">
        <v>3.2789999999999999</v>
      </c>
      <c r="AH188" s="39">
        <v>2.9180000000000001</v>
      </c>
      <c r="AI188" s="39">
        <v>4.5510000000000002</v>
      </c>
      <c r="AJ188" s="39">
        <v>2.1850000000000001</v>
      </c>
      <c r="AK188" s="39">
        <v>2.7629999999999999</v>
      </c>
      <c r="AL188" s="39">
        <v>1.929</v>
      </c>
      <c r="AM188" s="39">
        <v>3.024</v>
      </c>
      <c r="AN188" s="39">
        <v>2.6389999999999998</v>
      </c>
      <c r="AO188" s="39">
        <v>2.3090000000000002</v>
      </c>
      <c r="AP188" s="39">
        <v>8.6020000000000003</v>
      </c>
      <c r="AQ188" s="39">
        <v>4.9859999999999998</v>
      </c>
      <c r="AR188" s="39">
        <v>15.798999999999999</v>
      </c>
      <c r="AS188" s="39">
        <v>1.4430000000000001</v>
      </c>
      <c r="AT188" s="39">
        <v>104.682</v>
      </c>
      <c r="AU188" s="39">
        <v>2.4630000000000001</v>
      </c>
      <c r="AV188" s="39">
        <v>2.99</v>
      </c>
      <c r="AW188" s="39">
        <v>1.9590000000000001</v>
      </c>
      <c r="AX188" s="39">
        <v>1.3160000000000001</v>
      </c>
      <c r="AY188" s="39">
        <v>115.17400000000001</v>
      </c>
      <c r="AZ188" s="39">
        <v>2.4769999999999999</v>
      </c>
      <c r="BA188" s="39">
        <v>2.4710000000000001</v>
      </c>
      <c r="BB188" s="39">
        <v>2.8839999999999999</v>
      </c>
      <c r="BC188" s="39">
        <v>2.097</v>
      </c>
      <c r="BD188" s="39">
        <v>2.9609999999999999</v>
      </c>
      <c r="BE188" s="39">
        <v>1.9870000000000001</v>
      </c>
      <c r="BF188" s="39">
        <v>3.7789999999999999</v>
      </c>
      <c r="BG188" s="39">
        <v>1.3680000000000001</v>
      </c>
      <c r="BH188" s="39">
        <v>2.5880000000000001</v>
      </c>
      <c r="BI188" s="39">
        <v>2.36</v>
      </c>
      <c r="BJ188" s="39">
        <v>5.4279999999999999</v>
      </c>
      <c r="BK188" s="39">
        <v>3.6960000000000002</v>
      </c>
    </row>
    <row r="189" spans="1:63" x14ac:dyDescent="0.2">
      <c r="A189" s="30">
        <f t="shared" si="32"/>
        <v>2028</v>
      </c>
      <c r="D189" s="30">
        <f t="shared" si="33"/>
        <v>3</v>
      </c>
      <c r="E189" s="30">
        <f t="shared" si="24"/>
        <v>28</v>
      </c>
      <c r="F189" s="30">
        <f t="shared" si="25"/>
        <v>16</v>
      </c>
      <c r="G189" s="30">
        <f t="shared" si="26"/>
        <v>9</v>
      </c>
      <c r="H189" s="30">
        <f t="shared" si="27"/>
        <v>0</v>
      </c>
      <c r="I189" s="30">
        <f t="shared" si="28"/>
        <v>0</v>
      </c>
      <c r="J189" s="30">
        <f t="shared" si="29"/>
        <v>0</v>
      </c>
      <c r="K189" s="30">
        <f t="shared" si="30"/>
        <v>0</v>
      </c>
      <c r="L189" s="30">
        <f t="shared" si="31"/>
        <v>6</v>
      </c>
      <c r="M189" s="38">
        <v>46905</v>
      </c>
      <c r="N189" s="39">
        <v>0</v>
      </c>
      <c r="O189" s="39">
        <v>1.633</v>
      </c>
      <c r="P189" s="39">
        <v>0</v>
      </c>
      <c r="Q189" s="39">
        <v>0.42</v>
      </c>
      <c r="R189" s="39">
        <v>0</v>
      </c>
      <c r="S189" s="39">
        <v>0</v>
      </c>
      <c r="T189" s="39">
        <v>1.254</v>
      </c>
      <c r="U189" s="39">
        <v>0.185</v>
      </c>
      <c r="V189" s="39">
        <v>0</v>
      </c>
      <c r="W189" s="39">
        <v>0.54800000000000004</v>
      </c>
      <c r="X189" s="39">
        <v>1.071</v>
      </c>
      <c r="Y189" s="39">
        <v>0.70499999999999996</v>
      </c>
      <c r="Z189" s="39">
        <v>26.119</v>
      </c>
      <c r="AA189" s="39">
        <v>0</v>
      </c>
      <c r="AB189" s="39">
        <v>0.34200000000000003</v>
      </c>
      <c r="AC189" s="39">
        <v>0</v>
      </c>
      <c r="AD189" s="39">
        <v>6.1719999999999997</v>
      </c>
      <c r="AE189" s="39">
        <v>0</v>
      </c>
      <c r="AF189" s="39">
        <v>0</v>
      </c>
      <c r="AG189" s="39">
        <v>0.503</v>
      </c>
      <c r="AH189" s="39">
        <v>23.021999999999998</v>
      </c>
      <c r="AI189" s="39">
        <v>0</v>
      </c>
      <c r="AJ189" s="39">
        <v>0</v>
      </c>
      <c r="AK189" s="39">
        <v>28.030999999999999</v>
      </c>
      <c r="AL189" s="39">
        <v>1.244</v>
      </c>
      <c r="AM189" s="39">
        <v>0.65</v>
      </c>
      <c r="AN189" s="39">
        <v>0.56299999999999994</v>
      </c>
      <c r="AO189" s="39">
        <v>0</v>
      </c>
      <c r="AP189" s="39">
        <v>0</v>
      </c>
      <c r="AQ189" s="39">
        <v>13.723000000000001</v>
      </c>
      <c r="AR189" s="39">
        <v>0</v>
      </c>
      <c r="AS189" s="39">
        <v>0.40500000000000003</v>
      </c>
      <c r="AT189" s="39">
        <v>0.56000000000000005</v>
      </c>
      <c r="AU189" s="39">
        <v>11.246</v>
      </c>
      <c r="AV189" s="39">
        <v>0</v>
      </c>
      <c r="AW189" s="39">
        <v>24.957000000000001</v>
      </c>
      <c r="AX189" s="39">
        <v>0.90800000000000003</v>
      </c>
      <c r="AY189" s="39">
        <v>0</v>
      </c>
      <c r="AZ189" s="39">
        <v>0.45800000000000002</v>
      </c>
      <c r="BA189" s="39">
        <v>27.628</v>
      </c>
      <c r="BB189" s="39">
        <v>22.018000000000001</v>
      </c>
      <c r="BC189" s="39">
        <v>8.1180000000000003</v>
      </c>
      <c r="BD189" s="39">
        <v>0</v>
      </c>
      <c r="BE189" s="39">
        <v>0</v>
      </c>
      <c r="BF189" s="39">
        <v>0</v>
      </c>
      <c r="BG189" s="39">
        <v>22.808</v>
      </c>
      <c r="BH189" s="39">
        <v>0</v>
      </c>
      <c r="BI189" s="39">
        <v>0</v>
      </c>
      <c r="BJ189" s="39">
        <v>5.8129999999999997</v>
      </c>
      <c r="BK189" s="39">
        <v>0</v>
      </c>
    </row>
    <row r="190" spans="1:63" x14ac:dyDescent="0.2">
      <c r="A190" s="30">
        <f t="shared" si="32"/>
        <v>2028</v>
      </c>
      <c r="D190" s="30">
        <f t="shared" si="33"/>
        <v>25</v>
      </c>
      <c r="E190" s="30">
        <f t="shared" si="24"/>
        <v>50</v>
      </c>
      <c r="F190" s="30">
        <f t="shared" si="25"/>
        <v>50</v>
      </c>
      <c r="G190" s="30">
        <f t="shared" si="26"/>
        <v>44</v>
      </c>
      <c r="H190" s="30">
        <f t="shared" si="27"/>
        <v>6</v>
      </c>
      <c r="I190" s="30">
        <f t="shared" si="28"/>
        <v>1</v>
      </c>
      <c r="J190" s="30">
        <f t="shared" si="29"/>
        <v>0</v>
      </c>
      <c r="K190" s="30">
        <f t="shared" si="30"/>
        <v>0</v>
      </c>
      <c r="L190" s="30">
        <f t="shared" si="31"/>
        <v>7</v>
      </c>
      <c r="M190" s="38">
        <v>46935</v>
      </c>
      <c r="N190" s="39">
        <v>43.682000000000002</v>
      </c>
      <c r="O190" s="39">
        <v>28.202999999999999</v>
      </c>
      <c r="P190" s="39">
        <v>30.855</v>
      </c>
      <c r="Q190" s="39">
        <v>24.097999999999999</v>
      </c>
      <c r="R190" s="39">
        <v>28.994</v>
      </c>
      <c r="S190" s="39">
        <v>16.126999999999999</v>
      </c>
      <c r="T190" s="39">
        <v>19.792000000000002</v>
      </c>
      <c r="U190" s="39">
        <v>24.154</v>
      </c>
      <c r="V190" s="39">
        <v>42.970999999999997</v>
      </c>
      <c r="W190" s="39">
        <v>6.7350000000000003</v>
      </c>
      <c r="X190" s="39">
        <v>19.523</v>
      </c>
      <c r="Y190" s="39">
        <v>32.363</v>
      </c>
      <c r="Z190" s="39">
        <v>28.041</v>
      </c>
      <c r="AA190" s="39">
        <v>18.902999999999999</v>
      </c>
      <c r="AB190" s="39">
        <v>15.225</v>
      </c>
      <c r="AC190" s="39">
        <v>34.71</v>
      </c>
      <c r="AD190" s="39">
        <v>13.286</v>
      </c>
      <c r="AE190" s="39">
        <v>38.469000000000001</v>
      </c>
      <c r="AF190" s="39">
        <v>60.505000000000003</v>
      </c>
      <c r="AG190" s="39">
        <v>53.677</v>
      </c>
      <c r="AH190" s="39">
        <v>33.664000000000001</v>
      </c>
      <c r="AI190" s="39">
        <v>14.16</v>
      </c>
      <c r="AJ190" s="39">
        <v>3.5979999999999999</v>
      </c>
      <c r="AK190" s="39">
        <v>50.198</v>
      </c>
      <c r="AL190" s="39">
        <v>6.4470000000000001</v>
      </c>
      <c r="AM190" s="39">
        <v>119.634</v>
      </c>
      <c r="AN190" s="39">
        <v>26.367999999999999</v>
      </c>
      <c r="AO190" s="39">
        <v>21.896999999999998</v>
      </c>
      <c r="AP190" s="39">
        <v>21.954000000000001</v>
      </c>
      <c r="AQ190" s="39">
        <v>25.721</v>
      </c>
      <c r="AR190" s="39">
        <v>5.3419999999999996</v>
      </c>
      <c r="AS190" s="39">
        <v>52.180999999999997</v>
      </c>
      <c r="AT190" s="39">
        <v>12.32</v>
      </c>
      <c r="AU190" s="39">
        <v>31.911999999999999</v>
      </c>
      <c r="AV190" s="39">
        <v>23.988</v>
      </c>
      <c r="AW190" s="39">
        <v>21.684999999999999</v>
      </c>
      <c r="AX190" s="39">
        <v>92.295000000000002</v>
      </c>
      <c r="AY190" s="39">
        <v>13.332000000000001</v>
      </c>
      <c r="AZ190" s="39">
        <v>18.004000000000001</v>
      </c>
      <c r="BA190" s="39">
        <v>28.654</v>
      </c>
      <c r="BB190" s="39">
        <v>30.065999999999999</v>
      </c>
      <c r="BC190" s="39">
        <v>23.815999999999999</v>
      </c>
      <c r="BD190" s="39">
        <v>4.7720000000000002</v>
      </c>
      <c r="BE190" s="39">
        <v>48.234999999999999</v>
      </c>
      <c r="BF190" s="39">
        <v>25.422000000000001</v>
      </c>
      <c r="BG190" s="39">
        <v>21.471</v>
      </c>
      <c r="BH190" s="39">
        <v>6.8730000000000002</v>
      </c>
      <c r="BI190" s="39">
        <v>46.167999999999999</v>
      </c>
      <c r="BJ190" s="39">
        <v>34.975999999999999</v>
      </c>
      <c r="BK190" s="39">
        <v>11.519</v>
      </c>
    </row>
    <row r="191" spans="1:63" x14ac:dyDescent="0.2">
      <c r="A191" s="30">
        <f t="shared" si="32"/>
        <v>2028</v>
      </c>
      <c r="D191" s="30">
        <f t="shared" si="33"/>
        <v>2</v>
      </c>
      <c r="E191" s="30">
        <f t="shared" si="24"/>
        <v>50</v>
      </c>
      <c r="F191" s="30">
        <f t="shared" si="25"/>
        <v>48</v>
      </c>
      <c r="G191" s="30">
        <f t="shared" si="26"/>
        <v>11</v>
      </c>
      <c r="H191" s="30">
        <f t="shared" si="27"/>
        <v>2</v>
      </c>
      <c r="I191" s="30">
        <f t="shared" si="28"/>
        <v>0</v>
      </c>
      <c r="J191" s="30">
        <f t="shared" si="29"/>
        <v>0</v>
      </c>
      <c r="K191" s="30">
        <f t="shared" si="30"/>
        <v>0</v>
      </c>
      <c r="L191" s="30">
        <f t="shared" si="31"/>
        <v>8</v>
      </c>
      <c r="M191" s="38">
        <v>46966</v>
      </c>
      <c r="N191" s="39">
        <v>5.2279999999999998</v>
      </c>
      <c r="O191" s="39">
        <v>7.4379999999999997</v>
      </c>
      <c r="P191" s="39">
        <v>9.7040000000000006</v>
      </c>
      <c r="Q191" s="39">
        <v>1.3380000000000001</v>
      </c>
      <c r="R191" s="39">
        <v>10.603999999999999</v>
      </c>
      <c r="S191" s="39">
        <v>2.7480000000000002</v>
      </c>
      <c r="T191" s="39">
        <v>6.0129999999999999</v>
      </c>
      <c r="U191" s="39">
        <v>4.8869999999999996</v>
      </c>
      <c r="V191" s="39">
        <v>3.6230000000000002</v>
      </c>
      <c r="W191" s="39">
        <v>10.083</v>
      </c>
      <c r="X191" s="39">
        <v>6.8360000000000003</v>
      </c>
      <c r="Y191" s="39">
        <v>3</v>
      </c>
      <c r="Z191" s="39">
        <v>67.194999999999993</v>
      </c>
      <c r="AA191" s="39">
        <v>3.0739999999999998</v>
      </c>
      <c r="AB191" s="39">
        <v>22.971</v>
      </c>
      <c r="AC191" s="39">
        <v>3.6589999999999998</v>
      </c>
      <c r="AD191" s="39">
        <v>6.3849999999999998</v>
      </c>
      <c r="AE191" s="39">
        <v>1.867</v>
      </c>
      <c r="AF191" s="39">
        <v>4.0579999999999998</v>
      </c>
      <c r="AG191" s="39">
        <v>0.24099999999999999</v>
      </c>
      <c r="AH191" s="39">
        <v>19.126000000000001</v>
      </c>
      <c r="AI191" s="39">
        <v>3.1859999999999999</v>
      </c>
      <c r="AJ191" s="39">
        <v>5.2850000000000001</v>
      </c>
      <c r="AK191" s="39">
        <v>3.1909999999999998</v>
      </c>
      <c r="AL191" s="39">
        <v>5.2249999999999996</v>
      </c>
      <c r="AM191" s="39">
        <v>16.492999999999999</v>
      </c>
      <c r="AN191" s="39">
        <v>77.260999999999996</v>
      </c>
      <c r="AO191" s="39">
        <v>2.8889999999999998</v>
      </c>
      <c r="AP191" s="39">
        <v>6.4189999999999996</v>
      </c>
      <c r="AQ191" s="39">
        <v>2.5089999999999999</v>
      </c>
      <c r="AR191" s="39">
        <v>4.6790000000000003</v>
      </c>
      <c r="AS191" s="39">
        <v>2.37</v>
      </c>
      <c r="AT191" s="39">
        <v>4.8019999999999996</v>
      </c>
      <c r="AU191" s="39">
        <v>17.904</v>
      </c>
      <c r="AV191" s="39">
        <v>2.4169999999999998</v>
      </c>
      <c r="AW191" s="39">
        <v>23.465</v>
      </c>
      <c r="AX191" s="39">
        <v>6.8440000000000003</v>
      </c>
      <c r="AY191" s="39">
        <v>0.56999999999999995</v>
      </c>
      <c r="AZ191" s="39">
        <v>3.2469999999999999</v>
      </c>
      <c r="BA191" s="39">
        <v>4.867</v>
      </c>
      <c r="BB191" s="39">
        <v>3.476</v>
      </c>
      <c r="BC191" s="39">
        <v>1.554</v>
      </c>
      <c r="BD191" s="39">
        <v>1.63</v>
      </c>
      <c r="BE191" s="39">
        <v>8.3330000000000002</v>
      </c>
      <c r="BF191" s="39">
        <v>5.4669999999999996</v>
      </c>
      <c r="BG191" s="39">
        <v>3.7679999999999998</v>
      </c>
      <c r="BH191" s="39">
        <v>17.495999999999999</v>
      </c>
      <c r="BI191" s="39">
        <v>6.726</v>
      </c>
      <c r="BJ191" s="39">
        <v>2.9750000000000001</v>
      </c>
      <c r="BK191" s="39">
        <v>12.09</v>
      </c>
    </row>
    <row r="192" spans="1:63" x14ac:dyDescent="0.2">
      <c r="A192" s="30">
        <f t="shared" si="32"/>
        <v>2028</v>
      </c>
      <c r="D192" s="30">
        <f t="shared" si="33"/>
        <v>7</v>
      </c>
      <c r="E192" s="30">
        <f t="shared" si="24"/>
        <v>49</v>
      </c>
      <c r="F192" s="30">
        <f t="shared" si="25"/>
        <v>47</v>
      </c>
      <c r="G192" s="30">
        <f t="shared" si="26"/>
        <v>13</v>
      </c>
      <c r="H192" s="30">
        <f t="shared" si="27"/>
        <v>5</v>
      </c>
      <c r="I192" s="30">
        <f t="shared" si="28"/>
        <v>2</v>
      </c>
      <c r="J192" s="30">
        <f t="shared" si="29"/>
        <v>0</v>
      </c>
      <c r="K192" s="30">
        <f t="shared" si="30"/>
        <v>0</v>
      </c>
      <c r="L192" s="30">
        <f t="shared" si="31"/>
        <v>9</v>
      </c>
      <c r="M192" s="38">
        <v>46997</v>
      </c>
      <c r="N192" s="39">
        <v>5.8540000000000001</v>
      </c>
      <c r="O192" s="39">
        <v>4.5750000000000002</v>
      </c>
      <c r="P192" s="39">
        <v>4.7869999999999999</v>
      </c>
      <c r="Q192" s="39">
        <v>7.5490000000000004</v>
      </c>
      <c r="R192" s="39">
        <v>88.841999999999999</v>
      </c>
      <c r="S192" s="39">
        <v>12.977</v>
      </c>
      <c r="T192" s="39">
        <v>124.373</v>
      </c>
      <c r="U192" s="39">
        <v>30.931000000000001</v>
      </c>
      <c r="V192" s="39">
        <v>1.8149999999999999</v>
      </c>
      <c r="W192" s="39">
        <v>50.869</v>
      </c>
      <c r="X192" s="39">
        <v>3.54</v>
      </c>
      <c r="Y192" s="39">
        <v>8.1950000000000003</v>
      </c>
      <c r="Z192" s="39">
        <v>6.6760000000000002</v>
      </c>
      <c r="AA192" s="39">
        <v>2.891</v>
      </c>
      <c r="AB192" s="39">
        <v>4.4160000000000004</v>
      </c>
      <c r="AC192" s="39">
        <v>44.844999999999999</v>
      </c>
      <c r="AD192" s="39">
        <v>8.8330000000000002</v>
      </c>
      <c r="AE192" s="39">
        <v>5.2359999999999998</v>
      </c>
      <c r="AF192" s="39">
        <v>0.47</v>
      </c>
      <c r="AG192" s="39">
        <v>14.026</v>
      </c>
      <c r="AH192" s="39">
        <v>2.69</v>
      </c>
      <c r="AI192" s="39">
        <v>6.2539999999999996</v>
      </c>
      <c r="AJ192" s="39">
        <v>8.8490000000000002</v>
      </c>
      <c r="AK192" s="39">
        <v>5.984</v>
      </c>
      <c r="AL192" s="39">
        <v>7.0750000000000002</v>
      </c>
      <c r="AM192" s="39">
        <v>4.5380000000000003</v>
      </c>
      <c r="AN192" s="39">
        <v>11.032</v>
      </c>
      <c r="AO192" s="39">
        <v>5.73</v>
      </c>
      <c r="AP192" s="39">
        <v>4.383</v>
      </c>
      <c r="AQ192" s="39">
        <v>10.525</v>
      </c>
      <c r="AR192" s="39">
        <v>9.8109999999999999</v>
      </c>
      <c r="AS192" s="39">
        <v>2.5680000000000001</v>
      </c>
      <c r="AT192" s="39">
        <v>7.569</v>
      </c>
      <c r="AU192" s="39">
        <v>3.6480000000000001</v>
      </c>
      <c r="AV192" s="39">
        <v>7.0780000000000003</v>
      </c>
      <c r="AW192" s="39">
        <v>4.8639999999999999</v>
      </c>
      <c r="AX192" s="39">
        <v>0.36399999999999999</v>
      </c>
      <c r="AY192" s="39">
        <v>12.346</v>
      </c>
      <c r="AZ192" s="39">
        <v>8.7149999999999999</v>
      </c>
      <c r="BA192" s="39">
        <v>6.851</v>
      </c>
      <c r="BB192" s="39">
        <v>0</v>
      </c>
      <c r="BC192" s="39">
        <v>120.06100000000001</v>
      </c>
      <c r="BD192" s="39">
        <v>10.757999999999999</v>
      </c>
      <c r="BE192" s="39">
        <v>3.0209999999999999</v>
      </c>
      <c r="BF192" s="39">
        <v>3.3159999999999998</v>
      </c>
      <c r="BG192" s="39">
        <v>7.2610000000000001</v>
      </c>
      <c r="BH192" s="39">
        <v>2.3380000000000001</v>
      </c>
      <c r="BI192" s="39">
        <v>59.79</v>
      </c>
      <c r="BJ192" s="39">
        <v>6.7080000000000002</v>
      </c>
      <c r="BK192" s="39">
        <v>6.524</v>
      </c>
    </row>
    <row r="193" spans="1:63" x14ac:dyDescent="0.2">
      <c r="A193" s="30">
        <f t="shared" si="32"/>
        <v>2028</v>
      </c>
      <c r="D193" s="30">
        <f t="shared" si="33"/>
        <v>2</v>
      </c>
      <c r="E193" s="30">
        <f t="shared" si="24"/>
        <v>46</v>
      </c>
      <c r="F193" s="30">
        <f t="shared" si="25"/>
        <v>35</v>
      </c>
      <c r="G193" s="30">
        <f t="shared" si="26"/>
        <v>7</v>
      </c>
      <c r="H193" s="30">
        <f t="shared" si="27"/>
        <v>1</v>
      </c>
      <c r="I193" s="30">
        <f t="shared" si="28"/>
        <v>0</v>
      </c>
      <c r="J193" s="30">
        <f t="shared" si="29"/>
        <v>0</v>
      </c>
      <c r="K193" s="30">
        <f t="shared" si="30"/>
        <v>0</v>
      </c>
      <c r="L193" s="30">
        <f t="shared" si="31"/>
        <v>10</v>
      </c>
      <c r="M193" s="38">
        <v>47027</v>
      </c>
      <c r="N193" s="39">
        <v>8.3030000000000008</v>
      </c>
      <c r="O193" s="39">
        <v>0</v>
      </c>
      <c r="P193" s="39">
        <v>0.877</v>
      </c>
      <c r="Q193" s="39">
        <v>2.544</v>
      </c>
      <c r="R193" s="39">
        <v>1.4630000000000001</v>
      </c>
      <c r="S193" s="39">
        <v>0.81799999999999995</v>
      </c>
      <c r="T193" s="39">
        <v>1.8240000000000001</v>
      </c>
      <c r="U193" s="39">
        <v>15.766999999999999</v>
      </c>
      <c r="V193" s="39">
        <v>2.4140000000000001</v>
      </c>
      <c r="W193" s="39">
        <v>1.57</v>
      </c>
      <c r="X193" s="39">
        <v>0.86499999999999999</v>
      </c>
      <c r="Y193" s="39">
        <v>1.508</v>
      </c>
      <c r="Z193" s="39">
        <v>0.91200000000000003</v>
      </c>
      <c r="AA193" s="39">
        <v>4.3940000000000001</v>
      </c>
      <c r="AB193" s="39">
        <v>3.6869999999999998</v>
      </c>
      <c r="AC193" s="39">
        <v>0.157</v>
      </c>
      <c r="AD193" s="39">
        <v>15.31</v>
      </c>
      <c r="AE193" s="39">
        <v>1.0860000000000001</v>
      </c>
      <c r="AF193" s="39">
        <v>3.14</v>
      </c>
      <c r="AG193" s="39">
        <v>0.96799999999999997</v>
      </c>
      <c r="AH193" s="39">
        <v>3.0510000000000002</v>
      </c>
      <c r="AI193" s="39">
        <v>0.67</v>
      </c>
      <c r="AJ193" s="39">
        <v>49.343000000000004</v>
      </c>
      <c r="AK193" s="39">
        <v>0</v>
      </c>
      <c r="AL193" s="39">
        <v>0</v>
      </c>
      <c r="AM193" s="39">
        <v>5.234</v>
      </c>
      <c r="AN193" s="39">
        <v>16.045999999999999</v>
      </c>
      <c r="AO193" s="39">
        <v>5.72</v>
      </c>
      <c r="AP193" s="39">
        <v>0.64800000000000002</v>
      </c>
      <c r="AQ193" s="39">
        <v>53.561999999999998</v>
      </c>
      <c r="AR193" s="39">
        <v>3.0619999999999998</v>
      </c>
      <c r="AS193" s="39">
        <v>8.7780000000000005</v>
      </c>
      <c r="AT193" s="39">
        <v>1.07</v>
      </c>
      <c r="AU193" s="39">
        <v>7.6029999999999998</v>
      </c>
      <c r="AV193" s="39">
        <v>1.23</v>
      </c>
      <c r="AW193" s="39">
        <v>3.8620000000000001</v>
      </c>
      <c r="AX193" s="39">
        <v>10.725</v>
      </c>
      <c r="AY193" s="39">
        <v>0</v>
      </c>
      <c r="AZ193" s="39">
        <v>0.91500000000000004</v>
      </c>
      <c r="BA193" s="39">
        <v>1.1100000000000001</v>
      </c>
      <c r="BB193" s="39">
        <v>0.61599999999999999</v>
      </c>
      <c r="BC193" s="39">
        <v>4.3620000000000001</v>
      </c>
      <c r="BD193" s="39">
        <v>3.6640000000000001</v>
      </c>
      <c r="BE193" s="39">
        <v>3.734</v>
      </c>
      <c r="BF193" s="39">
        <v>17.428000000000001</v>
      </c>
      <c r="BG193" s="39">
        <v>1.718</v>
      </c>
      <c r="BH193" s="39">
        <v>1.526</v>
      </c>
      <c r="BI193" s="39">
        <v>1.9279999999999999</v>
      </c>
      <c r="BJ193" s="39">
        <v>3.1920000000000002</v>
      </c>
      <c r="BK193" s="39">
        <v>0.98899999999999999</v>
      </c>
    </row>
    <row r="194" spans="1:63" x14ac:dyDescent="0.2">
      <c r="A194" s="30">
        <f t="shared" si="32"/>
        <v>2028</v>
      </c>
      <c r="D194" s="30">
        <f t="shared" si="33"/>
        <v>0</v>
      </c>
      <c r="E194" s="30">
        <f t="shared" si="24"/>
        <v>11</v>
      </c>
      <c r="F194" s="30">
        <f t="shared" si="25"/>
        <v>4</v>
      </c>
      <c r="G194" s="30">
        <f t="shared" si="26"/>
        <v>1</v>
      </c>
      <c r="H194" s="30">
        <f t="shared" si="27"/>
        <v>0</v>
      </c>
      <c r="I194" s="30">
        <f t="shared" si="28"/>
        <v>0</v>
      </c>
      <c r="J194" s="30">
        <f t="shared" si="29"/>
        <v>0</v>
      </c>
      <c r="K194" s="30">
        <f t="shared" si="30"/>
        <v>0</v>
      </c>
      <c r="L194" s="30">
        <f t="shared" si="31"/>
        <v>11</v>
      </c>
      <c r="M194" s="38">
        <v>47058</v>
      </c>
      <c r="N194" s="39">
        <v>0</v>
      </c>
      <c r="O194" s="39">
        <v>0</v>
      </c>
      <c r="P194" s="39">
        <v>0.70199999999999996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3.9750000000000001</v>
      </c>
      <c r="X194" s="39">
        <v>0.55800000000000005</v>
      </c>
      <c r="Y194" s="39">
        <v>0</v>
      </c>
      <c r="Z194" s="39">
        <v>0.60799999999999998</v>
      </c>
      <c r="AA194" s="39">
        <v>0</v>
      </c>
      <c r="AB194" s="39">
        <v>0</v>
      </c>
      <c r="AC194" s="39">
        <v>0</v>
      </c>
      <c r="AD194" s="39">
        <v>3.3559999999999999</v>
      </c>
      <c r="AE194" s="39">
        <v>0</v>
      </c>
      <c r="AF194" s="39">
        <v>0</v>
      </c>
      <c r="AG194" s="39">
        <v>0</v>
      </c>
      <c r="AH194" s="39">
        <v>0.40500000000000003</v>
      </c>
      <c r="AI194" s="39">
        <v>0</v>
      </c>
      <c r="AJ194" s="39">
        <v>0.33500000000000002</v>
      </c>
      <c r="AK194" s="39">
        <v>0</v>
      </c>
      <c r="AL194" s="39">
        <v>0</v>
      </c>
      <c r="AM194" s="39">
        <v>0</v>
      </c>
      <c r="AN194" s="39">
        <v>0</v>
      </c>
      <c r="AO194" s="39">
        <v>0</v>
      </c>
      <c r="AP194" s="39">
        <v>0</v>
      </c>
      <c r="AQ194" s="39">
        <v>0</v>
      </c>
      <c r="AR194" s="39">
        <v>8.1000000000000003E-2</v>
      </c>
      <c r="AS194" s="39">
        <v>0</v>
      </c>
      <c r="AT194" s="39">
        <v>0</v>
      </c>
      <c r="AU194" s="39">
        <v>0</v>
      </c>
      <c r="AV194" s="39">
        <v>0</v>
      </c>
      <c r="AW194" s="39">
        <v>0</v>
      </c>
      <c r="AX194" s="39">
        <v>0</v>
      </c>
      <c r="AY194" s="39">
        <v>0</v>
      </c>
      <c r="AZ194" s="39">
        <v>0</v>
      </c>
      <c r="BA194" s="39">
        <v>0.30499999999999999</v>
      </c>
      <c r="BB194" s="39">
        <v>7.5739999999999998</v>
      </c>
      <c r="BC194" s="39">
        <v>0</v>
      </c>
      <c r="BD194" s="39">
        <v>13.182</v>
      </c>
      <c r="BE194" s="39">
        <v>0</v>
      </c>
      <c r="BF194" s="39">
        <v>0</v>
      </c>
      <c r="BG194" s="39">
        <v>0</v>
      </c>
      <c r="BH194" s="39">
        <v>0</v>
      </c>
      <c r="BI194" s="39">
        <v>0</v>
      </c>
      <c r="BJ194" s="39">
        <v>0</v>
      </c>
      <c r="BK194" s="39">
        <v>0</v>
      </c>
    </row>
    <row r="195" spans="1:63" x14ac:dyDescent="0.2">
      <c r="A195" s="30">
        <f t="shared" si="32"/>
        <v>2028</v>
      </c>
      <c r="D195" s="30">
        <f t="shared" si="33"/>
        <v>5</v>
      </c>
      <c r="E195" s="30">
        <f t="shared" si="24"/>
        <v>46</v>
      </c>
      <c r="F195" s="30">
        <f t="shared" si="25"/>
        <v>41</v>
      </c>
      <c r="G195" s="30">
        <f t="shared" si="26"/>
        <v>13</v>
      </c>
      <c r="H195" s="30">
        <f t="shared" si="27"/>
        <v>2</v>
      </c>
      <c r="I195" s="30">
        <f t="shared" si="28"/>
        <v>0</v>
      </c>
      <c r="J195" s="30">
        <f t="shared" si="29"/>
        <v>0</v>
      </c>
      <c r="K195" s="30">
        <f t="shared" si="30"/>
        <v>0</v>
      </c>
      <c r="L195" s="30">
        <f t="shared" si="31"/>
        <v>12</v>
      </c>
      <c r="M195" s="38">
        <v>47088</v>
      </c>
      <c r="N195" s="39">
        <v>0.442</v>
      </c>
      <c r="O195" s="39">
        <v>11.840999999999999</v>
      </c>
      <c r="P195" s="39">
        <v>0.61899999999999999</v>
      </c>
      <c r="Q195" s="39">
        <v>10.25</v>
      </c>
      <c r="R195" s="39">
        <v>9.0120000000000005</v>
      </c>
      <c r="S195" s="39">
        <v>1.5489999999999999</v>
      </c>
      <c r="T195" s="39">
        <v>5.4029999999999996</v>
      </c>
      <c r="U195" s="39">
        <v>5.008</v>
      </c>
      <c r="V195" s="39">
        <v>1.133</v>
      </c>
      <c r="W195" s="39">
        <v>33.652999999999999</v>
      </c>
      <c r="X195" s="39">
        <v>1.335</v>
      </c>
      <c r="Y195" s="39">
        <v>14.375999999999999</v>
      </c>
      <c r="Z195" s="39">
        <v>10.422000000000001</v>
      </c>
      <c r="AA195" s="39">
        <v>1.744</v>
      </c>
      <c r="AB195" s="39">
        <v>9.5</v>
      </c>
      <c r="AC195" s="39">
        <v>6.1429999999999998</v>
      </c>
      <c r="AD195" s="39">
        <v>2.794</v>
      </c>
      <c r="AE195" s="39">
        <v>2.5230000000000001</v>
      </c>
      <c r="AF195" s="39">
        <v>13.446</v>
      </c>
      <c r="AG195" s="39">
        <v>0</v>
      </c>
      <c r="AH195" s="39">
        <v>7.6360000000000001</v>
      </c>
      <c r="AI195" s="39">
        <v>1.2170000000000001</v>
      </c>
      <c r="AJ195" s="39">
        <v>0.04</v>
      </c>
      <c r="AK195" s="39">
        <v>6.5529999999999999</v>
      </c>
      <c r="AL195" s="39">
        <v>13.353</v>
      </c>
      <c r="AM195" s="39">
        <v>0</v>
      </c>
      <c r="AN195" s="39">
        <v>3.5960000000000001</v>
      </c>
      <c r="AO195" s="39">
        <v>4.2530000000000001</v>
      </c>
      <c r="AP195" s="39">
        <v>2.0670000000000002</v>
      </c>
      <c r="AQ195" s="39">
        <v>1.6060000000000001</v>
      </c>
      <c r="AR195" s="39">
        <v>8.8320000000000007</v>
      </c>
      <c r="AS195" s="39">
        <v>1.7350000000000001</v>
      </c>
      <c r="AT195" s="39">
        <v>1.198</v>
      </c>
      <c r="AU195" s="39">
        <v>3.1419999999999999</v>
      </c>
      <c r="AV195" s="39">
        <v>3.3660000000000001</v>
      </c>
      <c r="AW195" s="39">
        <v>26.108000000000001</v>
      </c>
      <c r="AX195" s="39">
        <v>1.8089999999999999</v>
      </c>
      <c r="AY195" s="39">
        <v>5.5279999999999996</v>
      </c>
      <c r="AZ195" s="39">
        <v>71.510999999999996</v>
      </c>
      <c r="BA195" s="39">
        <v>0</v>
      </c>
      <c r="BB195" s="39">
        <v>2.282</v>
      </c>
      <c r="BC195" s="39">
        <v>7.702</v>
      </c>
      <c r="BD195" s="39">
        <v>25.908999999999999</v>
      </c>
      <c r="BE195" s="39">
        <v>7.2060000000000004</v>
      </c>
      <c r="BF195" s="39">
        <v>20.303000000000001</v>
      </c>
      <c r="BG195" s="39">
        <v>0.99</v>
      </c>
      <c r="BH195" s="39">
        <v>0.29599999999999999</v>
      </c>
      <c r="BI195" s="39">
        <v>19.559999999999999</v>
      </c>
      <c r="BJ195" s="39">
        <v>0</v>
      </c>
      <c r="BK195" s="39">
        <v>95.953000000000003</v>
      </c>
    </row>
    <row r="196" spans="1:63" x14ac:dyDescent="0.2">
      <c r="A196" s="30">
        <f t="shared" si="32"/>
        <v>2029</v>
      </c>
      <c r="D196" s="30">
        <f t="shared" si="33"/>
        <v>1</v>
      </c>
      <c r="E196" s="30">
        <f t="shared" si="24"/>
        <v>35</v>
      </c>
      <c r="F196" s="30">
        <f t="shared" si="25"/>
        <v>25</v>
      </c>
      <c r="G196" s="30">
        <f t="shared" si="26"/>
        <v>5</v>
      </c>
      <c r="H196" s="30">
        <f t="shared" si="27"/>
        <v>0</v>
      </c>
      <c r="I196" s="30">
        <f t="shared" si="28"/>
        <v>0</v>
      </c>
      <c r="J196" s="30">
        <f t="shared" si="29"/>
        <v>0</v>
      </c>
      <c r="K196" s="30">
        <f t="shared" si="30"/>
        <v>0</v>
      </c>
      <c r="L196" s="30">
        <f t="shared" si="31"/>
        <v>1</v>
      </c>
      <c r="M196" s="38">
        <v>47119</v>
      </c>
      <c r="N196" s="39">
        <v>0</v>
      </c>
      <c r="O196" s="39">
        <v>0.94599999999999995</v>
      </c>
      <c r="P196" s="39">
        <v>0</v>
      </c>
      <c r="Q196" s="39">
        <v>1.2050000000000001</v>
      </c>
      <c r="R196" s="39">
        <v>39.584000000000003</v>
      </c>
      <c r="S196" s="39">
        <v>0</v>
      </c>
      <c r="T196" s="39">
        <v>7.992</v>
      </c>
      <c r="U196" s="39">
        <v>0</v>
      </c>
      <c r="V196" s="39">
        <v>1.901</v>
      </c>
      <c r="W196" s="39">
        <v>2.754</v>
      </c>
      <c r="X196" s="39">
        <v>4.1790000000000003</v>
      </c>
      <c r="Y196" s="39">
        <v>0</v>
      </c>
      <c r="Z196" s="39">
        <v>1.5680000000000001</v>
      </c>
      <c r="AA196" s="39">
        <v>0</v>
      </c>
      <c r="AB196" s="39">
        <v>4.1790000000000003</v>
      </c>
      <c r="AC196" s="39">
        <v>1.4550000000000001</v>
      </c>
      <c r="AD196" s="39">
        <v>0</v>
      </c>
      <c r="AE196" s="39">
        <v>7.1840000000000002</v>
      </c>
      <c r="AF196" s="39">
        <v>3.782</v>
      </c>
      <c r="AG196" s="39">
        <v>0</v>
      </c>
      <c r="AH196" s="39">
        <v>0</v>
      </c>
      <c r="AI196" s="39">
        <v>3.6070000000000002</v>
      </c>
      <c r="AJ196" s="39">
        <v>0</v>
      </c>
      <c r="AK196" s="39">
        <v>15.987</v>
      </c>
      <c r="AL196" s="39">
        <v>1.6120000000000001</v>
      </c>
      <c r="AM196" s="39">
        <v>0</v>
      </c>
      <c r="AN196" s="39">
        <v>0</v>
      </c>
      <c r="AO196" s="39">
        <v>15.361000000000001</v>
      </c>
      <c r="AP196" s="39">
        <v>1.363</v>
      </c>
      <c r="AQ196" s="39">
        <v>3.488</v>
      </c>
      <c r="AR196" s="39">
        <v>0</v>
      </c>
      <c r="AS196" s="39">
        <v>3.9470000000000001</v>
      </c>
      <c r="AT196" s="39">
        <v>0</v>
      </c>
      <c r="AU196" s="39">
        <v>11.785</v>
      </c>
      <c r="AV196" s="39">
        <v>0.56200000000000006</v>
      </c>
      <c r="AW196" s="39">
        <v>0.114</v>
      </c>
      <c r="AX196" s="39">
        <v>1.7999999999999999E-2</v>
      </c>
      <c r="AY196" s="39">
        <v>0.08</v>
      </c>
      <c r="AZ196" s="39">
        <v>2.698</v>
      </c>
      <c r="BA196" s="39">
        <v>1.514</v>
      </c>
      <c r="BB196" s="39">
        <v>4.8760000000000003</v>
      </c>
      <c r="BC196" s="39">
        <v>0.56000000000000005</v>
      </c>
      <c r="BD196" s="39">
        <v>0.89400000000000002</v>
      </c>
      <c r="BE196" s="39">
        <v>0.75600000000000001</v>
      </c>
      <c r="BF196" s="39">
        <v>2.952</v>
      </c>
      <c r="BG196" s="39">
        <v>6.0999999999999999E-2</v>
      </c>
      <c r="BH196" s="39">
        <v>0.155</v>
      </c>
      <c r="BI196" s="39">
        <v>1.804</v>
      </c>
      <c r="BJ196" s="39">
        <v>0</v>
      </c>
      <c r="BK196" s="39">
        <v>10.058</v>
      </c>
    </row>
    <row r="197" spans="1:63" x14ac:dyDescent="0.2">
      <c r="A197" s="30">
        <f t="shared" si="32"/>
        <v>2029</v>
      </c>
      <c r="D197" s="30">
        <f t="shared" si="33"/>
        <v>6</v>
      </c>
      <c r="E197" s="30">
        <f t="shared" si="24"/>
        <v>25</v>
      </c>
      <c r="F197" s="30">
        <f t="shared" si="25"/>
        <v>16</v>
      </c>
      <c r="G197" s="30">
        <f t="shared" si="26"/>
        <v>6</v>
      </c>
      <c r="H197" s="30">
        <f t="shared" si="27"/>
        <v>0</v>
      </c>
      <c r="I197" s="30">
        <f t="shared" si="28"/>
        <v>0</v>
      </c>
      <c r="J197" s="30">
        <f t="shared" si="29"/>
        <v>0</v>
      </c>
      <c r="K197" s="30">
        <f t="shared" si="30"/>
        <v>0</v>
      </c>
      <c r="L197" s="30">
        <f t="shared" si="31"/>
        <v>2</v>
      </c>
      <c r="M197" s="38">
        <v>47150</v>
      </c>
      <c r="N197" s="39">
        <v>0</v>
      </c>
      <c r="O197" s="39">
        <v>3.9580000000000002</v>
      </c>
      <c r="P197" s="39">
        <v>44.366</v>
      </c>
      <c r="Q197" s="39">
        <v>0</v>
      </c>
      <c r="R197" s="39">
        <v>0.83299999999999996</v>
      </c>
      <c r="S197" s="39">
        <v>0</v>
      </c>
      <c r="T197" s="39">
        <v>0</v>
      </c>
      <c r="U197" s="39">
        <v>0.27800000000000002</v>
      </c>
      <c r="V197" s="39">
        <v>0</v>
      </c>
      <c r="W197" s="39">
        <v>0</v>
      </c>
      <c r="X197" s="39">
        <v>5.0659999999999998</v>
      </c>
      <c r="Y197" s="39">
        <v>6.2460000000000004</v>
      </c>
      <c r="Z197" s="39">
        <v>41.405000000000001</v>
      </c>
      <c r="AA197" s="39">
        <v>0.90600000000000003</v>
      </c>
      <c r="AB197" s="39">
        <v>0</v>
      </c>
      <c r="AC197" s="39">
        <v>36.597999999999999</v>
      </c>
      <c r="AD197" s="39">
        <v>0.504</v>
      </c>
      <c r="AE197" s="39">
        <v>34.020000000000003</v>
      </c>
      <c r="AF197" s="39">
        <v>1.694</v>
      </c>
      <c r="AG197" s="39">
        <v>0</v>
      </c>
      <c r="AH197" s="39">
        <v>0</v>
      </c>
      <c r="AI197" s="39">
        <v>8.4570000000000007</v>
      </c>
      <c r="AJ197" s="39">
        <v>0</v>
      </c>
      <c r="AK197" s="39">
        <v>45.37</v>
      </c>
      <c r="AL197" s="39">
        <v>0</v>
      </c>
      <c r="AM197" s="39">
        <v>0.28599999999999998</v>
      </c>
      <c r="AN197" s="39">
        <v>1.496</v>
      </c>
      <c r="AO197" s="39">
        <v>6.5000000000000002E-2</v>
      </c>
      <c r="AP197" s="39">
        <v>1.3859999999999999</v>
      </c>
      <c r="AQ197" s="39">
        <v>0</v>
      </c>
      <c r="AR197" s="39">
        <v>0</v>
      </c>
      <c r="AS197" s="39">
        <v>0</v>
      </c>
      <c r="AT197" s="39">
        <v>0</v>
      </c>
      <c r="AU197" s="39">
        <v>3.0430000000000001</v>
      </c>
      <c r="AV197" s="39">
        <v>1.702</v>
      </c>
      <c r="AW197" s="39">
        <v>0</v>
      </c>
      <c r="AX197" s="39">
        <v>2.8319999999999999</v>
      </c>
      <c r="AY197" s="39">
        <v>40.030999999999999</v>
      </c>
      <c r="AZ197" s="39">
        <v>0.155</v>
      </c>
      <c r="BA197" s="39">
        <v>0.23699999999999999</v>
      </c>
      <c r="BB197" s="39">
        <v>0</v>
      </c>
      <c r="BC197" s="39">
        <v>0</v>
      </c>
      <c r="BD197" s="39">
        <v>0</v>
      </c>
      <c r="BE197" s="39">
        <v>0</v>
      </c>
      <c r="BF197" s="39">
        <v>0</v>
      </c>
      <c r="BG197" s="39">
        <v>0</v>
      </c>
      <c r="BH197" s="39">
        <v>0.67400000000000004</v>
      </c>
      <c r="BI197" s="39">
        <v>0</v>
      </c>
      <c r="BJ197" s="39">
        <v>0</v>
      </c>
      <c r="BK197" s="39">
        <v>0</v>
      </c>
    </row>
    <row r="198" spans="1:63" x14ac:dyDescent="0.2">
      <c r="A198" s="30">
        <f t="shared" si="32"/>
        <v>2029</v>
      </c>
      <c r="D198" s="30">
        <f t="shared" si="33"/>
        <v>1</v>
      </c>
      <c r="E198" s="30">
        <f t="shared" si="24"/>
        <v>32</v>
      </c>
      <c r="F198" s="30">
        <f t="shared" si="25"/>
        <v>22</v>
      </c>
      <c r="G198" s="30">
        <f t="shared" si="26"/>
        <v>3</v>
      </c>
      <c r="H198" s="30">
        <f t="shared" si="27"/>
        <v>0</v>
      </c>
      <c r="I198" s="30">
        <f t="shared" si="28"/>
        <v>0</v>
      </c>
      <c r="J198" s="30">
        <f t="shared" si="29"/>
        <v>0</v>
      </c>
      <c r="K198" s="30">
        <f t="shared" si="30"/>
        <v>0</v>
      </c>
      <c r="L198" s="30">
        <f t="shared" si="31"/>
        <v>3</v>
      </c>
      <c r="M198" s="38">
        <v>47178</v>
      </c>
      <c r="N198" s="39">
        <v>1.8859999999999999</v>
      </c>
      <c r="O198" s="39">
        <v>0</v>
      </c>
      <c r="P198" s="39">
        <v>2.6360000000000001</v>
      </c>
      <c r="Q198" s="39">
        <v>0</v>
      </c>
      <c r="R198" s="39">
        <v>0.9</v>
      </c>
      <c r="S198" s="39">
        <v>0.77700000000000002</v>
      </c>
      <c r="T198" s="39">
        <v>3.5960000000000001</v>
      </c>
      <c r="U198" s="39">
        <v>0.22</v>
      </c>
      <c r="V198" s="39">
        <v>6.95</v>
      </c>
      <c r="W198" s="39">
        <v>0</v>
      </c>
      <c r="X198" s="39">
        <v>1.365</v>
      </c>
      <c r="Y198" s="39">
        <v>1.7629999999999999</v>
      </c>
      <c r="Z198" s="39">
        <v>9.8390000000000004</v>
      </c>
      <c r="AA198" s="39">
        <v>0</v>
      </c>
      <c r="AB198" s="39">
        <v>9.0990000000000002</v>
      </c>
      <c r="AC198" s="39">
        <v>0</v>
      </c>
      <c r="AD198" s="39">
        <v>0</v>
      </c>
      <c r="AE198" s="39">
        <v>8.907</v>
      </c>
      <c r="AF198" s="39">
        <v>0</v>
      </c>
      <c r="AG198" s="39">
        <v>0.86099999999999999</v>
      </c>
      <c r="AH198" s="39">
        <v>3.1280000000000001</v>
      </c>
      <c r="AI198" s="39">
        <v>0.33800000000000002</v>
      </c>
      <c r="AJ198" s="39">
        <v>0.71599999999999997</v>
      </c>
      <c r="AK198" s="39">
        <v>1.794</v>
      </c>
      <c r="AL198" s="39">
        <v>0</v>
      </c>
      <c r="AM198" s="39">
        <v>1.3640000000000001</v>
      </c>
      <c r="AN198" s="39">
        <v>0</v>
      </c>
      <c r="AO198" s="39">
        <v>0</v>
      </c>
      <c r="AP198" s="39">
        <v>12.718</v>
      </c>
      <c r="AQ198" s="39">
        <v>0</v>
      </c>
      <c r="AR198" s="39">
        <v>0.23100000000000001</v>
      </c>
      <c r="AS198" s="39">
        <v>0</v>
      </c>
      <c r="AT198" s="39">
        <v>0.876</v>
      </c>
      <c r="AU198" s="39">
        <v>0</v>
      </c>
      <c r="AV198" s="39">
        <v>0.45400000000000001</v>
      </c>
      <c r="AW198" s="39">
        <v>2.2290000000000001</v>
      </c>
      <c r="AX198" s="39">
        <v>0</v>
      </c>
      <c r="AY198" s="39">
        <v>2.278</v>
      </c>
      <c r="AZ198" s="39">
        <v>0</v>
      </c>
      <c r="BA198" s="39">
        <v>8.4269999999999996</v>
      </c>
      <c r="BB198" s="39">
        <v>12.121</v>
      </c>
      <c r="BC198" s="39">
        <v>0</v>
      </c>
      <c r="BD198" s="39">
        <v>46.628</v>
      </c>
      <c r="BE198" s="39">
        <v>3.2120000000000002</v>
      </c>
      <c r="BF198" s="39">
        <v>1.1659999999999999</v>
      </c>
      <c r="BG198" s="39">
        <v>0.27700000000000002</v>
      </c>
      <c r="BH198" s="39">
        <v>0</v>
      </c>
      <c r="BI198" s="39">
        <v>1.3560000000000001</v>
      </c>
      <c r="BJ198" s="39">
        <v>0</v>
      </c>
      <c r="BK198" s="39">
        <v>3.68</v>
      </c>
    </row>
    <row r="199" spans="1:63" x14ac:dyDescent="0.2">
      <c r="A199" s="30">
        <f t="shared" si="32"/>
        <v>2029</v>
      </c>
      <c r="D199" s="30">
        <f t="shared" si="33"/>
        <v>0</v>
      </c>
      <c r="E199" s="30">
        <f t="shared" si="24"/>
        <v>10</v>
      </c>
      <c r="F199" s="30">
        <f t="shared" si="25"/>
        <v>4</v>
      </c>
      <c r="G199" s="30">
        <f t="shared" si="26"/>
        <v>1</v>
      </c>
      <c r="H199" s="30">
        <f t="shared" si="27"/>
        <v>0</v>
      </c>
      <c r="I199" s="30">
        <f t="shared" si="28"/>
        <v>0</v>
      </c>
      <c r="J199" s="30">
        <f t="shared" si="29"/>
        <v>0</v>
      </c>
      <c r="K199" s="30">
        <f t="shared" si="30"/>
        <v>0</v>
      </c>
      <c r="L199" s="30">
        <f t="shared" si="31"/>
        <v>4</v>
      </c>
      <c r="M199" s="38">
        <v>47209</v>
      </c>
      <c r="N199" s="39">
        <v>0</v>
      </c>
      <c r="O199" s="39">
        <v>1.83</v>
      </c>
      <c r="P199" s="39">
        <v>0</v>
      </c>
      <c r="Q199" s="39">
        <v>0.47799999999999998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0.42699999999999999</v>
      </c>
      <c r="AB199" s="39">
        <v>0.88700000000000001</v>
      </c>
      <c r="AC199" s="39">
        <v>0</v>
      </c>
      <c r="AD199" s="39">
        <v>8.3070000000000004</v>
      </c>
      <c r="AE199" s="39">
        <v>0</v>
      </c>
      <c r="AF199" s="39">
        <v>8.3840000000000003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0.59799999999999998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0</v>
      </c>
      <c r="AV199" s="39">
        <v>0</v>
      </c>
      <c r="AW199" s="39">
        <v>0</v>
      </c>
      <c r="AX199" s="39">
        <v>0</v>
      </c>
      <c r="AY199" s="39">
        <v>0</v>
      </c>
      <c r="AZ199" s="39">
        <v>0</v>
      </c>
      <c r="BA199" s="39">
        <v>12.563000000000001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0.29899999999999999</v>
      </c>
      <c r="BJ199" s="39">
        <v>0.17799999999999999</v>
      </c>
      <c r="BK199" s="39">
        <v>0</v>
      </c>
    </row>
    <row r="200" spans="1:63" x14ac:dyDescent="0.2">
      <c r="A200" s="30">
        <f t="shared" si="32"/>
        <v>2029</v>
      </c>
      <c r="D200" s="30">
        <f t="shared" si="33"/>
        <v>1</v>
      </c>
      <c r="E200" s="30">
        <f t="shared" si="24"/>
        <v>35</v>
      </c>
      <c r="F200" s="30">
        <f t="shared" si="25"/>
        <v>25</v>
      </c>
      <c r="G200" s="30">
        <f t="shared" si="26"/>
        <v>3</v>
      </c>
      <c r="H200" s="30">
        <f t="shared" si="27"/>
        <v>0</v>
      </c>
      <c r="I200" s="30">
        <f t="shared" si="28"/>
        <v>0</v>
      </c>
      <c r="J200" s="30">
        <f t="shared" si="29"/>
        <v>0</v>
      </c>
      <c r="K200" s="30">
        <f t="shared" si="30"/>
        <v>0</v>
      </c>
      <c r="L200" s="30">
        <f t="shared" si="31"/>
        <v>5</v>
      </c>
      <c r="M200" s="38">
        <v>47239</v>
      </c>
      <c r="N200" s="39">
        <v>0.24</v>
      </c>
      <c r="O200" s="39">
        <v>0.122</v>
      </c>
      <c r="P200" s="39">
        <v>0</v>
      </c>
      <c r="Q200" s="39">
        <v>4.2610000000000001</v>
      </c>
      <c r="R200" s="39">
        <v>0.38900000000000001</v>
      </c>
      <c r="S200" s="39">
        <v>0</v>
      </c>
      <c r="T200" s="39">
        <v>0.20399999999999999</v>
      </c>
      <c r="U200" s="39">
        <v>3.2210000000000001</v>
      </c>
      <c r="V200" s="39">
        <v>2.2240000000000002</v>
      </c>
      <c r="W200" s="39">
        <v>0</v>
      </c>
      <c r="X200" s="39">
        <v>8.4920000000000009</v>
      </c>
      <c r="Y200" s="39">
        <v>0</v>
      </c>
      <c r="Z200" s="39">
        <v>0</v>
      </c>
      <c r="AA200" s="39">
        <v>4.7430000000000003</v>
      </c>
      <c r="AB200" s="39">
        <v>0</v>
      </c>
      <c r="AC200" s="39">
        <v>2.282</v>
      </c>
      <c r="AD200" s="39">
        <v>0.12</v>
      </c>
      <c r="AE200" s="39">
        <v>2.1909999999999998</v>
      </c>
      <c r="AF200" s="39">
        <v>2.952</v>
      </c>
      <c r="AG200" s="39">
        <v>9.07</v>
      </c>
      <c r="AH200" s="39">
        <v>1.972</v>
      </c>
      <c r="AI200" s="39">
        <v>2.7480000000000002</v>
      </c>
      <c r="AJ200" s="39">
        <v>1.9330000000000001</v>
      </c>
      <c r="AK200" s="39">
        <v>0</v>
      </c>
      <c r="AL200" s="39">
        <v>1.105</v>
      </c>
      <c r="AM200" s="39">
        <v>1.3480000000000001</v>
      </c>
      <c r="AN200" s="39">
        <v>0</v>
      </c>
      <c r="AO200" s="39">
        <v>0.23899999999999999</v>
      </c>
      <c r="AP200" s="39">
        <v>0.41199999999999998</v>
      </c>
      <c r="AQ200" s="39">
        <v>6.0579999999999998</v>
      </c>
      <c r="AR200" s="39">
        <v>17.094000000000001</v>
      </c>
      <c r="AS200" s="39">
        <v>0</v>
      </c>
      <c r="AT200" s="39">
        <v>19.751000000000001</v>
      </c>
      <c r="AU200" s="39">
        <v>5.1820000000000004</v>
      </c>
      <c r="AV200" s="39">
        <v>4.9770000000000003</v>
      </c>
      <c r="AW200" s="39">
        <v>0</v>
      </c>
      <c r="AX200" s="39">
        <v>0.16400000000000001</v>
      </c>
      <c r="AY200" s="39">
        <v>26.079000000000001</v>
      </c>
      <c r="AZ200" s="39">
        <v>1.885</v>
      </c>
      <c r="BA200" s="39">
        <v>0.11799999999999999</v>
      </c>
      <c r="BB200" s="39">
        <v>0</v>
      </c>
      <c r="BC200" s="39">
        <v>3.7269999999999999</v>
      </c>
      <c r="BD200" s="39">
        <v>2.86</v>
      </c>
      <c r="BE200" s="39">
        <v>0</v>
      </c>
      <c r="BF200" s="39">
        <v>0.52100000000000002</v>
      </c>
      <c r="BG200" s="39">
        <v>0</v>
      </c>
      <c r="BH200" s="39">
        <v>7.5739999999999998</v>
      </c>
      <c r="BI200" s="39">
        <v>0</v>
      </c>
      <c r="BJ200" s="39">
        <v>0</v>
      </c>
      <c r="BK200" s="39">
        <v>5.46</v>
      </c>
    </row>
    <row r="201" spans="1:63" x14ac:dyDescent="0.2">
      <c r="A201" s="30">
        <f t="shared" si="32"/>
        <v>2029</v>
      </c>
      <c r="D201" s="30">
        <f t="shared" si="33"/>
        <v>2</v>
      </c>
      <c r="E201" s="30">
        <f t="shared" si="24"/>
        <v>34</v>
      </c>
      <c r="F201" s="30">
        <f t="shared" si="25"/>
        <v>20</v>
      </c>
      <c r="G201" s="30">
        <f t="shared" si="26"/>
        <v>10</v>
      </c>
      <c r="H201" s="30">
        <f t="shared" si="27"/>
        <v>0</v>
      </c>
      <c r="I201" s="30">
        <f t="shared" si="28"/>
        <v>0</v>
      </c>
      <c r="J201" s="30">
        <f t="shared" si="29"/>
        <v>0</v>
      </c>
      <c r="K201" s="30">
        <f t="shared" si="30"/>
        <v>0</v>
      </c>
      <c r="L201" s="30">
        <f t="shared" si="31"/>
        <v>6</v>
      </c>
      <c r="M201" s="38">
        <v>47270</v>
      </c>
      <c r="N201" s="39">
        <v>0</v>
      </c>
      <c r="O201" s="39">
        <v>38.338000000000001</v>
      </c>
      <c r="P201" s="39">
        <v>0.91600000000000004</v>
      </c>
      <c r="Q201" s="39">
        <v>0</v>
      </c>
      <c r="R201" s="39">
        <v>0.51600000000000001</v>
      </c>
      <c r="S201" s="39">
        <v>0.75600000000000001</v>
      </c>
      <c r="T201" s="39">
        <v>1.1419999999999999</v>
      </c>
      <c r="U201" s="39">
        <v>0.69799999999999995</v>
      </c>
      <c r="V201" s="39">
        <v>0</v>
      </c>
      <c r="W201" s="39">
        <v>0</v>
      </c>
      <c r="X201" s="39">
        <v>6.9580000000000002</v>
      </c>
      <c r="Y201" s="39">
        <v>1.044</v>
      </c>
      <c r="Z201" s="39">
        <v>21.420999999999999</v>
      </c>
      <c r="AA201" s="39">
        <v>1.6739999999999999</v>
      </c>
      <c r="AB201" s="39">
        <v>0.12</v>
      </c>
      <c r="AC201" s="39">
        <v>0.71099999999999997</v>
      </c>
      <c r="AD201" s="39">
        <v>1.9</v>
      </c>
      <c r="AE201" s="39">
        <v>0.89500000000000002</v>
      </c>
      <c r="AF201" s="39">
        <v>0.502</v>
      </c>
      <c r="AG201" s="39">
        <v>0</v>
      </c>
      <c r="AH201" s="39">
        <v>28.207999999999998</v>
      </c>
      <c r="AI201" s="39">
        <v>0</v>
      </c>
      <c r="AJ201" s="39">
        <v>0.77</v>
      </c>
      <c r="AK201" s="39">
        <v>11.837</v>
      </c>
      <c r="AL201" s="39">
        <v>0</v>
      </c>
      <c r="AM201" s="39">
        <v>17.305</v>
      </c>
      <c r="AN201" s="39">
        <v>0</v>
      </c>
      <c r="AO201" s="39">
        <v>1.266</v>
      </c>
      <c r="AP201" s="39">
        <v>0</v>
      </c>
      <c r="AQ201" s="39">
        <v>0.53800000000000003</v>
      </c>
      <c r="AR201" s="39">
        <v>0</v>
      </c>
      <c r="AS201" s="39">
        <v>0.85199999999999998</v>
      </c>
      <c r="AT201" s="39">
        <v>0</v>
      </c>
      <c r="AU201" s="39">
        <v>14.928000000000001</v>
      </c>
      <c r="AV201" s="39">
        <v>0.63900000000000001</v>
      </c>
      <c r="AW201" s="39">
        <v>13.968</v>
      </c>
      <c r="AX201" s="39">
        <v>0</v>
      </c>
      <c r="AY201" s="39">
        <v>0.78500000000000003</v>
      </c>
      <c r="AZ201" s="39">
        <v>1.0960000000000001</v>
      </c>
      <c r="BA201" s="39">
        <v>14</v>
      </c>
      <c r="BB201" s="39">
        <v>17.773</v>
      </c>
      <c r="BC201" s="39">
        <v>2.8820000000000001</v>
      </c>
      <c r="BD201" s="39">
        <v>0</v>
      </c>
      <c r="BE201" s="39">
        <v>0.50900000000000001</v>
      </c>
      <c r="BF201" s="39">
        <v>1.3340000000000001</v>
      </c>
      <c r="BG201" s="39">
        <v>16.989000000000001</v>
      </c>
      <c r="BH201" s="39">
        <v>0</v>
      </c>
      <c r="BI201" s="39">
        <v>3.0779999999999998</v>
      </c>
      <c r="BJ201" s="39">
        <v>0</v>
      </c>
      <c r="BK201" s="39">
        <v>0</v>
      </c>
    </row>
    <row r="202" spans="1:63" x14ac:dyDescent="0.2">
      <c r="A202" s="30">
        <f t="shared" si="32"/>
        <v>2029</v>
      </c>
      <c r="D202" s="30">
        <f t="shared" si="33"/>
        <v>7</v>
      </c>
      <c r="E202" s="30">
        <f t="shared" si="24"/>
        <v>50</v>
      </c>
      <c r="F202" s="30">
        <f t="shared" si="25"/>
        <v>49</v>
      </c>
      <c r="G202" s="30">
        <f t="shared" si="26"/>
        <v>21</v>
      </c>
      <c r="H202" s="30">
        <f t="shared" si="27"/>
        <v>3</v>
      </c>
      <c r="I202" s="30">
        <f t="shared" si="28"/>
        <v>0</v>
      </c>
      <c r="J202" s="30">
        <f t="shared" si="29"/>
        <v>0</v>
      </c>
      <c r="K202" s="30">
        <f t="shared" si="30"/>
        <v>0</v>
      </c>
      <c r="L202" s="30">
        <f t="shared" si="31"/>
        <v>7</v>
      </c>
      <c r="M202" s="38">
        <v>47300</v>
      </c>
      <c r="N202" s="39">
        <v>21.923999999999999</v>
      </c>
      <c r="O202" s="39">
        <v>9.7170000000000005</v>
      </c>
      <c r="P202" s="39">
        <v>4.5880000000000001</v>
      </c>
      <c r="Q202" s="39">
        <v>8.8689999999999998</v>
      </c>
      <c r="R202" s="39">
        <v>15.836</v>
      </c>
      <c r="S202" s="39">
        <v>1.756</v>
      </c>
      <c r="T202" s="39">
        <v>9.6590000000000007</v>
      </c>
      <c r="U202" s="39">
        <v>4.5830000000000002</v>
      </c>
      <c r="V202" s="39">
        <v>2.99</v>
      </c>
      <c r="W202" s="39">
        <v>10.323</v>
      </c>
      <c r="X202" s="39">
        <v>7.1619999999999999</v>
      </c>
      <c r="Y202" s="39">
        <v>12.276999999999999</v>
      </c>
      <c r="Z202" s="39">
        <v>9.625</v>
      </c>
      <c r="AA202" s="39">
        <v>10.747999999999999</v>
      </c>
      <c r="AB202" s="39">
        <v>25.367000000000001</v>
      </c>
      <c r="AC202" s="39">
        <v>0.54</v>
      </c>
      <c r="AD202" s="39">
        <v>7.2859999999999996</v>
      </c>
      <c r="AE202" s="39">
        <v>7.101</v>
      </c>
      <c r="AF202" s="39">
        <v>28.812999999999999</v>
      </c>
      <c r="AG202" s="39">
        <v>45.058999999999997</v>
      </c>
      <c r="AH202" s="39">
        <v>1.2330000000000001</v>
      </c>
      <c r="AI202" s="39">
        <v>24.510999999999999</v>
      </c>
      <c r="AJ202" s="39">
        <v>16.422999999999998</v>
      </c>
      <c r="AK202" s="39">
        <v>3.5049999999999999</v>
      </c>
      <c r="AL202" s="39">
        <v>1.0740000000000001</v>
      </c>
      <c r="AM202" s="39">
        <v>59.674999999999997</v>
      </c>
      <c r="AN202" s="39">
        <v>6.97</v>
      </c>
      <c r="AO202" s="39">
        <v>6.2460000000000004</v>
      </c>
      <c r="AP202" s="39">
        <v>9.0299999999999994</v>
      </c>
      <c r="AQ202" s="39">
        <v>6.69</v>
      </c>
      <c r="AR202" s="39">
        <v>70.153000000000006</v>
      </c>
      <c r="AS202" s="39">
        <v>2.0739999999999998</v>
      </c>
      <c r="AT202" s="39">
        <v>2.35</v>
      </c>
      <c r="AU202" s="39">
        <v>31.295000000000002</v>
      </c>
      <c r="AV202" s="39">
        <v>20.431999999999999</v>
      </c>
      <c r="AW202" s="39">
        <v>1.042</v>
      </c>
      <c r="AX202" s="39">
        <v>68.531999999999996</v>
      </c>
      <c r="AY202" s="39">
        <v>5.78</v>
      </c>
      <c r="AZ202" s="39">
        <v>5.1059999999999999</v>
      </c>
      <c r="BA202" s="39">
        <v>11.066000000000001</v>
      </c>
      <c r="BB202" s="39">
        <v>2.92</v>
      </c>
      <c r="BC202" s="39">
        <v>22.044</v>
      </c>
      <c r="BD202" s="39">
        <v>14.206</v>
      </c>
      <c r="BE202" s="39">
        <v>3.66</v>
      </c>
      <c r="BF202" s="39">
        <v>2.5880000000000001</v>
      </c>
      <c r="BG202" s="39">
        <v>21.56</v>
      </c>
      <c r="BH202" s="39">
        <v>12.561</v>
      </c>
      <c r="BI202" s="39">
        <v>4.2670000000000003</v>
      </c>
      <c r="BJ202" s="39">
        <v>4.8559999999999999</v>
      </c>
      <c r="BK202" s="39">
        <v>16.518000000000001</v>
      </c>
    </row>
    <row r="203" spans="1:63" x14ac:dyDescent="0.2">
      <c r="A203" s="30">
        <f t="shared" si="32"/>
        <v>2029</v>
      </c>
      <c r="D203" s="30">
        <f t="shared" si="33"/>
        <v>7</v>
      </c>
      <c r="E203" s="30">
        <f t="shared" si="24"/>
        <v>50</v>
      </c>
      <c r="F203" s="30">
        <f t="shared" si="25"/>
        <v>49</v>
      </c>
      <c r="G203" s="30">
        <f t="shared" si="26"/>
        <v>23</v>
      </c>
      <c r="H203" s="30">
        <f t="shared" si="27"/>
        <v>2</v>
      </c>
      <c r="I203" s="30">
        <f t="shared" si="28"/>
        <v>0</v>
      </c>
      <c r="J203" s="30">
        <f t="shared" si="29"/>
        <v>0</v>
      </c>
      <c r="K203" s="30">
        <f t="shared" si="30"/>
        <v>0</v>
      </c>
      <c r="L203" s="30">
        <f t="shared" si="31"/>
        <v>8</v>
      </c>
      <c r="M203" s="38">
        <v>47331</v>
      </c>
      <c r="N203" s="39">
        <v>5.5869999999999997</v>
      </c>
      <c r="O203" s="39">
        <v>4.1100000000000003</v>
      </c>
      <c r="P203" s="39">
        <v>2.274</v>
      </c>
      <c r="Q203" s="39">
        <v>29.911999999999999</v>
      </c>
      <c r="R203" s="39">
        <v>9.11</v>
      </c>
      <c r="S203" s="39">
        <v>6.617</v>
      </c>
      <c r="T203" s="39">
        <v>6.9889999999999999</v>
      </c>
      <c r="U203" s="39">
        <v>10.129</v>
      </c>
      <c r="V203" s="39">
        <v>29.971</v>
      </c>
      <c r="W203" s="39">
        <v>3.3780000000000001</v>
      </c>
      <c r="X203" s="39">
        <v>13.988</v>
      </c>
      <c r="Y203" s="39">
        <v>2.448</v>
      </c>
      <c r="Z203" s="39">
        <v>64.343000000000004</v>
      </c>
      <c r="AA203" s="39">
        <v>13.629</v>
      </c>
      <c r="AB203" s="39">
        <v>34.802</v>
      </c>
      <c r="AC203" s="39">
        <v>0.96</v>
      </c>
      <c r="AD203" s="39">
        <v>7.3449999999999998</v>
      </c>
      <c r="AE203" s="39">
        <v>9.2919999999999998</v>
      </c>
      <c r="AF203" s="39">
        <v>10.861000000000001</v>
      </c>
      <c r="AG203" s="39">
        <v>2.7360000000000002</v>
      </c>
      <c r="AH203" s="39">
        <v>22.533999999999999</v>
      </c>
      <c r="AI203" s="39">
        <v>8.6829999999999998</v>
      </c>
      <c r="AJ203" s="39">
        <v>2.0470000000000002</v>
      </c>
      <c r="AK203" s="39">
        <v>18.407</v>
      </c>
      <c r="AL203" s="39">
        <v>5.7560000000000002</v>
      </c>
      <c r="AM203" s="39">
        <v>15.311999999999999</v>
      </c>
      <c r="AN203" s="39">
        <v>65.756</v>
      </c>
      <c r="AO203" s="39">
        <v>3.681</v>
      </c>
      <c r="AP203" s="39">
        <v>12.476000000000001</v>
      </c>
      <c r="AQ203" s="39">
        <v>4.2409999999999997</v>
      </c>
      <c r="AR203" s="39">
        <v>16.001999999999999</v>
      </c>
      <c r="AS203" s="39">
        <v>3.4769999999999999</v>
      </c>
      <c r="AT203" s="39">
        <v>6.5039999999999996</v>
      </c>
      <c r="AU203" s="39">
        <v>35.654000000000003</v>
      </c>
      <c r="AV203" s="39">
        <v>14.555999999999999</v>
      </c>
      <c r="AW203" s="39">
        <v>21.334</v>
      </c>
      <c r="AX203" s="39">
        <v>1.7050000000000001</v>
      </c>
      <c r="AY203" s="39">
        <v>13.555999999999999</v>
      </c>
      <c r="AZ203" s="39">
        <v>12.6</v>
      </c>
      <c r="BA203" s="39">
        <v>5.2160000000000002</v>
      </c>
      <c r="BB203" s="39">
        <v>11.632999999999999</v>
      </c>
      <c r="BC203" s="39">
        <v>4.3529999999999998</v>
      </c>
      <c r="BD203" s="39">
        <v>10.920999999999999</v>
      </c>
      <c r="BE203" s="39">
        <v>4.9539999999999997</v>
      </c>
      <c r="BF203" s="39">
        <v>8.4109999999999996</v>
      </c>
      <c r="BG203" s="39">
        <v>4.306</v>
      </c>
      <c r="BH203" s="39">
        <v>32.170999999999999</v>
      </c>
      <c r="BI203" s="39">
        <v>6.1269999999999998</v>
      </c>
      <c r="BJ203" s="39">
        <v>2.3420000000000001</v>
      </c>
      <c r="BK203" s="39">
        <v>19.166</v>
      </c>
    </row>
    <row r="204" spans="1:63" x14ac:dyDescent="0.2">
      <c r="A204" s="30">
        <f t="shared" si="32"/>
        <v>2029</v>
      </c>
      <c r="D204" s="30">
        <f t="shared" si="33"/>
        <v>4</v>
      </c>
      <c r="E204" s="30">
        <f t="shared" si="24"/>
        <v>49</v>
      </c>
      <c r="F204" s="30">
        <f t="shared" si="25"/>
        <v>48</v>
      </c>
      <c r="G204" s="30">
        <f t="shared" si="26"/>
        <v>18</v>
      </c>
      <c r="H204" s="30">
        <f t="shared" si="27"/>
        <v>2</v>
      </c>
      <c r="I204" s="30">
        <f t="shared" si="28"/>
        <v>0</v>
      </c>
      <c r="J204" s="30">
        <f t="shared" si="29"/>
        <v>0</v>
      </c>
      <c r="K204" s="30">
        <f t="shared" si="30"/>
        <v>0</v>
      </c>
      <c r="L204" s="30">
        <f t="shared" si="31"/>
        <v>9</v>
      </c>
      <c r="M204" s="38">
        <v>47362</v>
      </c>
      <c r="N204" s="39">
        <v>4.0170000000000003</v>
      </c>
      <c r="O204" s="39">
        <v>12.657999999999999</v>
      </c>
      <c r="P204" s="39">
        <v>1.1859999999999999</v>
      </c>
      <c r="Q204" s="39">
        <v>8.6820000000000004</v>
      </c>
      <c r="R204" s="39">
        <v>55.732999999999997</v>
      </c>
      <c r="S204" s="39">
        <v>1.427</v>
      </c>
      <c r="T204" s="39">
        <v>73.48</v>
      </c>
      <c r="U204" s="39">
        <v>17.579000000000001</v>
      </c>
      <c r="V204" s="39">
        <v>7.51</v>
      </c>
      <c r="W204" s="39">
        <v>23.013999999999999</v>
      </c>
      <c r="X204" s="39">
        <v>3.8460000000000001</v>
      </c>
      <c r="Y204" s="39">
        <v>5.6989999999999998</v>
      </c>
      <c r="Z204" s="39">
        <v>5.3840000000000003</v>
      </c>
      <c r="AA204" s="39">
        <v>7.0090000000000003</v>
      </c>
      <c r="AB204" s="39">
        <v>11.928000000000001</v>
      </c>
      <c r="AC204" s="39">
        <v>13.169</v>
      </c>
      <c r="AD204" s="39">
        <v>4.1159999999999997</v>
      </c>
      <c r="AE204" s="39">
        <v>8.34</v>
      </c>
      <c r="AF204" s="39">
        <v>14.618</v>
      </c>
      <c r="AG204" s="39">
        <v>2.8220000000000001</v>
      </c>
      <c r="AH204" s="39">
        <v>1.474</v>
      </c>
      <c r="AI204" s="39">
        <v>7.202</v>
      </c>
      <c r="AJ204" s="39">
        <v>2.4009999999999998</v>
      </c>
      <c r="AK204" s="39">
        <v>8.4</v>
      </c>
      <c r="AL204" s="39">
        <v>13.837999999999999</v>
      </c>
      <c r="AM204" s="39">
        <v>0.41199999999999998</v>
      </c>
      <c r="AN204" s="39">
        <v>0</v>
      </c>
      <c r="AO204" s="39">
        <v>21.419</v>
      </c>
      <c r="AP204" s="39">
        <v>2.87</v>
      </c>
      <c r="AQ204" s="39">
        <v>7.3259999999999996</v>
      </c>
      <c r="AR204" s="39">
        <v>9.7520000000000007</v>
      </c>
      <c r="AS204" s="39">
        <v>6.4139999999999997</v>
      </c>
      <c r="AT204" s="39">
        <v>17.350999999999999</v>
      </c>
      <c r="AU204" s="39">
        <v>1.3580000000000001</v>
      </c>
      <c r="AV204" s="39">
        <v>4.5519999999999996</v>
      </c>
      <c r="AW204" s="39">
        <v>5.0110000000000001</v>
      </c>
      <c r="AX204" s="39">
        <v>1.5840000000000001</v>
      </c>
      <c r="AY204" s="39">
        <v>21.123999999999999</v>
      </c>
      <c r="AZ204" s="39">
        <v>14.06</v>
      </c>
      <c r="BA204" s="39">
        <v>6.4189999999999996</v>
      </c>
      <c r="BB204" s="39">
        <v>6.6760000000000002</v>
      </c>
      <c r="BC204" s="39">
        <v>42.585000000000001</v>
      </c>
      <c r="BD204" s="39">
        <v>11.24</v>
      </c>
      <c r="BE204" s="39">
        <v>4.1159999999999997</v>
      </c>
      <c r="BF204" s="39">
        <v>5.2</v>
      </c>
      <c r="BG204" s="39">
        <v>14.028</v>
      </c>
      <c r="BH204" s="39">
        <v>6.641</v>
      </c>
      <c r="BI204" s="39">
        <v>30.154</v>
      </c>
      <c r="BJ204" s="39">
        <v>1.8</v>
      </c>
      <c r="BK204" s="39">
        <v>16.495000000000001</v>
      </c>
    </row>
    <row r="205" spans="1:63" x14ac:dyDescent="0.2">
      <c r="A205" s="30">
        <f t="shared" si="32"/>
        <v>2029</v>
      </c>
      <c r="D205" s="30">
        <f t="shared" si="33"/>
        <v>1</v>
      </c>
      <c r="E205" s="30">
        <f t="shared" si="24"/>
        <v>47</v>
      </c>
      <c r="F205" s="30">
        <f t="shared" si="25"/>
        <v>34</v>
      </c>
      <c r="G205" s="30">
        <f t="shared" si="26"/>
        <v>6</v>
      </c>
      <c r="H205" s="30">
        <f t="shared" si="27"/>
        <v>0</v>
      </c>
      <c r="I205" s="30">
        <f t="shared" si="28"/>
        <v>0</v>
      </c>
      <c r="J205" s="30">
        <f t="shared" si="29"/>
        <v>0</v>
      </c>
      <c r="K205" s="30">
        <f t="shared" si="30"/>
        <v>0</v>
      </c>
      <c r="L205" s="30">
        <f t="shared" si="31"/>
        <v>10</v>
      </c>
      <c r="M205" s="38">
        <v>47392</v>
      </c>
      <c r="N205" s="39">
        <v>1.3520000000000001</v>
      </c>
      <c r="O205" s="39">
        <v>0.19900000000000001</v>
      </c>
      <c r="P205" s="39">
        <v>0.22600000000000001</v>
      </c>
      <c r="Q205" s="39">
        <v>4.657</v>
      </c>
      <c r="R205" s="39">
        <v>0</v>
      </c>
      <c r="S205" s="39">
        <v>2.266</v>
      </c>
      <c r="T205" s="39">
        <v>0.29599999999999999</v>
      </c>
      <c r="U205" s="39">
        <v>24.053999999999998</v>
      </c>
      <c r="V205" s="39">
        <v>2.3639999999999999</v>
      </c>
      <c r="W205" s="39">
        <v>0.86299999999999999</v>
      </c>
      <c r="X205" s="39">
        <v>0.28000000000000003</v>
      </c>
      <c r="Y205" s="39">
        <v>2.0760000000000001</v>
      </c>
      <c r="Z205" s="39">
        <v>5.4119999999999999</v>
      </c>
      <c r="AA205" s="39">
        <v>0.48599999999999999</v>
      </c>
      <c r="AB205" s="39">
        <v>0.55900000000000005</v>
      </c>
      <c r="AC205" s="39">
        <v>6.57</v>
      </c>
      <c r="AD205" s="39">
        <v>9.6620000000000008</v>
      </c>
      <c r="AE205" s="39">
        <v>5.2569999999999997</v>
      </c>
      <c r="AF205" s="39">
        <v>0.999</v>
      </c>
      <c r="AG205" s="39">
        <v>1.53</v>
      </c>
      <c r="AH205" s="39">
        <v>0.629</v>
      </c>
      <c r="AI205" s="39">
        <v>1.2090000000000001</v>
      </c>
      <c r="AJ205" s="39">
        <v>27.356000000000002</v>
      </c>
      <c r="AK205" s="39">
        <v>1.33</v>
      </c>
      <c r="AL205" s="39">
        <v>3.27</v>
      </c>
      <c r="AM205" s="39">
        <v>0.78</v>
      </c>
      <c r="AN205" s="39">
        <v>21.835999999999999</v>
      </c>
      <c r="AO205" s="39">
        <v>0</v>
      </c>
      <c r="AP205" s="39">
        <v>2.5739999999999998</v>
      </c>
      <c r="AQ205" s="39">
        <v>24.582000000000001</v>
      </c>
      <c r="AR205" s="39">
        <v>9.67</v>
      </c>
      <c r="AS205" s="39">
        <v>0.88200000000000001</v>
      </c>
      <c r="AT205" s="39">
        <v>3.7170000000000001</v>
      </c>
      <c r="AU205" s="39">
        <v>3.4860000000000002</v>
      </c>
      <c r="AV205" s="39">
        <v>12.786</v>
      </c>
      <c r="AW205" s="39">
        <v>0</v>
      </c>
      <c r="AX205" s="39">
        <v>2.2719999999999998</v>
      </c>
      <c r="AY205" s="39">
        <v>2.0640000000000001</v>
      </c>
      <c r="AZ205" s="39">
        <v>2.1030000000000002</v>
      </c>
      <c r="BA205" s="39">
        <v>1.7370000000000001</v>
      </c>
      <c r="BB205" s="39">
        <v>12.961</v>
      </c>
      <c r="BC205" s="39">
        <v>0.45200000000000001</v>
      </c>
      <c r="BD205" s="39">
        <v>1.0860000000000001</v>
      </c>
      <c r="BE205" s="39">
        <v>2.1309999999999998</v>
      </c>
      <c r="BF205" s="39">
        <v>5.6230000000000002</v>
      </c>
      <c r="BG205" s="39">
        <v>2.7930000000000001</v>
      </c>
      <c r="BH205" s="39">
        <v>1.371</v>
      </c>
      <c r="BI205" s="39">
        <v>2.5920000000000001</v>
      </c>
      <c r="BJ205" s="39">
        <v>6.8840000000000003</v>
      </c>
      <c r="BK205" s="39">
        <v>0.14899999999999999</v>
      </c>
    </row>
    <row r="206" spans="1:63" x14ac:dyDescent="0.2">
      <c r="A206" s="30">
        <f t="shared" si="32"/>
        <v>2029</v>
      </c>
      <c r="D206" s="30">
        <f t="shared" si="33"/>
        <v>0</v>
      </c>
      <c r="E206" s="30">
        <f t="shared" si="24"/>
        <v>23</v>
      </c>
      <c r="F206" s="30">
        <f t="shared" si="25"/>
        <v>7</v>
      </c>
      <c r="G206" s="30">
        <f t="shared" si="26"/>
        <v>1</v>
      </c>
      <c r="H206" s="30">
        <f t="shared" si="27"/>
        <v>0</v>
      </c>
      <c r="I206" s="30">
        <f t="shared" si="28"/>
        <v>0</v>
      </c>
      <c r="J206" s="30">
        <f t="shared" si="29"/>
        <v>0</v>
      </c>
      <c r="K206" s="30">
        <f t="shared" si="30"/>
        <v>0</v>
      </c>
      <c r="L206" s="30">
        <f t="shared" si="31"/>
        <v>11</v>
      </c>
      <c r="M206" s="38">
        <v>47423</v>
      </c>
      <c r="N206" s="39">
        <v>0</v>
      </c>
      <c r="O206" s="39">
        <v>0.95499999999999996</v>
      </c>
      <c r="P206" s="39">
        <v>0.11899999999999999</v>
      </c>
      <c r="Q206" s="39">
        <v>0</v>
      </c>
      <c r="R206" s="39">
        <v>0.26200000000000001</v>
      </c>
      <c r="S206" s="39">
        <v>0</v>
      </c>
      <c r="T206" s="39">
        <v>0.57599999999999996</v>
      </c>
      <c r="U206" s="39">
        <v>0</v>
      </c>
      <c r="V206" s="39">
        <v>0</v>
      </c>
      <c r="W206" s="39">
        <v>0.316</v>
      </c>
      <c r="X206" s="39">
        <v>3.0659999999999998</v>
      </c>
      <c r="Y206" s="39">
        <v>0.86099999999999999</v>
      </c>
      <c r="Z206" s="39">
        <v>0.54</v>
      </c>
      <c r="AA206" s="39">
        <v>0</v>
      </c>
      <c r="AB206" s="39">
        <v>0</v>
      </c>
      <c r="AC206" s="39">
        <v>0</v>
      </c>
      <c r="AD206" s="39">
        <v>0.99099999999999999</v>
      </c>
      <c r="AE206" s="39">
        <v>0</v>
      </c>
      <c r="AF206" s="39">
        <v>0</v>
      </c>
      <c r="AG206" s="39">
        <v>0</v>
      </c>
      <c r="AH206" s="39">
        <v>1.718</v>
      </c>
      <c r="AI206" s="39">
        <v>0</v>
      </c>
      <c r="AJ206" s="39">
        <v>0</v>
      </c>
      <c r="AK206" s="39">
        <v>0</v>
      </c>
      <c r="AL206" s="39">
        <v>0</v>
      </c>
      <c r="AM206" s="39">
        <v>0.92</v>
      </c>
      <c r="AN206" s="39">
        <v>2.226</v>
      </c>
      <c r="AO206" s="39">
        <v>0</v>
      </c>
      <c r="AP206" s="39">
        <v>0</v>
      </c>
      <c r="AQ206" s="39">
        <v>1.784</v>
      </c>
      <c r="AR206" s="39">
        <v>0</v>
      </c>
      <c r="AS206" s="39">
        <v>4.25</v>
      </c>
      <c r="AT206" s="39">
        <v>0</v>
      </c>
      <c r="AU206" s="39">
        <v>0</v>
      </c>
      <c r="AV206" s="39">
        <v>0</v>
      </c>
      <c r="AW206" s="39">
        <v>0</v>
      </c>
      <c r="AX206" s="39">
        <v>0.16900000000000001</v>
      </c>
      <c r="AY206" s="39">
        <v>0</v>
      </c>
      <c r="AZ206" s="39">
        <v>0.57899999999999996</v>
      </c>
      <c r="BA206" s="39">
        <v>0</v>
      </c>
      <c r="BB206" s="39">
        <v>7.35</v>
      </c>
      <c r="BC206" s="39">
        <v>0</v>
      </c>
      <c r="BD206" s="39">
        <v>14.853</v>
      </c>
      <c r="BE206" s="39">
        <v>0</v>
      </c>
      <c r="BF206" s="39">
        <v>0</v>
      </c>
      <c r="BG206" s="39">
        <v>0.23300000000000001</v>
      </c>
      <c r="BH206" s="39">
        <v>0.85</v>
      </c>
      <c r="BI206" s="39">
        <v>0.499</v>
      </c>
      <c r="BJ206" s="39">
        <v>3.5999999999999997E-2</v>
      </c>
      <c r="BK206" s="39">
        <v>3.5000000000000003E-2</v>
      </c>
    </row>
    <row r="207" spans="1:63" x14ac:dyDescent="0.2">
      <c r="A207" s="30">
        <f t="shared" si="32"/>
        <v>2029</v>
      </c>
      <c r="D207" s="30">
        <f t="shared" si="33"/>
        <v>1</v>
      </c>
      <c r="E207" s="30">
        <f t="shared" si="24"/>
        <v>33</v>
      </c>
      <c r="F207" s="30">
        <f t="shared" si="25"/>
        <v>23</v>
      </c>
      <c r="G207" s="30">
        <f t="shared" si="26"/>
        <v>7</v>
      </c>
      <c r="H207" s="30">
        <f t="shared" si="27"/>
        <v>1</v>
      </c>
      <c r="I207" s="30">
        <f t="shared" si="28"/>
        <v>0</v>
      </c>
      <c r="J207" s="30">
        <f t="shared" si="29"/>
        <v>0</v>
      </c>
      <c r="K207" s="30">
        <f t="shared" si="30"/>
        <v>0</v>
      </c>
      <c r="L207" s="30">
        <f t="shared" si="31"/>
        <v>12</v>
      </c>
      <c r="M207" s="38">
        <v>47453</v>
      </c>
      <c r="N207" s="39">
        <v>0</v>
      </c>
      <c r="O207" s="39">
        <v>4.8070000000000004</v>
      </c>
      <c r="P207" s="39">
        <v>0.42499999999999999</v>
      </c>
      <c r="Q207" s="39">
        <v>1.9319999999999999</v>
      </c>
      <c r="R207" s="39">
        <v>0.375</v>
      </c>
      <c r="S207" s="39">
        <v>0</v>
      </c>
      <c r="T207" s="39">
        <v>1.242</v>
      </c>
      <c r="U207" s="39">
        <v>14.914</v>
      </c>
      <c r="V207" s="39">
        <v>0</v>
      </c>
      <c r="W207" s="39">
        <v>0</v>
      </c>
      <c r="X207" s="39">
        <v>0.86399999999999999</v>
      </c>
      <c r="Y207" s="39">
        <v>0</v>
      </c>
      <c r="Z207" s="39">
        <v>2.6669999999999998</v>
      </c>
      <c r="AA207" s="39">
        <v>0</v>
      </c>
      <c r="AB207" s="39">
        <v>0.45700000000000002</v>
      </c>
      <c r="AC207" s="39">
        <v>18.155000000000001</v>
      </c>
      <c r="AD207" s="39">
        <v>0</v>
      </c>
      <c r="AE207" s="39">
        <v>5.6779999999999999</v>
      </c>
      <c r="AF207" s="39">
        <v>0</v>
      </c>
      <c r="AG207" s="39">
        <v>3.5550000000000002</v>
      </c>
      <c r="AH207" s="39">
        <v>0</v>
      </c>
      <c r="AI207" s="39">
        <v>3.4000000000000002E-2</v>
      </c>
      <c r="AJ207" s="39">
        <v>1.448</v>
      </c>
      <c r="AK207" s="39">
        <v>0.76900000000000002</v>
      </c>
      <c r="AL207" s="39">
        <v>0.66900000000000004</v>
      </c>
      <c r="AM207" s="39">
        <v>0.314</v>
      </c>
      <c r="AN207" s="39">
        <v>1.3660000000000001</v>
      </c>
      <c r="AO207" s="39">
        <v>0</v>
      </c>
      <c r="AP207" s="39">
        <v>8.3119999999999994</v>
      </c>
      <c r="AQ207" s="39">
        <v>0</v>
      </c>
      <c r="AR207" s="39">
        <v>20.818999999999999</v>
      </c>
      <c r="AS207" s="39">
        <v>0</v>
      </c>
      <c r="AT207" s="39">
        <v>0</v>
      </c>
      <c r="AU207" s="39">
        <v>3.1230000000000002</v>
      </c>
      <c r="AV207" s="39">
        <v>0</v>
      </c>
      <c r="AW207" s="39">
        <v>1.0389999999999999</v>
      </c>
      <c r="AX207" s="39">
        <v>0</v>
      </c>
      <c r="AY207" s="39">
        <v>3.35</v>
      </c>
      <c r="AZ207" s="39">
        <v>10.597</v>
      </c>
      <c r="BA207" s="39">
        <v>9.9309999999999992</v>
      </c>
      <c r="BB207" s="39">
        <v>4.59</v>
      </c>
      <c r="BC207" s="39">
        <v>0</v>
      </c>
      <c r="BD207" s="39">
        <v>77.501000000000005</v>
      </c>
      <c r="BE207" s="39">
        <v>2.944</v>
      </c>
      <c r="BF207" s="39">
        <v>13.948</v>
      </c>
      <c r="BG207" s="39">
        <v>11.493</v>
      </c>
      <c r="BH207" s="39">
        <v>0</v>
      </c>
      <c r="BI207" s="39">
        <v>0.53400000000000003</v>
      </c>
      <c r="BJ207" s="39">
        <v>1.3420000000000001</v>
      </c>
      <c r="BK207" s="39">
        <v>0.33600000000000002</v>
      </c>
    </row>
    <row r="208" spans="1:63" x14ac:dyDescent="0.2">
      <c r="A208" s="30">
        <f t="shared" si="32"/>
        <v>2030</v>
      </c>
      <c r="D208" s="30">
        <f t="shared" si="33"/>
        <v>1</v>
      </c>
      <c r="E208" s="30">
        <f t="shared" si="24"/>
        <v>41</v>
      </c>
      <c r="F208" s="30">
        <f t="shared" si="25"/>
        <v>32</v>
      </c>
      <c r="G208" s="30">
        <f t="shared" si="26"/>
        <v>4</v>
      </c>
      <c r="H208" s="30">
        <f t="shared" si="27"/>
        <v>0</v>
      </c>
      <c r="I208" s="30">
        <f t="shared" si="28"/>
        <v>0</v>
      </c>
      <c r="J208" s="30">
        <f t="shared" si="29"/>
        <v>0</v>
      </c>
      <c r="K208" s="30">
        <f t="shared" si="30"/>
        <v>0</v>
      </c>
      <c r="L208" s="30">
        <f t="shared" si="31"/>
        <v>1</v>
      </c>
      <c r="M208" s="38">
        <v>47484</v>
      </c>
      <c r="N208" s="39">
        <v>0.47399999999999998</v>
      </c>
      <c r="O208" s="39">
        <v>2.794</v>
      </c>
      <c r="P208" s="39">
        <v>0</v>
      </c>
      <c r="Q208" s="39">
        <v>7.992</v>
      </c>
      <c r="R208" s="39">
        <v>0.156</v>
      </c>
      <c r="S208" s="39">
        <v>4.1779999999999999</v>
      </c>
      <c r="T208" s="39">
        <v>0.51</v>
      </c>
      <c r="U208" s="39">
        <v>1.85</v>
      </c>
      <c r="V208" s="39">
        <v>6.069</v>
      </c>
      <c r="W208" s="39">
        <v>0.111</v>
      </c>
      <c r="X208" s="39">
        <v>0.66200000000000003</v>
      </c>
      <c r="Y208" s="39">
        <v>8.3780000000000001</v>
      </c>
      <c r="Z208" s="39">
        <v>6.5739999999999998</v>
      </c>
      <c r="AA208" s="39">
        <v>0.126</v>
      </c>
      <c r="AB208" s="39">
        <v>2.6019999999999999</v>
      </c>
      <c r="AC208" s="39">
        <v>1.81</v>
      </c>
      <c r="AD208" s="39">
        <v>16.968</v>
      </c>
      <c r="AE208" s="39">
        <v>0</v>
      </c>
      <c r="AF208" s="39">
        <v>0</v>
      </c>
      <c r="AG208" s="39">
        <v>3.2</v>
      </c>
      <c r="AH208" s="39">
        <v>4.1859999999999999</v>
      </c>
      <c r="AI208" s="39">
        <v>1.778</v>
      </c>
      <c r="AJ208" s="39">
        <v>3.3279999999999998</v>
      </c>
      <c r="AK208" s="39">
        <v>1.3819999999999999</v>
      </c>
      <c r="AL208" s="39">
        <v>7.0910000000000002</v>
      </c>
      <c r="AM208" s="39">
        <v>0</v>
      </c>
      <c r="AN208" s="39">
        <v>4.3090000000000002</v>
      </c>
      <c r="AO208" s="39">
        <v>19.526</v>
      </c>
      <c r="AP208" s="39">
        <v>9.2029999999999994</v>
      </c>
      <c r="AQ208" s="39">
        <v>0.38600000000000001</v>
      </c>
      <c r="AR208" s="39">
        <v>2.1819999999999999</v>
      </c>
      <c r="AS208" s="39">
        <v>0</v>
      </c>
      <c r="AT208" s="39">
        <v>0</v>
      </c>
      <c r="AU208" s="39">
        <v>45.494999999999997</v>
      </c>
      <c r="AV208" s="39">
        <v>0</v>
      </c>
      <c r="AW208" s="39">
        <v>8.7200000000000006</v>
      </c>
      <c r="AX208" s="39">
        <v>2.8639999999999999</v>
      </c>
      <c r="AY208" s="39">
        <v>11.922000000000001</v>
      </c>
      <c r="AZ208" s="39">
        <v>0.14399999999999999</v>
      </c>
      <c r="BA208" s="39">
        <v>1.101</v>
      </c>
      <c r="BB208" s="39">
        <v>1.6719999999999999</v>
      </c>
      <c r="BC208" s="39">
        <v>0</v>
      </c>
      <c r="BD208" s="39">
        <v>1.472</v>
      </c>
      <c r="BE208" s="39">
        <v>2.0419999999999998</v>
      </c>
      <c r="BF208" s="39">
        <v>5.7160000000000002</v>
      </c>
      <c r="BG208" s="39">
        <v>0</v>
      </c>
      <c r="BH208" s="39">
        <v>2.2559999999999998</v>
      </c>
      <c r="BI208" s="39">
        <v>0.109</v>
      </c>
      <c r="BJ208" s="39">
        <v>2.198</v>
      </c>
      <c r="BK208" s="39">
        <v>2.08</v>
      </c>
    </row>
    <row r="209" spans="1:63" x14ac:dyDescent="0.2">
      <c r="A209" s="30">
        <f t="shared" si="32"/>
        <v>2030</v>
      </c>
      <c r="D209" s="30">
        <f t="shared" si="33"/>
        <v>0</v>
      </c>
      <c r="E209" s="30">
        <f t="shared" si="24"/>
        <v>24</v>
      </c>
      <c r="F209" s="30">
        <f t="shared" si="25"/>
        <v>16</v>
      </c>
      <c r="G209" s="30">
        <f t="shared" si="26"/>
        <v>2</v>
      </c>
      <c r="H209" s="30">
        <f t="shared" si="27"/>
        <v>0</v>
      </c>
      <c r="I209" s="30">
        <f t="shared" si="28"/>
        <v>0</v>
      </c>
      <c r="J209" s="30">
        <f t="shared" si="29"/>
        <v>0</v>
      </c>
      <c r="K209" s="30">
        <f t="shared" si="30"/>
        <v>0</v>
      </c>
      <c r="L209" s="30">
        <f t="shared" si="31"/>
        <v>2</v>
      </c>
      <c r="M209" s="38">
        <v>47515</v>
      </c>
      <c r="N209" s="39">
        <v>0</v>
      </c>
      <c r="O209" s="39">
        <v>0</v>
      </c>
      <c r="P209" s="39">
        <v>6.1859999999999999</v>
      </c>
      <c r="Q209" s="39">
        <v>0</v>
      </c>
      <c r="R209" s="39">
        <v>0</v>
      </c>
      <c r="S209" s="39">
        <v>3.464</v>
      </c>
      <c r="T209" s="39">
        <v>0</v>
      </c>
      <c r="U209" s="39">
        <v>3.4740000000000002</v>
      </c>
      <c r="V209" s="39">
        <v>1.93</v>
      </c>
      <c r="W209" s="39">
        <v>0</v>
      </c>
      <c r="X209" s="39">
        <v>0</v>
      </c>
      <c r="Y209" s="39">
        <v>0.98699999999999999</v>
      </c>
      <c r="Z209" s="39">
        <v>0</v>
      </c>
      <c r="AA209" s="39">
        <v>1.8440000000000001</v>
      </c>
      <c r="AB209" s="39">
        <v>0</v>
      </c>
      <c r="AC209" s="39">
        <v>2.1429999999999998</v>
      </c>
      <c r="AD209" s="39">
        <v>0</v>
      </c>
      <c r="AE209" s="39">
        <v>1.726</v>
      </c>
      <c r="AF209" s="39">
        <v>1.496</v>
      </c>
      <c r="AG209" s="39">
        <v>0</v>
      </c>
      <c r="AH209" s="39">
        <v>0.71299999999999997</v>
      </c>
      <c r="AI209" s="39">
        <v>8.9999999999999993E-3</v>
      </c>
      <c r="AJ209" s="39">
        <v>1.33</v>
      </c>
      <c r="AK209" s="39">
        <v>1.07</v>
      </c>
      <c r="AL209" s="39">
        <v>0</v>
      </c>
      <c r="AM209" s="39">
        <v>5.7149999999999999</v>
      </c>
      <c r="AN209" s="39">
        <v>0</v>
      </c>
      <c r="AO209" s="39">
        <v>18.977</v>
      </c>
      <c r="AP209" s="39">
        <v>0.72099999999999997</v>
      </c>
      <c r="AQ209" s="39">
        <v>0</v>
      </c>
      <c r="AR209" s="39">
        <v>7.02</v>
      </c>
      <c r="AS209" s="39">
        <v>0</v>
      </c>
      <c r="AT209" s="39">
        <v>0</v>
      </c>
      <c r="AU209" s="39">
        <v>0</v>
      </c>
      <c r="AV209" s="39">
        <v>20.704999999999998</v>
      </c>
      <c r="AW209" s="39">
        <v>0</v>
      </c>
      <c r="AX209" s="39">
        <v>0</v>
      </c>
      <c r="AY209" s="39">
        <v>1.161</v>
      </c>
      <c r="AZ209" s="39">
        <v>0</v>
      </c>
      <c r="BA209" s="39">
        <v>3.2000000000000001E-2</v>
      </c>
      <c r="BB209" s="39">
        <v>0.104</v>
      </c>
      <c r="BC209" s="39">
        <v>0</v>
      </c>
      <c r="BD209" s="39">
        <v>9.2750000000000004</v>
      </c>
      <c r="BE209" s="39">
        <v>0</v>
      </c>
      <c r="BF209" s="39">
        <v>0.91</v>
      </c>
      <c r="BG209" s="39">
        <v>0</v>
      </c>
      <c r="BH209" s="39">
        <v>0</v>
      </c>
      <c r="BI209" s="39">
        <v>0</v>
      </c>
      <c r="BJ209" s="39">
        <v>0.41499999999999998</v>
      </c>
      <c r="BK209" s="39">
        <v>0</v>
      </c>
    </row>
    <row r="210" spans="1:63" x14ac:dyDescent="0.2">
      <c r="A210" s="30">
        <f t="shared" si="32"/>
        <v>2030</v>
      </c>
      <c r="D210" s="30">
        <f t="shared" si="33"/>
        <v>0</v>
      </c>
      <c r="E210" s="30">
        <f t="shared" si="24"/>
        <v>39</v>
      </c>
      <c r="F210" s="30">
        <f t="shared" si="25"/>
        <v>33</v>
      </c>
      <c r="G210" s="30">
        <f t="shared" si="26"/>
        <v>3</v>
      </c>
      <c r="H210" s="30">
        <f t="shared" si="27"/>
        <v>0</v>
      </c>
      <c r="I210" s="30">
        <f t="shared" si="28"/>
        <v>0</v>
      </c>
      <c r="J210" s="30">
        <f t="shared" si="29"/>
        <v>0</v>
      </c>
      <c r="K210" s="30">
        <f t="shared" si="30"/>
        <v>0</v>
      </c>
      <c r="L210" s="30">
        <f t="shared" si="31"/>
        <v>3</v>
      </c>
      <c r="M210" s="38">
        <v>47543</v>
      </c>
      <c r="N210" s="39">
        <v>4.4390000000000001</v>
      </c>
      <c r="O210" s="39">
        <v>0.501</v>
      </c>
      <c r="P210" s="39">
        <v>1.635</v>
      </c>
      <c r="Q210" s="39">
        <v>3.1970000000000001</v>
      </c>
      <c r="R210" s="39">
        <v>0</v>
      </c>
      <c r="S210" s="39">
        <v>8.9939999999999998</v>
      </c>
      <c r="T210" s="39">
        <v>1.375</v>
      </c>
      <c r="U210" s="39">
        <v>3.2749999999999999</v>
      </c>
      <c r="V210" s="39">
        <v>0</v>
      </c>
      <c r="W210" s="39">
        <v>8.1929999999999996</v>
      </c>
      <c r="X210" s="39">
        <v>0</v>
      </c>
      <c r="Y210" s="39">
        <v>7.02</v>
      </c>
      <c r="Z210" s="39">
        <v>19.533000000000001</v>
      </c>
      <c r="AA210" s="39">
        <v>1.073</v>
      </c>
      <c r="AB210" s="39">
        <v>0.83099999999999996</v>
      </c>
      <c r="AC210" s="39">
        <v>6.242</v>
      </c>
      <c r="AD210" s="39">
        <v>5.6989999999999998</v>
      </c>
      <c r="AE210" s="39">
        <v>0.55000000000000004</v>
      </c>
      <c r="AF210" s="39">
        <v>0</v>
      </c>
      <c r="AG210" s="39">
        <v>4.1319999999999997</v>
      </c>
      <c r="AH210" s="39">
        <v>3.0470000000000002</v>
      </c>
      <c r="AI210" s="39">
        <v>0.32300000000000001</v>
      </c>
      <c r="AJ210" s="39">
        <v>0</v>
      </c>
      <c r="AK210" s="39">
        <v>2.484</v>
      </c>
      <c r="AL210" s="39">
        <v>8.4499999999999993</v>
      </c>
      <c r="AM210" s="39">
        <v>0</v>
      </c>
      <c r="AN210" s="39">
        <v>0</v>
      </c>
      <c r="AO210" s="39">
        <v>10.417</v>
      </c>
      <c r="AP210" s="39">
        <v>0</v>
      </c>
      <c r="AQ210" s="39">
        <v>1.9510000000000001</v>
      </c>
      <c r="AR210" s="39">
        <v>1.8069999999999999</v>
      </c>
      <c r="AS210" s="39">
        <v>0</v>
      </c>
      <c r="AT210" s="39">
        <v>2.3460000000000001</v>
      </c>
      <c r="AU210" s="39">
        <v>2.1320000000000001</v>
      </c>
      <c r="AV210" s="39">
        <v>4.2</v>
      </c>
      <c r="AW210" s="39">
        <v>0.45700000000000002</v>
      </c>
      <c r="AX210" s="39">
        <v>4.8419999999999996</v>
      </c>
      <c r="AY210" s="39">
        <v>1.6080000000000001</v>
      </c>
      <c r="AZ210" s="39">
        <v>0</v>
      </c>
      <c r="BA210" s="39">
        <v>6.1680000000000001</v>
      </c>
      <c r="BB210" s="39">
        <v>5.6970000000000001</v>
      </c>
      <c r="BC210" s="39">
        <v>2.1709999999999998</v>
      </c>
      <c r="BD210" s="39">
        <v>4.5090000000000003</v>
      </c>
      <c r="BE210" s="39">
        <v>1.405</v>
      </c>
      <c r="BF210" s="39">
        <v>4.38</v>
      </c>
      <c r="BG210" s="39">
        <v>0</v>
      </c>
      <c r="BH210" s="39">
        <v>1.6339999999999999</v>
      </c>
      <c r="BI210" s="39">
        <v>1.2829999999999999</v>
      </c>
      <c r="BJ210" s="39">
        <v>0.16400000000000001</v>
      </c>
      <c r="BK210" s="39">
        <v>14.43</v>
      </c>
    </row>
    <row r="211" spans="1:63" x14ac:dyDescent="0.2">
      <c r="A211" s="30">
        <f t="shared" si="32"/>
        <v>2030</v>
      </c>
      <c r="D211" s="30">
        <f t="shared" si="33"/>
        <v>0</v>
      </c>
      <c r="E211" s="30">
        <f t="shared" si="24"/>
        <v>3</v>
      </c>
      <c r="F211" s="30">
        <f t="shared" si="25"/>
        <v>1</v>
      </c>
      <c r="G211" s="30">
        <f t="shared" si="26"/>
        <v>0</v>
      </c>
      <c r="H211" s="30">
        <f t="shared" si="27"/>
        <v>0</v>
      </c>
      <c r="I211" s="30">
        <f t="shared" si="28"/>
        <v>0</v>
      </c>
      <c r="J211" s="30">
        <f t="shared" si="29"/>
        <v>0</v>
      </c>
      <c r="K211" s="30">
        <f t="shared" si="30"/>
        <v>0</v>
      </c>
      <c r="L211" s="30">
        <f t="shared" si="31"/>
        <v>4</v>
      </c>
      <c r="M211" s="38">
        <v>47574</v>
      </c>
      <c r="N211" s="39">
        <v>0.59199999999999997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1.272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0</v>
      </c>
      <c r="AY211" s="39">
        <v>0</v>
      </c>
      <c r="AZ211" s="39">
        <v>0</v>
      </c>
      <c r="BA211" s="39">
        <v>0.113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</row>
    <row r="212" spans="1:63" x14ac:dyDescent="0.2">
      <c r="A212" s="30">
        <f t="shared" si="32"/>
        <v>2030</v>
      </c>
      <c r="D212" s="30">
        <f t="shared" si="33"/>
        <v>0</v>
      </c>
      <c r="E212" s="30">
        <f t="shared" si="24"/>
        <v>10</v>
      </c>
      <c r="F212" s="30">
        <f t="shared" si="25"/>
        <v>3</v>
      </c>
      <c r="G212" s="30">
        <f t="shared" si="26"/>
        <v>0</v>
      </c>
      <c r="H212" s="30">
        <f t="shared" si="27"/>
        <v>0</v>
      </c>
      <c r="I212" s="30">
        <f t="shared" si="28"/>
        <v>0</v>
      </c>
      <c r="J212" s="30">
        <f t="shared" si="29"/>
        <v>0</v>
      </c>
      <c r="K212" s="30">
        <f t="shared" si="30"/>
        <v>0</v>
      </c>
      <c r="L212" s="30">
        <f t="shared" si="31"/>
        <v>5</v>
      </c>
      <c r="M212" s="38">
        <v>47604</v>
      </c>
      <c r="N212" s="39">
        <v>0.48099999999999998</v>
      </c>
      <c r="O212" s="39">
        <v>0</v>
      </c>
      <c r="P212" s="39">
        <v>0</v>
      </c>
      <c r="Q212" s="39">
        <v>1.367</v>
      </c>
      <c r="R212" s="39">
        <v>1.7070000000000001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1.167</v>
      </c>
      <c r="AE212" s="39">
        <v>0</v>
      </c>
      <c r="AF212" s="39">
        <v>0</v>
      </c>
      <c r="AG212" s="39">
        <v>0.30299999999999999</v>
      </c>
      <c r="AH212" s="39">
        <v>0</v>
      </c>
      <c r="AI212" s="39">
        <v>0.214</v>
      </c>
      <c r="AJ212" s="39">
        <v>0</v>
      </c>
      <c r="AK212" s="39">
        <v>0</v>
      </c>
      <c r="AL212" s="39">
        <v>0.92</v>
      </c>
      <c r="AM212" s="39">
        <v>0</v>
      </c>
      <c r="AN212" s="39">
        <v>0</v>
      </c>
      <c r="AO212" s="39">
        <v>0</v>
      </c>
      <c r="AP212" s="39">
        <v>0</v>
      </c>
      <c r="AQ212" s="39">
        <v>0.76500000000000001</v>
      </c>
      <c r="AR212" s="39">
        <v>0</v>
      </c>
      <c r="AS212" s="39">
        <v>0</v>
      </c>
      <c r="AT212" s="39">
        <v>0</v>
      </c>
      <c r="AU212" s="39">
        <v>0</v>
      </c>
      <c r="AV212" s="39">
        <v>4.0000000000000001E-3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7.0000000000000007E-2</v>
      </c>
      <c r="BI212" s="39">
        <v>0</v>
      </c>
      <c r="BJ212" s="39">
        <v>0</v>
      </c>
      <c r="BK212" s="39">
        <v>0</v>
      </c>
    </row>
    <row r="213" spans="1:63" x14ac:dyDescent="0.2">
      <c r="A213" s="30">
        <f t="shared" si="32"/>
        <v>2030</v>
      </c>
      <c r="D213" s="30">
        <f t="shared" si="33"/>
        <v>0</v>
      </c>
      <c r="E213" s="30">
        <f t="shared" si="24"/>
        <v>35</v>
      </c>
      <c r="F213" s="30">
        <f t="shared" si="25"/>
        <v>16</v>
      </c>
      <c r="G213" s="30">
        <f t="shared" si="26"/>
        <v>1</v>
      </c>
      <c r="H213" s="30">
        <f t="shared" si="27"/>
        <v>0</v>
      </c>
      <c r="I213" s="30">
        <f t="shared" si="28"/>
        <v>0</v>
      </c>
      <c r="J213" s="30">
        <f t="shared" si="29"/>
        <v>0</v>
      </c>
      <c r="K213" s="30">
        <f t="shared" si="30"/>
        <v>0</v>
      </c>
      <c r="L213" s="30">
        <f t="shared" si="31"/>
        <v>6</v>
      </c>
      <c r="M213" s="38">
        <v>47635</v>
      </c>
      <c r="N213" s="39">
        <v>1.3979999999999999</v>
      </c>
      <c r="O213" s="39">
        <v>1.1180000000000001</v>
      </c>
      <c r="P213" s="39">
        <v>0.61499999999999999</v>
      </c>
      <c r="Q213" s="39">
        <v>0</v>
      </c>
      <c r="R213" s="39">
        <v>0.58599999999999997</v>
      </c>
      <c r="S213" s="39">
        <v>0</v>
      </c>
      <c r="T213" s="39">
        <v>0.60799999999999998</v>
      </c>
      <c r="U213" s="39">
        <v>0.74399999999999999</v>
      </c>
      <c r="V213" s="39">
        <v>2.84</v>
      </c>
      <c r="W213" s="39">
        <v>0</v>
      </c>
      <c r="X213" s="39">
        <v>17.542000000000002</v>
      </c>
      <c r="Y213" s="39">
        <v>0</v>
      </c>
      <c r="Z213" s="39">
        <v>0</v>
      </c>
      <c r="AA213" s="39">
        <v>1.774</v>
      </c>
      <c r="AB213" s="39">
        <v>3.673</v>
      </c>
      <c r="AC213" s="39">
        <v>0</v>
      </c>
      <c r="AD213" s="39">
        <v>1.663</v>
      </c>
      <c r="AE213" s="39">
        <v>0</v>
      </c>
      <c r="AF213" s="39">
        <v>0.70699999999999996</v>
      </c>
      <c r="AG213" s="39">
        <v>0.64500000000000002</v>
      </c>
      <c r="AH213" s="39">
        <v>1.7999999999999999E-2</v>
      </c>
      <c r="AI213" s="39">
        <v>1.2709999999999999</v>
      </c>
      <c r="AJ213" s="39">
        <v>0.65500000000000003</v>
      </c>
      <c r="AK213" s="39">
        <v>1.4870000000000001</v>
      </c>
      <c r="AL213" s="39">
        <v>0</v>
      </c>
      <c r="AM213" s="39">
        <v>4.0389999999999997</v>
      </c>
      <c r="AN213" s="39">
        <v>0</v>
      </c>
      <c r="AO213" s="39">
        <v>0.89800000000000002</v>
      </c>
      <c r="AP213" s="39">
        <v>0</v>
      </c>
      <c r="AQ213" s="39">
        <v>0.92100000000000004</v>
      </c>
      <c r="AR213" s="39">
        <v>1.534</v>
      </c>
      <c r="AS213" s="39">
        <v>0</v>
      </c>
      <c r="AT213" s="39">
        <v>0.72199999999999998</v>
      </c>
      <c r="AU213" s="39">
        <v>4.1139999999999999</v>
      </c>
      <c r="AV213" s="39">
        <v>0.66100000000000003</v>
      </c>
      <c r="AW213" s="39">
        <v>0</v>
      </c>
      <c r="AX213" s="39">
        <v>5.2729999999999997</v>
      </c>
      <c r="AY213" s="39">
        <v>0</v>
      </c>
      <c r="AZ213" s="39">
        <v>0</v>
      </c>
      <c r="BA213" s="39">
        <v>0.38300000000000001</v>
      </c>
      <c r="BB213" s="39">
        <v>0.67</v>
      </c>
      <c r="BC213" s="39">
        <v>1.7669999999999999</v>
      </c>
      <c r="BD213" s="39">
        <v>0</v>
      </c>
      <c r="BE213" s="39">
        <v>2.222</v>
      </c>
      <c r="BF213" s="39">
        <v>2.5089999999999999</v>
      </c>
      <c r="BG213" s="39">
        <v>0.432</v>
      </c>
      <c r="BH213" s="39">
        <v>0.97899999999999998</v>
      </c>
      <c r="BI213" s="39">
        <v>0.47399999999999998</v>
      </c>
      <c r="BJ213" s="39">
        <v>9.5000000000000001E-2</v>
      </c>
      <c r="BK213" s="39">
        <v>0.35399999999999998</v>
      </c>
    </row>
    <row r="214" spans="1:63" x14ac:dyDescent="0.2">
      <c r="A214" s="30">
        <f t="shared" si="32"/>
        <v>2030</v>
      </c>
      <c r="D214" s="30">
        <f t="shared" si="33"/>
        <v>4</v>
      </c>
      <c r="E214" s="30">
        <f t="shared" si="24"/>
        <v>50</v>
      </c>
      <c r="F214" s="30">
        <f t="shared" si="25"/>
        <v>50</v>
      </c>
      <c r="G214" s="30">
        <f t="shared" si="26"/>
        <v>20</v>
      </c>
      <c r="H214" s="30">
        <f t="shared" si="27"/>
        <v>0</v>
      </c>
      <c r="I214" s="30">
        <f t="shared" si="28"/>
        <v>0</v>
      </c>
      <c r="J214" s="30">
        <f t="shared" si="29"/>
        <v>0</v>
      </c>
      <c r="K214" s="30">
        <f t="shared" si="30"/>
        <v>0</v>
      </c>
      <c r="L214" s="30">
        <f t="shared" si="31"/>
        <v>7</v>
      </c>
      <c r="M214" s="38">
        <v>47665</v>
      </c>
      <c r="N214" s="39">
        <v>3.67</v>
      </c>
      <c r="O214" s="39">
        <v>7.976</v>
      </c>
      <c r="P214" s="39">
        <v>33.139000000000003</v>
      </c>
      <c r="Q214" s="39">
        <v>1.387</v>
      </c>
      <c r="R214" s="39">
        <v>10.35</v>
      </c>
      <c r="S214" s="39">
        <v>6.984</v>
      </c>
      <c r="T214" s="39">
        <v>3.774</v>
      </c>
      <c r="U214" s="39">
        <v>12.936999999999999</v>
      </c>
      <c r="V214" s="39">
        <v>11.723000000000001</v>
      </c>
      <c r="W214" s="39">
        <v>7.3440000000000003</v>
      </c>
      <c r="X214" s="39">
        <v>6.45</v>
      </c>
      <c r="Y214" s="39">
        <v>9.0009999999999994</v>
      </c>
      <c r="Z214" s="39">
        <v>2.8919999999999999</v>
      </c>
      <c r="AA214" s="39">
        <v>19.289000000000001</v>
      </c>
      <c r="AB214" s="39">
        <v>3.101</v>
      </c>
      <c r="AC214" s="39">
        <v>17.581</v>
      </c>
      <c r="AD214" s="39">
        <v>2.2759999999999998</v>
      </c>
      <c r="AE214" s="39">
        <v>37.686999999999998</v>
      </c>
      <c r="AF214" s="39">
        <v>25.387</v>
      </c>
      <c r="AG214" s="39">
        <v>1.954</v>
      </c>
      <c r="AH214" s="39">
        <v>3.08</v>
      </c>
      <c r="AI214" s="39">
        <v>23.225999999999999</v>
      </c>
      <c r="AJ214" s="39">
        <v>7.4779999999999998</v>
      </c>
      <c r="AK214" s="39">
        <v>5.6260000000000003</v>
      </c>
      <c r="AL214" s="39">
        <v>11.839</v>
      </c>
      <c r="AM214" s="39">
        <v>3.347</v>
      </c>
      <c r="AN214" s="39">
        <v>1.4730000000000001</v>
      </c>
      <c r="AO214" s="39">
        <v>15.881</v>
      </c>
      <c r="AP214" s="39">
        <v>4.6500000000000004</v>
      </c>
      <c r="AQ214" s="39">
        <v>14.673999999999999</v>
      </c>
      <c r="AR214" s="39">
        <v>33.469000000000001</v>
      </c>
      <c r="AS214" s="39">
        <v>3.6059999999999999</v>
      </c>
      <c r="AT214" s="39">
        <v>4.67</v>
      </c>
      <c r="AU214" s="39">
        <v>12.614000000000001</v>
      </c>
      <c r="AV214" s="39">
        <v>3.6349999999999998</v>
      </c>
      <c r="AW214" s="39">
        <v>11.628</v>
      </c>
      <c r="AX214" s="39">
        <v>14.144</v>
      </c>
      <c r="AY214" s="39">
        <v>7.4169999999999998</v>
      </c>
      <c r="AZ214" s="39">
        <v>8.6470000000000002</v>
      </c>
      <c r="BA214" s="39">
        <v>6.24</v>
      </c>
      <c r="BB214" s="39">
        <v>2.59</v>
      </c>
      <c r="BC214" s="39">
        <v>12.018000000000001</v>
      </c>
      <c r="BD214" s="39">
        <v>10.161</v>
      </c>
      <c r="BE214" s="39">
        <v>5.4359999999999999</v>
      </c>
      <c r="BF214" s="39">
        <v>16.491</v>
      </c>
      <c r="BG214" s="39">
        <v>3.456</v>
      </c>
      <c r="BH214" s="39">
        <v>9.0359999999999996</v>
      </c>
      <c r="BI214" s="39">
        <v>6.5720000000000001</v>
      </c>
      <c r="BJ214" s="39">
        <v>11.815</v>
      </c>
      <c r="BK214" s="39">
        <v>4.2759999999999998</v>
      </c>
    </row>
    <row r="215" spans="1:63" x14ac:dyDescent="0.2">
      <c r="A215" s="30">
        <f t="shared" si="32"/>
        <v>2030</v>
      </c>
      <c r="D215" s="30">
        <f t="shared" si="33"/>
        <v>5</v>
      </c>
      <c r="E215" s="30">
        <f t="shared" si="24"/>
        <v>50</v>
      </c>
      <c r="F215" s="30">
        <f t="shared" si="25"/>
        <v>49</v>
      </c>
      <c r="G215" s="30">
        <f t="shared" si="26"/>
        <v>22</v>
      </c>
      <c r="H215" s="30">
        <f t="shared" si="27"/>
        <v>0</v>
      </c>
      <c r="I215" s="30">
        <f t="shared" si="28"/>
        <v>0</v>
      </c>
      <c r="J215" s="30">
        <f t="shared" si="29"/>
        <v>0</v>
      </c>
      <c r="K215" s="30">
        <f t="shared" si="30"/>
        <v>0</v>
      </c>
      <c r="L215" s="30">
        <f t="shared" si="31"/>
        <v>8</v>
      </c>
      <c r="M215" s="38">
        <v>47696</v>
      </c>
      <c r="N215" s="39">
        <v>15.808999999999999</v>
      </c>
      <c r="O215" s="39">
        <v>3.472</v>
      </c>
      <c r="P215" s="39">
        <v>16.024999999999999</v>
      </c>
      <c r="Q215" s="39">
        <v>2.5249999999999999</v>
      </c>
      <c r="R215" s="39">
        <v>4.3579999999999997</v>
      </c>
      <c r="S215" s="39">
        <v>7.8339999999999996</v>
      </c>
      <c r="T215" s="39">
        <v>1.927</v>
      </c>
      <c r="U215" s="39">
        <v>40.53</v>
      </c>
      <c r="V215" s="39">
        <v>3.2839999999999998</v>
      </c>
      <c r="W215" s="39">
        <v>12.916</v>
      </c>
      <c r="X215" s="39">
        <v>1.851</v>
      </c>
      <c r="Y215" s="39">
        <v>20.119</v>
      </c>
      <c r="Z215" s="39">
        <v>6.1230000000000002</v>
      </c>
      <c r="AA215" s="39">
        <v>8.3800000000000008</v>
      </c>
      <c r="AB215" s="39">
        <v>8.1820000000000004</v>
      </c>
      <c r="AC215" s="39">
        <v>6.45</v>
      </c>
      <c r="AD215" s="39">
        <v>36.079000000000001</v>
      </c>
      <c r="AE215" s="39">
        <v>4.9909999999999997</v>
      </c>
      <c r="AF215" s="39">
        <v>23.905999999999999</v>
      </c>
      <c r="AG215" s="39">
        <v>3.411</v>
      </c>
      <c r="AH215" s="39">
        <v>29.32</v>
      </c>
      <c r="AI215" s="39">
        <v>8.452</v>
      </c>
      <c r="AJ215" s="39">
        <v>10.71</v>
      </c>
      <c r="AK215" s="39">
        <v>6.5060000000000002</v>
      </c>
      <c r="AL215" s="39">
        <v>35.018000000000001</v>
      </c>
      <c r="AM215" s="39">
        <v>0.70599999999999996</v>
      </c>
      <c r="AN215" s="39">
        <v>2.9889999999999999</v>
      </c>
      <c r="AO215" s="39">
        <v>18.446999999999999</v>
      </c>
      <c r="AP215" s="39">
        <v>2.7669999999999999</v>
      </c>
      <c r="AQ215" s="39">
        <v>7.1959999999999997</v>
      </c>
      <c r="AR215" s="39">
        <v>17.687999999999999</v>
      </c>
      <c r="AS215" s="39">
        <v>4.601</v>
      </c>
      <c r="AT215" s="39">
        <v>21.385000000000002</v>
      </c>
      <c r="AU215" s="39">
        <v>13.832000000000001</v>
      </c>
      <c r="AV215" s="39">
        <v>13.538</v>
      </c>
      <c r="AW215" s="39">
        <v>11.281000000000001</v>
      </c>
      <c r="AX215" s="39">
        <v>5.0670000000000002</v>
      </c>
      <c r="AY215" s="39">
        <v>11.566000000000001</v>
      </c>
      <c r="AZ215" s="39">
        <v>3.1440000000000001</v>
      </c>
      <c r="BA215" s="39">
        <v>14.249000000000001</v>
      </c>
      <c r="BB215" s="39">
        <v>9.1820000000000004</v>
      </c>
      <c r="BC215" s="39">
        <v>3.706</v>
      </c>
      <c r="BD215" s="39">
        <v>2.8969999999999998</v>
      </c>
      <c r="BE215" s="39">
        <v>8.4979999999999993</v>
      </c>
      <c r="BF215" s="39">
        <v>27.594000000000001</v>
      </c>
      <c r="BG215" s="39">
        <v>7.58</v>
      </c>
      <c r="BH215" s="39">
        <v>14.997</v>
      </c>
      <c r="BI215" s="39">
        <v>20.605</v>
      </c>
      <c r="BJ215" s="39">
        <v>10.827</v>
      </c>
      <c r="BK215" s="39">
        <v>5.6959999999999997</v>
      </c>
    </row>
    <row r="216" spans="1:63" x14ac:dyDescent="0.2">
      <c r="A216" s="30">
        <f t="shared" si="32"/>
        <v>2030</v>
      </c>
      <c r="D216" s="30">
        <f t="shared" si="33"/>
        <v>2</v>
      </c>
      <c r="E216" s="30">
        <f t="shared" si="24"/>
        <v>50</v>
      </c>
      <c r="F216" s="30">
        <f t="shared" si="25"/>
        <v>49</v>
      </c>
      <c r="G216" s="30">
        <f t="shared" si="26"/>
        <v>13</v>
      </c>
      <c r="H216" s="30">
        <f t="shared" si="27"/>
        <v>1</v>
      </c>
      <c r="I216" s="30">
        <f t="shared" si="28"/>
        <v>0</v>
      </c>
      <c r="J216" s="30">
        <f t="shared" si="29"/>
        <v>0</v>
      </c>
      <c r="K216" s="30">
        <f t="shared" si="30"/>
        <v>0</v>
      </c>
      <c r="L216" s="30">
        <f t="shared" si="31"/>
        <v>9</v>
      </c>
      <c r="M216" s="38">
        <v>47727</v>
      </c>
      <c r="N216" s="39">
        <v>32.371000000000002</v>
      </c>
      <c r="O216" s="39">
        <v>1.278</v>
      </c>
      <c r="P216" s="39">
        <v>3.7440000000000002</v>
      </c>
      <c r="Q216" s="39">
        <v>15.984999999999999</v>
      </c>
      <c r="R216" s="39">
        <v>5.7619999999999996</v>
      </c>
      <c r="S216" s="39">
        <v>9.8360000000000003</v>
      </c>
      <c r="T216" s="39">
        <v>6.1970000000000001</v>
      </c>
      <c r="U216" s="39">
        <v>19.800999999999998</v>
      </c>
      <c r="V216" s="39">
        <v>4.5019999999999998</v>
      </c>
      <c r="W216" s="39">
        <v>11.641999999999999</v>
      </c>
      <c r="X216" s="39">
        <v>0.78200000000000003</v>
      </c>
      <c r="Y216" s="39">
        <v>5.5339999999999998</v>
      </c>
      <c r="Z216" s="39">
        <v>8.718</v>
      </c>
      <c r="AA216" s="39">
        <v>6.61</v>
      </c>
      <c r="AB216" s="39">
        <v>1.599</v>
      </c>
      <c r="AC216" s="39">
        <v>11.089</v>
      </c>
      <c r="AD216" s="39">
        <v>10.295999999999999</v>
      </c>
      <c r="AE216" s="39">
        <v>4.202</v>
      </c>
      <c r="AF216" s="39">
        <v>6.5209999999999999</v>
      </c>
      <c r="AG216" s="39">
        <v>5.2560000000000002</v>
      </c>
      <c r="AH216" s="39">
        <v>7.21</v>
      </c>
      <c r="AI216" s="39">
        <v>5.5620000000000003</v>
      </c>
      <c r="AJ216" s="39">
        <v>3.3359999999999999</v>
      </c>
      <c r="AK216" s="39">
        <v>7.9320000000000004</v>
      </c>
      <c r="AL216" s="39">
        <v>11.491</v>
      </c>
      <c r="AM216" s="39">
        <v>5.133</v>
      </c>
      <c r="AN216" s="39">
        <v>3.6080000000000001</v>
      </c>
      <c r="AO216" s="39">
        <v>7.0960000000000001</v>
      </c>
      <c r="AP216" s="39">
        <v>2.65</v>
      </c>
      <c r="AQ216" s="39">
        <v>3.9620000000000002</v>
      </c>
      <c r="AR216" s="39">
        <v>3.625</v>
      </c>
      <c r="AS216" s="39">
        <v>6.4889999999999999</v>
      </c>
      <c r="AT216" s="39">
        <v>6.4480000000000004</v>
      </c>
      <c r="AU216" s="39">
        <v>10.023999999999999</v>
      </c>
      <c r="AV216" s="39">
        <v>19.866</v>
      </c>
      <c r="AW216" s="39">
        <v>2.988</v>
      </c>
      <c r="AX216" s="39">
        <v>2.8639999999999999</v>
      </c>
      <c r="AY216" s="39">
        <v>9.3390000000000004</v>
      </c>
      <c r="AZ216" s="39">
        <v>2.7639999999999998</v>
      </c>
      <c r="BA216" s="39">
        <v>10.099</v>
      </c>
      <c r="BB216" s="39">
        <v>2.5390000000000001</v>
      </c>
      <c r="BC216" s="39">
        <v>6.1580000000000004</v>
      </c>
      <c r="BD216" s="39">
        <v>11.654</v>
      </c>
      <c r="BE216" s="39">
        <v>1.022</v>
      </c>
      <c r="BF216" s="39">
        <v>1.4239999999999999</v>
      </c>
      <c r="BG216" s="39">
        <v>16.7</v>
      </c>
      <c r="BH216" s="39">
        <v>3.335</v>
      </c>
      <c r="BI216" s="39">
        <v>53.612000000000002</v>
      </c>
      <c r="BJ216" s="39">
        <v>3.7679999999999998</v>
      </c>
      <c r="BK216" s="39">
        <v>8.9480000000000004</v>
      </c>
    </row>
    <row r="217" spans="1:63" x14ac:dyDescent="0.2">
      <c r="A217" s="30">
        <f t="shared" si="32"/>
        <v>2030</v>
      </c>
      <c r="D217" s="30">
        <f t="shared" si="33"/>
        <v>2</v>
      </c>
      <c r="E217" s="30">
        <f t="shared" si="24"/>
        <v>43</v>
      </c>
      <c r="F217" s="30">
        <f t="shared" si="25"/>
        <v>30</v>
      </c>
      <c r="G217" s="30">
        <f t="shared" si="26"/>
        <v>8</v>
      </c>
      <c r="H217" s="30">
        <f t="shared" si="27"/>
        <v>0</v>
      </c>
      <c r="I217" s="30">
        <f t="shared" si="28"/>
        <v>0</v>
      </c>
      <c r="J217" s="30">
        <f t="shared" si="29"/>
        <v>0</v>
      </c>
      <c r="K217" s="30">
        <f t="shared" si="30"/>
        <v>0</v>
      </c>
      <c r="L217" s="30">
        <f t="shared" si="31"/>
        <v>10</v>
      </c>
      <c r="M217" s="38">
        <v>47757</v>
      </c>
      <c r="N217" s="39">
        <v>1.875</v>
      </c>
      <c r="O217" s="39">
        <v>0.66900000000000004</v>
      </c>
      <c r="P217" s="39">
        <v>3.6070000000000002</v>
      </c>
      <c r="Q217" s="39">
        <v>0</v>
      </c>
      <c r="R217" s="39">
        <v>0.51400000000000001</v>
      </c>
      <c r="S217" s="39">
        <v>6.8179999999999996</v>
      </c>
      <c r="T217" s="39">
        <v>0.93200000000000005</v>
      </c>
      <c r="U217" s="39">
        <v>35.045999999999999</v>
      </c>
      <c r="V217" s="39">
        <v>4.3760000000000003</v>
      </c>
      <c r="W217" s="39">
        <v>0.79800000000000004</v>
      </c>
      <c r="X217" s="39">
        <v>3.3290000000000002</v>
      </c>
      <c r="Y217" s="39">
        <v>1.0189999999999999</v>
      </c>
      <c r="Z217" s="39">
        <v>1.599</v>
      </c>
      <c r="AA217" s="39">
        <v>1.9630000000000001</v>
      </c>
      <c r="AB217" s="39">
        <v>10.657999999999999</v>
      </c>
      <c r="AC217" s="39">
        <v>1.355</v>
      </c>
      <c r="AD217" s="39">
        <v>47.36</v>
      </c>
      <c r="AE217" s="39">
        <v>0.314</v>
      </c>
      <c r="AF217" s="39">
        <v>1.9139999999999999</v>
      </c>
      <c r="AG217" s="39">
        <v>6.4</v>
      </c>
      <c r="AH217" s="39">
        <v>1.29</v>
      </c>
      <c r="AI217" s="39">
        <v>0.10100000000000001</v>
      </c>
      <c r="AJ217" s="39">
        <v>5.327</v>
      </c>
      <c r="AK217" s="39">
        <v>0</v>
      </c>
      <c r="AL217" s="39">
        <v>0.17799999999999999</v>
      </c>
      <c r="AM217" s="39">
        <v>11.78</v>
      </c>
      <c r="AN217" s="39">
        <v>18.584</v>
      </c>
      <c r="AO217" s="39">
        <v>2.552</v>
      </c>
      <c r="AP217" s="39">
        <v>0</v>
      </c>
      <c r="AQ217" s="39">
        <v>6.1680000000000001</v>
      </c>
      <c r="AR217" s="39">
        <v>7.6230000000000002</v>
      </c>
      <c r="AS217" s="39">
        <v>0</v>
      </c>
      <c r="AT217" s="39">
        <v>11.394</v>
      </c>
      <c r="AU217" s="39">
        <v>3.573</v>
      </c>
      <c r="AV217" s="39">
        <v>8.5000000000000006E-2</v>
      </c>
      <c r="AW217" s="39">
        <v>2.2850000000000001</v>
      </c>
      <c r="AX217" s="39">
        <v>0.54400000000000004</v>
      </c>
      <c r="AY217" s="39">
        <v>11.371</v>
      </c>
      <c r="AZ217" s="39">
        <v>0</v>
      </c>
      <c r="BA217" s="39">
        <v>4.5620000000000003</v>
      </c>
      <c r="BB217" s="39">
        <v>0.69499999999999995</v>
      </c>
      <c r="BC217" s="39">
        <v>1.218</v>
      </c>
      <c r="BD217" s="39">
        <v>3.476</v>
      </c>
      <c r="BE217" s="39">
        <v>0</v>
      </c>
      <c r="BF217" s="39">
        <v>18.431000000000001</v>
      </c>
      <c r="BG217" s="39">
        <v>0.52400000000000002</v>
      </c>
      <c r="BH217" s="39">
        <v>0</v>
      </c>
      <c r="BI217" s="39">
        <v>7.1379999999999999</v>
      </c>
      <c r="BJ217" s="39">
        <v>0.61099999999999999</v>
      </c>
      <c r="BK217" s="39">
        <v>0.48899999999999999</v>
      </c>
    </row>
    <row r="218" spans="1:63" x14ac:dyDescent="0.2">
      <c r="A218" s="30">
        <f t="shared" si="32"/>
        <v>2030</v>
      </c>
      <c r="D218" s="30">
        <f t="shared" si="33"/>
        <v>0</v>
      </c>
      <c r="E218" s="30">
        <f t="shared" si="24"/>
        <v>20</v>
      </c>
      <c r="F218" s="30">
        <f t="shared" si="25"/>
        <v>11</v>
      </c>
      <c r="G218" s="30">
        <f t="shared" si="26"/>
        <v>1</v>
      </c>
      <c r="H218" s="30">
        <f t="shared" si="27"/>
        <v>0</v>
      </c>
      <c r="I218" s="30">
        <f t="shared" si="28"/>
        <v>0</v>
      </c>
      <c r="J218" s="30">
        <f t="shared" si="29"/>
        <v>0</v>
      </c>
      <c r="K218" s="30">
        <f t="shared" si="30"/>
        <v>0</v>
      </c>
      <c r="L218" s="30">
        <f t="shared" si="31"/>
        <v>11</v>
      </c>
      <c r="M218" s="38">
        <v>47788</v>
      </c>
      <c r="N218" s="39">
        <v>0</v>
      </c>
      <c r="O218" s="39">
        <v>1.617</v>
      </c>
      <c r="P218" s="39">
        <v>0</v>
      </c>
      <c r="Q218" s="39">
        <v>0</v>
      </c>
      <c r="R218" s="39">
        <v>0.622</v>
      </c>
      <c r="S218" s="39">
        <v>0</v>
      </c>
      <c r="T218" s="39">
        <v>8.2000000000000003E-2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39">
        <v>0</v>
      </c>
      <c r="AA218" s="39">
        <v>0.49199999999999999</v>
      </c>
      <c r="AB218" s="39">
        <v>0</v>
      </c>
      <c r="AC218" s="39">
        <v>2.875</v>
      </c>
      <c r="AD218" s="39">
        <v>0.88600000000000001</v>
      </c>
      <c r="AE218" s="39">
        <v>0</v>
      </c>
      <c r="AF218" s="39">
        <v>0</v>
      </c>
      <c r="AG218" s="39">
        <v>0.78600000000000003</v>
      </c>
      <c r="AH218" s="39">
        <v>0</v>
      </c>
      <c r="AI218" s="39">
        <v>1.1140000000000001</v>
      </c>
      <c r="AJ218" s="39">
        <v>0</v>
      </c>
      <c r="AK218" s="39">
        <v>0.66100000000000003</v>
      </c>
      <c r="AL218" s="39">
        <v>0</v>
      </c>
      <c r="AM218" s="39">
        <v>1.911</v>
      </c>
      <c r="AN218" s="39">
        <v>3.0529999999999999</v>
      </c>
      <c r="AO218" s="39">
        <v>0</v>
      </c>
      <c r="AP218" s="39">
        <v>0</v>
      </c>
      <c r="AQ218" s="39">
        <v>0.437</v>
      </c>
      <c r="AR218" s="39">
        <v>1.8979999999999999</v>
      </c>
      <c r="AS218" s="39">
        <v>0</v>
      </c>
      <c r="AT218" s="39">
        <v>0.94299999999999995</v>
      </c>
      <c r="AU218" s="39">
        <v>0</v>
      </c>
      <c r="AV218" s="39">
        <v>0</v>
      </c>
      <c r="AW218" s="39">
        <v>0.36299999999999999</v>
      </c>
      <c r="AX218" s="39">
        <v>0</v>
      </c>
      <c r="AY218" s="39">
        <v>0</v>
      </c>
      <c r="AZ218" s="39">
        <v>0</v>
      </c>
      <c r="BA218" s="39">
        <v>2.5449999999999999</v>
      </c>
      <c r="BB218" s="39">
        <v>3.7989999999999999</v>
      </c>
      <c r="BC218" s="39">
        <v>0</v>
      </c>
      <c r="BD218" s="39">
        <v>1.083</v>
      </c>
      <c r="BE218" s="39">
        <v>0</v>
      </c>
      <c r="BF218" s="39">
        <v>0</v>
      </c>
      <c r="BG218" s="39">
        <v>5.9039999999999999</v>
      </c>
      <c r="BH218" s="39">
        <v>17.818000000000001</v>
      </c>
      <c r="BI218" s="39">
        <v>0</v>
      </c>
      <c r="BJ218" s="39">
        <v>0</v>
      </c>
      <c r="BK218" s="39">
        <v>0</v>
      </c>
    </row>
    <row r="219" spans="1:63" x14ac:dyDescent="0.2">
      <c r="A219" s="30">
        <f t="shared" si="32"/>
        <v>2030</v>
      </c>
      <c r="D219" s="30">
        <f t="shared" si="33"/>
        <v>0</v>
      </c>
      <c r="E219" s="30">
        <f t="shared" si="24"/>
        <v>25</v>
      </c>
      <c r="F219" s="30">
        <f t="shared" si="25"/>
        <v>14</v>
      </c>
      <c r="G219" s="30">
        <f t="shared" si="26"/>
        <v>3</v>
      </c>
      <c r="H219" s="30">
        <f t="shared" si="27"/>
        <v>0</v>
      </c>
      <c r="I219" s="30">
        <f t="shared" si="28"/>
        <v>0</v>
      </c>
      <c r="J219" s="30">
        <f t="shared" si="29"/>
        <v>0</v>
      </c>
      <c r="K219" s="30">
        <f t="shared" si="30"/>
        <v>0</v>
      </c>
      <c r="L219" s="30">
        <f t="shared" si="31"/>
        <v>12</v>
      </c>
      <c r="M219" s="38">
        <v>47818</v>
      </c>
      <c r="N219" s="39">
        <v>0</v>
      </c>
      <c r="O219" s="39">
        <v>0.36299999999999999</v>
      </c>
      <c r="P219" s="39">
        <v>0.36199999999999999</v>
      </c>
      <c r="Q219" s="39">
        <v>2.69</v>
      </c>
      <c r="R219" s="39">
        <v>0</v>
      </c>
      <c r="S219" s="39">
        <v>1.038</v>
      </c>
      <c r="T219" s="39">
        <v>12.773</v>
      </c>
      <c r="U219" s="39">
        <v>0</v>
      </c>
      <c r="V219" s="39">
        <v>0</v>
      </c>
      <c r="W219" s="39">
        <v>0</v>
      </c>
      <c r="X219" s="39">
        <v>3.5750000000000002</v>
      </c>
      <c r="Y219" s="39">
        <v>0</v>
      </c>
      <c r="Z219" s="39">
        <v>0</v>
      </c>
      <c r="AA219" s="39">
        <v>0.18</v>
      </c>
      <c r="AB219" s="39">
        <v>0.06</v>
      </c>
      <c r="AC219" s="39">
        <v>0.64100000000000001</v>
      </c>
      <c r="AD219" s="39">
        <v>0</v>
      </c>
      <c r="AE219" s="39">
        <v>2.8519999999999999</v>
      </c>
      <c r="AF219" s="39">
        <v>1.806</v>
      </c>
      <c r="AG219" s="39">
        <v>0</v>
      </c>
      <c r="AH219" s="39">
        <v>0</v>
      </c>
      <c r="AI219" s="39">
        <v>6.617</v>
      </c>
      <c r="AJ219" s="39">
        <v>1.8779999999999999</v>
      </c>
      <c r="AK219" s="39">
        <v>0</v>
      </c>
      <c r="AL219" s="39">
        <v>0.95799999999999996</v>
      </c>
      <c r="AM219" s="39">
        <v>0</v>
      </c>
      <c r="AN219" s="39">
        <v>0</v>
      </c>
      <c r="AO219" s="39">
        <v>0.14199999999999999</v>
      </c>
      <c r="AP219" s="39">
        <v>0.83499999999999996</v>
      </c>
      <c r="AQ219" s="39">
        <v>4.3999999999999997E-2</v>
      </c>
      <c r="AR219" s="39">
        <v>0</v>
      </c>
      <c r="AS219" s="39">
        <v>0.47699999999999998</v>
      </c>
      <c r="AT219" s="39">
        <v>0</v>
      </c>
      <c r="AU219" s="39">
        <v>0</v>
      </c>
      <c r="AV219" s="39">
        <v>0</v>
      </c>
      <c r="AW219" s="39">
        <v>3.03</v>
      </c>
      <c r="AX219" s="39">
        <v>0</v>
      </c>
      <c r="AY219" s="39">
        <v>5.3659999999999997</v>
      </c>
      <c r="AZ219" s="39">
        <v>0</v>
      </c>
      <c r="BA219" s="39">
        <v>4.6280000000000001</v>
      </c>
      <c r="BB219" s="39">
        <v>0</v>
      </c>
      <c r="BC219" s="39">
        <v>0</v>
      </c>
      <c r="BD219" s="39">
        <v>5.6059999999999999</v>
      </c>
      <c r="BE219" s="39">
        <v>0</v>
      </c>
      <c r="BF219" s="39">
        <v>10.577999999999999</v>
      </c>
      <c r="BG219" s="39">
        <v>0</v>
      </c>
      <c r="BH219" s="39">
        <v>0</v>
      </c>
      <c r="BI219" s="39">
        <v>0.53200000000000003</v>
      </c>
      <c r="BJ219" s="39">
        <v>0</v>
      </c>
      <c r="BK219" s="39">
        <v>14.036</v>
      </c>
    </row>
    <row r="220" spans="1:63" x14ac:dyDescent="0.2">
      <c r="A220" s="30">
        <f t="shared" si="32"/>
        <v>2031</v>
      </c>
      <c r="D220" s="30">
        <f t="shared" si="33"/>
        <v>4</v>
      </c>
      <c r="E220" s="30">
        <f t="shared" ref="E220:E267" si="34">COUNTIF($N220:$BK220,"&gt;0")</f>
        <v>47</v>
      </c>
      <c r="F220" s="30">
        <f t="shared" ref="F220:F267" si="35">COUNTIF($N220:$BK220,"&gt;1")</f>
        <v>41</v>
      </c>
      <c r="G220" s="30">
        <f t="shared" ref="G220:G267" si="36">COUNTIF($N220:$BK220,"&gt;10")</f>
        <v>19</v>
      </c>
      <c r="H220" s="30">
        <f t="shared" ref="H220:H267" si="37">COUNTIF($N220:$BK220,"&gt;50")</f>
        <v>0</v>
      </c>
      <c r="I220" s="30">
        <f t="shared" ref="I220:I267" si="38">COUNTIF($N220:$BK220,"&gt;100")</f>
        <v>0</v>
      </c>
      <c r="J220" s="30">
        <f t="shared" ref="J220:J267" si="39">COUNTIF($N220:$BK220,"&gt;500")</f>
        <v>0</v>
      </c>
      <c r="K220" s="30">
        <f t="shared" ref="K220:K267" si="40">COUNTIF($N220:$BK220,"&gt;1000")</f>
        <v>0</v>
      </c>
      <c r="L220" s="30">
        <f t="shared" ref="L220:L267" si="41">MONTH(M220)</f>
        <v>1</v>
      </c>
      <c r="M220" s="38">
        <v>47849</v>
      </c>
      <c r="N220" s="39">
        <v>21.667999999999999</v>
      </c>
      <c r="O220" s="39">
        <v>0.27</v>
      </c>
      <c r="P220" s="39">
        <v>11.565</v>
      </c>
      <c r="Q220" s="39">
        <v>2.0070000000000001</v>
      </c>
      <c r="R220" s="39">
        <v>27.222999999999999</v>
      </c>
      <c r="S220" s="39">
        <v>0</v>
      </c>
      <c r="T220" s="39">
        <v>0</v>
      </c>
      <c r="U220" s="39">
        <v>16.341999999999999</v>
      </c>
      <c r="V220" s="39">
        <v>8.766</v>
      </c>
      <c r="W220" s="39">
        <v>9.8539999999999992</v>
      </c>
      <c r="X220" s="39">
        <v>4.3899999999999997</v>
      </c>
      <c r="Y220" s="39">
        <v>4.5179999999999998</v>
      </c>
      <c r="Z220" s="39">
        <v>2.2200000000000002</v>
      </c>
      <c r="AA220" s="39">
        <v>5.4779999999999998</v>
      </c>
      <c r="AB220" s="39">
        <v>36.241999999999997</v>
      </c>
      <c r="AC220" s="39">
        <v>0.124</v>
      </c>
      <c r="AD220" s="39">
        <v>0.221</v>
      </c>
      <c r="AE220" s="39">
        <v>31.513000000000002</v>
      </c>
      <c r="AF220" s="39">
        <v>0.71199999999999997</v>
      </c>
      <c r="AG220" s="39">
        <v>13.875999999999999</v>
      </c>
      <c r="AH220" s="39">
        <v>3.8479999999999999</v>
      </c>
      <c r="AI220" s="39">
        <v>13.964</v>
      </c>
      <c r="AJ220" s="39">
        <v>10.141999999999999</v>
      </c>
      <c r="AK220" s="39">
        <v>3.0819999999999999</v>
      </c>
      <c r="AL220" s="39">
        <v>3.8010000000000002</v>
      </c>
      <c r="AM220" s="39">
        <v>7.992</v>
      </c>
      <c r="AN220" s="39">
        <v>8.2739999999999991</v>
      </c>
      <c r="AO220" s="39">
        <v>16.044</v>
      </c>
      <c r="AP220" s="39">
        <v>13.137</v>
      </c>
      <c r="AQ220" s="39">
        <v>1.355</v>
      </c>
      <c r="AR220" s="39">
        <v>0</v>
      </c>
      <c r="AS220" s="39">
        <v>32.540999999999997</v>
      </c>
      <c r="AT220" s="39">
        <v>1.377</v>
      </c>
      <c r="AU220" s="39">
        <v>9.3829999999999991</v>
      </c>
      <c r="AV220" s="39">
        <v>11.829000000000001</v>
      </c>
      <c r="AW220" s="39">
        <v>0.83</v>
      </c>
      <c r="AX220" s="39">
        <v>12.564</v>
      </c>
      <c r="AY220" s="39">
        <v>3.8769999999999998</v>
      </c>
      <c r="AZ220" s="39">
        <v>2.153</v>
      </c>
      <c r="BA220" s="39">
        <v>15.045</v>
      </c>
      <c r="BB220" s="39">
        <v>20.338000000000001</v>
      </c>
      <c r="BC220" s="39">
        <v>1.696</v>
      </c>
      <c r="BD220" s="39">
        <v>3.5310000000000001</v>
      </c>
      <c r="BE220" s="39">
        <v>11.132</v>
      </c>
      <c r="BF220" s="39">
        <v>3.762</v>
      </c>
      <c r="BG220" s="39">
        <v>11.82</v>
      </c>
      <c r="BH220" s="39">
        <v>5.2329999999999997</v>
      </c>
      <c r="BI220" s="39">
        <v>5.5720000000000001</v>
      </c>
      <c r="BJ220" s="39">
        <v>20.98</v>
      </c>
      <c r="BK220" s="39">
        <v>2.3E-2</v>
      </c>
    </row>
    <row r="221" spans="1:63" x14ac:dyDescent="0.2">
      <c r="A221" s="30">
        <f t="shared" ref="A221:A267" si="42">YEAR(M221)</f>
        <v>2031</v>
      </c>
      <c r="D221" s="30">
        <f t="shared" ref="D221:D267" si="43">COUNTIF(N221:BK221,"&gt;25")</f>
        <v>0</v>
      </c>
      <c r="E221" s="30">
        <f t="shared" si="34"/>
        <v>28</v>
      </c>
      <c r="F221" s="30">
        <f t="shared" si="35"/>
        <v>21</v>
      </c>
      <c r="G221" s="30">
        <f t="shared" si="36"/>
        <v>3</v>
      </c>
      <c r="H221" s="30">
        <f t="shared" si="37"/>
        <v>0</v>
      </c>
      <c r="I221" s="30">
        <f t="shared" si="38"/>
        <v>0</v>
      </c>
      <c r="J221" s="30">
        <f t="shared" si="39"/>
        <v>0</v>
      </c>
      <c r="K221" s="30">
        <f t="shared" si="40"/>
        <v>0</v>
      </c>
      <c r="L221" s="30">
        <f t="shared" si="41"/>
        <v>2</v>
      </c>
      <c r="M221" s="38">
        <v>47880</v>
      </c>
      <c r="N221" s="39">
        <v>0</v>
      </c>
      <c r="O221" s="39">
        <v>4.29</v>
      </c>
      <c r="P221" s="39">
        <v>0</v>
      </c>
      <c r="Q221" s="39">
        <v>0.30599999999999999</v>
      </c>
      <c r="R221" s="39">
        <v>4.3760000000000003</v>
      </c>
      <c r="S221" s="39">
        <v>0</v>
      </c>
      <c r="T221" s="39">
        <v>0</v>
      </c>
      <c r="U221" s="39">
        <v>3.125</v>
      </c>
      <c r="V221" s="39">
        <v>0</v>
      </c>
      <c r="W221" s="39">
        <v>0.745</v>
      </c>
      <c r="X221" s="39">
        <v>0.77300000000000002</v>
      </c>
      <c r="Y221" s="39">
        <v>0</v>
      </c>
      <c r="Z221" s="39">
        <v>1.1279999999999999</v>
      </c>
      <c r="AA221" s="39">
        <v>0</v>
      </c>
      <c r="AB221" s="39">
        <v>6.226</v>
      </c>
      <c r="AC221" s="39">
        <v>0</v>
      </c>
      <c r="AD221" s="39">
        <v>0</v>
      </c>
      <c r="AE221" s="39">
        <v>2.298</v>
      </c>
      <c r="AF221" s="39">
        <v>0</v>
      </c>
      <c r="AG221" s="39">
        <v>0.21</v>
      </c>
      <c r="AH221" s="39">
        <v>6.7359999999999998</v>
      </c>
      <c r="AI221" s="39">
        <v>0</v>
      </c>
      <c r="AJ221" s="39">
        <v>0</v>
      </c>
      <c r="AK221" s="39">
        <v>10.576000000000001</v>
      </c>
      <c r="AL221" s="39">
        <v>2.23</v>
      </c>
      <c r="AM221" s="39">
        <v>0</v>
      </c>
      <c r="AN221" s="39">
        <v>1.18</v>
      </c>
      <c r="AO221" s="39">
        <v>3.7919999999999998</v>
      </c>
      <c r="AP221" s="39">
        <v>0</v>
      </c>
      <c r="AQ221" s="39">
        <v>0.91700000000000004</v>
      </c>
      <c r="AR221" s="39">
        <v>0</v>
      </c>
      <c r="AS221" s="39">
        <v>16.972000000000001</v>
      </c>
      <c r="AT221" s="39">
        <v>0</v>
      </c>
      <c r="AU221" s="39">
        <v>9.66</v>
      </c>
      <c r="AV221" s="39">
        <v>10.09</v>
      </c>
      <c r="AW221" s="39">
        <v>0</v>
      </c>
      <c r="AX221" s="39">
        <v>1.3720000000000001</v>
      </c>
      <c r="AY221" s="39">
        <v>0</v>
      </c>
      <c r="AZ221" s="39">
        <v>0</v>
      </c>
      <c r="BA221" s="39">
        <v>5.1369999999999996</v>
      </c>
      <c r="BB221" s="39">
        <v>1.0920000000000001</v>
      </c>
      <c r="BC221" s="39">
        <v>0.70899999999999996</v>
      </c>
      <c r="BD221" s="39">
        <v>1.583</v>
      </c>
      <c r="BE221" s="39">
        <v>0.48599999999999999</v>
      </c>
      <c r="BF221" s="39">
        <v>0</v>
      </c>
      <c r="BG221" s="39">
        <v>2.2639999999999998</v>
      </c>
      <c r="BH221" s="39">
        <v>0</v>
      </c>
      <c r="BI221" s="39">
        <v>1.119</v>
      </c>
      <c r="BJ221" s="39">
        <v>5.0389999999999997</v>
      </c>
      <c r="BK221" s="39">
        <v>0</v>
      </c>
    </row>
    <row r="222" spans="1:63" x14ac:dyDescent="0.2">
      <c r="A222" s="30">
        <f t="shared" si="42"/>
        <v>2031</v>
      </c>
      <c r="D222" s="30">
        <f t="shared" si="43"/>
        <v>0</v>
      </c>
      <c r="E222" s="30">
        <f t="shared" si="34"/>
        <v>42</v>
      </c>
      <c r="F222" s="30">
        <f t="shared" si="35"/>
        <v>28</v>
      </c>
      <c r="G222" s="30">
        <f t="shared" si="36"/>
        <v>2</v>
      </c>
      <c r="H222" s="30">
        <f t="shared" si="37"/>
        <v>0</v>
      </c>
      <c r="I222" s="30">
        <f t="shared" si="38"/>
        <v>0</v>
      </c>
      <c r="J222" s="30">
        <f t="shared" si="39"/>
        <v>0</v>
      </c>
      <c r="K222" s="30">
        <f t="shared" si="40"/>
        <v>0</v>
      </c>
      <c r="L222" s="30">
        <f t="shared" si="41"/>
        <v>3</v>
      </c>
      <c r="M222" s="38">
        <v>47908</v>
      </c>
      <c r="N222" s="39">
        <v>2.9020000000000001</v>
      </c>
      <c r="O222" s="39">
        <v>0.753</v>
      </c>
      <c r="P222" s="39">
        <v>1.0449999999999999</v>
      </c>
      <c r="Q222" s="39">
        <v>0</v>
      </c>
      <c r="R222" s="39">
        <v>0</v>
      </c>
      <c r="S222" s="39">
        <v>1.9259999999999999</v>
      </c>
      <c r="T222" s="39">
        <v>2.266</v>
      </c>
      <c r="U222" s="39">
        <v>0.3</v>
      </c>
      <c r="V222" s="39">
        <v>0.86299999999999999</v>
      </c>
      <c r="W222" s="39">
        <v>3.0720000000000001</v>
      </c>
      <c r="X222" s="39">
        <v>5.2679999999999998</v>
      </c>
      <c r="Y222" s="39">
        <v>0</v>
      </c>
      <c r="Z222" s="39">
        <v>12.3</v>
      </c>
      <c r="AA222" s="39">
        <v>1.2130000000000001</v>
      </c>
      <c r="AB222" s="39">
        <v>0.14099999999999999</v>
      </c>
      <c r="AC222" s="39">
        <v>0.17199999999999999</v>
      </c>
      <c r="AD222" s="39">
        <v>0</v>
      </c>
      <c r="AE222" s="39">
        <v>1.4139999999999999</v>
      </c>
      <c r="AF222" s="39">
        <v>7.2229999999999999</v>
      </c>
      <c r="AG222" s="39">
        <v>0</v>
      </c>
      <c r="AH222" s="39">
        <v>0.57099999999999995</v>
      </c>
      <c r="AI222" s="39">
        <v>1.38</v>
      </c>
      <c r="AJ222" s="39">
        <v>0.25600000000000001</v>
      </c>
      <c r="AK222" s="39">
        <v>3.1259999999999999</v>
      </c>
      <c r="AL222" s="39">
        <v>0</v>
      </c>
      <c r="AM222" s="39">
        <v>4.5659999999999998</v>
      </c>
      <c r="AN222" s="39">
        <v>1.9410000000000001</v>
      </c>
      <c r="AO222" s="39">
        <v>2.3980000000000001</v>
      </c>
      <c r="AP222" s="39">
        <v>2.5569999999999999</v>
      </c>
      <c r="AQ222" s="39">
        <v>0</v>
      </c>
      <c r="AR222" s="39">
        <v>0.83899999999999997</v>
      </c>
      <c r="AS222" s="39">
        <v>2.0710000000000002</v>
      </c>
      <c r="AT222" s="39">
        <v>0.96199999999999997</v>
      </c>
      <c r="AU222" s="39">
        <v>2.9220000000000002</v>
      </c>
      <c r="AV222" s="39">
        <v>3.08</v>
      </c>
      <c r="AW222" s="39">
        <v>0.26800000000000002</v>
      </c>
      <c r="AX222" s="39">
        <v>0.41499999999999998</v>
      </c>
      <c r="AY222" s="39">
        <v>4.585</v>
      </c>
      <c r="AZ222" s="39">
        <v>9.44</v>
      </c>
      <c r="BA222" s="39">
        <v>0.79800000000000004</v>
      </c>
      <c r="BB222" s="39">
        <v>6.6920000000000002</v>
      </c>
      <c r="BC222" s="39">
        <v>1.9690000000000001</v>
      </c>
      <c r="BD222" s="39">
        <v>15.481</v>
      </c>
      <c r="BE222" s="39">
        <v>0</v>
      </c>
      <c r="BF222" s="39">
        <v>1.3140000000000001</v>
      </c>
      <c r="BG222" s="39">
        <v>0.98099999999999998</v>
      </c>
      <c r="BH222" s="39">
        <v>1.21</v>
      </c>
      <c r="BI222" s="39">
        <v>0.69899999999999995</v>
      </c>
      <c r="BJ222" s="39">
        <v>1.655</v>
      </c>
      <c r="BK222" s="39">
        <v>3.782</v>
      </c>
    </row>
    <row r="223" spans="1:63" x14ac:dyDescent="0.2">
      <c r="A223" s="30">
        <f t="shared" si="42"/>
        <v>2031</v>
      </c>
      <c r="D223" s="30">
        <f t="shared" si="43"/>
        <v>0</v>
      </c>
      <c r="E223" s="30">
        <f t="shared" si="34"/>
        <v>7</v>
      </c>
      <c r="F223" s="30">
        <f t="shared" si="35"/>
        <v>1</v>
      </c>
      <c r="G223" s="30">
        <f t="shared" si="36"/>
        <v>0</v>
      </c>
      <c r="H223" s="30">
        <f t="shared" si="37"/>
        <v>0</v>
      </c>
      <c r="I223" s="30">
        <f t="shared" si="38"/>
        <v>0</v>
      </c>
      <c r="J223" s="30">
        <f t="shared" si="39"/>
        <v>0</v>
      </c>
      <c r="K223" s="30">
        <f t="shared" si="40"/>
        <v>0</v>
      </c>
      <c r="L223" s="30">
        <f t="shared" si="41"/>
        <v>4</v>
      </c>
      <c r="M223" s="38">
        <v>47939</v>
      </c>
      <c r="N223" s="39">
        <v>1.4750000000000001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0.29099999999999998</v>
      </c>
      <c r="AB223" s="39">
        <v>8.3000000000000004E-2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0.77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0</v>
      </c>
      <c r="AV223" s="39">
        <v>0</v>
      </c>
      <c r="AW223" s="39">
        <v>0</v>
      </c>
      <c r="AX223" s="39">
        <v>0</v>
      </c>
      <c r="AY223" s="39">
        <v>0</v>
      </c>
      <c r="AZ223" s="39">
        <v>0</v>
      </c>
      <c r="BA223" s="39">
        <v>0.25</v>
      </c>
      <c r="BB223" s="39">
        <v>0</v>
      </c>
      <c r="BC223" s="39">
        <v>0.74</v>
      </c>
      <c r="BD223" s="39">
        <v>0</v>
      </c>
      <c r="BE223" s="39">
        <v>8.7999999999999995E-2</v>
      </c>
      <c r="BF223" s="39">
        <v>0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</row>
    <row r="224" spans="1:63" x14ac:dyDescent="0.2">
      <c r="A224" s="30">
        <f t="shared" si="42"/>
        <v>2031</v>
      </c>
      <c r="D224" s="30">
        <f t="shared" si="43"/>
        <v>0</v>
      </c>
      <c r="E224" s="30">
        <f t="shared" si="34"/>
        <v>11</v>
      </c>
      <c r="F224" s="30">
        <f t="shared" si="35"/>
        <v>1</v>
      </c>
      <c r="G224" s="30">
        <f t="shared" si="36"/>
        <v>0</v>
      </c>
      <c r="H224" s="30">
        <f t="shared" si="37"/>
        <v>0</v>
      </c>
      <c r="I224" s="30">
        <f t="shared" si="38"/>
        <v>0</v>
      </c>
      <c r="J224" s="30">
        <f t="shared" si="39"/>
        <v>0</v>
      </c>
      <c r="K224" s="30">
        <f t="shared" si="40"/>
        <v>0</v>
      </c>
      <c r="L224" s="30">
        <f t="shared" si="41"/>
        <v>5</v>
      </c>
      <c r="M224" s="38">
        <v>47969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0.65700000000000003</v>
      </c>
      <c r="W224" s="39">
        <v>0</v>
      </c>
      <c r="X224" s="39">
        <v>0.53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0.434</v>
      </c>
      <c r="AG224" s="39">
        <v>0</v>
      </c>
      <c r="AH224" s="39">
        <v>0</v>
      </c>
      <c r="AI224" s="39">
        <v>0</v>
      </c>
      <c r="AJ224" s="39">
        <v>0.53200000000000003</v>
      </c>
      <c r="AK224" s="39">
        <v>0</v>
      </c>
      <c r="AL224" s="39">
        <v>1.8140000000000001</v>
      </c>
      <c r="AM224" s="39">
        <v>0</v>
      </c>
      <c r="AN224" s="39">
        <v>0.128</v>
      </c>
      <c r="AO224" s="39">
        <v>0</v>
      </c>
      <c r="AP224" s="39">
        <v>0.58499999999999996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9.8000000000000004E-2</v>
      </c>
      <c r="AZ224" s="39">
        <v>0</v>
      </c>
      <c r="BA224" s="39">
        <v>0.499</v>
      </c>
      <c r="BB224" s="39">
        <v>0</v>
      </c>
      <c r="BC224" s="39">
        <v>0</v>
      </c>
      <c r="BD224" s="39">
        <v>0.71099999999999997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0.46200000000000002</v>
      </c>
    </row>
    <row r="225" spans="1:63" x14ac:dyDescent="0.2">
      <c r="A225" s="30">
        <f t="shared" si="42"/>
        <v>2031</v>
      </c>
      <c r="D225" s="30">
        <f t="shared" si="43"/>
        <v>0</v>
      </c>
      <c r="E225" s="30">
        <f t="shared" si="34"/>
        <v>28</v>
      </c>
      <c r="F225" s="30">
        <f t="shared" si="35"/>
        <v>13</v>
      </c>
      <c r="G225" s="30">
        <f t="shared" si="36"/>
        <v>0</v>
      </c>
      <c r="H225" s="30">
        <f t="shared" si="37"/>
        <v>0</v>
      </c>
      <c r="I225" s="30">
        <f t="shared" si="38"/>
        <v>0</v>
      </c>
      <c r="J225" s="30">
        <f t="shared" si="39"/>
        <v>0</v>
      </c>
      <c r="K225" s="30">
        <f t="shared" si="40"/>
        <v>0</v>
      </c>
      <c r="L225" s="30">
        <f t="shared" si="41"/>
        <v>6</v>
      </c>
      <c r="M225" s="38">
        <v>48000</v>
      </c>
      <c r="N225" s="39">
        <v>0</v>
      </c>
      <c r="O225" s="39">
        <v>6.9610000000000003</v>
      </c>
      <c r="P225" s="39">
        <v>0.51700000000000002</v>
      </c>
      <c r="Q225" s="39">
        <v>0.44800000000000001</v>
      </c>
      <c r="R225" s="39">
        <v>0.188</v>
      </c>
      <c r="S225" s="39">
        <v>0</v>
      </c>
      <c r="T225" s="39">
        <v>0.91</v>
      </c>
      <c r="U225" s="39">
        <v>0</v>
      </c>
      <c r="V225" s="39">
        <v>2.1819999999999999</v>
      </c>
      <c r="W225" s="39">
        <v>0</v>
      </c>
      <c r="X225" s="39">
        <v>0.70199999999999996</v>
      </c>
      <c r="Y225" s="39">
        <v>0.66200000000000003</v>
      </c>
      <c r="Z225" s="39">
        <v>7.2999999999999995E-2</v>
      </c>
      <c r="AA225" s="39">
        <v>0</v>
      </c>
      <c r="AB225" s="39">
        <v>0</v>
      </c>
      <c r="AC225" s="39">
        <v>2.25</v>
      </c>
      <c r="AD225" s="39">
        <v>0.95499999999999996</v>
      </c>
      <c r="AE225" s="39">
        <v>9.9000000000000005E-2</v>
      </c>
      <c r="AF225" s="39">
        <v>0</v>
      </c>
      <c r="AG225" s="39">
        <v>0.90500000000000003</v>
      </c>
      <c r="AH225" s="39">
        <v>0</v>
      </c>
      <c r="AI225" s="39">
        <v>0.32</v>
      </c>
      <c r="AJ225" s="39">
        <v>3.9180000000000001</v>
      </c>
      <c r="AK225" s="39">
        <v>0</v>
      </c>
      <c r="AL225" s="39">
        <v>0</v>
      </c>
      <c r="AM225" s="39">
        <v>4.5350000000000001</v>
      </c>
      <c r="AN225" s="39">
        <v>0.86199999999999999</v>
      </c>
      <c r="AO225" s="39">
        <v>0</v>
      </c>
      <c r="AP225" s="39">
        <v>0</v>
      </c>
      <c r="AQ225" s="39">
        <v>2.0169999999999999</v>
      </c>
      <c r="AR225" s="39">
        <v>0.47499999999999998</v>
      </c>
      <c r="AS225" s="39">
        <v>0</v>
      </c>
      <c r="AT225" s="39">
        <v>0</v>
      </c>
      <c r="AU225" s="39">
        <v>1.355</v>
      </c>
      <c r="AV225" s="39">
        <v>0</v>
      </c>
      <c r="AW225" s="39">
        <v>0.58399999999999996</v>
      </c>
      <c r="AX225" s="39">
        <v>3.3519999999999999</v>
      </c>
      <c r="AY225" s="39">
        <v>0</v>
      </c>
      <c r="AZ225" s="39">
        <v>1.6759999999999999</v>
      </c>
      <c r="BA225" s="39">
        <v>0</v>
      </c>
      <c r="BB225" s="39">
        <v>1.3380000000000001</v>
      </c>
      <c r="BC225" s="39">
        <v>0</v>
      </c>
      <c r="BD225" s="39">
        <v>0</v>
      </c>
      <c r="BE225" s="39">
        <v>2.024</v>
      </c>
      <c r="BF225" s="39">
        <v>0</v>
      </c>
      <c r="BG225" s="39">
        <v>0</v>
      </c>
      <c r="BH225" s="39">
        <v>4.9000000000000002E-2</v>
      </c>
      <c r="BI225" s="39">
        <v>2.1739999999999999</v>
      </c>
      <c r="BJ225" s="39">
        <v>0</v>
      </c>
      <c r="BK225" s="39">
        <v>1.5409999999999999</v>
      </c>
    </row>
    <row r="226" spans="1:63" x14ac:dyDescent="0.2">
      <c r="A226" s="30">
        <f t="shared" si="42"/>
        <v>2031</v>
      </c>
      <c r="D226" s="30">
        <f t="shared" si="43"/>
        <v>27</v>
      </c>
      <c r="E226" s="30">
        <f t="shared" si="34"/>
        <v>50</v>
      </c>
      <c r="F226" s="30">
        <f t="shared" si="35"/>
        <v>50</v>
      </c>
      <c r="G226" s="30">
        <f t="shared" si="36"/>
        <v>42</v>
      </c>
      <c r="H226" s="30">
        <f t="shared" si="37"/>
        <v>7</v>
      </c>
      <c r="I226" s="30">
        <f t="shared" si="38"/>
        <v>0</v>
      </c>
      <c r="J226" s="30">
        <f t="shared" si="39"/>
        <v>0</v>
      </c>
      <c r="K226" s="30">
        <f t="shared" si="40"/>
        <v>0</v>
      </c>
      <c r="L226" s="30">
        <f t="shared" si="41"/>
        <v>7</v>
      </c>
      <c r="M226" s="38">
        <v>48030</v>
      </c>
      <c r="N226" s="39">
        <v>28.120999999999999</v>
      </c>
      <c r="O226" s="39">
        <v>30.285</v>
      </c>
      <c r="P226" s="39">
        <v>36.600999999999999</v>
      </c>
      <c r="Q226" s="39">
        <v>17.79</v>
      </c>
      <c r="R226" s="39">
        <v>62.063000000000002</v>
      </c>
      <c r="S226" s="39">
        <v>3.66</v>
      </c>
      <c r="T226" s="39">
        <v>54.837000000000003</v>
      </c>
      <c r="U226" s="39">
        <v>7.7069999999999999</v>
      </c>
      <c r="V226" s="39">
        <v>26.951000000000001</v>
      </c>
      <c r="W226" s="39">
        <v>28.907</v>
      </c>
      <c r="X226" s="39">
        <v>22.422999999999998</v>
      </c>
      <c r="Y226" s="39">
        <v>32.369999999999997</v>
      </c>
      <c r="Z226" s="39">
        <v>32.811999999999998</v>
      </c>
      <c r="AA226" s="39">
        <v>20.722000000000001</v>
      </c>
      <c r="AB226" s="39">
        <v>47.34</v>
      </c>
      <c r="AC226" s="39">
        <v>9.3710000000000004</v>
      </c>
      <c r="AD226" s="39">
        <v>6.6349999999999998</v>
      </c>
      <c r="AE226" s="39">
        <v>71.331999999999994</v>
      </c>
      <c r="AF226" s="39">
        <v>50.31</v>
      </c>
      <c r="AG226" s="39">
        <v>9.5180000000000007</v>
      </c>
      <c r="AH226" s="39">
        <v>9.1349999999999998</v>
      </c>
      <c r="AI226" s="39">
        <v>50.500999999999998</v>
      </c>
      <c r="AJ226" s="39">
        <v>22.085999999999999</v>
      </c>
      <c r="AK226" s="39">
        <v>31.696999999999999</v>
      </c>
      <c r="AL226" s="39">
        <v>22.305</v>
      </c>
      <c r="AM226" s="39">
        <v>32.521000000000001</v>
      </c>
      <c r="AN226" s="39">
        <v>31.867999999999999</v>
      </c>
      <c r="AO226" s="39">
        <v>24.664999999999999</v>
      </c>
      <c r="AP226" s="39">
        <v>34.465000000000003</v>
      </c>
      <c r="AQ226" s="39">
        <v>21.471</v>
      </c>
      <c r="AR226" s="39">
        <v>4.8659999999999997</v>
      </c>
      <c r="AS226" s="39">
        <v>64.138000000000005</v>
      </c>
      <c r="AT226" s="39">
        <v>13.172000000000001</v>
      </c>
      <c r="AU226" s="39">
        <v>42.509</v>
      </c>
      <c r="AV226" s="39">
        <v>29.478000000000002</v>
      </c>
      <c r="AW226" s="39">
        <v>22.991</v>
      </c>
      <c r="AX226" s="39">
        <v>75.350999999999999</v>
      </c>
      <c r="AY226" s="39">
        <v>2.0409999999999999</v>
      </c>
      <c r="AZ226" s="39">
        <v>15.545</v>
      </c>
      <c r="BA226" s="39">
        <v>49.814</v>
      </c>
      <c r="BB226" s="39">
        <v>16.591999999999999</v>
      </c>
      <c r="BC226" s="39">
        <v>44.895000000000003</v>
      </c>
      <c r="BD226" s="39">
        <v>42.377000000000002</v>
      </c>
      <c r="BE226" s="39">
        <v>14.076000000000001</v>
      </c>
      <c r="BF226" s="39">
        <v>22.728000000000002</v>
      </c>
      <c r="BG226" s="39">
        <v>30.132000000000001</v>
      </c>
      <c r="BH226" s="39">
        <v>42.005000000000003</v>
      </c>
      <c r="BI226" s="39">
        <v>11.538</v>
      </c>
      <c r="BJ226" s="39">
        <v>31.545000000000002</v>
      </c>
      <c r="BK226" s="39">
        <v>21.119</v>
      </c>
    </row>
    <row r="227" spans="1:63" x14ac:dyDescent="0.2">
      <c r="A227" s="30">
        <f t="shared" si="42"/>
        <v>2031</v>
      </c>
      <c r="D227" s="30">
        <f t="shared" si="43"/>
        <v>1</v>
      </c>
      <c r="E227" s="30">
        <f t="shared" si="34"/>
        <v>50</v>
      </c>
      <c r="F227" s="30">
        <f t="shared" si="35"/>
        <v>46</v>
      </c>
      <c r="G227" s="30">
        <f t="shared" si="36"/>
        <v>6</v>
      </c>
      <c r="H227" s="30">
        <f t="shared" si="37"/>
        <v>0</v>
      </c>
      <c r="I227" s="30">
        <f t="shared" si="38"/>
        <v>0</v>
      </c>
      <c r="J227" s="30">
        <f t="shared" si="39"/>
        <v>0</v>
      </c>
      <c r="K227" s="30">
        <f t="shared" si="40"/>
        <v>0</v>
      </c>
      <c r="L227" s="30">
        <f t="shared" si="41"/>
        <v>8</v>
      </c>
      <c r="M227" s="38">
        <v>48061</v>
      </c>
      <c r="N227" s="39">
        <v>4.74</v>
      </c>
      <c r="O227" s="39">
        <v>1.5780000000000001</v>
      </c>
      <c r="P227" s="39">
        <v>1.931</v>
      </c>
      <c r="Q227" s="39">
        <v>3.3849999999999998</v>
      </c>
      <c r="R227" s="39">
        <v>2.5459999999999998</v>
      </c>
      <c r="S227" s="39">
        <v>5.3979999999999997</v>
      </c>
      <c r="T227" s="39">
        <v>8.6989999999999998</v>
      </c>
      <c r="U227" s="39">
        <v>1.55</v>
      </c>
      <c r="V227" s="39">
        <v>2.2389999999999999</v>
      </c>
      <c r="W227" s="39">
        <v>10.295999999999999</v>
      </c>
      <c r="X227" s="39">
        <v>26.001000000000001</v>
      </c>
      <c r="Y227" s="39">
        <v>8.8999999999999996E-2</v>
      </c>
      <c r="Z227" s="39">
        <v>6.0069999999999997</v>
      </c>
      <c r="AA227" s="39">
        <v>1.37</v>
      </c>
      <c r="AB227" s="39">
        <v>6.7930000000000001</v>
      </c>
      <c r="AC227" s="39">
        <v>3.2679999999999998</v>
      </c>
      <c r="AD227" s="39">
        <v>5.0250000000000004</v>
      </c>
      <c r="AE227" s="39">
        <v>0.23799999999999999</v>
      </c>
      <c r="AF227" s="39">
        <v>5.97</v>
      </c>
      <c r="AG227" s="39">
        <v>4.0359999999999996</v>
      </c>
      <c r="AH227" s="39">
        <v>13.576000000000001</v>
      </c>
      <c r="AI227" s="39">
        <v>4.5549999999999997</v>
      </c>
      <c r="AJ227" s="39">
        <v>3.5609999999999999</v>
      </c>
      <c r="AK227" s="39">
        <v>3.7280000000000002</v>
      </c>
      <c r="AL227" s="39">
        <v>3.2879999999999998</v>
      </c>
      <c r="AM227" s="39">
        <v>3.3370000000000002</v>
      </c>
      <c r="AN227" s="39">
        <v>5.79</v>
      </c>
      <c r="AO227" s="39">
        <v>1.9650000000000001</v>
      </c>
      <c r="AP227" s="39">
        <v>1.607</v>
      </c>
      <c r="AQ227" s="39">
        <v>5.2830000000000004</v>
      </c>
      <c r="AR227" s="39">
        <v>6.2720000000000002</v>
      </c>
      <c r="AS227" s="39">
        <v>3.125</v>
      </c>
      <c r="AT227" s="39">
        <v>4.3920000000000003</v>
      </c>
      <c r="AU227" s="39">
        <v>16.64</v>
      </c>
      <c r="AV227" s="39">
        <v>6.7359999999999998</v>
      </c>
      <c r="AW227" s="39">
        <v>0.92400000000000004</v>
      </c>
      <c r="AX227" s="39">
        <v>3.3140000000000001</v>
      </c>
      <c r="AY227" s="39">
        <v>2.5960000000000001</v>
      </c>
      <c r="AZ227" s="39">
        <v>4.9859999999999998</v>
      </c>
      <c r="BA227" s="39">
        <v>0.77900000000000003</v>
      </c>
      <c r="BB227" s="39">
        <v>16.023</v>
      </c>
      <c r="BC227" s="39">
        <v>1.6850000000000001</v>
      </c>
      <c r="BD227" s="39">
        <v>3.2669999999999999</v>
      </c>
      <c r="BE227" s="39">
        <v>6.4089999999999998</v>
      </c>
      <c r="BF227" s="39">
        <v>3.9289999999999998</v>
      </c>
      <c r="BG227" s="39">
        <v>4.5129999999999999</v>
      </c>
      <c r="BH227" s="39">
        <v>15.134</v>
      </c>
      <c r="BI227" s="39">
        <v>5.3579999999999997</v>
      </c>
      <c r="BJ227" s="39">
        <v>2.1789999999999998</v>
      </c>
      <c r="BK227" s="39">
        <v>2.2210000000000001</v>
      </c>
    </row>
    <row r="228" spans="1:63" x14ac:dyDescent="0.2">
      <c r="A228" s="30">
        <f t="shared" si="42"/>
        <v>2031</v>
      </c>
      <c r="D228" s="30">
        <f t="shared" si="43"/>
        <v>10</v>
      </c>
      <c r="E228" s="30">
        <f t="shared" si="34"/>
        <v>50</v>
      </c>
      <c r="F228" s="30">
        <f t="shared" si="35"/>
        <v>50</v>
      </c>
      <c r="G228" s="30">
        <f t="shared" si="36"/>
        <v>27</v>
      </c>
      <c r="H228" s="30">
        <f t="shared" si="37"/>
        <v>1</v>
      </c>
      <c r="I228" s="30">
        <f t="shared" si="38"/>
        <v>0</v>
      </c>
      <c r="J228" s="30">
        <f t="shared" si="39"/>
        <v>0</v>
      </c>
      <c r="K228" s="30">
        <f t="shared" si="40"/>
        <v>0</v>
      </c>
      <c r="L228" s="30">
        <f t="shared" si="41"/>
        <v>9</v>
      </c>
      <c r="M228" s="38">
        <v>48092</v>
      </c>
      <c r="N228" s="39">
        <v>18.739000000000001</v>
      </c>
      <c r="O228" s="39">
        <v>4.2240000000000002</v>
      </c>
      <c r="P228" s="39">
        <v>7.7519999999999998</v>
      </c>
      <c r="Q228" s="39">
        <v>18.568000000000001</v>
      </c>
      <c r="R228" s="39">
        <v>34.515999999999998</v>
      </c>
      <c r="S228" s="39">
        <v>4.2149999999999999</v>
      </c>
      <c r="T228" s="39">
        <v>11.936</v>
      </c>
      <c r="U228" s="39">
        <v>27.475999999999999</v>
      </c>
      <c r="V228" s="39">
        <v>27.943999999999999</v>
      </c>
      <c r="W228" s="39">
        <v>4.5170000000000003</v>
      </c>
      <c r="X228" s="39">
        <v>29.937000000000001</v>
      </c>
      <c r="Y228" s="39">
        <v>12.103</v>
      </c>
      <c r="Z228" s="39">
        <v>4.3849999999999998</v>
      </c>
      <c r="AA228" s="39">
        <v>19.62</v>
      </c>
      <c r="AB228" s="39">
        <v>3.63</v>
      </c>
      <c r="AC228" s="39">
        <v>30.675999999999998</v>
      </c>
      <c r="AD228" s="39">
        <v>1.8819999999999999</v>
      </c>
      <c r="AE228" s="39">
        <v>17.18</v>
      </c>
      <c r="AF228" s="39">
        <v>1.8460000000000001</v>
      </c>
      <c r="AG228" s="39">
        <v>17.472000000000001</v>
      </c>
      <c r="AH228" s="39">
        <v>8.8979999999999997</v>
      </c>
      <c r="AI228" s="39">
        <v>20.919</v>
      </c>
      <c r="AJ228" s="39">
        <v>5.7320000000000002</v>
      </c>
      <c r="AK228" s="39">
        <v>23.215</v>
      </c>
      <c r="AL228" s="39">
        <v>7.6239999999999997</v>
      </c>
      <c r="AM228" s="39">
        <v>11.622</v>
      </c>
      <c r="AN228" s="39">
        <v>3.9249999999999998</v>
      </c>
      <c r="AO228" s="39">
        <v>16.974</v>
      </c>
      <c r="AP228" s="39">
        <v>3.919</v>
      </c>
      <c r="AQ228" s="39">
        <v>18.507999999999999</v>
      </c>
      <c r="AR228" s="39">
        <v>79.998000000000005</v>
      </c>
      <c r="AS228" s="39">
        <v>4.3529999999999998</v>
      </c>
      <c r="AT228" s="39">
        <v>9.3879999999999999</v>
      </c>
      <c r="AU228" s="39">
        <v>11.297000000000001</v>
      </c>
      <c r="AV228" s="39">
        <v>19.027000000000001</v>
      </c>
      <c r="AW228" s="39">
        <v>6.2149999999999999</v>
      </c>
      <c r="AX228" s="39">
        <v>2.13</v>
      </c>
      <c r="AY228" s="39">
        <v>28.042999999999999</v>
      </c>
      <c r="AZ228" s="39">
        <v>3.74</v>
      </c>
      <c r="BA228" s="39">
        <v>27.571999999999999</v>
      </c>
      <c r="BB228" s="39">
        <v>17.600999999999999</v>
      </c>
      <c r="BC228" s="39">
        <v>8.23</v>
      </c>
      <c r="BD228" s="39">
        <v>3.9550000000000001</v>
      </c>
      <c r="BE228" s="39">
        <v>13.537000000000001</v>
      </c>
      <c r="BF228" s="39">
        <v>7.2110000000000003</v>
      </c>
      <c r="BG228" s="39">
        <v>12.443</v>
      </c>
      <c r="BH228" s="39">
        <v>6.5540000000000003</v>
      </c>
      <c r="BI228" s="39">
        <v>40.625</v>
      </c>
      <c r="BJ228" s="39">
        <v>29.731999999999999</v>
      </c>
      <c r="BK228" s="39">
        <v>2.1579999999999999</v>
      </c>
    </row>
    <row r="229" spans="1:63" x14ac:dyDescent="0.2">
      <c r="A229" s="30">
        <f t="shared" si="42"/>
        <v>2031</v>
      </c>
      <c r="D229" s="30">
        <f t="shared" si="43"/>
        <v>4</v>
      </c>
      <c r="E229" s="30">
        <f t="shared" si="34"/>
        <v>49</v>
      </c>
      <c r="F229" s="30">
        <f t="shared" si="35"/>
        <v>44</v>
      </c>
      <c r="G229" s="30">
        <f t="shared" si="36"/>
        <v>13</v>
      </c>
      <c r="H229" s="30">
        <f t="shared" si="37"/>
        <v>0</v>
      </c>
      <c r="I229" s="30">
        <f t="shared" si="38"/>
        <v>0</v>
      </c>
      <c r="J229" s="30">
        <f t="shared" si="39"/>
        <v>0</v>
      </c>
      <c r="K229" s="30">
        <f t="shared" si="40"/>
        <v>0</v>
      </c>
      <c r="L229" s="30">
        <f t="shared" si="41"/>
        <v>10</v>
      </c>
      <c r="M229" s="38">
        <v>48122</v>
      </c>
      <c r="N229" s="39">
        <v>5.1639999999999997</v>
      </c>
      <c r="O229" s="39">
        <v>2.5259999999999998</v>
      </c>
      <c r="P229" s="39">
        <v>10.134</v>
      </c>
      <c r="Q229" s="39">
        <v>2.1309999999999998</v>
      </c>
      <c r="R229" s="39">
        <v>3.4830000000000001</v>
      </c>
      <c r="S229" s="39">
        <v>2.6880000000000002</v>
      </c>
      <c r="T229" s="39">
        <v>5.9089999999999998</v>
      </c>
      <c r="U229" s="39">
        <v>39.088999999999999</v>
      </c>
      <c r="V229" s="39">
        <v>26.155000000000001</v>
      </c>
      <c r="W229" s="39">
        <v>0.48599999999999999</v>
      </c>
      <c r="X229" s="39">
        <v>13.606999999999999</v>
      </c>
      <c r="Y229" s="39">
        <v>0.81599999999999995</v>
      </c>
      <c r="Z229" s="39">
        <v>2.2400000000000002</v>
      </c>
      <c r="AA229" s="39">
        <v>8.2650000000000006</v>
      </c>
      <c r="AB229" s="39">
        <v>1.954</v>
      </c>
      <c r="AC229" s="39">
        <v>6.61</v>
      </c>
      <c r="AD229" s="39">
        <v>32.677999999999997</v>
      </c>
      <c r="AE229" s="39">
        <v>1.3560000000000001</v>
      </c>
      <c r="AF229" s="39">
        <v>2.919</v>
      </c>
      <c r="AG229" s="39">
        <v>17.303000000000001</v>
      </c>
      <c r="AH229" s="39">
        <v>2.6429999999999998</v>
      </c>
      <c r="AI229" s="39">
        <v>3.843</v>
      </c>
      <c r="AJ229" s="39">
        <v>0</v>
      </c>
      <c r="AK229" s="39">
        <v>15.435</v>
      </c>
      <c r="AL229" s="39">
        <v>0.92700000000000005</v>
      </c>
      <c r="AM229" s="39">
        <v>14.256</v>
      </c>
      <c r="AN229" s="39">
        <v>14.339</v>
      </c>
      <c r="AO229" s="39">
        <v>10.319000000000001</v>
      </c>
      <c r="AP229" s="39">
        <v>1.0189999999999999</v>
      </c>
      <c r="AQ229" s="39">
        <v>7.7779999999999996</v>
      </c>
      <c r="AR229" s="39">
        <v>9.6039999999999992</v>
      </c>
      <c r="AS229" s="39">
        <v>3.7050000000000001</v>
      </c>
      <c r="AT229" s="39">
        <v>4.4649999999999999</v>
      </c>
      <c r="AU229" s="39">
        <v>5.1260000000000003</v>
      </c>
      <c r="AV229" s="39">
        <v>2.9260000000000002</v>
      </c>
      <c r="AW229" s="39">
        <v>3.1669999999999998</v>
      </c>
      <c r="AX229" s="39">
        <v>2.0110000000000001</v>
      </c>
      <c r="AY229" s="39">
        <v>5.2249999999999996</v>
      </c>
      <c r="AZ229" s="39">
        <v>3.7949999999999999</v>
      </c>
      <c r="BA229" s="39">
        <v>1.4970000000000001</v>
      </c>
      <c r="BB229" s="39">
        <v>2.875</v>
      </c>
      <c r="BC229" s="39">
        <v>3.242</v>
      </c>
      <c r="BD229" s="39">
        <v>12.398</v>
      </c>
      <c r="BE229" s="39">
        <v>0.28100000000000003</v>
      </c>
      <c r="BF229" s="39">
        <v>41.905000000000001</v>
      </c>
      <c r="BG229" s="39">
        <v>2.3149999999999999</v>
      </c>
      <c r="BH229" s="39">
        <v>7.8449999999999998</v>
      </c>
      <c r="BI229" s="39">
        <v>2.0529999999999999</v>
      </c>
      <c r="BJ229" s="39">
        <v>12.582000000000001</v>
      </c>
      <c r="BK229" s="39">
        <v>0.82799999999999996</v>
      </c>
    </row>
    <row r="230" spans="1:63" x14ac:dyDescent="0.2">
      <c r="A230" s="30">
        <f t="shared" si="42"/>
        <v>2031</v>
      </c>
      <c r="D230" s="30">
        <f t="shared" si="43"/>
        <v>0</v>
      </c>
      <c r="E230" s="30">
        <f t="shared" si="34"/>
        <v>21</v>
      </c>
      <c r="F230" s="30">
        <f t="shared" si="35"/>
        <v>6</v>
      </c>
      <c r="G230" s="30">
        <f t="shared" si="36"/>
        <v>0</v>
      </c>
      <c r="H230" s="30">
        <f t="shared" si="37"/>
        <v>0</v>
      </c>
      <c r="I230" s="30">
        <f t="shared" si="38"/>
        <v>0</v>
      </c>
      <c r="J230" s="30">
        <f t="shared" si="39"/>
        <v>0</v>
      </c>
      <c r="K230" s="30">
        <f t="shared" si="40"/>
        <v>0</v>
      </c>
      <c r="L230" s="30">
        <f t="shared" si="41"/>
        <v>11</v>
      </c>
      <c r="M230" s="38">
        <v>48153</v>
      </c>
      <c r="N230" s="39">
        <v>2.6960000000000002</v>
      </c>
      <c r="O230" s="39">
        <v>0</v>
      </c>
      <c r="P230" s="39">
        <v>0.496</v>
      </c>
      <c r="Q230" s="39">
        <v>0</v>
      </c>
      <c r="R230" s="39">
        <v>0.57199999999999995</v>
      </c>
      <c r="S230" s="39">
        <v>0.152</v>
      </c>
      <c r="T230" s="39">
        <v>0</v>
      </c>
      <c r="U230" s="39">
        <v>0</v>
      </c>
      <c r="V230" s="39">
        <v>0</v>
      </c>
      <c r="W230" s="39">
        <v>0.57999999999999996</v>
      </c>
      <c r="X230" s="39">
        <v>3.379</v>
      </c>
      <c r="Y230" s="39">
        <v>0</v>
      </c>
      <c r="Z230" s="39">
        <v>0.628</v>
      </c>
      <c r="AA230" s="39">
        <v>0</v>
      </c>
      <c r="AB230" s="39">
        <v>0</v>
      </c>
      <c r="AC230" s="39">
        <v>0</v>
      </c>
      <c r="AD230" s="39">
        <v>0.48899999999999999</v>
      </c>
      <c r="AE230" s="39">
        <v>0</v>
      </c>
      <c r="AF230" s="39">
        <v>0</v>
      </c>
      <c r="AG230" s="39">
        <v>4.47</v>
      </c>
      <c r="AH230" s="39">
        <v>0</v>
      </c>
      <c r="AI230" s="39">
        <v>0</v>
      </c>
      <c r="AJ230" s="39">
        <v>1.1419999999999999</v>
      </c>
      <c r="AK230" s="39">
        <v>0</v>
      </c>
      <c r="AL230" s="39">
        <v>0</v>
      </c>
      <c r="AM230" s="39">
        <v>0.75800000000000001</v>
      </c>
      <c r="AN230" s="39">
        <v>0</v>
      </c>
      <c r="AO230" s="39">
        <v>1.206</v>
      </c>
      <c r="AP230" s="39">
        <v>6.9000000000000006E-2</v>
      </c>
      <c r="AQ230" s="39">
        <v>0</v>
      </c>
      <c r="AR230" s="39">
        <v>0</v>
      </c>
      <c r="AS230" s="39">
        <v>0.108</v>
      </c>
      <c r="AT230" s="39">
        <v>0.23100000000000001</v>
      </c>
      <c r="AU230" s="39">
        <v>0</v>
      </c>
      <c r="AV230" s="39">
        <v>0.626</v>
      </c>
      <c r="AW230" s="39">
        <v>0</v>
      </c>
      <c r="AX230" s="39">
        <v>8.0000000000000002E-3</v>
      </c>
      <c r="AY230" s="39">
        <v>0</v>
      </c>
      <c r="AZ230" s="39">
        <v>0</v>
      </c>
      <c r="BA230" s="39">
        <v>0</v>
      </c>
      <c r="BB230" s="39">
        <v>0.40899999999999997</v>
      </c>
      <c r="BC230" s="39">
        <v>0</v>
      </c>
      <c r="BD230" s="39">
        <v>4.7370000000000001</v>
      </c>
      <c r="BE230" s="39">
        <v>0</v>
      </c>
      <c r="BF230" s="39">
        <v>0</v>
      </c>
      <c r="BG230" s="39">
        <v>0</v>
      </c>
      <c r="BH230" s="39">
        <v>0.73399999999999999</v>
      </c>
      <c r="BI230" s="39">
        <v>0</v>
      </c>
      <c r="BJ230" s="39">
        <v>0</v>
      </c>
      <c r="BK230" s="39">
        <v>0.23</v>
      </c>
    </row>
    <row r="231" spans="1:63" x14ac:dyDescent="0.2">
      <c r="A231" s="30">
        <f t="shared" si="42"/>
        <v>2031</v>
      </c>
      <c r="D231" s="30">
        <f t="shared" si="43"/>
        <v>5</v>
      </c>
      <c r="E231" s="30">
        <f t="shared" si="34"/>
        <v>46</v>
      </c>
      <c r="F231" s="30">
        <f t="shared" si="35"/>
        <v>39</v>
      </c>
      <c r="G231" s="30">
        <f t="shared" si="36"/>
        <v>16</v>
      </c>
      <c r="H231" s="30">
        <f t="shared" si="37"/>
        <v>0</v>
      </c>
      <c r="I231" s="30">
        <f t="shared" si="38"/>
        <v>0</v>
      </c>
      <c r="J231" s="30">
        <f t="shared" si="39"/>
        <v>0</v>
      </c>
      <c r="K231" s="30">
        <f t="shared" si="40"/>
        <v>0</v>
      </c>
      <c r="L231" s="30">
        <f t="shared" si="41"/>
        <v>12</v>
      </c>
      <c r="M231" s="38">
        <v>48183</v>
      </c>
      <c r="N231" s="39">
        <v>2.222</v>
      </c>
      <c r="O231" s="39">
        <v>11.909000000000001</v>
      </c>
      <c r="P231" s="39">
        <v>2.2410000000000001</v>
      </c>
      <c r="Q231" s="39">
        <v>8.0329999999999995</v>
      </c>
      <c r="R231" s="39">
        <v>0.78600000000000003</v>
      </c>
      <c r="S231" s="39">
        <v>9.4849999999999994</v>
      </c>
      <c r="T231" s="39">
        <v>30.632999999999999</v>
      </c>
      <c r="U231" s="39">
        <v>0.62</v>
      </c>
      <c r="V231" s="39">
        <v>0</v>
      </c>
      <c r="W231" s="39">
        <v>20.178000000000001</v>
      </c>
      <c r="X231" s="39">
        <v>14.337999999999999</v>
      </c>
      <c r="Y231" s="39">
        <v>7.3789999999999996</v>
      </c>
      <c r="Z231" s="39">
        <v>6.9779999999999998</v>
      </c>
      <c r="AA231" s="39">
        <v>4.2300000000000004</v>
      </c>
      <c r="AB231" s="39">
        <v>4.3109999999999999</v>
      </c>
      <c r="AC231" s="39">
        <v>7.4859999999999998</v>
      </c>
      <c r="AD231" s="39">
        <v>5.7190000000000003</v>
      </c>
      <c r="AE231" s="39">
        <v>4.8920000000000003</v>
      </c>
      <c r="AF231" s="39">
        <v>0</v>
      </c>
      <c r="AG231" s="39">
        <v>31.167000000000002</v>
      </c>
      <c r="AH231" s="39">
        <v>13.22</v>
      </c>
      <c r="AI231" s="39">
        <v>1.6719999999999999</v>
      </c>
      <c r="AJ231" s="39">
        <v>38.402000000000001</v>
      </c>
      <c r="AK231" s="39">
        <v>0</v>
      </c>
      <c r="AL231" s="39">
        <v>0</v>
      </c>
      <c r="AM231" s="39">
        <v>36.131999999999998</v>
      </c>
      <c r="AN231" s="39">
        <v>8.8629999999999995</v>
      </c>
      <c r="AO231" s="39">
        <v>3.3119999999999998</v>
      </c>
      <c r="AP231" s="39">
        <v>5.0259999999999998</v>
      </c>
      <c r="AQ231" s="39">
        <v>4.0830000000000002</v>
      </c>
      <c r="AR231" s="39">
        <v>11.28</v>
      </c>
      <c r="AS231" s="39">
        <v>6.3639999999999999</v>
      </c>
      <c r="AT231" s="39">
        <v>0.69599999999999995</v>
      </c>
      <c r="AU231" s="39">
        <v>19.108000000000001</v>
      </c>
      <c r="AV231" s="39">
        <v>5.5860000000000003</v>
      </c>
      <c r="AW231" s="39">
        <v>8.5609999999999999</v>
      </c>
      <c r="AX231" s="39">
        <v>9.9480000000000004</v>
      </c>
      <c r="AY231" s="39">
        <v>0.83599999999999997</v>
      </c>
      <c r="AZ231" s="39">
        <v>5.165</v>
      </c>
      <c r="BA231" s="39">
        <v>3.45</v>
      </c>
      <c r="BB231" s="39">
        <v>40.942</v>
      </c>
      <c r="BC231" s="39">
        <v>0.48499999999999999</v>
      </c>
      <c r="BD231" s="39">
        <v>24.225999999999999</v>
      </c>
      <c r="BE231" s="39">
        <v>2.6230000000000002</v>
      </c>
      <c r="BF231" s="39">
        <v>14.183999999999999</v>
      </c>
      <c r="BG231" s="39">
        <v>11.441000000000001</v>
      </c>
      <c r="BH231" s="39">
        <v>0.127</v>
      </c>
      <c r="BI231" s="39">
        <v>20.815999999999999</v>
      </c>
      <c r="BJ231" s="39">
        <v>12.082000000000001</v>
      </c>
      <c r="BK231" s="39">
        <v>0.49</v>
      </c>
    </row>
    <row r="232" spans="1:63" x14ac:dyDescent="0.2">
      <c r="A232" s="30">
        <f t="shared" si="42"/>
        <v>2032</v>
      </c>
      <c r="D232" s="30">
        <f t="shared" si="43"/>
        <v>5</v>
      </c>
      <c r="E232" s="30">
        <f t="shared" si="34"/>
        <v>48</v>
      </c>
      <c r="F232" s="30">
        <f t="shared" si="35"/>
        <v>44</v>
      </c>
      <c r="G232" s="30">
        <f t="shared" si="36"/>
        <v>15</v>
      </c>
      <c r="H232" s="30">
        <f t="shared" si="37"/>
        <v>0</v>
      </c>
      <c r="I232" s="30">
        <f t="shared" si="38"/>
        <v>0</v>
      </c>
      <c r="J232" s="30">
        <f t="shared" si="39"/>
        <v>0</v>
      </c>
      <c r="K232" s="30">
        <f t="shared" si="40"/>
        <v>0</v>
      </c>
      <c r="L232" s="30">
        <f t="shared" si="41"/>
        <v>1</v>
      </c>
      <c r="M232" s="38">
        <v>48214</v>
      </c>
      <c r="N232" s="39">
        <v>30.419</v>
      </c>
      <c r="O232" s="39">
        <v>0</v>
      </c>
      <c r="P232" s="39">
        <v>8.3439999999999994</v>
      </c>
      <c r="Q232" s="39">
        <v>5.2130000000000001</v>
      </c>
      <c r="R232" s="39">
        <v>18.024999999999999</v>
      </c>
      <c r="S232" s="39">
        <v>6.2880000000000003</v>
      </c>
      <c r="T232" s="39">
        <v>3.9689999999999999</v>
      </c>
      <c r="U232" s="39">
        <v>6.9480000000000004</v>
      </c>
      <c r="V232" s="39">
        <v>8.0489999999999995</v>
      </c>
      <c r="W232" s="39">
        <v>5.55</v>
      </c>
      <c r="X232" s="39">
        <v>18.681000000000001</v>
      </c>
      <c r="Y232" s="39">
        <v>0.68500000000000005</v>
      </c>
      <c r="Z232" s="39">
        <v>10.048</v>
      </c>
      <c r="AA232" s="39">
        <v>8.49</v>
      </c>
      <c r="AB232" s="39">
        <v>5.766</v>
      </c>
      <c r="AC232" s="39">
        <v>38.262999999999998</v>
      </c>
      <c r="AD232" s="39">
        <v>4.5979999999999999</v>
      </c>
      <c r="AE232" s="39">
        <v>6.4610000000000003</v>
      </c>
      <c r="AF232" s="39">
        <v>6.2720000000000002</v>
      </c>
      <c r="AG232" s="39">
        <v>3.0529999999999999</v>
      </c>
      <c r="AH232" s="39">
        <v>8.9960000000000004</v>
      </c>
      <c r="AI232" s="39">
        <v>12.968</v>
      </c>
      <c r="AJ232" s="39">
        <v>20.405000000000001</v>
      </c>
      <c r="AK232" s="39">
        <v>1.014</v>
      </c>
      <c r="AL232" s="39">
        <v>0.91700000000000004</v>
      </c>
      <c r="AM232" s="39">
        <v>8.7949999999999999</v>
      </c>
      <c r="AN232" s="39">
        <v>5.0890000000000004</v>
      </c>
      <c r="AO232" s="39">
        <v>38.085999999999999</v>
      </c>
      <c r="AP232" s="39">
        <v>23.306999999999999</v>
      </c>
      <c r="AQ232" s="39">
        <v>0.95299999999999996</v>
      </c>
      <c r="AR232" s="39">
        <v>5.508</v>
      </c>
      <c r="AS232" s="39">
        <v>2.98</v>
      </c>
      <c r="AT232" s="39">
        <v>0</v>
      </c>
      <c r="AU232" s="39">
        <v>25.815000000000001</v>
      </c>
      <c r="AV232" s="39">
        <v>12.054</v>
      </c>
      <c r="AW232" s="39">
        <v>2.7480000000000002</v>
      </c>
      <c r="AX232" s="39">
        <v>10.09</v>
      </c>
      <c r="AY232" s="39">
        <v>9.4369999999999994</v>
      </c>
      <c r="AZ232" s="39">
        <v>3.0230000000000001</v>
      </c>
      <c r="BA232" s="39">
        <v>7.5170000000000003</v>
      </c>
      <c r="BB232" s="39">
        <v>28.727</v>
      </c>
      <c r="BC232" s="39">
        <v>1.988</v>
      </c>
      <c r="BD232" s="39">
        <v>0.97899999999999998</v>
      </c>
      <c r="BE232" s="39">
        <v>14.82</v>
      </c>
      <c r="BF232" s="39">
        <v>4.0350000000000001</v>
      </c>
      <c r="BG232" s="39">
        <v>9.01</v>
      </c>
      <c r="BH232" s="39">
        <v>4.8129999999999997</v>
      </c>
      <c r="BI232" s="39">
        <v>8.1620000000000008</v>
      </c>
      <c r="BJ232" s="39">
        <v>16.239000000000001</v>
      </c>
      <c r="BK232" s="39">
        <v>3.6960000000000002</v>
      </c>
    </row>
    <row r="233" spans="1:63" x14ac:dyDescent="0.2">
      <c r="A233" s="30">
        <f t="shared" si="42"/>
        <v>2032</v>
      </c>
      <c r="D233" s="30">
        <f t="shared" si="43"/>
        <v>0</v>
      </c>
      <c r="E233" s="30">
        <f t="shared" si="34"/>
        <v>35</v>
      </c>
      <c r="F233" s="30">
        <f t="shared" si="35"/>
        <v>26</v>
      </c>
      <c r="G233" s="30">
        <f t="shared" si="36"/>
        <v>3</v>
      </c>
      <c r="H233" s="30">
        <f t="shared" si="37"/>
        <v>0</v>
      </c>
      <c r="I233" s="30">
        <f t="shared" si="38"/>
        <v>0</v>
      </c>
      <c r="J233" s="30">
        <f t="shared" si="39"/>
        <v>0</v>
      </c>
      <c r="K233" s="30">
        <f t="shared" si="40"/>
        <v>0</v>
      </c>
      <c r="L233" s="30">
        <f t="shared" si="41"/>
        <v>2</v>
      </c>
      <c r="M233" s="38">
        <v>48245</v>
      </c>
      <c r="N233" s="39">
        <v>0</v>
      </c>
      <c r="O233" s="39">
        <v>10.882999999999999</v>
      </c>
      <c r="P233" s="39">
        <v>0.192</v>
      </c>
      <c r="Q233" s="39">
        <v>8.7889999999999997</v>
      </c>
      <c r="R233" s="39">
        <v>7.1589999999999998</v>
      </c>
      <c r="S233" s="39">
        <v>0</v>
      </c>
      <c r="T233" s="39">
        <v>4.3949999999999996</v>
      </c>
      <c r="U233" s="39">
        <v>0</v>
      </c>
      <c r="V233" s="39">
        <v>0</v>
      </c>
      <c r="W233" s="39">
        <v>4.8490000000000002</v>
      </c>
      <c r="X233" s="39">
        <v>0</v>
      </c>
      <c r="Y233" s="39">
        <v>1.3720000000000001</v>
      </c>
      <c r="Z233" s="39">
        <v>2.1749999999999998</v>
      </c>
      <c r="AA233" s="39">
        <v>0</v>
      </c>
      <c r="AB233" s="39">
        <v>0</v>
      </c>
      <c r="AC233" s="39">
        <v>8.7219999999999995</v>
      </c>
      <c r="AD233" s="39">
        <v>1.675</v>
      </c>
      <c r="AE233" s="39">
        <v>0.22600000000000001</v>
      </c>
      <c r="AF233" s="39">
        <v>1.8640000000000001</v>
      </c>
      <c r="AG233" s="39">
        <v>2.7E-2</v>
      </c>
      <c r="AH233" s="39">
        <v>4.6989999999999998</v>
      </c>
      <c r="AI233" s="39">
        <v>7.1999999999999995E-2</v>
      </c>
      <c r="AJ233" s="39">
        <v>8.0310000000000006</v>
      </c>
      <c r="AK233" s="39">
        <v>3.0270000000000001</v>
      </c>
      <c r="AL233" s="39">
        <v>2.355</v>
      </c>
      <c r="AM233" s="39">
        <v>0</v>
      </c>
      <c r="AN233" s="39">
        <v>18.669</v>
      </c>
      <c r="AO233" s="39">
        <v>0</v>
      </c>
      <c r="AP233" s="39">
        <v>1.736</v>
      </c>
      <c r="AQ233" s="39">
        <v>1.7090000000000001</v>
      </c>
      <c r="AR233" s="39">
        <v>4.048</v>
      </c>
      <c r="AS233" s="39">
        <v>0</v>
      </c>
      <c r="AT233" s="39">
        <v>0</v>
      </c>
      <c r="AU233" s="39">
        <v>2.536</v>
      </c>
      <c r="AV233" s="39">
        <v>1.893</v>
      </c>
      <c r="AW233" s="39">
        <v>6.2359999999999998</v>
      </c>
      <c r="AX233" s="39">
        <v>5.6000000000000001E-2</v>
      </c>
      <c r="AY233" s="39">
        <v>0.36399999999999999</v>
      </c>
      <c r="AZ233" s="39">
        <v>0.35799999999999998</v>
      </c>
      <c r="BA233" s="39">
        <v>0</v>
      </c>
      <c r="BB233" s="39">
        <v>6.6609999999999996</v>
      </c>
      <c r="BC233" s="39">
        <v>0.115</v>
      </c>
      <c r="BD233" s="39">
        <v>5.4640000000000004</v>
      </c>
      <c r="BE233" s="39">
        <v>0.65</v>
      </c>
      <c r="BF233" s="39">
        <v>5.52</v>
      </c>
      <c r="BG233" s="39">
        <v>0</v>
      </c>
      <c r="BH233" s="39">
        <v>0</v>
      </c>
      <c r="BI233" s="39">
        <v>6.1909999999999998</v>
      </c>
      <c r="BJ233" s="39">
        <v>12.17</v>
      </c>
      <c r="BK233" s="39">
        <v>0</v>
      </c>
    </row>
    <row r="234" spans="1:63" x14ac:dyDescent="0.2">
      <c r="A234" s="30">
        <f t="shared" si="42"/>
        <v>2032</v>
      </c>
      <c r="D234" s="30">
        <f t="shared" si="43"/>
        <v>0</v>
      </c>
      <c r="E234" s="30">
        <f t="shared" si="34"/>
        <v>39</v>
      </c>
      <c r="F234" s="30">
        <f t="shared" si="35"/>
        <v>32</v>
      </c>
      <c r="G234" s="30">
        <f t="shared" si="36"/>
        <v>1</v>
      </c>
      <c r="H234" s="30">
        <f t="shared" si="37"/>
        <v>0</v>
      </c>
      <c r="I234" s="30">
        <f t="shared" si="38"/>
        <v>0</v>
      </c>
      <c r="J234" s="30">
        <f t="shared" si="39"/>
        <v>0</v>
      </c>
      <c r="K234" s="30">
        <f t="shared" si="40"/>
        <v>0</v>
      </c>
      <c r="L234" s="30">
        <f t="shared" si="41"/>
        <v>3</v>
      </c>
      <c r="M234" s="38">
        <v>48274</v>
      </c>
      <c r="N234" s="39">
        <v>0.126</v>
      </c>
      <c r="O234" s="39">
        <v>3.4580000000000002</v>
      </c>
      <c r="P234" s="39">
        <v>0</v>
      </c>
      <c r="Q234" s="39">
        <v>2.9670000000000001</v>
      </c>
      <c r="R234" s="39">
        <v>0</v>
      </c>
      <c r="S234" s="39">
        <v>4.3479999999999999</v>
      </c>
      <c r="T234" s="39">
        <v>1.2330000000000001</v>
      </c>
      <c r="U234" s="39">
        <v>2.8170000000000002</v>
      </c>
      <c r="V234" s="39">
        <v>1.7010000000000001</v>
      </c>
      <c r="W234" s="39">
        <v>2.298</v>
      </c>
      <c r="X234" s="39">
        <v>1.073</v>
      </c>
      <c r="Y234" s="39">
        <v>2.6440000000000001</v>
      </c>
      <c r="Z234" s="39">
        <v>13.23</v>
      </c>
      <c r="AA234" s="39">
        <v>1.1419999999999999</v>
      </c>
      <c r="AB234" s="39">
        <v>3.5329999999999999</v>
      </c>
      <c r="AC234" s="39">
        <v>0.28299999999999997</v>
      </c>
      <c r="AD234" s="39">
        <v>3.8740000000000001</v>
      </c>
      <c r="AE234" s="39">
        <v>0.66</v>
      </c>
      <c r="AF234" s="39">
        <v>1.952</v>
      </c>
      <c r="AG234" s="39">
        <v>1.34</v>
      </c>
      <c r="AH234" s="39">
        <v>1.177</v>
      </c>
      <c r="AI234" s="39">
        <v>0.56699999999999995</v>
      </c>
      <c r="AJ234" s="39">
        <v>0</v>
      </c>
      <c r="AK234" s="39">
        <v>0.45600000000000002</v>
      </c>
      <c r="AL234" s="39">
        <v>0</v>
      </c>
      <c r="AM234" s="39">
        <v>1.042</v>
      </c>
      <c r="AN234" s="39">
        <v>3.9209999999999998</v>
      </c>
      <c r="AO234" s="39">
        <v>0</v>
      </c>
      <c r="AP234" s="39">
        <v>0</v>
      </c>
      <c r="AQ234" s="39">
        <v>5.0579999999999998</v>
      </c>
      <c r="AR234" s="39">
        <v>0</v>
      </c>
      <c r="AS234" s="39">
        <v>3.35</v>
      </c>
      <c r="AT234" s="39">
        <v>0.57299999999999995</v>
      </c>
      <c r="AU234" s="39">
        <v>2.556</v>
      </c>
      <c r="AV234" s="39">
        <v>7.234</v>
      </c>
      <c r="AW234" s="39">
        <v>0</v>
      </c>
      <c r="AX234" s="39">
        <v>0</v>
      </c>
      <c r="AY234" s="39">
        <v>6.1050000000000004</v>
      </c>
      <c r="AZ234" s="39">
        <v>0.45500000000000002</v>
      </c>
      <c r="BA234" s="39">
        <v>7.9139999999999997</v>
      </c>
      <c r="BB234" s="39">
        <v>4.0490000000000004</v>
      </c>
      <c r="BC234" s="39">
        <v>2.4649999999999999</v>
      </c>
      <c r="BD234" s="39">
        <v>6.92</v>
      </c>
      <c r="BE234" s="39">
        <v>4.4640000000000004</v>
      </c>
      <c r="BF234" s="39">
        <v>0</v>
      </c>
      <c r="BG234" s="39">
        <v>1.2989999999999999</v>
      </c>
      <c r="BH234" s="39">
        <v>0</v>
      </c>
      <c r="BI234" s="39">
        <v>2.6160000000000001</v>
      </c>
      <c r="BJ234" s="39">
        <v>1.147</v>
      </c>
      <c r="BK234" s="39">
        <v>2.15</v>
      </c>
    </row>
    <row r="235" spans="1:63" x14ac:dyDescent="0.2">
      <c r="A235" s="30">
        <f t="shared" si="42"/>
        <v>2032</v>
      </c>
      <c r="D235" s="30">
        <f t="shared" si="43"/>
        <v>1</v>
      </c>
      <c r="E235" s="30">
        <f t="shared" si="34"/>
        <v>11</v>
      </c>
      <c r="F235" s="30">
        <f t="shared" si="35"/>
        <v>3</v>
      </c>
      <c r="G235" s="30">
        <f t="shared" si="36"/>
        <v>3</v>
      </c>
      <c r="H235" s="30">
        <f t="shared" si="37"/>
        <v>0</v>
      </c>
      <c r="I235" s="30">
        <f t="shared" si="38"/>
        <v>0</v>
      </c>
      <c r="J235" s="30">
        <f t="shared" si="39"/>
        <v>0</v>
      </c>
      <c r="K235" s="30">
        <f t="shared" si="40"/>
        <v>0</v>
      </c>
      <c r="L235" s="30">
        <f t="shared" si="41"/>
        <v>4</v>
      </c>
      <c r="M235" s="38">
        <v>48305</v>
      </c>
      <c r="N235" s="39">
        <v>0</v>
      </c>
      <c r="O235" s="39">
        <v>0</v>
      </c>
      <c r="P235" s="39">
        <v>0</v>
      </c>
      <c r="Q235" s="39">
        <v>0</v>
      </c>
      <c r="R235" s="39">
        <v>0.628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0.126</v>
      </c>
      <c r="AC235" s="39">
        <v>0</v>
      </c>
      <c r="AD235" s="39">
        <v>10.234</v>
      </c>
      <c r="AE235" s="39">
        <v>0</v>
      </c>
      <c r="AF235" s="39">
        <v>12.475</v>
      </c>
      <c r="AG235" s="39">
        <v>0</v>
      </c>
      <c r="AH235" s="39">
        <v>0</v>
      </c>
      <c r="AI235" s="39">
        <v>0</v>
      </c>
      <c r="AJ235" s="39">
        <v>0.59399999999999997</v>
      </c>
      <c r="AK235" s="39">
        <v>0</v>
      </c>
      <c r="AL235" s="39">
        <v>0.311</v>
      </c>
      <c r="AM235" s="39">
        <v>0</v>
      </c>
      <c r="AN235" s="39">
        <v>0</v>
      </c>
      <c r="AO235" s="39">
        <v>0</v>
      </c>
      <c r="AP235" s="39">
        <v>5.3999999999999999E-2</v>
      </c>
      <c r="AQ235" s="39">
        <v>0</v>
      </c>
      <c r="AR235" s="39">
        <v>0</v>
      </c>
      <c r="AS235" s="39">
        <v>0</v>
      </c>
      <c r="AT235" s="39">
        <v>0</v>
      </c>
      <c r="AU235" s="39">
        <v>0</v>
      </c>
      <c r="AV235" s="39">
        <v>0</v>
      </c>
      <c r="AW235" s="39">
        <v>0</v>
      </c>
      <c r="AX235" s="39">
        <v>0</v>
      </c>
      <c r="AY235" s="39">
        <v>0</v>
      </c>
      <c r="AZ235" s="39">
        <v>0</v>
      </c>
      <c r="BA235" s="39">
        <v>25.417000000000002</v>
      </c>
      <c r="BB235" s="39">
        <v>0.34399999999999997</v>
      </c>
      <c r="BC235" s="39">
        <v>0</v>
      </c>
      <c r="BD235" s="39">
        <v>0.23</v>
      </c>
      <c r="BE235" s="39">
        <v>0</v>
      </c>
      <c r="BF235" s="39">
        <v>0</v>
      </c>
      <c r="BG235" s="39">
        <v>0</v>
      </c>
      <c r="BH235" s="39">
        <v>0</v>
      </c>
      <c r="BI235" s="39">
        <v>0</v>
      </c>
      <c r="BJ235" s="39">
        <v>0</v>
      </c>
      <c r="BK235" s="39">
        <v>7.0000000000000001E-3</v>
      </c>
    </row>
    <row r="236" spans="1:63" x14ac:dyDescent="0.2">
      <c r="A236" s="30">
        <f t="shared" si="42"/>
        <v>2032</v>
      </c>
      <c r="D236" s="30">
        <f t="shared" si="43"/>
        <v>0</v>
      </c>
      <c r="E236" s="30">
        <f t="shared" si="34"/>
        <v>42</v>
      </c>
      <c r="F236" s="30">
        <f t="shared" si="35"/>
        <v>19</v>
      </c>
      <c r="G236" s="30">
        <f t="shared" si="36"/>
        <v>1</v>
      </c>
      <c r="H236" s="30">
        <f t="shared" si="37"/>
        <v>0</v>
      </c>
      <c r="I236" s="30">
        <f t="shared" si="38"/>
        <v>0</v>
      </c>
      <c r="J236" s="30">
        <f t="shared" si="39"/>
        <v>0</v>
      </c>
      <c r="K236" s="30">
        <f t="shared" si="40"/>
        <v>0</v>
      </c>
      <c r="L236" s="30">
        <f t="shared" si="41"/>
        <v>5</v>
      </c>
      <c r="M236" s="38">
        <v>48335</v>
      </c>
      <c r="N236" s="39">
        <v>0.57999999999999996</v>
      </c>
      <c r="O236" s="39">
        <v>3.198</v>
      </c>
      <c r="P236" s="39">
        <v>0.42299999999999999</v>
      </c>
      <c r="Q236" s="39">
        <v>1.1639999999999999</v>
      </c>
      <c r="R236" s="39">
        <v>0</v>
      </c>
      <c r="S236" s="39">
        <v>12.02</v>
      </c>
      <c r="T236" s="39">
        <v>0.158</v>
      </c>
      <c r="U236" s="39">
        <v>4.1550000000000002</v>
      </c>
      <c r="V236" s="39">
        <v>9.702</v>
      </c>
      <c r="W236" s="39">
        <v>0</v>
      </c>
      <c r="X236" s="39">
        <v>0.20699999999999999</v>
      </c>
      <c r="Y236" s="39">
        <v>0.53500000000000003</v>
      </c>
      <c r="Z236" s="39">
        <v>1.7000000000000001E-2</v>
      </c>
      <c r="AA236" s="39">
        <v>0.23499999999999999</v>
      </c>
      <c r="AB236" s="39">
        <v>3.6890000000000001</v>
      </c>
      <c r="AC236" s="39">
        <v>0</v>
      </c>
      <c r="AD236" s="39">
        <v>0.19500000000000001</v>
      </c>
      <c r="AE236" s="39">
        <v>0.28299999999999997</v>
      </c>
      <c r="AF236" s="39">
        <v>0.27500000000000002</v>
      </c>
      <c r="AG236" s="39">
        <v>2.0099999999999998</v>
      </c>
      <c r="AH236" s="39">
        <v>1.125</v>
      </c>
      <c r="AI236" s="39">
        <v>0</v>
      </c>
      <c r="AJ236" s="39">
        <v>0.26700000000000002</v>
      </c>
      <c r="AK236" s="39">
        <v>5.1859999999999999</v>
      </c>
      <c r="AL236" s="39">
        <v>0.40899999999999997</v>
      </c>
      <c r="AM236" s="39">
        <v>2.2120000000000002</v>
      </c>
      <c r="AN236" s="39">
        <v>0.81799999999999995</v>
      </c>
      <c r="AO236" s="39">
        <v>0.76900000000000002</v>
      </c>
      <c r="AP236" s="39">
        <v>0</v>
      </c>
      <c r="AQ236" s="39">
        <v>0.79</v>
      </c>
      <c r="AR236" s="39">
        <v>0</v>
      </c>
      <c r="AS236" s="39">
        <v>3.2170000000000001</v>
      </c>
      <c r="AT236" s="39">
        <v>0.34</v>
      </c>
      <c r="AU236" s="39">
        <v>1.246</v>
      </c>
      <c r="AV236" s="39">
        <v>2.0230000000000001</v>
      </c>
      <c r="AW236" s="39">
        <v>0.47199999999999998</v>
      </c>
      <c r="AX236" s="39">
        <v>0.248</v>
      </c>
      <c r="AY236" s="39">
        <v>1.046</v>
      </c>
      <c r="AZ236" s="39">
        <v>0.72499999999999998</v>
      </c>
      <c r="BA236" s="39">
        <v>1.4339999999999999</v>
      </c>
      <c r="BB236" s="39">
        <v>7.1999999999999995E-2</v>
      </c>
      <c r="BC236" s="39">
        <v>1.528</v>
      </c>
      <c r="BD236" s="39">
        <v>0.51100000000000001</v>
      </c>
      <c r="BE236" s="39">
        <v>5.3999999999999999E-2</v>
      </c>
      <c r="BF236" s="39">
        <v>3.7</v>
      </c>
      <c r="BG236" s="39">
        <v>0.73199999999999998</v>
      </c>
      <c r="BH236" s="39">
        <v>2.4649999999999999</v>
      </c>
      <c r="BI236" s="39">
        <v>0</v>
      </c>
      <c r="BJ236" s="39">
        <v>8.3119999999999994</v>
      </c>
      <c r="BK236" s="39">
        <v>0</v>
      </c>
    </row>
    <row r="237" spans="1:63" x14ac:dyDescent="0.2">
      <c r="A237" s="30">
        <f t="shared" si="42"/>
        <v>2032</v>
      </c>
      <c r="D237" s="30">
        <f t="shared" si="43"/>
        <v>0</v>
      </c>
      <c r="E237" s="30">
        <f t="shared" si="34"/>
        <v>29</v>
      </c>
      <c r="F237" s="30">
        <f t="shared" si="35"/>
        <v>9</v>
      </c>
      <c r="G237" s="30">
        <f t="shared" si="36"/>
        <v>0</v>
      </c>
      <c r="H237" s="30">
        <f t="shared" si="37"/>
        <v>0</v>
      </c>
      <c r="I237" s="30">
        <f t="shared" si="38"/>
        <v>0</v>
      </c>
      <c r="J237" s="30">
        <f t="shared" si="39"/>
        <v>0</v>
      </c>
      <c r="K237" s="30">
        <f t="shared" si="40"/>
        <v>0</v>
      </c>
      <c r="L237" s="30">
        <f t="shared" si="41"/>
        <v>6</v>
      </c>
      <c r="M237" s="38">
        <v>48366</v>
      </c>
      <c r="N237" s="39">
        <v>0.59899999999999998</v>
      </c>
      <c r="O237" s="39">
        <v>3.282</v>
      </c>
      <c r="P237" s="39">
        <v>0</v>
      </c>
      <c r="Q237" s="39">
        <v>0.53600000000000003</v>
      </c>
      <c r="R237" s="39">
        <v>0</v>
      </c>
      <c r="S237" s="39">
        <v>1.0329999999999999</v>
      </c>
      <c r="T237" s="39">
        <v>0.77200000000000002</v>
      </c>
      <c r="U237" s="39">
        <v>0</v>
      </c>
      <c r="V237" s="39">
        <v>0.158</v>
      </c>
      <c r="W237" s="39">
        <v>0.13500000000000001</v>
      </c>
      <c r="X237" s="39">
        <v>0.66400000000000003</v>
      </c>
      <c r="Y237" s="39">
        <v>0.48399999999999999</v>
      </c>
      <c r="Z237" s="39">
        <v>0.76100000000000001</v>
      </c>
      <c r="AA237" s="39">
        <v>0</v>
      </c>
      <c r="AB237" s="39">
        <v>1.7999999999999999E-2</v>
      </c>
      <c r="AC237" s="39">
        <v>3.2000000000000001E-2</v>
      </c>
      <c r="AD237" s="39">
        <v>0</v>
      </c>
      <c r="AE237" s="39">
        <v>0</v>
      </c>
      <c r="AF237" s="39">
        <v>2.0720000000000001</v>
      </c>
      <c r="AG237" s="39">
        <v>0</v>
      </c>
      <c r="AH237" s="39">
        <v>0</v>
      </c>
      <c r="AI237" s="39">
        <v>1.19</v>
      </c>
      <c r="AJ237" s="39">
        <v>0</v>
      </c>
      <c r="AK237" s="39">
        <v>0.77100000000000002</v>
      </c>
      <c r="AL237" s="39">
        <v>0.88600000000000001</v>
      </c>
      <c r="AM237" s="39">
        <v>0</v>
      </c>
      <c r="AN237" s="39">
        <v>0</v>
      </c>
      <c r="AO237" s="39">
        <v>0</v>
      </c>
      <c r="AP237" s="39">
        <v>0</v>
      </c>
      <c r="AQ237" s="39">
        <v>0.60899999999999999</v>
      </c>
      <c r="AR237" s="39">
        <v>0</v>
      </c>
      <c r="AS237" s="39">
        <v>0</v>
      </c>
      <c r="AT237" s="39">
        <v>6.3E-2</v>
      </c>
      <c r="AU237" s="39">
        <v>2.879</v>
      </c>
      <c r="AV237" s="39">
        <v>0</v>
      </c>
      <c r="AW237" s="39">
        <v>0</v>
      </c>
      <c r="AX237" s="39">
        <v>0.44400000000000001</v>
      </c>
      <c r="AY237" s="39">
        <v>0</v>
      </c>
      <c r="AZ237" s="39">
        <v>9.2999999999999999E-2</v>
      </c>
      <c r="BA237" s="39">
        <v>0.25900000000000001</v>
      </c>
      <c r="BB237" s="39">
        <v>0</v>
      </c>
      <c r="BC237" s="39">
        <v>1.8340000000000001</v>
      </c>
      <c r="BD237" s="39">
        <v>0.13600000000000001</v>
      </c>
      <c r="BE237" s="39">
        <v>6.8879999999999999</v>
      </c>
      <c r="BF237" s="39">
        <v>0</v>
      </c>
      <c r="BG237" s="39">
        <v>3.605</v>
      </c>
      <c r="BH237" s="39">
        <v>7.6999999999999999E-2</v>
      </c>
      <c r="BI237" s="39">
        <v>0.35799999999999998</v>
      </c>
      <c r="BJ237" s="39">
        <v>1.014</v>
      </c>
      <c r="BK237" s="39">
        <v>0</v>
      </c>
    </row>
    <row r="238" spans="1:63" x14ac:dyDescent="0.2">
      <c r="A238" s="30">
        <f t="shared" si="42"/>
        <v>2032</v>
      </c>
      <c r="D238" s="30">
        <f t="shared" si="43"/>
        <v>28</v>
      </c>
      <c r="E238" s="30">
        <f t="shared" si="34"/>
        <v>50</v>
      </c>
      <c r="F238" s="30">
        <f t="shared" si="35"/>
        <v>50</v>
      </c>
      <c r="G238" s="30">
        <f t="shared" si="36"/>
        <v>47</v>
      </c>
      <c r="H238" s="30">
        <f t="shared" si="37"/>
        <v>5</v>
      </c>
      <c r="I238" s="30">
        <f t="shared" si="38"/>
        <v>1</v>
      </c>
      <c r="J238" s="30">
        <f t="shared" si="39"/>
        <v>0</v>
      </c>
      <c r="K238" s="30">
        <f t="shared" si="40"/>
        <v>0</v>
      </c>
      <c r="L238" s="30">
        <f t="shared" si="41"/>
        <v>7</v>
      </c>
      <c r="M238" s="38">
        <v>48396</v>
      </c>
      <c r="N238" s="39">
        <v>16.167999999999999</v>
      </c>
      <c r="O238" s="39">
        <v>38.155999999999999</v>
      </c>
      <c r="P238" s="39">
        <v>40.085999999999999</v>
      </c>
      <c r="Q238" s="39">
        <v>14.904</v>
      </c>
      <c r="R238" s="39">
        <v>41.57</v>
      </c>
      <c r="S238" s="39">
        <v>16.117000000000001</v>
      </c>
      <c r="T238" s="39">
        <v>12.071999999999999</v>
      </c>
      <c r="U238" s="39">
        <v>46.17</v>
      </c>
      <c r="V238" s="39">
        <v>28.997</v>
      </c>
      <c r="W238" s="39">
        <v>24.693000000000001</v>
      </c>
      <c r="X238" s="39">
        <v>22.385999999999999</v>
      </c>
      <c r="Y238" s="39">
        <v>28.91</v>
      </c>
      <c r="Z238" s="39">
        <v>30.843</v>
      </c>
      <c r="AA238" s="39">
        <v>23.276</v>
      </c>
      <c r="AB238" s="39">
        <v>19.832000000000001</v>
      </c>
      <c r="AC238" s="39">
        <v>37.706000000000003</v>
      </c>
      <c r="AD238" s="39">
        <v>27.373999999999999</v>
      </c>
      <c r="AE238" s="39">
        <v>198.934</v>
      </c>
      <c r="AF238" s="39">
        <v>8.8140000000000001</v>
      </c>
      <c r="AG238" s="39">
        <v>54.048000000000002</v>
      </c>
      <c r="AH238" s="39">
        <v>28.341999999999999</v>
      </c>
      <c r="AI238" s="39">
        <v>25.995000000000001</v>
      </c>
      <c r="AJ238" s="39">
        <v>24.706</v>
      </c>
      <c r="AK238" s="39">
        <v>33.512</v>
      </c>
      <c r="AL238" s="39">
        <v>4.53</v>
      </c>
      <c r="AM238" s="39">
        <v>94.742999999999995</v>
      </c>
      <c r="AN238" s="39">
        <v>23.289000000000001</v>
      </c>
      <c r="AO238" s="39">
        <v>30.507999999999999</v>
      </c>
      <c r="AP238" s="39">
        <v>46.774999999999999</v>
      </c>
      <c r="AQ238" s="39">
        <v>12.087</v>
      </c>
      <c r="AR238" s="39">
        <v>20.748999999999999</v>
      </c>
      <c r="AS238" s="39">
        <v>33.143000000000001</v>
      </c>
      <c r="AT238" s="39">
        <v>32.234999999999999</v>
      </c>
      <c r="AU238" s="39">
        <v>21.347999999999999</v>
      </c>
      <c r="AV238" s="39">
        <v>26.916</v>
      </c>
      <c r="AW238" s="39">
        <v>24.744</v>
      </c>
      <c r="AX238" s="39">
        <v>30.986000000000001</v>
      </c>
      <c r="AY238" s="39">
        <v>36.415999999999997</v>
      </c>
      <c r="AZ238" s="39">
        <v>9.8930000000000007</v>
      </c>
      <c r="BA238" s="39">
        <v>48.792999999999999</v>
      </c>
      <c r="BB238" s="39">
        <v>18.751999999999999</v>
      </c>
      <c r="BC238" s="39">
        <v>96.680999999999997</v>
      </c>
      <c r="BD238" s="39">
        <v>11.481999999999999</v>
      </c>
      <c r="BE238" s="39">
        <v>43.661000000000001</v>
      </c>
      <c r="BF238" s="39">
        <v>17.364999999999998</v>
      </c>
      <c r="BG238" s="39">
        <v>52.735999999999997</v>
      </c>
      <c r="BH238" s="39">
        <v>31.748999999999999</v>
      </c>
      <c r="BI238" s="39">
        <v>22.091000000000001</v>
      </c>
      <c r="BJ238" s="39">
        <v>40.1</v>
      </c>
      <c r="BK238" s="39">
        <v>13.25</v>
      </c>
    </row>
    <row r="239" spans="1:63" x14ac:dyDescent="0.2">
      <c r="A239" s="30">
        <f t="shared" si="42"/>
        <v>2032</v>
      </c>
      <c r="D239" s="30">
        <f t="shared" si="43"/>
        <v>2</v>
      </c>
      <c r="E239" s="30">
        <f t="shared" si="34"/>
        <v>50</v>
      </c>
      <c r="F239" s="30">
        <f t="shared" si="35"/>
        <v>49</v>
      </c>
      <c r="G239" s="30">
        <f t="shared" si="36"/>
        <v>8</v>
      </c>
      <c r="H239" s="30">
        <f t="shared" si="37"/>
        <v>0</v>
      </c>
      <c r="I239" s="30">
        <f t="shared" si="38"/>
        <v>0</v>
      </c>
      <c r="J239" s="30">
        <f t="shared" si="39"/>
        <v>0</v>
      </c>
      <c r="K239" s="30">
        <f t="shared" si="40"/>
        <v>0</v>
      </c>
      <c r="L239" s="30">
        <f t="shared" si="41"/>
        <v>8</v>
      </c>
      <c r="M239" s="38">
        <v>48427</v>
      </c>
      <c r="N239" s="39">
        <v>3.8410000000000002</v>
      </c>
      <c r="O239" s="39">
        <v>4.7240000000000002</v>
      </c>
      <c r="P239" s="39">
        <v>9.9939999999999998</v>
      </c>
      <c r="Q239" s="39">
        <v>0.623</v>
      </c>
      <c r="R239" s="39">
        <v>10.105</v>
      </c>
      <c r="S239" s="39">
        <v>1.3879999999999999</v>
      </c>
      <c r="T239" s="39">
        <v>2.9940000000000002</v>
      </c>
      <c r="U239" s="39">
        <v>20.207999999999998</v>
      </c>
      <c r="V239" s="39">
        <v>4.1139999999999999</v>
      </c>
      <c r="W239" s="39">
        <v>5.5709999999999997</v>
      </c>
      <c r="X239" s="39">
        <v>5.4480000000000004</v>
      </c>
      <c r="Y239" s="39">
        <v>5.7809999999999997</v>
      </c>
      <c r="Z239" s="39">
        <v>1.77</v>
      </c>
      <c r="AA239" s="39">
        <v>12.497</v>
      </c>
      <c r="AB239" s="39">
        <v>9.8230000000000004</v>
      </c>
      <c r="AC239" s="39">
        <v>1.357</v>
      </c>
      <c r="AD239" s="39">
        <v>6.2469999999999999</v>
      </c>
      <c r="AE239" s="39">
        <v>3.887</v>
      </c>
      <c r="AF239" s="39">
        <v>8.2669999999999995</v>
      </c>
      <c r="AG239" s="39">
        <v>1.34</v>
      </c>
      <c r="AH239" s="39">
        <v>35.484000000000002</v>
      </c>
      <c r="AI239" s="39">
        <v>2.0249999999999999</v>
      </c>
      <c r="AJ239" s="39">
        <v>1.8089999999999999</v>
      </c>
      <c r="AK239" s="39">
        <v>6.5609999999999999</v>
      </c>
      <c r="AL239" s="39">
        <v>5.0019999999999998</v>
      </c>
      <c r="AM239" s="39">
        <v>1.4019999999999999</v>
      </c>
      <c r="AN239" s="39">
        <v>4.2220000000000004</v>
      </c>
      <c r="AO239" s="39">
        <v>4.8230000000000004</v>
      </c>
      <c r="AP239" s="39">
        <v>5.468</v>
      </c>
      <c r="AQ239" s="39">
        <v>1.8049999999999999</v>
      </c>
      <c r="AR239" s="39">
        <v>6.351</v>
      </c>
      <c r="AS239" s="39">
        <v>1.992</v>
      </c>
      <c r="AT239" s="39">
        <v>3.68</v>
      </c>
      <c r="AU239" s="39">
        <v>22.228000000000002</v>
      </c>
      <c r="AV239" s="39">
        <v>2.02</v>
      </c>
      <c r="AW239" s="39">
        <v>8.0939999999999994</v>
      </c>
      <c r="AX239" s="39">
        <v>3.3210000000000002</v>
      </c>
      <c r="AY239" s="39">
        <v>5.1619999999999999</v>
      </c>
      <c r="AZ239" s="39">
        <v>1.49</v>
      </c>
      <c r="BA239" s="39">
        <v>24.626999999999999</v>
      </c>
      <c r="BB239" s="39">
        <v>7.2530000000000001</v>
      </c>
      <c r="BC239" s="39">
        <v>2.3919999999999999</v>
      </c>
      <c r="BD239" s="39">
        <v>4.9729999999999999</v>
      </c>
      <c r="BE239" s="39">
        <v>2.2509999999999999</v>
      </c>
      <c r="BF239" s="39">
        <v>4.4960000000000004</v>
      </c>
      <c r="BG239" s="39">
        <v>7.1440000000000001</v>
      </c>
      <c r="BH239" s="39">
        <v>41.368000000000002</v>
      </c>
      <c r="BI239" s="39">
        <v>2.7050000000000001</v>
      </c>
      <c r="BJ239" s="39">
        <v>3.5840000000000001</v>
      </c>
      <c r="BK239" s="39">
        <v>11.723000000000001</v>
      </c>
    </row>
    <row r="240" spans="1:63" x14ac:dyDescent="0.2">
      <c r="A240" s="30">
        <f t="shared" si="42"/>
        <v>2032</v>
      </c>
      <c r="D240" s="30">
        <f t="shared" si="43"/>
        <v>2</v>
      </c>
      <c r="E240" s="30">
        <f t="shared" si="34"/>
        <v>50</v>
      </c>
      <c r="F240" s="30">
        <f t="shared" si="35"/>
        <v>49</v>
      </c>
      <c r="G240" s="30">
        <f t="shared" si="36"/>
        <v>20</v>
      </c>
      <c r="H240" s="30">
        <f t="shared" si="37"/>
        <v>0</v>
      </c>
      <c r="I240" s="30">
        <f t="shared" si="38"/>
        <v>0</v>
      </c>
      <c r="J240" s="30">
        <f t="shared" si="39"/>
        <v>0</v>
      </c>
      <c r="K240" s="30">
        <f t="shared" si="40"/>
        <v>0</v>
      </c>
      <c r="L240" s="30">
        <f t="shared" si="41"/>
        <v>9</v>
      </c>
      <c r="M240" s="38">
        <v>48458</v>
      </c>
      <c r="N240" s="39">
        <v>14.202</v>
      </c>
      <c r="O240" s="39">
        <v>3.6880000000000002</v>
      </c>
      <c r="P240" s="39">
        <v>21.948</v>
      </c>
      <c r="Q240" s="39">
        <v>4.78</v>
      </c>
      <c r="R240" s="39">
        <v>6.6040000000000001</v>
      </c>
      <c r="S240" s="39">
        <v>7.0570000000000004</v>
      </c>
      <c r="T240" s="39">
        <v>16.495000000000001</v>
      </c>
      <c r="U240" s="39">
        <v>22.606000000000002</v>
      </c>
      <c r="V240" s="39">
        <v>16.631</v>
      </c>
      <c r="W240" s="39">
        <v>1.097</v>
      </c>
      <c r="X240" s="39">
        <v>13.603999999999999</v>
      </c>
      <c r="Y240" s="39">
        <v>6.6280000000000001</v>
      </c>
      <c r="Z240" s="39">
        <v>1.5309999999999999</v>
      </c>
      <c r="AA240" s="39">
        <v>15.398999999999999</v>
      </c>
      <c r="AB240" s="39">
        <v>0.624</v>
      </c>
      <c r="AC240" s="39">
        <v>13.827</v>
      </c>
      <c r="AD240" s="39">
        <v>7.4610000000000003</v>
      </c>
      <c r="AE240" s="39">
        <v>6.5529999999999999</v>
      </c>
      <c r="AF240" s="39">
        <v>12.994</v>
      </c>
      <c r="AG240" s="39">
        <v>5.9820000000000002</v>
      </c>
      <c r="AH240" s="39">
        <v>6.8410000000000002</v>
      </c>
      <c r="AI240" s="39">
        <v>8.7129999999999992</v>
      </c>
      <c r="AJ240" s="39">
        <v>6.6580000000000004</v>
      </c>
      <c r="AK240" s="39">
        <v>11.12</v>
      </c>
      <c r="AL240" s="39">
        <v>2.2890000000000001</v>
      </c>
      <c r="AM240" s="39">
        <v>34.420999999999999</v>
      </c>
      <c r="AN240" s="39">
        <v>11.852</v>
      </c>
      <c r="AO240" s="39">
        <v>5.7960000000000003</v>
      </c>
      <c r="AP240" s="39">
        <v>1.3120000000000001</v>
      </c>
      <c r="AQ240" s="39">
        <v>11.56</v>
      </c>
      <c r="AR240" s="39">
        <v>14.391</v>
      </c>
      <c r="AS240" s="39">
        <v>2.3149999999999999</v>
      </c>
      <c r="AT240" s="39">
        <v>8.0329999999999995</v>
      </c>
      <c r="AU240" s="39">
        <v>5.3019999999999996</v>
      </c>
      <c r="AV240" s="39">
        <v>4.976</v>
      </c>
      <c r="AW240" s="39">
        <v>5.6029999999999998</v>
      </c>
      <c r="AX240" s="39">
        <v>7.6079999999999997</v>
      </c>
      <c r="AY240" s="39">
        <v>7.1050000000000004</v>
      </c>
      <c r="AZ240" s="39">
        <v>5.9690000000000003</v>
      </c>
      <c r="BA240" s="39">
        <v>12.518000000000001</v>
      </c>
      <c r="BB240" s="39">
        <v>2.0790000000000002</v>
      </c>
      <c r="BC240" s="39">
        <v>13.048999999999999</v>
      </c>
      <c r="BD240" s="39">
        <v>14.526999999999999</v>
      </c>
      <c r="BE240" s="39">
        <v>4.6719999999999997</v>
      </c>
      <c r="BF240" s="39">
        <v>1.67</v>
      </c>
      <c r="BG240" s="39">
        <v>14.448</v>
      </c>
      <c r="BH240" s="39">
        <v>2.7080000000000002</v>
      </c>
      <c r="BI240" s="39">
        <v>39.497999999999998</v>
      </c>
      <c r="BJ240" s="39">
        <v>12.358000000000001</v>
      </c>
      <c r="BK240" s="39">
        <v>1.1180000000000001</v>
      </c>
    </row>
    <row r="241" spans="1:63" x14ac:dyDescent="0.2">
      <c r="A241" s="30">
        <f t="shared" si="42"/>
        <v>2032</v>
      </c>
      <c r="D241" s="30">
        <f t="shared" si="43"/>
        <v>4</v>
      </c>
      <c r="E241" s="30">
        <f t="shared" si="34"/>
        <v>48</v>
      </c>
      <c r="F241" s="30">
        <f t="shared" si="35"/>
        <v>42</v>
      </c>
      <c r="G241" s="30">
        <f t="shared" si="36"/>
        <v>12</v>
      </c>
      <c r="H241" s="30">
        <f t="shared" si="37"/>
        <v>1</v>
      </c>
      <c r="I241" s="30">
        <f t="shared" si="38"/>
        <v>0</v>
      </c>
      <c r="J241" s="30">
        <f t="shared" si="39"/>
        <v>0</v>
      </c>
      <c r="K241" s="30">
        <f t="shared" si="40"/>
        <v>0</v>
      </c>
      <c r="L241" s="30">
        <f t="shared" si="41"/>
        <v>10</v>
      </c>
      <c r="M241" s="38">
        <v>48488</v>
      </c>
      <c r="N241" s="39">
        <v>5.9720000000000004</v>
      </c>
      <c r="O241" s="39">
        <v>1.3879999999999999</v>
      </c>
      <c r="P241" s="39">
        <v>3.8620000000000001</v>
      </c>
      <c r="Q241" s="39">
        <v>1.464</v>
      </c>
      <c r="R241" s="39">
        <v>3.1619999999999999</v>
      </c>
      <c r="S241" s="39">
        <v>5.7649999999999997</v>
      </c>
      <c r="T241" s="39">
        <v>0.63700000000000001</v>
      </c>
      <c r="U241" s="39">
        <v>46.945999999999998</v>
      </c>
      <c r="V241" s="39">
        <v>21.533000000000001</v>
      </c>
      <c r="W241" s="39">
        <v>0.46400000000000002</v>
      </c>
      <c r="X241" s="39">
        <v>1.3129999999999999</v>
      </c>
      <c r="Y241" s="39">
        <v>15.818</v>
      </c>
      <c r="Z241" s="39">
        <v>9.7949999999999999</v>
      </c>
      <c r="AA241" s="39">
        <v>3.3069999999999999</v>
      </c>
      <c r="AB241" s="39">
        <v>1.504</v>
      </c>
      <c r="AC241" s="39">
        <v>10.792999999999999</v>
      </c>
      <c r="AD241" s="39">
        <v>52.378999999999998</v>
      </c>
      <c r="AE241" s="39">
        <v>1.1890000000000001</v>
      </c>
      <c r="AF241" s="39">
        <v>1.2450000000000001</v>
      </c>
      <c r="AG241" s="39">
        <v>10.377000000000001</v>
      </c>
      <c r="AH241" s="39">
        <v>2.758</v>
      </c>
      <c r="AI241" s="39">
        <v>4.548</v>
      </c>
      <c r="AJ241" s="39">
        <v>2.7189999999999999</v>
      </c>
      <c r="AK241" s="39">
        <v>7.1369999999999996</v>
      </c>
      <c r="AL241" s="39">
        <v>1.845</v>
      </c>
      <c r="AM241" s="39">
        <v>8.6769999999999996</v>
      </c>
      <c r="AN241" s="39">
        <v>8.3360000000000003</v>
      </c>
      <c r="AO241" s="39">
        <v>14.654</v>
      </c>
      <c r="AP241" s="39">
        <v>0</v>
      </c>
      <c r="AQ241" s="39">
        <v>40.162999999999997</v>
      </c>
      <c r="AR241" s="39">
        <v>0.81699999999999995</v>
      </c>
      <c r="AS241" s="39">
        <v>6.7320000000000002</v>
      </c>
      <c r="AT241" s="39">
        <v>15.843999999999999</v>
      </c>
      <c r="AU241" s="39">
        <v>1.321</v>
      </c>
      <c r="AV241" s="39">
        <v>8.2609999999999992</v>
      </c>
      <c r="AW241" s="39">
        <v>1.885</v>
      </c>
      <c r="AX241" s="39">
        <v>19.706</v>
      </c>
      <c r="AY241" s="39">
        <v>0</v>
      </c>
      <c r="AZ241" s="39">
        <v>7.9809999999999999</v>
      </c>
      <c r="BA241" s="39">
        <v>0.28000000000000003</v>
      </c>
      <c r="BB241" s="39">
        <v>2.3980000000000001</v>
      </c>
      <c r="BC241" s="39">
        <v>5.4779999999999998</v>
      </c>
      <c r="BD241" s="39">
        <v>8.3699999999999992</v>
      </c>
      <c r="BE241" s="39">
        <v>0.26700000000000002</v>
      </c>
      <c r="BF241" s="39">
        <v>29.832000000000001</v>
      </c>
      <c r="BG241" s="39">
        <v>5.17</v>
      </c>
      <c r="BH241" s="39">
        <v>0.76900000000000002</v>
      </c>
      <c r="BI241" s="39">
        <v>12.737</v>
      </c>
      <c r="BJ241" s="39">
        <v>1.3</v>
      </c>
      <c r="BK241" s="39">
        <v>4.6239999999999997</v>
      </c>
    </row>
    <row r="242" spans="1:63" x14ac:dyDescent="0.2">
      <c r="A242" s="30">
        <f t="shared" si="42"/>
        <v>2032</v>
      </c>
      <c r="D242" s="30">
        <f t="shared" si="43"/>
        <v>0</v>
      </c>
      <c r="E242" s="30">
        <f t="shared" si="34"/>
        <v>13</v>
      </c>
      <c r="F242" s="30">
        <f t="shared" si="35"/>
        <v>3</v>
      </c>
      <c r="G242" s="30">
        <f t="shared" si="36"/>
        <v>0</v>
      </c>
      <c r="H242" s="30">
        <f t="shared" si="37"/>
        <v>0</v>
      </c>
      <c r="I242" s="30">
        <f t="shared" si="38"/>
        <v>0</v>
      </c>
      <c r="J242" s="30">
        <f t="shared" si="39"/>
        <v>0</v>
      </c>
      <c r="K242" s="30">
        <f t="shared" si="40"/>
        <v>0</v>
      </c>
      <c r="L242" s="30">
        <f t="shared" si="41"/>
        <v>11</v>
      </c>
      <c r="M242" s="38">
        <v>48519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1.794</v>
      </c>
      <c r="T242" s="39">
        <v>0.999</v>
      </c>
      <c r="U242" s="39">
        <v>0</v>
      </c>
      <c r="V242" s="39">
        <v>0</v>
      </c>
      <c r="W242" s="39">
        <v>0</v>
      </c>
      <c r="X242" s="39">
        <v>0</v>
      </c>
      <c r="Y242" s="39">
        <v>0.10100000000000001</v>
      </c>
      <c r="Z242" s="39">
        <v>0</v>
      </c>
      <c r="AA242" s="39">
        <v>0.45</v>
      </c>
      <c r="AB242" s="39">
        <v>0.48899999999999999</v>
      </c>
      <c r="AC242" s="39">
        <v>0</v>
      </c>
      <c r="AD242" s="39">
        <v>0</v>
      </c>
      <c r="AE242" s="39">
        <v>0</v>
      </c>
      <c r="AF242" s="39">
        <v>0.89400000000000002</v>
      </c>
      <c r="AG242" s="39">
        <v>0</v>
      </c>
      <c r="AH242" s="39">
        <v>0</v>
      </c>
      <c r="AI242" s="39">
        <v>4.2999999999999997E-2</v>
      </c>
      <c r="AJ242" s="39">
        <v>0</v>
      </c>
      <c r="AK242" s="39">
        <v>3.798</v>
      </c>
      <c r="AL242" s="39">
        <v>0</v>
      </c>
      <c r="AM242" s="39">
        <v>0</v>
      </c>
      <c r="AN242" s="39">
        <v>0</v>
      </c>
      <c r="AO242" s="39">
        <v>0</v>
      </c>
      <c r="AP242" s="39">
        <v>0</v>
      </c>
      <c r="AQ242" s="39">
        <v>0</v>
      </c>
      <c r="AR242" s="39">
        <v>0.122</v>
      </c>
      <c r="AS242" s="39">
        <v>0</v>
      </c>
      <c r="AT242" s="39">
        <v>0</v>
      </c>
      <c r="AU242" s="39">
        <v>0</v>
      </c>
      <c r="AV242" s="39">
        <v>0</v>
      </c>
      <c r="AW242" s="39">
        <v>0</v>
      </c>
      <c r="AX242" s="39">
        <v>5.4420000000000002</v>
      </c>
      <c r="AY242" s="39">
        <v>0</v>
      </c>
      <c r="AZ242" s="39">
        <v>0</v>
      </c>
      <c r="BA242" s="39">
        <v>0.82699999999999996</v>
      </c>
      <c r="BB242" s="39">
        <v>0</v>
      </c>
      <c r="BC242" s="39">
        <v>0</v>
      </c>
      <c r="BD242" s="39">
        <v>0</v>
      </c>
      <c r="BE242" s="39">
        <v>0.38500000000000001</v>
      </c>
      <c r="BF242" s="39">
        <v>0</v>
      </c>
      <c r="BG242" s="39">
        <v>0</v>
      </c>
      <c r="BH242" s="39">
        <v>0.13800000000000001</v>
      </c>
      <c r="BI242" s="39">
        <v>0</v>
      </c>
      <c r="BJ242" s="39">
        <v>0</v>
      </c>
      <c r="BK242" s="39">
        <v>0</v>
      </c>
    </row>
    <row r="243" spans="1:63" x14ac:dyDescent="0.2">
      <c r="A243" s="30">
        <f t="shared" si="42"/>
        <v>2032</v>
      </c>
      <c r="D243" s="30">
        <f t="shared" si="43"/>
        <v>6</v>
      </c>
      <c r="E243" s="30">
        <f t="shared" si="34"/>
        <v>42</v>
      </c>
      <c r="F243" s="30">
        <f t="shared" si="35"/>
        <v>34</v>
      </c>
      <c r="G243" s="30">
        <f t="shared" si="36"/>
        <v>20</v>
      </c>
      <c r="H243" s="30">
        <f t="shared" si="37"/>
        <v>0</v>
      </c>
      <c r="I243" s="30">
        <f t="shared" si="38"/>
        <v>0</v>
      </c>
      <c r="J243" s="30">
        <f t="shared" si="39"/>
        <v>0</v>
      </c>
      <c r="K243" s="30">
        <f t="shared" si="40"/>
        <v>0</v>
      </c>
      <c r="L243" s="30">
        <f t="shared" si="41"/>
        <v>12</v>
      </c>
      <c r="M243" s="38">
        <v>48549</v>
      </c>
      <c r="N243" s="39">
        <v>0</v>
      </c>
      <c r="O243" s="39">
        <v>47.994</v>
      </c>
      <c r="P243" s="39">
        <v>4.3979999999999997</v>
      </c>
      <c r="Q243" s="39">
        <v>3.1909999999999998</v>
      </c>
      <c r="R243" s="39">
        <v>3.0659999999999998</v>
      </c>
      <c r="S243" s="39">
        <v>19.73</v>
      </c>
      <c r="T243" s="39">
        <v>14.734</v>
      </c>
      <c r="U243" s="39">
        <v>2.835</v>
      </c>
      <c r="V243" s="39">
        <v>29.245999999999999</v>
      </c>
      <c r="W243" s="39">
        <v>0</v>
      </c>
      <c r="X243" s="39">
        <v>2.54</v>
      </c>
      <c r="Y243" s="39">
        <v>11.326000000000001</v>
      </c>
      <c r="Z243" s="39">
        <v>9.4459999999999997</v>
      </c>
      <c r="AA243" s="39">
        <v>0.71699999999999997</v>
      </c>
      <c r="AB243" s="39">
        <v>0.10299999999999999</v>
      </c>
      <c r="AC243" s="39">
        <v>18.170000000000002</v>
      </c>
      <c r="AD243" s="39">
        <v>0</v>
      </c>
      <c r="AE243" s="39">
        <v>22.763000000000002</v>
      </c>
      <c r="AF243" s="39">
        <v>0.41299999999999998</v>
      </c>
      <c r="AG243" s="39">
        <v>17.652000000000001</v>
      </c>
      <c r="AH243" s="39">
        <v>4.0549999999999997</v>
      </c>
      <c r="AI243" s="39">
        <v>11.221</v>
      </c>
      <c r="AJ243" s="39">
        <v>1.1359999999999999</v>
      </c>
      <c r="AK243" s="39">
        <v>13.984</v>
      </c>
      <c r="AL243" s="39">
        <v>0.314</v>
      </c>
      <c r="AM243" s="39">
        <v>41.692999999999998</v>
      </c>
      <c r="AN243" s="39">
        <v>6.0069999999999997</v>
      </c>
      <c r="AO243" s="39">
        <v>4.0750000000000002</v>
      </c>
      <c r="AP243" s="39">
        <v>0</v>
      </c>
      <c r="AQ243" s="39">
        <v>28.003</v>
      </c>
      <c r="AR243" s="39">
        <v>17.718</v>
      </c>
      <c r="AS243" s="39">
        <v>0</v>
      </c>
      <c r="AT243" s="39">
        <v>10.317</v>
      </c>
      <c r="AU243" s="39">
        <v>7.3339999999999996</v>
      </c>
      <c r="AV243" s="39">
        <v>0.29099999999999998</v>
      </c>
      <c r="AW243" s="39">
        <v>11.766</v>
      </c>
      <c r="AX243" s="39">
        <v>15.93</v>
      </c>
      <c r="AY243" s="39">
        <v>0.46400000000000002</v>
      </c>
      <c r="AZ243" s="39">
        <v>6.9909999999999997</v>
      </c>
      <c r="BA243" s="39">
        <v>3.8359999999999999</v>
      </c>
      <c r="BB243" s="39">
        <v>0</v>
      </c>
      <c r="BC243" s="39">
        <v>21.103000000000002</v>
      </c>
      <c r="BD243" s="39">
        <v>22.535</v>
      </c>
      <c r="BE243" s="39">
        <v>0.70499999999999996</v>
      </c>
      <c r="BF243" s="39">
        <v>8.0250000000000004</v>
      </c>
      <c r="BG243" s="39">
        <v>0.86299999999999999</v>
      </c>
      <c r="BH243" s="39">
        <v>39.290999999999997</v>
      </c>
      <c r="BI243" s="39">
        <v>0</v>
      </c>
      <c r="BJ243" s="39">
        <v>29.475999999999999</v>
      </c>
      <c r="BK243" s="39">
        <v>0</v>
      </c>
    </row>
    <row r="244" spans="1:63" x14ac:dyDescent="0.2">
      <c r="A244" s="30">
        <f t="shared" si="42"/>
        <v>2033</v>
      </c>
      <c r="D244" s="30">
        <f t="shared" si="43"/>
        <v>11</v>
      </c>
      <c r="E244" s="30">
        <f t="shared" si="34"/>
        <v>48</v>
      </c>
      <c r="F244" s="30">
        <f t="shared" si="35"/>
        <v>43</v>
      </c>
      <c r="G244" s="30">
        <f t="shared" si="36"/>
        <v>19</v>
      </c>
      <c r="H244" s="30">
        <f t="shared" si="37"/>
        <v>2</v>
      </c>
      <c r="I244" s="30">
        <f t="shared" si="38"/>
        <v>0</v>
      </c>
      <c r="J244" s="30">
        <f t="shared" si="39"/>
        <v>0</v>
      </c>
      <c r="K244" s="30">
        <f t="shared" si="40"/>
        <v>0</v>
      </c>
      <c r="L244" s="30">
        <f t="shared" si="41"/>
        <v>1</v>
      </c>
      <c r="M244" s="38">
        <v>48580</v>
      </c>
      <c r="N244" s="39">
        <v>15.597</v>
      </c>
      <c r="O244" s="39">
        <v>4.2140000000000004</v>
      </c>
      <c r="P244" s="39">
        <v>2.625</v>
      </c>
      <c r="Q244" s="39">
        <v>33.103000000000002</v>
      </c>
      <c r="R244" s="39">
        <v>21.238</v>
      </c>
      <c r="S244" s="39">
        <v>0.88</v>
      </c>
      <c r="T244" s="39">
        <v>38.832999999999998</v>
      </c>
      <c r="U244" s="39">
        <v>4.4999999999999998E-2</v>
      </c>
      <c r="V244" s="39">
        <v>12.948</v>
      </c>
      <c r="W244" s="39">
        <v>5.4409999999999998</v>
      </c>
      <c r="X244" s="39">
        <v>4.2709999999999999</v>
      </c>
      <c r="Y244" s="39">
        <v>13.672000000000001</v>
      </c>
      <c r="Z244" s="39">
        <v>0.60599999999999998</v>
      </c>
      <c r="AA244" s="39">
        <v>26.177</v>
      </c>
      <c r="AB244" s="39">
        <v>7.2190000000000003</v>
      </c>
      <c r="AC244" s="39">
        <v>25.460999999999999</v>
      </c>
      <c r="AD244" s="39">
        <v>1.1000000000000001</v>
      </c>
      <c r="AE244" s="39">
        <v>26.66</v>
      </c>
      <c r="AF244" s="39">
        <v>1.2370000000000001</v>
      </c>
      <c r="AG244" s="39">
        <v>8.8000000000000007</v>
      </c>
      <c r="AH244" s="39">
        <v>21.992999999999999</v>
      </c>
      <c r="AI244" s="39">
        <v>4.556</v>
      </c>
      <c r="AJ244" s="39">
        <v>18.172999999999998</v>
      </c>
      <c r="AK244" s="39">
        <v>2.1880000000000002</v>
      </c>
      <c r="AL244" s="39">
        <v>66.111000000000004</v>
      </c>
      <c r="AM244" s="39">
        <v>0.94</v>
      </c>
      <c r="AN244" s="39">
        <v>8.1419999999999995</v>
      </c>
      <c r="AO244" s="39">
        <v>28.704000000000001</v>
      </c>
      <c r="AP244" s="39">
        <v>0</v>
      </c>
      <c r="AQ244" s="39">
        <v>50.024999999999999</v>
      </c>
      <c r="AR244" s="39">
        <v>3.6240000000000001</v>
      </c>
      <c r="AS244" s="39">
        <v>5.2320000000000002</v>
      </c>
      <c r="AT244" s="39">
        <v>4.22</v>
      </c>
      <c r="AU244" s="39">
        <v>8.3710000000000004</v>
      </c>
      <c r="AV244" s="39">
        <v>1.1100000000000001</v>
      </c>
      <c r="AW244" s="39">
        <v>36.628999999999998</v>
      </c>
      <c r="AX244" s="39">
        <v>0.64700000000000002</v>
      </c>
      <c r="AY244" s="39">
        <v>22.768999999999998</v>
      </c>
      <c r="AZ244" s="39">
        <v>8.8119999999999994</v>
      </c>
      <c r="BA244" s="39">
        <v>2.1280000000000001</v>
      </c>
      <c r="BB244" s="39">
        <v>2.2069999999999999</v>
      </c>
      <c r="BC244" s="39">
        <v>14.536</v>
      </c>
      <c r="BD244" s="39">
        <v>3.1459999999999999</v>
      </c>
      <c r="BE244" s="39">
        <v>27.120999999999999</v>
      </c>
      <c r="BF244" s="39">
        <v>1.617</v>
      </c>
      <c r="BG244" s="39">
        <v>9.1</v>
      </c>
      <c r="BH244" s="39">
        <v>4.8529999999999998</v>
      </c>
      <c r="BI244" s="39">
        <v>8.5730000000000004</v>
      </c>
      <c r="BJ244" s="39">
        <v>26.067</v>
      </c>
      <c r="BK244" s="39">
        <v>0</v>
      </c>
    </row>
    <row r="245" spans="1:63" x14ac:dyDescent="0.2">
      <c r="A245" s="30">
        <f t="shared" si="42"/>
        <v>2033</v>
      </c>
      <c r="D245" s="30">
        <f t="shared" si="43"/>
        <v>0</v>
      </c>
      <c r="E245" s="30">
        <f t="shared" si="34"/>
        <v>35</v>
      </c>
      <c r="F245" s="30">
        <f t="shared" si="35"/>
        <v>27</v>
      </c>
      <c r="G245" s="30">
        <f t="shared" si="36"/>
        <v>4</v>
      </c>
      <c r="H245" s="30">
        <f t="shared" si="37"/>
        <v>0</v>
      </c>
      <c r="I245" s="30">
        <f t="shared" si="38"/>
        <v>0</v>
      </c>
      <c r="J245" s="30">
        <f t="shared" si="39"/>
        <v>0</v>
      </c>
      <c r="K245" s="30">
        <f t="shared" si="40"/>
        <v>0</v>
      </c>
      <c r="L245" s="30">
        <f t="shared" si="41"/>
        <v>2</v>
      </c>
      <c r="M245" s="38">
        <v>48611</v>
      </c>
      <c r="N245" s="39">
        <v>0</v>
      </c>
      <c r="O245" s="39">
        <v>8.3759999999999994</v>
      </c>
      <c r="P245" s="39">
        <v>6.1310000000000002</v>
      </c>
      <c r="Q245" s="39">
        <v>0</v>
      </c>
      <c r="R245" s="39">
        <v>4.7640000000000002</v>
      </c>
      <c r="S245" s="39">
        <v>0</v>
      </c>
      <c r="T245" s="39">
        <v>0.22500000000000001</v>
      </c>
      <c r="U245" s="39">
        <v>3.274</v>
      </c>
      <c r="V245" s="39">
        <v>8.34</v>
      </c>
      <c r="W245" s="39">
        <v>0</v>
      </c>
      <c r="X245" s="39">
        <v>1.6759999999999999</v>
      </c>
      <c r="Y245" s="39">
        <v>0</v>
      </c>
      <c r="Z245" s="39">
        <v>2.3860000000000001</v>
      </c>
      <c r="AA245" s="39">
        <v>1.194</v>
      </c>
      <c r="AB245" s="39">
        <v>1.0720000000000001</v>
      </c>
      <c r="AC245" s="39">
        <v>0.25</v>
      </c>
      <c r="AD245" s="39">
        <v>2.1190000000000002</v>
      </c>
      <c r="AE245" s="39">
        <v>1.5429999999999999</v>
      </c>
      <c r="AF245" s="39">
        <v>4.032</v>
      </c>
      <c r="AG245" s="39">
        <v>0</v>
      </c>
      <c r="AH245" s="39">
        <v>0</v>
      </c>
      <c r="AI245" s="39">
        <v>10.09</v>
      </c>
      <c r="AJ245" s="39">
        <v>0.1</v>
      </c>
      <c r="AK245" s="39">
        <v>22.273</v>
      </c>
      <c r="AL245" s="39">
        <v>6.0019999999999998</v>
      </c>
      <c r="AM245" s="39">
        <v>0</v>
      </c>
      <c r="AN245" s="39">
        <v>0.83399999999999996</v>
      </c>
      <c r="AO245" s="39">
        <v>6.3470000000000004</v>
      </c>
      <c r="AP245" s="39">
        <v>6.0389999999999997</v>
      </c>
      <c r="AQ245" s="39">
        <v>0</v>
      </c>
      <c r="AR245" s="39">
        <v>12.007999999999999</v>
      </c>
      <c r="AS245" s="39">
        <v>0</v>
      </c>
      <c r="AT245" s="39">
        <v>0</v>
      </c>
      <c r="AU245" s="39">
        <v>1.9119999999999999</v>
      </c>
      <c r="AV245" s="39">
        <v>1.5920000000000001</v>
      </c>
      <c r="AW245" s="39">
        <v>3.7879999999999998</v>
      </c>
      <c r="AX245" s="39">
        <v>10.531000000000001</v>
      </c>
      <c r="AY245" s="39">
        <v>0</v>
      </c>
      <c r="AZ245" s="39">
        <v>0.63600000000000001</v>
      </c>
      <c r="BA245" s="39">
        <v>3.887</v>
      </c>
      <c r="BB245" s="39">
        <v>3.7850000000000001</v>
      </c>
      <c r="BC245" s="39">
        <v>0.45100000000000001</v>
      </c>
      <c r="BD245" s="39">
        <v>4.7290000000000001</v>
      </c>
      <c r="BE245" s="39">
        <v>0.28299999999999997</v>
      </c>
      <c r="BF245" s="39">
        <v>3.5129999999999999</v>
      </c>
      <c r="BG245" s="39">
        <v>0</v>
      </c>
      <c r="BH245" s="39">
        <v>0</v>
      </c>
      <c r="BI245" s="39">
        <v>0.53400000000000003</v>
      </c>
      <c r="BJ245" s="39">
        <v>0</v>
      </c>
      <c r="BK245" s="39">
        <v>8.2420000000000009</v>
      </c>
    </row>
    <row r="246" spans="1:63" x14ac:dyDescent="0.2">
      <c r="A246" s="30">
        <f t="shared" si="42"/>
        <v>2033</v>
      </c>
      <c r="D246" s="30">
        <f t="shared" si="43"/>
        <v>1</v>
      </c>
      <c r="E246" s="30">
        <f t="shared" si="34"/>
        <v>41</v>
      </c>
      <c r="F246" s="30">
        <f t="shared" si="35"/>
        <v>30</v>
      </c>
      <c r="G246" s="30">
        <f t="shared" si="36"/>
        <v>3</v>
      </c>
      <c r="H246" s="30">
        <f t="shared" si="37"/>
        <v>0</v>
      </c>
      <c r="I246" s="30">
        <f t="shared" si="38"/>
        <v>0</v>
      </c>
      <c r="J246" s="30">
        <f t="shared" si="39"/>
        <v>0</v>
      </c>
      <c r="K246" s="30">
        <f t="shared" si="40"/>
        <v>0</v>
      </c>
      <c r="L246" s="30">
        <f t="shared" si="41"/>
        <v>3</v>
      </c>
      <c r="M246" s="38">
        <v>48639</v>
      </c>
      <c r="N246" s="39">
        <v>2.4209999999999998</v>
      </c>
      <c r="O246" s="39">
        <v>0.49</v>
      </c>
      <c r="P246" s="39">
        <v>5.6189999999999998</v>
      </c>
      <c r="Q246" s="39">
        <v>0</v>
      </c>
      <c r="R246" s="39">
        <v>3.903</v>
      </c>
      <c r="S246" s="39">
        <v>0.68100000000000005</v>
      </c>
      <c r="T246" s="39">
        <v>1.3180000000000001</v>
      </c>
      <c r="U246" s="39">
        <v>1.3660000000000001</v>
      </c>
      <c r="V246" s="39">
        <v>1.1879999999999999</v>
      </c>
      <c r="W246" s="39">
        <v>0.22500000000000001</v>
      </c>
      <c r="X246" s="39">
        <v>0.28599999999999998</v>
      </c>
      <c r="Y246" s="39">
        <v>1.6719999999999999</v>
      </c>
      <c r="Z246" s="39">
        <v>2.0619999999999998</v>
      </c>
      <c r="AA246" s="39">
        <v>5.7539999999999996</v>
      </c>
      <c r="AB246" s="39">
        <v>0</v>
      </c>
      <c r="AC246" s="39">
        <v>28.516999999999999</v>
      </c>
      <c r="AD246" s="39">
        <v>3.2029999999999998</v>
      </c>
      <c r="AE246" s="39">
        <v>0</v>
      </c>
      <c r="AF246" s="39">
        <v>1.7090000000000001</v>
      </c>
      <c r="AG246" s="39">
        <v>0.79500000000000004</v>
      </c>
      <c r="AH246" s="39">
        <v>1.2210000000000001</v>
      </c>
      <c r="AI246" s="39">
        <v>0</v>
      </c>
      <c r="AJ246" s="39">
        <v>1.417</v>
      </c>
      <c r="AK246" s="39">
        <v>7.173</v>
      </c>
      <c r="AL246" s="39">
        <v>0</v>
      </c>
      <c r="AM246" s="39">
        <v>5.04</v>
      </c>
      <c r="AN246" s="39">
        <v>1.302</v>
      </c>
      <c r="AO246" s="39">
        <v>1.496</v>
      </c>
      <c r="AP246" s="39">
        <v>0</v>
      </c>
      <c r="AQ246" s="39">
        <v>10.544</v>
      </c>
      <c r="AR246" s="39">
        <v>0.39100000000000001</v>
      </c>
      <c r="AS246" s="39">
        <v>4.0759999999999996</v>
      </c>
      <c r="AT246" s="39">
        <v>0.54800000000000004</v>
      </c>
      <c r="AU246" s="39">
        <v>3.0950000000000002</v>
      </c>
      <c r="AV246" s="39">
        <v>1.468</v>
      </c>
      <c r="AW246" s="39">
        <v>0.86599999999999999</v>
      </c>
      <c r="AX246" s="39">
        <v>0</v>
      </c>
      <c r="AY246" s="39">
        <v>0.88600000000000001</v>
      </c>
      <c r="AZ246" s="39">
        <v>2.2879999999999998</v>
      </c>
      <c r="BA246" s="39">
        <v>0.70299999999999996</v>
      </c>
      <c r="BB246" s="39">
        <v>24.087</v>
      </c>
      <c r="BC246" s="39">
        <v>2.7170000000000001</v>
      </c>
      <c r="BD246" s="39">
        <v>4.9740000000000002</v>
      </c>
      <c r="BE246" s="39">
        <v>9.0640000000000001</v>
      </c>
      <c r="BF246" s="39">
        <v>0</v>
      </c>
      <c r="BG246" s="39">
        <v>2.6829999999999998</v>
      </c>
      <c r="BH246" s="39">
        <v>0.54900000000000004</v>
      </c>
      <c r="BI246" s="39">
        <v>3.2530000000000001</v>
      </c>
      <c r="BJ246" s="39">
        <v>0</v>
      </c>
      <c r="BK246" s="39">
        <v>1.3009999999999999</v>
      </c>
    </row>
    <row r="247" spans="1:63" x14ac:dyDescent="0.2">
      <c r="A247" s="30">
        <f t="shared" si="42"/>
        <v>2033</v>
      </c>
      <c r="D247" s="30">
        <f t="shared" si="43"/>
        <v>0</v>
      </c>
      <c r="E247" s="30">
        <f t="shared" si="34"/>
        <v>3</v>
      </c>
      <c r="F247" s="30">
        <f t="shared" si="35"/>
        <v>2</v>
      </c>
      <c r="G247" s="30">
        <f t="shared" si="36"/>
        <v>0</v>
      </c>
      <c r="H247" s="30">
        <f t="shared" si="37"/>
        <v>0</v>
      </c>
      <c r="I247" s="30">
        <f t="shared" si="38"/>
        <v>0</v>
      </c>
      <c r="J247" s="30">
        <f t="shared" si="39"/>
        <v>0</v>
      </c>
      <c r="K247" s="30">
        <f t="shared" si="40"/>
        <v>0</v>
      </c>
      <c r="L247" s="30">
        <f t="shared" si="41"/>
        <v>4</v>
      </c>
      <c r="M247" s="38">
        <v>48670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0.126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2.448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2.0110000000000001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</row>
    <row r="248" spans="1:63" x14ac:dyDescent="0.2">
      <c r="A248" s="30">
        <f t="shared" si="42"/>
        <v>2033</v>
      </c>
      <c r="D248" s="30">
        <f t="shared" si="43"/>
        <v>0</v>
      </c>
      <c r="E248" s="30">
        <f t="shared" si="34"/>
        <v>17</v>
      </c>
      <c r="F248" s="30">
        <f t="shared" si="35"/>
        <v>5</v>
      </c>
      <c r="G248" s="30">
        <f t="shared" si="36"/>
        <v>1</v>
      </c>
      <c r="H248" s="30">
        <f t="shared" si="37"/>
        <v>0</v>
      </c>
      <c r="I248" s="30">
        <f t="shared" si="38"/>
        <v>0</v>
      </c>
      <c r="J248" s="30">
        <f t="shared" si="39"/>
        <v>0</v>
      </c>
      <c r="K248" s="30">
        <f t="shared" si="40"/>
        <v>0</v>
      </c>
      <c r="L248" s="30">
        <f t="shared" si="41"/>
        <v>5</v>
      </c>
      <c r="M248" s="38">
        <v>48700</v>
      </c>
      <c r="N248" s="39">
        <v>0</v>
      </c>
      <c r="O248" s="39">
        <v>0</v>
      </c>
      <c r="P248" s="39">
        <v>0.31</v>
      </c>
      <c r="Q248" s="39">
        <v>0</v>
      </c>
      <c r="R248" s="39">
        <v>0.4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0.01</v>
      </c>
      <c r="AB248" s="39">
        <v>0</v>
      </c>
      <c r="AC248" s="39">
        <v>0</v>
      </c>
      <c r="AD248" s="39">
        <v>0</v>
      </c>
      <c r="AE248" s="39">
        <v>0</v>
      </c>
      <c r="AF248" s="39">
        <v>0.38</v>
      </c>
      <c r="AG248" s="39">
        <v>0</v>
      </c>
      <c r="AH248" s="39">
        <v>19.960999999999999</v>
      </c>
      <c r="AI248" s="39">
        <v>0</v>
      </c>
      <c r="AJ248" s="39">
        <v>0.88</v>
      </c>
      <c r="AK248" s="39">
        <v>8.1000000000000003E-2</v>
      </c>
      <c r="AL248" s="39">
        <v>5.3999999999999999E-2</v>
      </c>
      <c r="AM248" s="39">
        <v>1.3069999999999999</v>
      </c>
      <c r="AN248" s="39">
        <v>0</v>
      </c>
      <c r="AO248" s="39">
        <v>0</v>
      </c>
      <c r="AP248" s="39">
        <v>0</v>
      </c>
      <c r="AQ248" s="39">
        <v>0.68300000000000005</v>
      </c>
      <c r="AR248" s="39">
        <v>0</v>
      </c>
      <c r="AS248" s="39">
        <v>0.378</v>
      </c>
      <c r="AT248" s="39">
        <v>0.26</v>
      </c>
      <c r="AU248" s="39">
        <v>0</v>
      </c>
      <c r="AV248" s="39">
        <v>0</v>
      </c>
      <c r="AW248" s="39">
        <v>0</v>
      </c>
      <c r="AX248" s="39">
        <v>2.5270000000000001</v>
      </c>
      <c r="AY248" s="39">
        <v>0</v>
      </c>
      <c r="AZ248" s="39">
        <v>0</v>
      </c>
      <c r="BA248" s="39">
        <v>0</v>
      </c>
      <c r="BB248" s="39">
        <v>0</v>
      </c>
      <c r="BC248" s="39">
        <v>2.407</v>
      </c>
      <c r="BD248" s="39">
        <v>0.43</v>
      </c>
      <c r="BE248" s="39">
        <v>0</v>
      </c>
      <c r="BF248" s="39">
        <v>0.02</v>
      </c>
      <c r="BG248" s="39">
        <v>0</v>
      </c>
      <c r="BH248" s="39">
        <v>0</v>
      </c>
      <c r="BI248" s="39">
        <v>0</v>
      </c>
      <c r="BJ248" s="39">
        <v>1.798</v>
      </c>
      <c r="BK248" s="39">
        <v>0</v>
      </c>
    </row>
    <row r="249" spans="1:63" x14ac:dyDescent="0.2">
      <c r="A249" s="30">
        <f t="shared" si="42"/>
        <v>2033</v>
      </c>
      <c r="D249" s="30">
        <f t="shared" si="43"/>
        <v>1</v>
      </c>
      <c r="E249" s="30">
        <f t="shared" si="34"/>
        <v>30</v>
      </c>
      <c r="F249" s="30">
        <f t="shared" si="35"/>
        <v>5</v>
      </c>
      <c r="G249" s="30">
        <f t="shared" si="36"/>
        <v>1</v>
      </c>
      <c r="H249" s="30">
        <f t="shared" si="37"/>
        <v>0</v>
      </c>
      <c r="I249" s="30">
        <f t="shared" si="38"/>
        <v>0</v>
      </c>
      <c r="J249" s="30">
        <f t="shared" si="39"/>
        <v>0</v>
      </c>
      <c r="K249" s="30">
        <f t="shared" si="40"/>
        <v>0</v>
      </c>
      <c r="L249" s="30">
        <f t="shared" si="41"/>
        <v>6</v>
      </c>
      <c r="M249" s="38">
        <v>48731</v>
      </c>
      <c r="N249" s="39">
        <v>0</v>
      </c>
      <c r="O249" s="39">
        <v>0.374</v>
      </c>
      <c r="P249" s="39">
        <v>0.26100000000000001</v>
      </c>
      <c r="Q249" s="39">
        <v>1.9E-2</v>
      </c>
      <c r="R249" s="39">
        <v>0.52600000000000002</v>
      </c>
      <c r="S249" s="39">
        <v>0.72099999999999997</v>
      </c>
      <c r="T249" s="39">
        <v>0</v>
      </c>
      <c r="U249" s="39">
        <v>0.72</v>
      </c>
      <c r="V249" s="39">
        <v>0.70399999999999996</v>
      </c>
      <c r="W249" s="39">
        <v>0.35699999999999998</v>
      </c>
      <c r="X249" s="39">
        <v>1.3180000000000001</v>
      </c>
      <c r="Y249" s="39">
        <v>1.601</v>
      </c>
      <c r="Z249" s="39">
        <v>0</v>
      </c>
      <c r="AA249" s="39">
        <v>0</v>
      </c>
      <c r="AB249" s="39">
        <v>0</v>
      </c>
      <c r="AC249" s="39">
        <v>0.57499999999999996</v>
      </c>
      <c r="AD249" s="39">
        <v>0</v>
      </c>
      <c r="AE249" s="39">
        <v>0.61599999999999999</v>
      </c>
      <c r="AF249" s="39">
        <v>0.28899999999999998</v>
      </c>
      <c r="AG249" s="39">
        <v>0.158</v>
      </c>
      <c r="AH249" s="39">
        <v>0.04</v>
      </c>
      <c r="AI249" s="39">
        <v>0</v>
      </c>
      <c r="AJ249" s="39">
        <v>0</v>
      </c>
      <c r="AK249" s="39">
        <v>0.46700000000000003</v>
      </c>
      <c r="AL249" s="39">
        <v>0.26200000000000001</v>
      </c>
      <c r="AM249" s="39">
        <v>0.83599999999999997</v>
      </c>
      <c r="AN249" s="39">
        <v>0.59799999999999998</v>
      </c>
      <c r="AO249" s="39">
        <v>0.65</v>
      </c>
      <c r="AP249" s="39">
        <v>0</v>
      </c>
      <c r="AQ249" s="39">
        <v>0.71199999999999997</v>
      </c>
      <c r="AR249" s="39">
        <v>0</v>
      </c>
      <c r="AS249" s="39">
        <v>0.876</v>
      </c>
      <c r="AT249" s="39">
        <v>0</v>
      </c>
      <c r="AU249" s="39">
        <v>1.0760000000000001</v>
      </c>
      <c r="AV249" s="39">
        <v>0.61099999999999999</v>
      </c>
      <c r="AW249" s="39">
        <v>0.89500000000000002</v>
      </c>
      <c r="AX249" s="39">
        <v>0</v>
      </c>
      <c r="AY249" s="39">
        <v>0</v>
      </c>
      <c r="AZ249" s="39">
        <v>0</v>
      </c>
      <c r="BA249" s="39">
        <v>0.55300000000000005</v>
      </c>
      <c r="BB249" s="39">
        <v>33.862000000000002</v>
      </c>
      <c r="BC249" s="39">
        <v>0</v>
      </c>
      <c r="BD249" s="39">
        <v>0.61299999999999999</v>
      </c>
      <c r="BE249" s="39">
        <v>0</v>
      </c>
      <c r="BF249" s="39">
        <v>0</v>
      </c>
      <c r="BG249" s="39">
        <v>5.6050000000000004</v>
      </c>
      <c r="BH249" s="39">
        <v>0</v>
      </c>
      <c r="BI249" s="39">
        <v>0</v>
      </c>
      <c r="BJ249" s="39">
        <v>0.80800000000000005</v>
      </c>
      <c r="BK249" s="39">
        <v>0</v>
      </c>
    </row>
    <row r="250" spans="1:63" x14ac:dyDescent="0.2">
      <c r="A250" s="30">
        <f t="shared" si="42"/>
        <v>2033</v>
      </c>
      <c r="D250" s="30">
        <f t="shared" si="43"/>
        <v>28</v>
      </c>
      <c r="E250" s="30">
        <f t="shared" si="34"/>
        <v>50</v>
      </c>
      <c r="F250" s="30">
        <f t="shared" si="35"/>
        <v>50</v>
      </c>
      <c r="G250" s="30">
        <f t="shared" si="36"/>
        <v>43</v>
      </c>
      <c r="H250" s="30">
        <f t="shared" si="37"/>
        <v>11</v>
      </c>
      <c r="I250" s="30">
        <f t="shared" si="38"/>
        <v>4</v>
      </c>
      <c r="J250" s="30">
        <f t="shared" si="39"/>
        <v>0</v>
      </c>
      <c r="K250" s="30">
        <f t="shared" si="40"/>
        <v>0</v>
      </c>
      <c r="L250" s="30">
        <f t="shared" si="41"/>
        <v>7</v>
      </c>
      <c r="M250" s="38">
        <v>48761</v>
      </c>
      <c r="N250" s="39">
        <v>37.386000000000003</v>
      </c>
      <c r="O250" s="39">
        <v>22.097000000000001</v>
      </c>
      <c r="P250" s="39">
        <v>32.110999999999997</v>
      </c>
      <c r="Q250" s="39">
        <v>27.196999999999999</v>
      </c>
      <c r="R250" s="39">
        <v>40.118000000000002</v>
      </c>
      <c r="S250" s="39">
        <v>12.163</v>
      </c>
      <c r="T250" s="39">
        <v>6.984</v>
      </c>
      <c r="U250" s="39">
        <v>124.872</v>
      </c>
      <c r="V250" s="39">
        <v>48.183</v>
      </c>
      <c r="W250" s="39">
        <v>10.393000000000001</v>
      </c>
      <c r="X250" s="39">
        <v>48.771999999999998</v>
      </c>
      <c r="Y250" s="39">
        <v>9.9640000000000004</v>
      </c>
      <c r="Z250" s="39">
        <v>1.8759999999999999</v>
      </c>
      <c r="AA250" s="39">
        <v>142.76300000000001</v>
      </c>
      <c r="AB250" s="39">
        <v>110.46</v>
      </c>
      <c r="AC250" s="39">
        <v>1.56</v>
      </c>
      <c r="AD250" s="39">
        <v>14.377000000000001</v>
      </c>
      <c r="AE250" s="39">
        <v>63.673999999999999</v>
      </c>
      <c r="AF250" s="39">
        <v>33.558</v>
      </c>
      <c r="AG250" s="39">
        <v>21.364999999999998</v>
      </c>
      <c r="AH250" s="39">
        <v>98.789000000000001</v>
      </c>
      <c r="AI250" s="39">
        <v>6.5549999999999997</v>
      </c>
      <c r="AJ250" s="39">
        <v>38.107999999999997</v>
      </c>
      <c r="AK250" s="39">
        <v>17.262</v>
      </c>
      <c r="AL250" s="39">
        <v>34.01</v>
      </c>
      <c r="AM250" s="39">
        <v>91.194000000000003</v>
      </c>
      <c r="AN250" s="39">
        <v>178.25200000000001</v>
      </c>
      <c r="AO250" s="39">
        <v>2.484</v>
      </c>
      <c r="AP250" s="39">
        <v>14.949</v>
      </c>
      <c r="AQ250" s="39">
        <v>43.061999999999998</v>
      </c>
      <c r="AR250" s="39">
        <v>33.082999999999998</v>
      </c>
      <c r="AS250" s="39">
        <v>22.254000000000001</v>
      </c>
      <c r="AT250" s="39">
        <v>43.965000000000003</v>
      </c>
      <c r="AU250" s="39">
        <v>14.69</v>
      </c>
      <c r="AV250" s="39">
        <v>10.1</v>
      </c>
      <c r="AW250" s="39">
        <v>49.820999999999998</v>
      </c>
      <c r="AX250" s="39">
        <v>13.565</v>
      </c>
      <c r="AY250" s="39">
        <v>42.337000000000003</v>
      </c>
      <c r="AZ250" s="39">
        <v>37.177</v>
      </c>
      <c r="BA250" s="39">
        <v>18.007000000000001</v>
      </c>
      <c r="BB250" s="39">
        <v>49.360999999999997</v>
      </c>
      <c r="BC250" s="39">
        <v>51.597999999999999</v>
      </c>
      <c r="BD250" s="39">
        <v>10.007</v>
      </c>
      <c r="BE250" s="39">
        <v>44.76</v>
      </c>
      <c r="BF250" s="39">
        <v>52.05</v>
      </c>
      <c r="BG250" s="39">
        <v>11.576000000000001</v>
      </c>
      <c r="BH250" s="39">
        <v>58.545999999999999</v>
      </c>
      <c r="BI250" s="39">
        <v>19.701000000000001</v>
      </c>
      <c r="BJ250" s="39">
        <v>9.0399999999999991</v>
      </c>
      <c r="BK250" s="39">
        <v>53.750999999999998</v>
      </c>
    </row>
    <row r="251" spans="1:63" x14ac:dyDescent="0.2">
      <c r="A251" s="30">
        <f t="shared" si="42"/>
        <v>2033</v>
      </c>
      <c r="D251" s="30">
        <f t="shared" si="43"/>
        <v>5</v>
      </c>
      <c r="E251" s="30">
        <f t="shared" si="34"/>
        <v>50</v>
      </c>
      <c r="F251" s="30">
        <f t="shared" si="35"/>
        <v>46</v>
      </c>
      <c r="G251" s="30">
        <f t="shared" si="36"/>
        <v>14</v>
      </c>
      <c r="H251" s="30">
        <f t="shared" si="37"/>
        <v>0</v>
      </c>
      <c r="I251" s="30">
        <f t="shared" si="38"/>
        <v>0</v>
      </c>
      <c r="J251" s="30">
        <f t="shared" si="39"/>
        <v>0</v>
      </c>
      <c r="K251" s="30">
        <f t="shared" si="40"/>
        <v>0</v>
      </c>
      <c r="L251" s="30">
        <f t="shared" si="41"/>
        <v>8</v>
      </c>
      <c r="M251" s="38">
        <v>48792</v>
      </c>
      <c r="N251" s="39">
        <v>1.6439999999999999</v>
      </c>
      <c r="O251" s="39">
        <v>23.19</v>
      </c>
      <c r="P251" s="39">
        <v>1.518</v>
      </c>
      <c r="Q251" s="39">
        <v>8.6639999999999997</v>
      </c>
      <c r="R251" s="39">
        <v>3.0750000000000002</v>
      </c>
      <c r="S251" s="39">
        <v>3.1859999999999999</v>
      </c>
      <c r="T251" s="39">
        <v>5.6150000000000002</v>
      </c>
      <c r="U251" s="39">
        <v>1.498</v>
      </c>
      <c r="V251" s="39">
        <v>33.651000000000003</v>
      </c>
      <c r="W251" s="39">
        <v>8.5269999999999992</v>
      </c>
      <c r="X251" s="39">
        <v>2.37</v>
      </c>
      <c r="Y251" s="39">
        <v>5.7679999999999998</v>
      </c>
      <c r="Z251" s="39">
        <v>33.207000000000001</v>
      </c>
      <c r="AA251" s="39">
        <v>0.84499999999999997</v>
      </c>
      <c r="AB251" s="39">
        <v>2.2850000000000001</v>
      </c>
      <c r="AC251" s="39">
        <v>16.245000000000001</v>
      </c>
      <c r="AD251" s="39">
        <v>15.051</v>
      </c>
      <c r="AE251" s="39">
        <v>2.1509999999999998</v>
      </c>
      <c r="AF251" s="39">
        <v>4.2839999999999998</v>
      </c>
      <c r="AG251" s="39">
        <v>8.4749999999999996</v>
      </c>
      <c r="AH251" s="39">
        <v>12.987</v>
      </c>
      <c r="AI251" s="39">
        <v>29.359000000000002</v>
      </c>
      <c r="AJ251" s="39">
        <v>1.613</v>
      </c>
      <c r="AK251" s="39">
        <v>10.259</v>
      </c>
      <c r="AL251" s="39">
        <v>9.44</v>
      </c>
      <c r="AM251" s="39">
        <v>2.94</v>
      </c>
      <c r="AN251" s="39">
        <v>0.99</v>
      </c>
      <c r="AO251" s="39">
        <v>9.1150000000000002</v>
      </c>
      <c r="AP251" s="39">
        <v>3.169</v>
      </c>
      <c r="AQ251" s="39">
        <v>3.5350000000000001</v>
      </c>
      <c r="AR251" s="39">
        <v>3.859</v>
      </c>
      <c r="AS251" s="39">
        <v>10.307</v>
      </c>
      <c r="AT251" s="39">
        <v>4.2549999999999999</v>
      </c>
      <c r="AU251" s="39">
        <v>37.465000000000003</v>
      </c>
      <c r="AV251" s="39">
        <v>2.67</v>
      </c>
      <c r="AW251" s="39">
        <v>3.6619999999999999</v>
      </c>
      <c r="AX251" s="39">
        <v>0.68400000000000005</v>
      </c>
      <c r="AY251" s="39">
        <v>5.7329999999999997</v>
      </c>
      <c r="AZ251" s="39">
        <v>3.8370000000000002</v>
      </c>
      <c r="BA251" s="39">
        <v>11.117000000000001</v>
      </c>
      <c r="BB251" s="39">
        <v>10.339</v>
      </c>
      <c r="BC251" s="39">
        <v>3.879</v>
      </c>
      <c r="BD251" s="39">
        <v>0.82199999999999995</v>
      </c>
      <c r="BE251" s="39">
        <v>6.0389999999999997</v>
      </c>
      <c r="BF251" s="39">
        <v>2.944</v>
      </c>
      <c r="BG251" s="39">
        <v>3.8849999999999998</v>
      </c>
      <c r="BH251" s="39">
        <v>27.404</v>
      </c>
      <c r="BI251" s="39">
        <v>6.0439999999999996</v>
      </c>
      <c r="BJ251" s="39">
        <v>1.734</v>
      </c>
      <c r="BK251" s="39">
        <v>10.993</v>
      </c>
    </row>
    <row r="252" spans="1:63" x14ac:dyDescent="0.2">
      <c r="A252" s="30">
        <f t="shared" si="42"/>
        <v>2033</v>
      </c>
      <c r="D252" s="30">
        <f t="shared" si="43"/>
        <v>4</v>
      </c>
      <c r="E252" s="30">
        <f t="shared" si="34"/>
        <v>50</v>
      </c>
      <c r="F252" s="30">
        <f t="shared" si="35"/>
        <v>44</v>
      </c>
      <c r="G252" s="30">
        <f t="shared" si="36"/>
        <v>18</v>
      </c>
      <c r="H252" s="30">
        <f t="shared" si="37"/>
        <v>0</v>
      </c>
      <c r="I252" s="30">
        <f t="shared" si="38"/>
        <v>0</v>
      </c>
      <c r="J252" s="30">
        <f t="shared" si="39"/>
        <v>0</v>
      </c>
      <c r="K252" s="30">
        <f t="shared" si="40"/>
        <v>0</v>
      </c>
      <c r="L252" s="30">
        <f t="shared" si="41"/>
        <v>9</v>
      </c>
      <c r="M252" s="38">
        <v>48823</v>
      </c>
      <c r="N252" s="39">
        <v>8.0220000000000002</v>
      </c>
      <c r="O252" s="39">
        <v>6.43</v>
      </c>
      <c r="P252" s="39">
        <v>1.6479999999999999</v>
      </c>
      <c r="Q252" s="39">
        <v>21.632000000000001</v>
      </c>
      <c r="R252" s="39">
        <v>5.4809999999999999</v>
      </c>
      <c r="S252" s="39">
        <v>10.912000000000001</v>
      </c>
      <c r="T252" s="39">
        <v>9.4190000000000005</v>
      </c>
      <c r="U252" s="39">
        <v>31.824999999999999</v>
      </c>
      <c r="V252" s="39">
        <v>8.8490000000000002</v>
      </c>
      <c r="W252" s="39">
        <v>4.2030000000000003</v>
      </c>
      <c r="X252" s="39">
        <v>11.073</v>
      </c>
      <c r="Y252" s="39">
        <v>10.276</v>
      </c>
      <c r="Z252" s="39">
        <v>9.0950000000000006</v>
      </c>
      <c r="AA252" s="39">
        <v>4.9400000000000004</v>
      </c>
      <c r="AB252" s="39">
        <v>3.9780000000000002</v>
      </c>
      <c r="AC252" s="39">
        <v>14.942</v>
      </c>
      <c r="AD252" s="39">
        <v>15.661</v>
      </c>
      <c r="AE252" s="39">
        <v>3.27</v>
      </c>
      <c r="AF252" s="39">
        <v>28.071000000000002</v>
      </c>
      <c r="AG252" s="39">
        <v>3.3380000000000001</v>
      </c>
      <c r="AH252" s="39">
        <v>6.4420000000000002</v>
      </c>
      <c r="AI252" s="39">
        <v>2.1800000000000002</v>
      </c>
      <c r="AJ252" s="39">
        <v>8.4819999999999993</v>
      </c>
      <c r="AK252" s="39">
        <v>4.2480000000000002</v>
      </c>
      <c r="AL252" s="39">
        <v>17.466000000000001</v>
      </c>
      <c r="AM252" s="39">
        <v>0.21099999999999999</v>
      </c>
      <c r="AN252" s="39">
        <v>8.3640000000000008</v>
      </c>
      <c r="AO252" s="39">
        <v>6.23</v>
      </c>
      <c r="AP252" s="39">
        <v>8.2000000000000003E-2</v>
      </c>
      <c r="AQ252" s="39">
        <v>22.231999999999999</v>
      </c>
      <c r="AR252" s="39">
        <v>17.702000000000002</v>
      </c>
      <c r="AS252" s="39">
        <v>0.46600000000000003</v>
      </c>
      <c r="AT252" s="39">
        <v>12.464</v>
      </c>
      <c r="AU252" s="39">
        <v>1.0489999999999999</v>
      </c>
      <c r="AV252" s="39">
        <v>14.834</v>
      </c>
      <c r="AW252" s="39">
        <v>0.17699999999999999</v>
      </c>
      <c r="AX252" s="39">
        <v>12.016</v>
      </c>
      <c r="AY252" s="39">
        <v>3.5259999999999998</v>
      </c>
      <c r="AZ252" s="39">
        <v>8.9619999999999997</v>
      </c>
      <c r="BA252" s="39">
        <v>0.96899999999999997</v>
      </c>
      <c r="BB252" s="39">
        <v>9.6039999999999992</v>
      </c>
      <c r="BC252" s="39">
        <v>3.2349999999999999</v>
      </c>
      <c r="BD252" s="39">
        <v>27.486999999999998</v>
      </c>
      <c r="BE252" s="39">
        <v>0.94099999999999995</v>
      </c>
      <c r="BF252" s="39">
        <v>6.1459999999999999</v>
      </c>
      <c r="BG252" s="39">
        <v>12.534000000000001</v>
      </c>
      <c r="BH252" s="39">
        <v>7.2629999999999999</v>
      </c>
      <c r="BI252" s="39">
        <v>35.423999999999999</v>
      </c>
      <c r="BJ252" s="39">
        <v>14.018000000000001</v>
      </c>
      <c r="BK252" s="39">
        <v>4.1230000000000002</v>
      </c>
    </row>
    <row r="253" spans="1:63" x14ac:dyDescent="0.2">
      <c r="A253" s="30">
        <f t="shared" si="42"/>
        <v>2033</v>
      </c>
      <c r="D253" s="30">
        <f t="shared" si="43"/>
        <v>3</v>
      </c>
      <c r="E253" s="30">
        <f t="shared" si="34"/>
        <v>49</v>
      </c>
      <c r="F253" s="30">
        <f t="shared" si="35"/>
        <v>40</v>
      </c>
      <c r="G253" s="30">
        <f t="shared" si="36"/>
        <v>16</v>
      </c>
      <c r="H253" s="30">
        <f t="shared" si="37"/>
        <v>1</v>
      </c>
      <c r="I253" s="30">
        <f t="shared" si="38"/>
        <v>0</v>
      </c>
      <c r="J253" s="30">
        <f t="shared" si="39"/>
        <v>0</v>
      </c>
      <c r="K253" s="30">
        <f t="shared" si="40"/>
        <v>0</v>
      </c>
      <c r="L253" s="30">
        <f t="shared" si="41"/>
        <v>10</v>
      </c>
      <c r="M253" s="38">
        <v>48853</v>
      </c>
      <c r="N253" s="39">
        <v>21.114000000000001</v>
      </c>
      <c r="O253" s="39">
        <v>0.98299999999999998</v>
      </c>
      <c r="P253" s="39">
        <v>15.471</v>
      </c>
      <c r="Q253" s="39">
        <v>0.74099999999999999</v>
      </c>
      <c r="R253" s="39">
        <v>2.9239999999999999</v>
      </c>
      <c r="S253" s="39">
        <v>7.5540000000000003</v>
      </c>
      <c r="T253" s="39">
        <v>0.92900000000000005</v>
      </c>
      <c r="U253" s="39">
        <v>58.201999999999998</v>
      </c>
      <c r="V253" s="39">
        <v>0.80700000000000005</v>
      </c>
      <c r="W253" s="39">
        <v>10.141</v>
      </c>
      <c r="X253" s="39">
        <v>25.391999999999999</v>
      </c>
      <c r="Y253" s="39">
        <v>1.5329999999999999</v>
      </c>
      <c r="Z253" s="39">
        <v>2.8370000000000002</v>
      </c>
      <c r="AA253" s="39">
        <v>11.605</v>
      </c>
      <c r="AB253" s="39">
        <v>3.919</v>
      </c>
      <c r="AC253" s="39">
        <v>2.9849999999999999</v>
      </c>
      <c r="AD253" s="39">
        <v>15.462999999999999</v>
      </c>
      <c r="AE253" s="39">
        <v>8.2170000000000005</v>
      </c>
      <c r="AF253" s="39">
        <v>2.2999999999999998</v>
      </c>
      <c r="AG253" s="39">
        <v>7.1070000000000002</v>
      </c>
      <c r="AH253" s="39">
        <v>22.558</v>
      </c>
      <c r="AI253" s="39">
        <v>0.70599999999999996</v>
      </c>
      <c r="AJ253" s="39">
        <v>2.2850000000000001</v>
      </c>
      <c r="AK253" s="39">
        <v>5.8380000000000001</v>
      </c>
      <c r="AL253" s="39">
        <v>0.38200000000000001</v>
      </c>
      <c r="AM253" s="39">
        <v>7.87</v>
      </c>
      <c r="AN253" s="39">
        <v>42.356000000000002</v>
      </c>
      <c r="AO253" s="39">
        <v>2.427</v>
      </c>
      <c r="AP253" s="39">
        <v>2.4889999999999999</v>
      </c>
      <c r="AQ253" s="39">
        <v>5.6310000000000002</v>
      </c>
      <c r="AR253" s="39">
        <v>19.716999999999999</v>
      </c>
      <c r="AS253" s="39">
        <v>3.0190000000000001</v>
      </c>
      <c r="AT253" s="39">
        <v>3.12</v>
      </c>
      <c r="AU253" s="39">
        <v>3.556</v>
      </c>
      <c r="AV253" s="39">
        <v>17.861999999999998</v>
      </c>
      <c r="AW253" s="39">
        <v>0</v>
      </c>
      <c r="AX253" s="39">
        <v>11.252000000000001</v>
      </c>
      <c r="AY253" s="39">
        <v>3.5000000000000003E-2</v>
      </c>
      <c r="AZ253" s="39">
        <v>1.004</v>
      </c>
      <c r="BA253" s="39">
        <v>10.587999999999999</v>
      </c>
      <c r="BB253" s="39">
        <v>9.91</v>
      </c>
      <c r="BC253" s="39">
        <v>2.238</v>
      </c>
      <c r="BD253" s="39">
        <v>11.547000000000001</v>
      </c>
      <c r="BE253" s="39">
        <v>0.95099999999999996</v>
      </c>
      <c r="BF253" s="39">
        <v>14.356</v>
      </c>
      <c r="BG253" s="39">
        <v>10.166</v>
      </c>
      <c r="BH253" s="39">
        <v>0.81799999999999995</v>
      </c>
      <c r="BI253" s="39">
        <v>6.7969999999999997</v>
      </c>
      <c r="BJ253" s="39">
        <v>1.581</v>
      </c>
      <c r="BK253" s="39">
        <v>8.9719999999999995</v>
      </c>
    </row>
    <row r="254" spans="1:63" x14ac:dyDescent="0.2">
      <c r="A254" s="30">
        <f t="shared" si="42"/>
        <v>2033</v>
      </c>
      <c r="D254" s="30">
        <f t="shared" si="43"/>
        <v>0</v>
      </c>
      <c r="E254" s="30">
        <f t="shared" si="34"/>
        <v>16</v>
      </c>
      <c r="F254" s="30">
        <f t="shared" si="35"/>
        <v>5</v>
      </c>
      <c r="G254" s="30">
        <f t="shared" si="36"/>
        <v>0</v>
      </c>
      <c r="H254" s="30">
        <f t="shared" si="37"/>
        <v>0</v>
      </c>
      <c r="I254" s="30">
        <f t="shared" si="38"/>
        <v>0</v>
      </c>
      <c r="J254" s="30">
        <f t="shared" si="39"/>
        <v>0</v>
      </c>
      <c r="K254" s="30">
        <f t="shared" si="40"/>
        <v>0</v>
      </c>
      <c r="L254" s="30">
        <f t="shared" si="41"/>
        <v>11</v>
      </c>
      <c r="M254" s="38">
        <v>48884</v>
      </c>
      <c r="N254" s="39">
        <v>0.377</v>
      </c>
      <c r="O254" s="39">
        <v>0</v>
      </c>
      <c r="P254" s="39">
        <v>0</v>
      </c>
      <c r="Q254" s="39">
        <v>1.2E-2</v>
      </c>
      <c r="R254" s="39">
        <v>0</v>
      </c>
      <c r="S254" s="39">
        <v>0.47</v>
      </c>
      <c r="T254" s="39">
        <v>0</v>
      </c>
      <c r="U254" s="39">
        <v>0</v>
      </c>
      <c r="V254" s="39">
        <v>0</v>
      </c>
      <c r="W254" s="39">
        <v>9.8000000000000004E-2</v>
      </c>
      <c r="X254" s="39">
        <v>0.33700000000000002</v>
      </c>
      <c r="Y254" s="39">
        <v>0</v>
      </c>
      <c r="Z254" s="39">
        <v>0</v>
      </c>
      <c r="AA254" s="39">
        <v>0</v>
      </c>
      <c r="AB254" s="39">
        <v>0</v>
      </c>
      <c r="AC254" s="39">
        <v>1.86</v>
      </c>
      <c r="AD254" s="39">
        <v>0</v>
      </c>
      <c r="AE254" s="39">
        <v>0</v>
      </c>
      <c r="AF254" s="39">
        <v>0</v>
      </c>
      <c r="AG254" s="39">
        <v>0</v>
      </c>
      <c r="AH254" s="39">
        <v>0.433</v>
      </c>
      <c r="AI254" s="39">
        <v>0</v>
      </c>
      <c r="AJ254" s="39">
        <v>0</v>
      </c>
      <c r="AK254" s="39">
        <v>6.6000000000000003E-2</v>
      </c>
      <c r="AL254" s="39">
        <v>0</v>
      </c>
      <c r="AM254" s="39">
        <v>1.972</v>
      </c>
      <c r="AN254" s="39">
        <v>0.17100000000000001</v>
      </c>
      <c r="AO254" s="39">
        <v>0</v>
      </c>
      <c r="AP254" s="39">
        <v>4.4999999999999998E-2</v>
      </c>
      <c r="AQ254" s="39">
        <v>0</v>
      </c>
      <c r="AR254" s="39">
        <v>0.248</v>
      </c>
      <c r="AS254" s="39">
        <v>0</v>
      </c>
      <c r="AT254" s="39">
        <v>0</v>
      </c>
      <c r="AU254" s="39">
        <v>0</v>
      </c>
      <c r="AV254" s="39">
        <v>9.6280000000000001</v>
      </c>
      <c r="AW254" s="39">
        <v>0</v>
      </c>
      <c r="AX254" s="39">
        <v>0</v>
      </c>
      <c r="AY254" s="39">
        <v>0.19500000000000001</v>
      </c>
      <c r="AZ254" s="39">
        <v>1.228</v>
      </c>
      <c r="BA254" s="39">
        <v>0</v>
      </c>
      <c r="BB254" s="39">
        <v>0</v>
      </c>
      <c r="BC254" s="39">
        <v>0</v>
      </c>
      <c r="BD254" s="39">
        <v>0</v>
      </c>
      <c r="BE254" s="39">
        <v>0</v>
      </c>
      <c r="BF254" s="39">
        <v>0</v>
      </c>
      <c r="BG254" s="39">
        <v>0</v>
      </c>
      <c r="BH254" s="39">
        <v>2.3079999999999998</v>
      </c>
      <c r="BI254" s="39">
        <v>0</v>
      </c>
      <c r="BJ254" s="39">
        <v>0</v>
      </c>
      <c r="BK254" s="39">
        <v>0</v>
      </c>
    </row>
    <row r="255" spans="1:63" x14ac:dyDescent="0.2">
      <c r="A255" s="30">
        <f t="shared" si="42"/>
        <v>2033</v>
      </c>
      <c r="D255" s="30">
        <f t="shared" si="43"/>
        <v>6</v>
      </c>
      <c r="E255" s="30">
        <f t="shared" si="34"/>
        <v>46</v>
      </c>
      <c r="F255" s="30">
        <f t="shared" si="35"/>
        <v>37</v>
      </c>
      <c r="G255" s="30">
        <f t="shared" si="36"/>
        <v>21</v>
      </c>
      <c r="H255" s="30">
        <f t="shared" si="37"/>
        <v>0</v>
      </c>
      <c r="I255" s="30">
        <f t="shared" si="38"/>
        <v>0</v>
      </c>
      <c r="J255" s="30">
        <f t="shared" si="39"/>
        <v>0</v>
      </c>
      <c r="K255" s="30">
        <f t="shared" si="40"/>
        <v>0</v>
      </c>
      <c r="L255" s="30">
        <f t="shared" si="41"/>
        <v>12</v>
      </c>
      <c r="M255" s="38">
        <v>48914</v>
      </c>
      <c r="N255" s="39">
        <v>6.81</v>
      </c>
      <c r="O255" s="39">
        <v>2.597</v>
      </c>
      <c r="P255" s="39">
        <v>28.77</v>
      </c>
      <c r="Q255" s="39">
        <v>0.217</v>
      </c>
      <c r="R255" s="39">
        <v>0.94199999999999995</v>
      </c>
      <c r="S255" s="39">
        <v>25.292000000000002</v>
      </c>
      <c r="T255" s="39">
        <v>3.347</v>
      </c>
      <c r="U255" s="39">
        <v>10.116</v>
      </c>
      <c r="V255" s="39">
        <v>35.781999999999996</v>
      </c>
      <c r="W255" s="39">
        <v>0</v>
      </c>
      <c r="X255" s="39">
        <v>11.406000000000001</v>
      </c>
      <c r="Y255" s="39">
        <v>0.53100000000000003</v>
      </c>
      <c r="Z255" s="39">
        <v>2.6280000000000001</v>
      </c>
      <c r="AA255" s="39">
        <v>13.481</v>
      </c>
      <c r="AB255" s="39">
        <v>6.4379999999999997</v>
      </c>
      <c r="AC255" s="39">
        <v>22.978000000000002</v>
      </c>
      <c r="AD255" s="39">
        <v>0.97699999999999998</v>
      </c>
      <c r="AE255" s="39">
        <v>14.28</v>
      </c>
      <c r="AF255" s="39">
        <v>23.85</v>
      </c>
      <c r="AG255" s="39">
        <v>0</v>
      </c>
      <c r="AH255" s="39">
        <v>6.6210000000000004</v>
      </c>
      <c r="AI255" s="39">
        <v>8.218</v>
      </c>
      <c r="AJ255" s="39">
        <v>28.731999999999999</v>
      </c>
      <c r="AK255" s="39">
        <v>0.91400000000000003</v>
      </c>
      <c r="AL255" s="39">
        <v>1.4159999999999999</v>
      </c>
      <c r="AM255" s="39">
        <v>16.356000000000002</v>
      </c>
      <c r="AN255" s="39">
        <v>9.8460000000000001</v>
      </c>
      <c r="AO255" s="39">
        <v>1.7270000000000001</v>
      </c>
      <c r="AP255" s="39">
        <v>16.992000000000001</v>
      </c>
      <c r="AQ255" s="39">
        <v>0.28100000000000003</v>
      </c>
      <c r="AR255" s="39">
        <v>1.4390000000000001</v>
      </c>
      <c r="AS255" s="39">
        <v>13.112</v>
      </c>
      <c r="AT255" s="39">
        <v>28.936</v>
      </c>
      <c r="AU255" s="39">
        <v>9.2999999999999999E-2</v>
      </c>
      <c r="AV255" s="39">
        <v>5.92</v>
      </c>
      <c r="AW255" s="39">
        <v>8.3919999999999995</v>
      </c>
      <c r="AX255" s="39">
        <v>0.03</v>
      </c>
      <c r="AY255" s="39">
        <v>14.848000000000001</v>
      </c>
      <c r="AZ255" s="39">
        <v>20.41</v>
      </c>
      <c r="BA255" s="39">
        <v>1.9079999999999999</v>
      </c>
      <c r="BB255" s="39">
        <v>10.256</v>
      </c>
      <c r="BC255" s="39">
        <v>1.1220000000000001</v>
      </c>
      <c r="BD255" s="39">
        <v>15.254</v>
      </c>
      <c r="BE255" s="39">
        <v>0.35299999999999998</v>
      </c>
      <c r="BF255" s="39">
        <v>12.978999999999999</v>
      </c>
      <c r="BG255" s="39">
        <v>0</v>
      </c>
      <c r="BH255" s="39">
        <v>0</v>
      </c>
      <c r="BI255" s="39">
        <v>49.381</v>
      </c>
      <c r="BJ255" s="39">
        <v>18.779</v>
      </c>
      <c r="BK255" s="39">
        <v>1.4019999999999999</v>
      </c>
    </row>
    <row r="256" spans="1:63" x14ac:dyDescent="0.2">
      <c r="A256" s="30">
        <f t="shared" si="42"/>
        <v>2034</v>
      </c>
      <c r="D256" s="30">
        <f t="shared" si="43"/>
        <v>8</v>
      </c>
      <c r="E256" s="30">
        <f t="shared" si="34"/>
        <v>47</v>
      </c>
      <c r="F256" s="30">
        <f t="shared" si="35"/>
        <v>45</v>
      </c>
      <c r="G256" s="30">
        <f t="shared" si="36"/>
        <v>21</v>
      </c>
      <c r="H256" s="30">
        <f t="shared" si="37"/>
        <v>4</v>
      </c>
      <c r="I256" s="30">
        <f t="shared" si="38"/>
        <v>0</v>
      </c>
      <c r="J256" s="30">
        <f t="shared" si="39"/>
        <v>0</v>
      </c>
      <c r="K256" s="30">
        <f t="shared" si="40"/>
        <v>0</v>
      </c>
      <c r="L256" s="30">
        <f t="shared" si="41"/>
        <v>1</v>
      </c>
      <c r="M256" s="38">
        <v>48945</v>
      </c>
      <c r="N256" s="39">
        <v>1.6879999999999999</v>
      </c>
      <c r="O256" s="39">
        <v>37.29</v>
      </c>
      <c r="P256" s="39">
        <v>10.4</v>
      </c>
      <c r="Q256" s="39">
        <v>7.431</v>
      </c>
      <c r="R256" s="39">
        <v>17.023</v>
      </c>
      <c r="S256" s="39">
        <v>2.15</v>
      </c>
      <c r="T256" s="39">
        <v>5.3369999999999997</v>
      </c>
      <c r="U256" s="39">
        <v>11.313000000000001</v>
      </c>
      <c r="V256" s="39">
        <v>20.86</v>
      </c>
      <c r="W256" s="39">
        <v>1.353</v>
      </c>
      <c r="X256" s="39">
        <v>32.073</v>
      </c>
      <c r="Y256" s="39">
        <v>1.599</v>
      </c>
      <c r="Z256" s="39">
        <v>7.2709999999999999</v>
      </c>
      <c r="AA256" s="39">
        <v>3.1859999999999999</v>
      </c>
      <c r="AB256" s="39">
        <v>0.52500000000000002</v>
      </c>
      <c r="AC256" s="39">
        <v>54.387999999999998</v>
      </c>
      <c r="AD256" s="39">
        <v>2.806</v>
      </c>
      <c r="AE256" s="39">
        <v>17.332000000000001</v>
      </c>
      <c r="AF256" s="39">
        <v>5.2939999999999996</v>
      </c>
      <c r="AG256" s="39">
        <v>10.798999999999999</v>
      </c>
      <c r="AH256" s="39">
        <v>19</v>
      </c>
      <c r="AI256" s="39">
        <v>3.3069999999999999</v>
      </c>
      <c r="AJ256" s="39">
        <v>8.7379999999999995</v>
      </c>
      <c r="AK256" s="39">
        <v>6.2080000000000002</v>
      </c>
      <c r="AL256" s="39">
        <v>16.029</v>
      </c>
      <c r="AM256" s="39">
        <v>2.4529999999999998</v>
      </c>
      <c r="AN256" s="39">
        <v>4.9210000000000003</v>
      </c>
      <c r="AO256" s="39">
        <v>33.948999999999998</v>
      </c>
      <c r="AP256" s="39">
        <v>14.605</v>
      </c>
      <c r="AQ256" s="39">
        <v>4.5819999999999999</v>
      </c>
      <c r="AR256" s="39">
        <v>27.175999999999998</v>
      </c>
      <c r="AS256" s="39">
        <v>0</v>
      </c>
      <c r="AT256" s="39">
        <v>0</v>
      </c>
      <c r="AU256" s="39">
        <v>55.359000000000002</v>
      </c>
      <c r="AV256" s="39">
        <v>13.471</v>
      </c>
      <c r="AW256" s="39">
        <v>5.7119999999999997</v>
      </c>
      <c r="AX256" s="39">
        <v>5.3879999999999999</v>
      </c>
      <c r="AY256" s="39">
        <v>7.657</v>
      </c>
      <c r="AZ256" s="39">
        <v>76.912000000000006</v>
      </c>
      <c r="BA256" s="39">
        <v>0</v>
      </c>
      <c r="BB256" s="39">
        <v>1.155</v>
      </c>
      <c r="BC256" s="39">
        <v>15.92</v>
      </c>
      <c r="BD256" s="39">
        <v>4.4249999999999998</v>
      </c>
      <c r="BE256" s="39">
        <v>9.9149999999999991</v>
      </c>
      <c r="BF256" s="39">
        <v>16.436</v>
      </c>
      <c r="BG256" s="39">
        <v>7.0549999999999997</v>
      </c>
      <c r="BH256" s="39">
        <v>16.992000000000001</v>
      </c>
      <c r="BI256" s="39">
        <v>3.105</v>
      </c>
      <c r="BJ256" s="39">
        <v>58.414000000000001</v>
      </c>
      <c r="BK256" s="39">
        <v>0.84</v>
      </c>
    </row>
    <row r="257" spans="1:63" x14ac:dyDescent="0.2">
      <c r="A257" s="30">
        <f t="shared" si="42"/>
        <v>2034</v>
      </c>
      <c r="D257" s="30">
        <f t="shared" si="43"/>
        <v>1</v>
      </c>
      <c r="E257" s="30">
        <f t="shared" si="34"/>
        <v>36</v>
      </c>
      <c r="F257" s="30">
        <f t="shared" si="35"/>
        <v>20</v>
      </c>
      <c r="G257" s="30">
        <f t="shared" si="36"/>
        <v>5</v>
      </c>
      <c r="H257" s="30">
        <f t="shared" si="37"/>
        <v>0</v>
      </c>
      <c r="I257" s="30">
        <f t="shared" si="38"/>
        <v>0</v>
      </c>
      <c r="J257" s="30">
        <f t="shared" si="39"/>
        <v>0</v>
      </c>
      <c r="K257" s="30">
        <f t="shared" si="40"/>
        <v>0</v>
      </c>
      <c r="L257" s="30">
        <f t="shared" si="41"/>
        <v>2</v>
      </c>
      <c r="M257" s="38">
        <v>48976</v>
      </c>
      <c r="N257" s="39">
        <v>0.441</v>
      </c>
      <c r="O257" s="39">
        <v>0.745</v>
      </c>
      <c r="P257" s="39">
        <v>0</v>
      </c>
      <c r="Q257" s="39">
        <v>0.77300000000000002</v>
      </c>
      <c r="R257" s="39">
        <v>0</v>
      </c>
      <c r="S257" s="39">
        <v>0.55400000000000005</v>
      </c>
      <c r="T257" s="39">
        <v>2.7</v>
      </c>
      <c r="U257" s="39">
        <v>0.126</v>
      </c>
      <c r="V257" s="39">
        <v>8.8670000000000009</v>
      </c>
      <c r="W257" s="39">
        <v>0</v>
      </c>
      <c r="X257" s="39">
        <v>8.6379999999999999</v>
      </c>
      <c r="Y257" s="39">
        <v>0</v>
      </c>
      <c r="Z257" s="39">
        <v>0.77600000000000002</v>
      </c>
      <c r="AA257" s="39">
        <v>1.68</v>
      </c>
      <c r="AB257" s="39">
        <v>5.8999999999999997E-2</v>
      </c>
      <c r="AC257" s="39">
        <v>1.8280000000000001</v>
      </c>
      <c r="AD257" s="39">
        <v>0</v>
      </c>
      <c r="AE257" s="39">
        <v>2.444</v>
      </c>
      <c r="AF257" s="39">
        <v>0.97199999999999998</v>
      </c>
      <c r="AG257" s="39">
        <v>7.1999999999999995E-2</v>
      </c>
      <c r="AH257" s="39">
        <v>0</v>
      </c>
      <c r="AI257" s="39">
        <v>0.39800000000000002</v>
      </c>
      <c r="AJ257" s="39">
        <v>0.62</v>
      </c>
      <c r="AK257" s="39">
        <v>18.324000000000002</v>
      </c>
      <c r="AL257" s="39">
        <v>0</v>
      </c>
      <c r="AM257" s="39">
        <v>4.899</v>
      </c>
      <c r="AN257" s="39">
        <v>0</v>
      </c>
      <c r="AO257" s="39">
        <v>23.994</v>
      </c>
      <c r="AP257" s="39">
        <v>0.70399999999999996</v>
      </c>
      <c r="AQ257" s="39">
        <v>1.5349999999999999</v>
      </c>
      <c r="AR257" s="39">
        <v>5.2130000000000001</v>
      </c>
      <c r="AS257" s="39">
        <v>0.747</v>
      </c>
      <c r="AT257" s="39">
        <v>6.8849999999999998</v>
      </c>
      <c r="AU257" s="39">
        <v>0</v>
      </c>
      <c r="AV257" s="39">
        <v>4.9400000000000004</v>
      </c>
      <c r="AW257" s="39">
        <v>0.41799999999999998</v>
      </c>
      <c r="AX257" s="39">
        <v>0</v>
      </c>
      <c r="AY257" s="39">
        <v>1.645</v>
      </c>
      <c r="AZ257" s="39">
        <v>1.218</v>
      </c>
      <c r="BA257" s="39">
        <v>0.64500000000000002</v>
      </c>
      <c r="BB257" s="39">
        <v>1.0720000000000001</v>
      </c>
      <c r="BC257" s="39">
        <v>0.58199999999999996</v>
      </c>
      <c r="BD257" s="39">
        <v>0</v>
      </c>
      <c r="BE257" s="39">
        <v>15.106999999999999</v>
      </c>
      <c r="BF257" s="39">
        <v>28.349</v>
      </c>
      <c r="BG257" s="39">
        <v>0</v>
      </c>
      <c r="BH257" s="39">
        <v>12.746</v>
      </c>
      <c r="BI257" s="39">
        <v>0</v>
      </c>
      <c r="BJ257" s="39">
        <v>3.69</v>
      </c>
      <c r="BK257" s="39">
        <v>0</v>
      </c>
    </row>
    <row r="258" spans="1:63" x14ac:dyDescent="0.2">
      <c r="A258" s="30">
        <f t="shared" si="42"/>
        <v>2034</v>
      </c>
      <c r="D258" s="30">
        <f t="shared" si="43"/>
        <v>1</v>
      </c>
      <c r="E258" s="30">
        <f t="shared" si="34"/>
        <v>47</v>
      </c>
      <c r="F258" s="30">
        <f t="shared" si="35"/>
        <v>38</v>
      </c>
      <c r="G258" s="30">
        <f t="shared" si="36"/>
        <v>7</v>
      </c>
      <c r="H258" s="30">
        <f t="shared" si="37"/>
        <v>0</v>
      </c>
      <c r="I258" s="30">
        <f t="shared" si="38"/>
        <v>0</v>
      </c>
      <c r="J258" s="30">
        <f t="shared" si="39"/>
        <v>0</v>
      </c>
      <c r="K258" s="30">
        <f t="shared" si="40"/>
        <v>0</v>
      </c>
      <c r="L258" s="30">
        <f t="shared" si="41"/>
        <v>3</v>
      </c>
      <c r="M258" s="38">
        <v>49004</v>
      </c>
      <c r="N258" s="39">
        <v>19.829000000000001</v>
      </c>
      <c r="O258" s="39">
        <v>0.67</v>
      </c>
      <c r="P258" s="39">
        <v>9.17</v>
      </c>
      <c r="Q258" s="39">
        <v>0</v>
      </c>
      <c r="R258" s="39">
        <v>6.2859999999999996</v>
      </c>
      <c r="S258" s="39">
        <v>2.613</v>
      </c>
      <c r="T258" s="39">
        <v>6.7469999999999999</v>
      </c>
      <c r="U258" s="39">
        <v>0.29199999999999998</v>
      </c>
      <c r="V258" s="39">
        <v>8.9090000000000007</v>
      </c>
      <c r="W258" s="39">
        <v>0.84199999999999997</v>
      </c>
      <c r="X258" s="39">
        <v>4.0350000000000001</v>
      </c>
      <c r="Y258" s="39">
        <v>2.274</v>
      </c>
      <c r="Z258" s="39">
        <v>25.791</v>
      </c>
      <c r="AA258" s="39">
        <v>0.71799999999999997</v>
      </c>
      <c r="AB258" s="39">
        <v>1.238</v>
      </c>
      <c r="AC258" s="39">
        <v>2.44</v>
      </c>
      <c r="AD258" s="39">
        <v>4.7949999999999999</v>
      </c>
      <c r="AE258" s="39">
        <v>0</v>
      </c>
      <c r="AF258" s="39">
        <v>1.21</v>
      </c>
      <c r="AG258" s="39">
        <v>8.8309999999999995</v>
      </c>
      <c r="AH258" s="39">
        <v>0.32600000000000001</v>
      </c>
      <c r="AI258" s="39">
        <v>2.9889999999999999</v>
      </c>
      <c r="AJ258" s="39">
        <v>1.502</v>
      </c>
      <c r="AK258" s="39">
        <v>11.292</v>
      </c>
      <c r="AL258" s="39">
        <v>1.151</v>
      </c>
      <c r="AM258" s="39">
        <v>2.9510000000000001</v>
      </c>
      <c r="AN258" s="39">
        <v>0.96</v>
      </c>
      <c r="AO258" s="39">
        <v>12.462999999999999</v>
      </c>
      <c r="AP258" s="39">
        <v>0</v>
      </c>
      <c r="AQ258" s="39">
        <v>10.721</v>
      </c>
      <c r="AR258" s="39">
        <v>4.0949999999999998</v>
      </c>
      <c r="AS258" s="39">
        <v>0.91900000000000004</v>
      </c>
      <c r="AT258" s="39">
        <v>1.2949999999999999</v>
      </c>
      <c r="AU258" s="39">
        <v>3.2080000000000002</v>
      </c>
      <c r="AV258" s="39">
        <v>2.1579999999999999</v>
      </c>
      <c r="AW258" s="39">
        <v>6.3879999999999999</v>
      </c>
      <c r="AX258" s="39">
        <v>1.7589999999999999</v>
      </c>
      <c r="AY258" s="39">
        <v>3.02</v>
      </c>
      <c r="AZ258" s="39">
        <v>1.2110000000000001</v>
      </c>
      <c r="BA258" s="39">
        <v>5.2779999999999996</v>
      </c>
      <c r="BB258" s="39">
        <v>14.96</v>
      </c>
      <c r="BC258" s="39">
        <v>5.4080000000000004</v>
      </c>
      <c r="BD258" s="39">
        <v>14.243</v>
      </c>
      <c r="BE258" s="39">
        <v>0.54100000000000004</v>
      </c>
      <c r="BF258" s="39">
        <v>0.67800000000000005</v>
      </c>
      <c r="BG258" s="39">
        <v>2.4359999999999999</v>
      </c>
      <c r="BH258" s="39">
        <v>3.3740000000000001</v>
      </c>
      <c r="BI258" s="39">
        <v>3.9129999999999998</v>
      </c>
      <c r="BJ258" s="39">
        <v>3.202</v>
      </c>
      <c r="BK258" s="39">
        <v>1.2649999999999999</v>
      </c>
    </row>
    <row r="259" spans="1:63" x14ac:dyDescent="0.2">
      <c r="A259" s="30">
        <f t="shared" si="42"/>
        <v>2034</v>
      </c>
      <c r="D259" s="30">
        <f t="shared" si="43"/>
        <v>0</v>
      </c>
      <c r="E259" s="30">
        <f t="shared" si="34"/>
        <v>7</v>
      </c>
      <c r="F259" s="30">
        <f t="shared" si="35"/>
        <v>3</v>
      </c>
      <c r="G259" s="30">
        <f t="shared" si="36"/>
        <v>0</v>
      </c>
      <c r="H259" s="30">
        <f t="shared" si="37"/>
        <v>0</v>
      </c>
      <c r="I259" s="30">
        <f t="shared" si="38"/>
        <v>0</v>
      </c>
      <c r="J259" s="30">
        <f t="shared" si="39"/>
        <v>0</v>
      </c>
      <c r="K259" s="30">
        <f t="shared" si="40"/>
        <v>0</v>
      </c>
      <c r="L259" s="30">
        <f t="shared" si="41"/>
        <v>4</v>
      </c>
      <c r="M259" s="38">
        <v>49035</v>
      </c>
      <c r="N259" s="39">
        <v>0.97799999999999998</v>
      </c>
      <c r="O259" s="39">
        <v>0</v>
      </c>
      <c r="P259" s="39">
        <v>0</v>
      </c>
      <c r="Q259" s="39">
        <v>0</v>
      </c>
      <c r="R259" s="39">
        <v>0.23100000000000001</v>
      </c>
      <c r="S259" s="39">
        <v>0</v>
      </c>
      <c r="T259" s="39">
        <v>0</v>
      </c>
      <c r="U259" s="39">
        <v>0</v>
      </c>
      <c r="V259" s="39">
        <v>1.9039999999999999</v>
      </c>
      <c r="W259" s="39">
        <v>0</v>
      </c>
      <c r="X259" s="39">
        <v>9.9000000000000005E-2</v>
      </c>
      <c r="Y259" s="39">
        <v>0</v>
      </c>
      <c r="Z259" s="39">
        <v>0.70399999999999996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  <c r="AN259" s="39">
        <v>0</v>
      </c>
      <c r="AO259" s="39">
        <v>0</v>
      </c>
      <c r="AP259" s="39">
        <v>3.0379999999999998</v>
      </c>
      <c r="AQ259" s="39">
        <v>0</v>
      </c>
      <c r="AR259" s="39">
        <v>0</v>
      </c>
      <c r="AS259" s="39">
        <v>0</v>
      </c>
      <c r="AT259" s="39">
        <v>0</v>
      </c>
      <c r="AU259" s="39">
        <v>0</v>
      </c>
      <c r="AV259" s="39">
        <v>0</v>
      </c>
      <c r="AW259" s="39">
        <v>0</v>
      </c>
      <c r="AX259" s="39">
        <v>0</v>
      </c>
      <c r="AY259" s="39">
        <v>0</v>
      </c>
      <c r="AZ259" s="39">
        <v>1.268</v>
      </c>
      <c r="BA259" s="39">
        <v>0</v>
      </c>
      <c r="BB259" s="39">
        <v>0</v>
      </c>
      <c r="BC259" s="39">
        <v>0</v>
      </c>
      <c r="BD259" s="39">
        <v>0</v>
      </c>
      <c r="BE259" s="39">
        <v>0</v>
      </c>
      <c r="BF259" s="39">
        <v>0</v>
      </c>
      <c r="BG259" s="39">
        <v>0</v>
      </c>
      <c r="BH259" s="39">
        <v>0</v>
      </c>
      <c r="BI259" s="39">
        <v>0</v>
      </c>
      <c r="BJ259" s="39">
        <v>0</v>
      </c>
      <c r="BK259" s="39">
        <v>0</v>
      </c>
    </row>
    <row r="260" spans="1:63" x14ac:dyDescent="0.2">
      <c r="A260" s="30">
        <f t="shared" si="42"/>
        <v>2034</v>
      </c>
      <c r="D260" s="30">
        <f t="shared" si="43"/>
        <v>0</v>
      </c>
      <c r="E260" s="30">
        <f t="shared" si="34"/>
        <v>9</v>
      </c>
      <c r="F260" s="30">
        <f t="shared" si="35"/>
        <v>5</v>
      </c>
      <c r="G260" s="30">
        <f t="shared" si="36"/>
        <v>0</v>
      </c>
      <c r="H260" s="30">
        <f t="shared" si="37"/>
        <v>0</v>
      </c>
      <c r="I260" s="30">
        <f t="shared" si="38"/>
        <v>0</v>
      </c>
      <c r="J260" s="30">
        <f t="shared" si="39"/>
        <v>0</v>
      </c>
      <c r="K260" s="30">
        <f t="shared" si="40"/>
        <v>0</v>
      </c>
      <c r="L260" s="30">
        <f t="shared" si="41"/>
        <v>5</v>
      </c>
      <c r="M260" s="38">
        <v>49065</v>
      </c>
      <c r="N260" s="39">
        <v>0</v>
      </c>
      <c r="O260" s="39">
        <v>0</v>
      </c>
      <c r="P260" s="39">
        <v>0</v>
      </c>
      <c r="Q260" s="39">
        <v>3.7010000000000001</v>
      </c>
      <c r="R260" s="39">
        <v>0</v>
      </c>
      <c r="S260" s="39">
        <v>0</v>
      </c>
      <c r="T260" s="39">
        <v>0.254</v>
      </c>
      <c r="U260" s="39">
        <v>0</v>
      </c>
      <c r="V260" s="39">
        <v>0</v>
      </c>
      <c r="W260" s="39">
        <v>0.14899999999999999</v>
      </c>
      <c r="X260" s="39">
        <v>0</v>
      </c>
      <c r="Y260" s="39">
        <v>0</v>
      </c>
      <c r="Z260" s="39">
        <v>1.3029999999999999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3.9820000000000002</v>
      </c>
      <c r="AI260" s="39">
        <v>0</v>
      </c>
      <c r="AJ260" s="39">
        <v>0</v>
      </c>
      <c r="AK260" s="39">
        <v>0.10299999999999999</v>
      </c>
      <c r="AL260" s="39">
        <v>0</v>
      </c>
      <c r="AM260" s="39">
        <v>0</v>
      </c>
      <c r="AN260" s="39">
        <v>0</v>
      </c>
      <c r="AO260" s="39">
        <v>0</v>
      </c>
      <c r="AP260" s="39">
        <v>3.0539999999999998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0.94599999999999995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1.109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</row>
    <row r="261" spans="1:63" x14ac:dyDescent="0.2">
      <c r="A261" s="30">
        <f t="shared" si="42"/>
        <v>2034</v>
      </c>
      <c r="D261" s="30">
        <f t="shared" si="43"/>
        <v>1</v>
      </c>
      <c r="E261" s="30">
        <f t="shared" si="34"/>
        <v>23</v>
      </c>
      <c r="F261" s="30">
        <f t="shared" si="35"/>
        <v>8</v>
      </c>
      <c r="G261" s="30">
        <f t="shared" si="36"/>
        <v>1</v>
      </c>
      <c r="H261" s="30">
        <f t="shared" si="37"/>
        <v>0</v>
      </c>
      <c r="I261" s="30">
        <f t="shared" si="38"/>
        <v>0</v>
      </c>
      <c r="J261" s="30">
        <f t="shared" si="39"/>
        <v>0</v>
      </c>
      <c r="K261" s="30">
        <f t="shared" si="40"/>
        <v>0</v>
      </c>
      <c r="L261" s="30">
        <f t="shared" si="41"/>
        <v>6</v>
      </c>
      <c r="M261" s="38">
        <v>49096</v>
      </c>
      <c r="N261" s="39">
        <v>0</v>
      </c>
      <c r="O261" s="39">
        <v>48.360999999999997</v>
      </c>
      <c r="P261" s="39">
        <v>0</v>
      </c>
      <c r="Q261" s="39">
        <v>3.2970000000000002</v>
      </c>
      <c r="R261" s="39">
        <v>0</v>
      </c>
      <c r="S261" s="39">
        <v>0</v>
      </c>
      <c r="T261" s="39">
        <v>0</v>
      </c>
      <c r="U261" s="39">
        <v>0</v>
      </c>
      <c r="V261" s="39">
        <v>1.224</v>
      </c>
      <c r="W261" s="39">
        <v>0</v>
      </c>
      <c r="X261" s="39">
        <v>2.0680000000000001</v>
      </c>
      <c r="Y261" s="39">
        <v>1.0609999999999999</v>
      </c>
      <c r="Z261" s="39">
        <v>0.497</v>
      </c>
      <c r="AA261" s="39">
        <v>0.80200000000000005</v>
      </c>
      <c r="AB261" s="39">
        <v>0.501</v>
      </c>
      <c r="AC261" s="39">
        <v>0</v>
      </c>
      <c r="AD261" s="39">
        <v>0</v>
      </c>
      <c r="AE261" s="39">
        <v>0</v>
      </c>
      <c r="AF261" s="39">
        <v>0</v>
      </c>
      <c r="AG261" s="39">
        <v>0.34200000000000003</v>
      </c>
      <c r="AH261" s="39">
        <v>0.33100000000000002</v>
      </c>
      <c r="AI261" s="39">
        <v>0</v>
      </c>
      <c r="AJ261" s="39">
        <v>0.67200000000000004</v>
      </c>
      <c r="AK261" s="39">
        <v>0</v>
      </c>
      <c r="AL261" s="39">
        <v>0</v>
      </c>
      <c r="AM261" s="39">
        <v>4.2030000000000003</v>
      </c>
      <c r="AN261" s="39">
        <v>0.57099999999999995</v>
      </c>
      <c r="AO261" s="39">
        <v>0</v>
      </c>
      <c r="AP261" s="39">
        <v>0.40300000000000002</v>
      </c>
      <c r="AQ261" s="39">
        <v>0</v>
      </c>
      <c r="AR261" s="39">
        <v>0</v>
      </c>
      <c r="AS261" s="39">
        <v>0</v>
      </c>
      <c r="AT261" s="39">
        <v>0</v>
      </c>
      <c r="AU261" s="39">
        <v>6.1660000000000004</v>
      </c>
      <c r="AV261" s="39">
        <v>0.17599999999999999</v>
      </c>
      <c r="AW261" s="39">
        <v>0.47299999999999998</v>
      </c>
      <c r="AX261" s="39">
        <v>3.4000000000000002E-2</v>
      </c>
      <c r="AY261" s="39">
        <v>0.39800000000000002</v>
      </c>
      <c r="AZ261" s="39">
        <v>0</v>
      </c>
      <c r="BA261" s="39">
        <v>0</v>
      </c>
      <c r="BB261" s="39">
        <v>0.53100000000000003</v>
      </c>
      <c r="BC261" s="39">
        <v>0</v>
      </c>
      <c r="BD261" s="39">
        <v>0.23899999999999999</v>
      </c>
      <c r="BE261" s="39">
        <v>0</v>
      </c>
      <c r="BF261" s="39">
        <v>1.1180000000000001</v>
      </c>
      <c r="BG261" s="39">
        <v>0</v>
      </c>
      <c r="BH261" s="39">
        <v>0</v>
      </c>
      <c r="BI261" s="39">
        <v>0.78400000000000003</v>
      </c>
      <c r="BJ261" s="39">
        <v>0</v>
      </c>
      <c r="BK261" s="39">
        <v>0</v>
      </c>
    </row>
    <row r="262" spans="1:63" x14ac:dyDescent="0.2">
      <c r="A262" s="30">
        <f t="shared" si="42"/>
        <v>2034</v>
      </c>
      <c r="D262" s="30">
        <f t="shared" si="43"/>
        <v>34</v>
      </c>
      <c r="E262" s="30">
        <f t="shared" si="34"/>
        <v>50</v>
      </c>
      <c r="F262" s="30">
        <f t="shared" si="35"/>
        <v>50</v>
      </c>
      <c r="G262" s="30">
        <f t="shared" si="36"/>
        <v>44</v>
      </c>
      <c r="H262" s="30">
        <f t="shared" si="37"/>
        <v>9</v>
      </c>
      <c r="I262" s="30">
        <f t="shared" si="38"/>
        <v>1</v>
      </c>
      <c r="J262" s="30">
        <f t="shared" si="39"/>
        <v>0</v>
      </c>
      <c r="K262" s="30">
        <f t="shared" si="40"/>
        <v>0</v>
      </c>
      <c r="L262" s="30">
        <f t="shared" si="41"/>
        <v>7</v>
      </c>
      <c r="M262" s="38">
        <v>49126</v>
      </c>
      <c r="N262" s="39">
        <v>93.787000000000006</v>
      </c>
      <c r="O262" s="39">
        <v>6.367</v>
      </c>
      <c r="P262" s="39">
        <v>67.427999999999997</v>
      </c>
      <c r="Q262" s="39">
        <v>14.787000000000001</v>
      </c>
      <c r="R262" s="39">
        <v>26.22</v>
      </c>
      <c r="S262" s="39">
        <v>27.062000000000001</v>
      </c>
      <c r="T262" s="39">
        <v>9.5</v>
      </c>
      <c r="U262" s="39">
        <v>48.744999999999997</v>
      </c>
      <c r="V262" s="39">
        <v>36.231999999999999</v>
      </c>
      <c r="W262" s="39">
        <v>27.628</v>
      </c>
      <c r="X262" s="39">
        <v>32.988</v>
      </c>
      <c r="Y262" s="39">
        <v>19.934999999999999</v>
      </c>
      <c r="Z262" s="39">
        <v>26.234999999999999</v>
      </c>
      <c r="AA262" s="39">
        <v>29.039000000000001</v>
      </c>
      <c r="AB262" s="39">
        <v>25.303999999999998</v>
      </c>
      <c r="AC262" s="39">
        <v>31.16</v>
      </c>
      <c r="AD262" s="39">
        <v>36.213999999999999</v>
      </c>
      <c r="AE262" s="39">
        <v>37.716000000000001</v>
      </c>
      <c r="AF262" s="39">
        <v>34.661999999999999</v>
      </c>
      <c r="AG262" s="39">
        <v>23.972000000000001</v>
      </c>
      <c r="AH262" s="39">
        <v>30.315000000000001</v>
      </c>
      <c r="AI262" s="39">
        <v>99.676000000000002</v>
      </c>
      <c r="AJ262" s="39">
        <v>11.805999999999999</v>
      </c>
      <c r="AK262" s="39">
        <v>50.765999999999998</v>
      </c>
      <c r="AL262" s="39">
        <v>25.573</v>
      </c>
      <c r="AM262" s="39">
        <v>36.994999999999997</v>
      </c>
      <c r="AN262" s="39">
        <v>17.425999999999998</v>
      </c>
      <c r="AO262" s="39">
        <v>46.146999999999998</v>
      </c>
      <c r="AP262" s="39">
        <v>5.8109999999999999</v>
      </c>
      <c r="AQ262" s="39">
        <v>69.688000000000002</v>
      </c>
      <c r="AR262" s="39">
        <v>17.556000000000001</v>
      </c>
      <c r="AS262" s="39">
        <v>39.015000000000001</v>
      </c>
      <c r="AT262" s="39">
        <v>51.353000000000002</v>
      </c>
      <c r="AU262" s="39">
        <v>8.8719999999999999</v>
      </c>
      <c r="AV262" s="39">
        <v>18.052</v>
      </c>
      <c r="AW262" s="39">
        <v>35.776000000000003</v>
      </c>
      <c r="AX262" s="39">
        <v>26.599</v>
      </c>
      <c r="AY262" s="39">
        <v>27.689</v>
      </c>
      <c r="AZ262" s="39">
        <v>2.8490000000000002</v>
      </c>
      <c r="BA262" s="39">
        <v>67.656999999999996</v>
      </c>
      <c r="BB262" s="39">
        <v>2.758</v>
      </c>
      <c r="BC262" s="39">
        <v>194.85400000000001</v>
      </c>
      <c r="BD262" s="39">
        <v>14.622</v>
      </c>
      <c r="BE262" s="39">
        <v>72.686000000000007</v>
      </c>
      <c r="BF262" s="39">
        <v>19.733000000000001</v>
      </c>
      <c r="BG262" s="39">
        <v>34.777000000000001</v>
      </c>
      <c r="BH262" s="39">
        <v>25.523</v>
      </c>
      <c r="BI262" s="39">
        <v>29.306000000000001</v>
      </c>
      <c r="BJ262" s="39">
        <v>18.466999999999999</v>
      </c>
      <c r="BK262" s="39">
        <v>39.223999999999997</v>
      </c>
    </row>
    <row r="263" spans="1:63" x14ac:dyDescent="0.2">
      <c r="A263" s="30">
        <f t="shared" si="42"/>
        <v>2034</v>
      </c>
      <c r="D263" s="30">
        <f t="shared" si="43"/>
        <v>2</v>
      </c>
      <c r="E263" s="30">
        <f t="shared" si="34"/>
        <v>50</v>
      </c>
      <c r="F263" s="30">
        <f t="shared" si="35"/>
        <v>49</v>
      </c>
      <c r="G263" s="30">
        <f t="shared" si="36"/>
        <v>15</v>
      </c>
      <c r="H263" s="30">
        <f t="shared" si="37"/>
        <v>0</v>
      </c>
      <c r="I263" s="30">
        <f t="shared" si="38"/>
        <v>0</v>
      </c>
      <c r="J263" s="30">
        <f t="shared" si="39"/>
        <v>0</v>
      </c>
      <c r="K263" s="30">
        <f t="shared" si="40"/>
        <v>0</v>
      </c>
      <c r="L263" s="30">
        <f t="shared" si="41"/>
        <v>8</v>
      </c>
      <c r="M263" s="38">
        <v>49157</v>
      </c>
      <c r="N263" s="39">
        <v>5.1929999999999996</v>
      </c>
      <c r="O263" s="39">
        <v>3.1339999999999999</v>
      </c>
      <c r="P263" s="39">
        <v>6.609</v>
      </c>
      <c r="Q263" s="39">
        <v>3.0590000000000002</v>
      </c>
      <c r="R263" s="39">
        <v>3.9039999999999999</v>
      </c>
      <c r="S263" s="39">
        <v>3.726</v>
      </c>
      <c r="T263" s="39">
        <v>7.9249999999999998</v>
      </c>
      <c r="U263" s="39">
        <v>4.0190000000000001</v>
      </c>
      <c r="V263" s="39">
        <v>2.17</v>
      </c>
      <c r="W263" s="39">
        <v>3.121</v>
      </c>
      <c r="X263" s="39">
        <v>4.6020000000000003</v>
      </c>
      <c r="Y263" s="39">
        <v>12.099</v>
      </c>
      <c r="Z263" s="39">
        <v>15.368</v>
      </c>
      <c r="AA263" s="39">
        <v>2.198</v>
      </c>
      <c r="AB263" s="39">
        <v>8.6539999999999999</v>
      </c>
      <c r="AC263" s="39">
        <v>4.3780000000000001</v>
      </c>
      <c r="AD263" s="39">
        <v>4.9320000000000004</v>
      </c>
      <c r="AE263" s="39">
        <v>0.50600000000000001</v>
      </c>
      <c r="AF263" s="39">
        <v>3.1920000000000002</v>
      </c>
      <c r="AG263" s="39">
        <v>21.123999999999999</v>
      </c>
      <c r="AH263" s="39">
        <v>21.390999999999998</v>
      </c>
      <c r="AI263" s="39">
        <v>4.4980000000000002</v>
      </c>
      <c r="AJ263" s="39">
        <v>7.734</v>
      </c>
      <c r="AK263" s="39">
        <v>1.3140000000000001</v>
      </c>
      <c r="AL263" s="39">
        <v>4.7</v>
      </c>
      <c r="AM263" s="39">
        <v>2.73</v>
      </c>
      <c r="AN263" s="39">
        <v>24.744</v>
      </c>
      <c r="AO263" s="39">
        <v>13.523</v>
      </c>
      <c r="AP263" s="39">
        <v>3.94</v>
      </c>
      <c r="AQ263" s="39">
        <v>4.0369999999999999</v>
      </c>
      <c r="AR263" s="39">
        <v>7.94</v>
      </c>
      <c r="AS263" s="39">
        <v>1.012</v>
      </c>
      <c r="AT263" s="39">
        <v>3.528</v>
      </c>
      <c r="AU263" s="39">
        <v>46.067</v>
      </c>
      <c r="AV263" s="39">
        <v>1.56</v>
      </c>
      <c r="AW263" s="39">
        <v>31.274999999999999</v>
      </c>
      <c r="AX263" s="39">
        <v>3.8410000000000002</v>
      </c>
      <c r="AY263" s="39">
        <v>4.0949999999999998</v>
      </c>
      <c r="AZ263" s="39">
        <v>17.324999999999999</v>
      </c>
      <c r="BA263" s="39">
        <v>12.09</v>
      </c>
      <c r="BB263" s="39">
        <v>4.1950000000000003</v>
      </c>
      <c r="BC263" s="39">
        <v>11.058999999999999</v>
      </c>
      <c r="BD263" s="39">
        <v>3.089</v>
      </c>
      <c r="BE263" s="39">
        <v>15.742000000000001</v>
      </c>
      <c r="BF263" s="39">
        <v>12.545</v>
      </c>
      <c r="BG263" s="39">
        <v>19.163</v>
      </c>
      <c r="BH263" s="39">
        <v>20.934999999999999</v>
      </c>
      <c r="BI263" s="39">
        <v>4.8650000000000002</v>
      </c>
      <c r="BJ263" s="39">
        <v>5.226</v>
      </c>
      <c r="BK263" s="39">
        <v>4.1980000000000004</v>
      </c>
    </row>
    <row r="264" spans="1:63" x14ac:dyDescent="0.2">
      <c r="A264" s="30">
        <f t="shared" si="42"/>
        <v>2034</v>
      </c>
      <c r="D264" s="30">
        <f t="shared" si="43"/>
        <v>2</v>
      </c>
      <c r="E264" s="30">
        <f t="shared" si="34"/>
        <v>50</v>
      </c>
      <c r="F264" s="30">
        <f t="shared" si="35"/>
        <v>46</v>
      </c>
      <c r="G264" s="30">
        <f t="shared" si="36"/>
        <v>21</v>
      </c>
      <c r="H264" s="30">
        <f t="shared" si="37"/>
        <v>1</v>
      </c>
      <c r="I264" s="30">
        <f t="shared" si="38"/>
        <v>0</v>
      </c>
      <c r="J264" s="30">
        <f t="shared" si="39"/>
        <v>0</v>
      </c>
      <c r="K264" s="30">
        <f t="shared" si="40"/>
        <v>0</v>
      </c>
      <c r="L264" s="30">
        <f t="shared" si="41"/>
        <v>9</v>
      </c>
      <c r="M264" s="38">
        <v>49188</v>
      </c>
      <c r="N264" s="39">
        <v>14.721</v>
      </c>
      <c r="O264" s="39">
        <v>0.39500000000000002</v>
      </c>
      <c r="P264" s="39">
        <v>4.4640000000000004</v>
      </c>
      <c r="Q264" s="39">
        <v>14.744</v>
      </c>
      <c r="R264" s="39">
        <v>13.407999999999999</v>
      </c>
      <c r="S264" s="39">
        <v>3.625</v>
      </c>
      <c r="T264" s="39">
        <v>3.157</v>
      </c>
      <c r="U264" s="39">
        <v>32.152000000000001</v>
      </c>
      <c r="V264" s="39">
        <v>13.04</v>
      </c>
      <c r="W264" s="39">
        <v>4.92</v>
      </c>
      <c r="X264" s="39">
        <v>12.561</v>
      </c>
      <c r="Y264" s="39">
        <v>1.4259999999999999</v>
      </c>
      <c r="Z264" s="39">
        <v>12.398</v>
      </c>
      <c r="AA264" s="39">
        <v>0.57899999999999996</v>
      </c>
      <c r="AB264" s="39">
        <v>16.719000000000001</v>
      </c>
      <c r="AC264" s="39">
        <v>1.488</v>
      </c>
      <c r="AD264" s="39">
        <v>24.972000000000001</v>
      </c>
      <c r="AE264" s="39">
        <v>2.2959999999999998</v>
      </c>
      <c r="AF264" s="39">
        <v>8.6760000000000002</v>
      </c>
      <c r="AG264" s="39">
        <v>2.6320000000000001</v>
      </c>
      <c r="AH264" s="39">
        <v>13.07</v>
      </c>
      <c r="AI264" s="39">
        <v>1.4450000000000001</v>
      </c>
      <c r="AJ264" s="39">
        <v>1.17</v>
      </c>
      <c r="AK264" s="39">
        <v>15.427</v>
      </c>
      <c r="AL264" s="39">
        <v>14.01</v>
      </c>
      <c r="AM264" s="39">
        <v>2.2360000000000002</v>
      </c>
      <c r="AN264" s="39">
        <v>3.5960000000000001</v>
      </c>
      <c r="AO264" s="39">
        <v>16.373999999999999</v>
      </c>
      <c r="AP264" s="39">
        <v>18.367000000000001</v>
      </c>
      <c r="AQ264" s="39">
        <v>3.58</v>
      </c>
      <c r="AR264" s="39">
        <v>0.182</v>
      </c>
      <c r="AS264" s="39">
        <v>12.914999999999999</v>
      </c>
      <c r="AT264" s="39">
        <v>1.5069999999999999</v>
      </c>
      <c r="AU264" s="39">
        <v>7.1680000000000001</v>
      </c>
      <c r="AV264" s="39">
        <v>2.645</v>
      </c>
      <c r="AW264" s="39">
        <v>13.255000000000001</v>
      </c>
      <c r="AX264" s="39">
        <v>14.071</v>
      </c>
      <c r="AY264" s="39">
        <v>5.5819999999999999</v>
      </c>
      <c r="AZ264" s="39">
        <v>17.260999999999999</v>
      </c>
      <c r="BA264" s="39">
        <v>5.1219999999999999</v>
      </c>
      <c r="BB264" s="39">
        <v>6.6319999999999997</v>
      </c>
      <c r="BC264" s="39">
        <v>7.9240000000000004</v>
      </c>
      <c r="BD264" s="39">
        <v>3.0129999999999999</v>
      </c>
      <c r="BE264" s="39">
        <v>11.269</v>
      </c>
      <c r="BF264" s="39">
        <v>3.238</v>
      </c>
      <c r="BG264" s="39">
        <v>3.4889999999999999</v>
      </c>
      <c r="BH264" s="39">
        <v>0.221</v>
      </c>
      <c r="BI264" s="39">
        <v>60.082000000000001</v>
      </c>
      <c r="BJ264" s="39">
        <v>19.581</v>
      </c>
      <c r="BK264" s="39">
        <v>2.4300000000000002</v>
      </c>
    </row>
    <row r="265" spans="1:63" x14ac:dyDescent="0.2">
      <c r="A265" s="30">
        <f t="shared" si="42"/>
        <v>2034</v>
      </c>
      <c r="D265" s="30">
        <f t="shared" si="43"/>
        <v>3</v>
      </c>
      <c r="E265" s="30">
        <f t="shared" si="34"/>
        <v>48</v>
      </c>
      <c r="F265" s="30">
        <f t="shared" si="35"/>
        <v>42</v>
      </c>
      <c r="G265" s="30">
        <f t="shared" si="36"/>
        <v>17</v>
      </c>
      <c r="H265" s="30">
        <f t="shared" si="37"/>
        <v>0</v>
      </c>
      <c r="I265" s="30">
        <f t="shared" si="38"/>
        <v>0</v>
      </c>
      <c r="J265" s="30">
        <f t="shared" si="39"/>
        <v>0</v>
      </c>
      <c r="K265" s="30">
        <f t="shared" si="40"/>
        <v>0</v>
      </c>
      <c r="L265" s="30">
        <f t="shared" si="41"/>
        <v>10</v>
      </c>
      <c r="M265" s="38">
        <v>49218</v>
      </c>
      <c r="N265" s="39">
        <v>17.669</v>
      </c>
      <c r="O265" s="39">
        <v>0</v>
      </c>
      <c r="P265" s="39">
        <v>4.6449999999999996</v>
      </c>
      <c r="Q265" s="39">
        <v>4.0389999999999997</v>
      </c>
      <c r="R265" s="39">
        <v>2.5619999999999998</v>
      </c>
      <c r="S265" s="39">
        <v>10.364000000000001</v>
      </c>
      <c r="T265" s="39">
        <v>22.204999999999998</v>
      </c>
      <c r="U265" s="39">
        <v>8.7379999999999995</v>
      </c>
      <c r="V265" s="39">
        <v>5.4960000000000004</v>
      </c>
      <c r="W265" s="39">
        <v>3.4910000000000001</v>
      </c>
      <c r="X265" s="39">
        <v>16.77</v>
      </c>
      <c r="Y265" s="39">
        <v>1.006</v>
      </c>
      <c r="Z265" s="39">
        <v>0.35</v>
      </c>
      <c r="AA265" s="39">
        <v>26.559000000000001</v>
      </c>
      <c r="AB265" s="39">
        <v>5.3949999999999996</v>
      </c>
      <c r="AC265" s="39">
        <v>7.1879999999999997</v>
      </c>
      <c r="AD265" s="39">
        <v>26.234000000000002</v>
      </c>
      <c r="AE265" s="39">
        <v>7.4260000000000002</v>
      </c>
      <c r="AF265" s="39">
        <v>0.92900000000000005</v>
      </c>
      <c r="AG265" s="39">
        <v>8.3580000000000005</v>
      </c>
      <c r="AH265" s="39">
        <v>0.751</v>
      </c>
      <c r="AI265" s="39">
        <v>9.3420000000000005</v>
      </c>
      <c r="AJ265" s="39">
        <v>10.933999999999999</v>
      </c>
      <c r="AK265" s="39">
        <v>2.0739999999999998</v>
      </c>
      <c r="AL265" s="39">
        <v>16.076000000000001</v>
      </c>
      <c r="AM265" s="39">
        <v>0.52600000000000002</v>
      </c>
      <c r="AN265" s="39">
        <v>23.271999999999998</v>
      </c>
      <c r="AO265" s="39">
        <v>5.8890000000000002</v>
      </c>
      <c r="AP265" s="39">
        <v>4.391</v>
      </c>
      <c r="AQ265" s="39">
        <v>2.407</v>
      </c>
      <c r="AR265" s="39">
        <v>1.55</v>
      </c>
      <c r="AS265" s="39">
        <v>9.52</v>
      </c>
      <c r="AT265" s="39">
        <v>23.891999999999999</v>
      </c>
      <c r="AU265" s="39">
        <v>0</v>
      </c>
      <c r="AV265" s="39">
        <v>1.228</v>
      </c>
      <c r="AW265" s="39">
        <v>17.763000000000002</v>
      </c>
      <c r="AX265" s="39">
        <v>10.702999999999999</v>
      </c>
      <c r="AY265" s="39">
        <v>2.2989999999999999</v>
      </c>
      <c r="AZ265" s="39">
        <v>0.88900000000000001</v>
      </c>
      <c r="BA265" s="39">
        <v>17.652999999999999</v>
      </c>
      <c r="BB265" s="39">
        <v>1.1679999999999999</v>
      </c>
      <c r="BC265" s="39">
        <v>11.154</v>
      </c>
      <c r="BD265" s="39">
        <v>10.3</v>
      </c>
      <c r="BE265" s="39">
        <v>1.9950000000000001</v>
      </c>
      <c r="BF265" s="39">
        <v>31.369</v>
      </c>
      <c r="BG265" s="39">
        <v>1.8660000000000001</v>
      </c>
      <c r="BH265" s="39">
        <v>0.29599999999999999</v>
      </c>
      <c r="BI265" s="39">
        <v>24.390999999999998</v>
      </c>
      <c r="BJ265" s="39">
        <v>2.4569999999999999</v>
      </c>
      <c r="BK265" s="39">
        <v>6.39</v>
      </c>
    </row>
    <row r="266" spans="1:63" x14ac:dyDescent="0.2">
      <c r="A266" s="30">
        <f t="shared" si="42"/>
        <v>2034</v>
      </c>
      <c r="D266" s="30">
        <f t="shared" si="43"/>
        <v>1</v>
      </c>
      <c r="E266" s="30">
        <f t="shared" si="34"/>
        <v>17</v>
      </c>
      <c r="F266" s="30">
        <f t="shared" si="35"/>
        <v>5</v>
      </c>
      <c r="G266" s="30">
        <f t="shared" si="36"/>
        <v>1</v>
      </c>
      <c r="H266" s="30">
        <f t="shared" si="37"/>
        <v>0</v>
      </c>
      <c r="I266" s="30">
        <f t="shared" si="38"/>
        <v>0</v>
      </c>
      <c r="J266" s="30">
        <f t="shared" si="39"/>
        <v>0</v>
      </c>
      <c r="K266" s="30">
        <f t="shared" si="40"/>
        <v>0</v>
      </c>
      <c r="L266" s="30">
        <f t="shared" si="41"/>
        <v>11</v>
      </c>
      <c r="M266" s="38">
        <v>49249</v>
      </c>
      <c r="N266" s="39">
        <v>0</v>
      </c>
      <c r="O266" s="39">
        <v>0</v>
      </c>
      <c r="P266" s="39">
        <v>0</v>
      </c>
      <c r="Q266" s="39">
        <v>0.626</v>
      </c>
      <c r="R266" s="39">
        <v>0.104</v>
      </c>
      <c r="S266" s="39">
        <v>0</v>
      </c>
      <c r="T266" s="39">
        <v>0</v>
      </c>
      <c r="U266" s="39">
        <v>0.309</v>
      </c>
      <c r="V266" s="39">
        <v>3.6960000000000002</v>
      </c>
      <c r="W266" s="39">
        <v>0</v>
      </c>
      <c r="X266" s="39">
        <v>0</v>
      </c>
      <c r="Y266" s="39">
        <v>0</v>
      </c>
      <c r="Z266" s="39">
        <v>0</v>
      </c>
      <c r="AA266" s="39">
        <v>4.3479999999999999</v>
      </c>
      <c r="AB266" s="39">
        <v>0.34300000000000003</v>
      </c>
      <c r="AC266" s="39">
        <v>0</v>
      </c>
      <c r="AD266" s="39">
        <v>0</v>
      </c>
      <c r="AE266" s="39">
        <v>0</v>
      </c>
      <c r="AF266" s="39">
        <v>0.79300000000000004</v>
      </c>
      <c r="AG266" s="39">
        <v>0</v>
      </c>
      <c r="AH266" s="39">
        <v>0</v>
      </c>
      <c r="AI266" s="39">
        <v>0.55600000000000005</v>
      </c>
      <c r="AJ266" s="39">
        <v>0.80500000000000005</v>
      </c>
      <c r="AK266" s="39">
        <v>0</v>
      </c>
      <c r="AL266" s="39">
        <v>0</v>
      </c>
      <c r="AM266" s="39">
        <v>0</v>
      </c>
      <c r="AN266" s="39">
        <v>7.1999999999999995E-2</v>
      </c>
      <c r="AO266" s="39">
        <v>0</v>
      </c>
      <c r="AP266" s="39">
        <v>0</v>
      </c>
      <c r="AQ266" s="39">
        <v>0</v>
      </c>
      <c r="AR266" s="39">
        <v>0.248</v>
      </c>
      <c r="AS266" s="39">
        <v>0</v>
      </c>
      <c r="AT266" s="39">
        <v>0</v>
      </c>
      <c r="AU266" s="39">
        <v>0</v>
      </c>
      <c r="AV266" s="39">
        <v>0</v>
      </c>
      <c r="AW266" s="39">
        <v>0</v>
      </c>
      <c r="AX266" s="39">
        <v>0</v>
      </c>
      <c r="AY266" s="39">
        <v>0.20799999999999999</v>
      </c>
      <c r="AZ266" s="39">
        <v>0</v>
      </c>
      <c r="BA266" s="39">
        <v>1.9279999999999999</v>
      </c>
      <c r="BB266" s="39">
        <v>9.1999999999999998E-2</v>
      </c>
      <c r="BC266" s="39">
        <v>0</v>
      </c>
      <c r="BD266" s="39">
        <v>0.73099999999999998</v>
      </c>
      <c r="BE266" s="39">
        <v>0</v>
      </c>
      <c r="BF266" s="39">
        <v>0</v>
      </c>
      <c r="BG266" s="39">
        <v>0</v>
      </c>
      <c r="BH266" s="39">
        <v>31.434999999999999</v>
      </c>
      <c r="BI266" s="39">
        <v>0</v>
      </c>
      <c r="BJ266" s="39">
        <v>2.879</v>
      </c>
      <c r="BK266" s="39">
        <v>0</v>
      </c>
    </row>
    <row r="267" spans="1:63" x14ac:dyDescent="0.2">
      <c r="A267" s="30">
        <f t="shared" si="42"/>
        <v>2034</v>
      </c>
      <c r="D267" s="30">
        <f t="shared" si="43"/>
        <v>5</v>
      </c>
      <c r="E267" s="30">
        <f t="shared" si="34"/>
        <v>50</v>
      </c>
      <c r="F267" s="30">
        <f t="shared" si="35"/>
        <v>43</v>
      </c>
      <c r="G267" s="30">
        <f t="shared" si="36"/>
        <v>18</v>
      </c>
      <c r="H267" s="30">
        <f t="shared" si="37"/>
        <v>1</v>
      </c>
      <c r="I267" s="30">
        <f t="shared" si="38"/>
        <v>0</v>
      </c>
      <c r="J267" s="30">
        <f t="shared" si="39"/>
        <v>0</v>
      </c>
      <c r="K267" s="30">
        <f t="shared" si="40"/>
        <v>0</v>
      </c>
      <c r="L267" s="30">
        <f t="shared" si="41"/>
        <v>12</v>
      </c>
      <c r="M267" s="38">
        <v>49279</v>
      </c>
      <c r="N267" s="39">
        <v>10.477</v>
      </c>
      <c r="O267" s="39">
        <v>3.12</v>
      </c>
      <c r="P267" s="39">
        <v>12.193</v>
      </c>
      <c r="Q267" s="39">
        <v>2.3980000000000001</v>
      </c>
      <c r="R267" s="39">
        <v>1.7010000000000001</v>
      </c>
      <c r="S267" s="39">
        <v>7.4779999999999998</v>
      </c>
      <c r="T267" s="39">
        <v>22.552</v>
      </c>
      <c r="U267" s="39">
        <v>1.9670000000000001</v>
      </c>
      <c r="V267" s="39">
        <v>37.317</v>
      </c>
      <c r="W267" s="39">
        <v>0.7</v>
      </c>
      <c r="X267" s="39">
        <v>23.361000000000001</v>
      </c>
      <c r="Y267" s="39">
        <v>0.70299999999999996</v>
      </c>
      <c r="Z267" s="39">
        <v>11.03</v>
      </c>
      <c r="AA267" s="39">
        <v>4.3</v>
      </c>
      <c r="AB267" s="39">
        <v>0.16800000000000001</v>
      </c>
      <c r="AC267" s="39">
        <v>45.564</v>
      </c>
      <c r="AD267" s="39">
        <v>6.0449999999999999</v>
      </c>
      <c r="AE267" s="39">
        <v>3.7869999999999999</v>
      </c>
      <c r="AF267" s="39">
        <v>0.19</v>
      </c>
      <c r="AG267" s="39">
        <v>21.991</v>
      </c>
      <c r="AH267" s="39">
        <v>7.88</v>
      </c>
      <c r="AI267" s="39">
        <v>4.282</v>
      </c>
      <c r="AJ267" s="39">
        <v>28.158000000000001</v>
      </c>
      <c r="AK267" s="39">
        <v>0.156</v>
      </c>
      <c r="AL267" s="39">
        <v>29.102</v>
      </c>
      <c r="AM267" s="39">
        <v>3.984</v>
      </c>
      <c r="AN267" s="39">
        <v>3.536</v>
      </c>
      <c r="AO267" s="39">
        <v>9.8170000000000002</v>
      </c>
      <c r="AP267" s="39">
        <v>3.8210000000000002</v>
      </c>
      <c r="AQ267" s="39">
        <v>9.6780000000000008</v>
      </c>
      <c r="AR267" s="39">
        <v>54.878999999999998</v>
      </c>
      <c r="AS267" s="39">
        <v>0.88600000000000001</v>
      </c>
      <c r="AT267" s="39">
        <v>1.0569999999999999</v>
      </c>
      <c r="AU267" s="39">
        <v>17.98</v>
      </c>
      <c r="AV267" s="39">
        <v>2.4940000000000002</v>
      </c>
      <c r="AW267" s="39">
        <v>15.459</v>
      </c>
      <c r="AX267" s="39">
        <v>15.907999999999999</v>
      </c>
      <c r="AY267" s="39">
        <v>0.58499999999999996</v>
      </c>
      <c r="AZ267" s="39">
        <v>4.4610000000000003</v>
      </c>
      <c r="BA267" s="39">
        <v>5.6989999999999998</v>
      </c>
      <c r="BB267" s="39">
        <v>15.122</v>
      </c>
      <c r="BC267" s="39">
        <v>3.827</v>
      </c>
      <c r="BD267" s="39">
        <v>8.8970000000000002</v>
      </c>
      <c r="BE267" s="39">
        <v>4.7729999999999997</v>
      </c>
      <c r="BF267" s="39">
        <v>3.3159999999999998</v>
      </c>
      <c r="BG267" s="39">
        <v>10.425000000000001</v>
      </c>
      <c r="BH267" s="39">
        <v>11.38</v>
      </c>
      <c r="BI267" s="39">
        <v>3.4910000000000001</v>
      </c>
      <c r="BJ267" s="39">
        <v>3.343</v>
      </c>
      <c r="BK267" s="39">
        <v>16.221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7"/>
  <sheetViews>
    <sheetView workbookViewId="0"/>
  </sheetViews>
  <sheetFormatPr defaultRowHeight="12.75" x14ac:dyDescent="0.2"/>
  <cols>
    <col min="1" max="13" width="9.140625" style="30"/>
    <col min="14" max="14" width="9.140625" style="31"/>
    <col min="15" max="16" width="9" style="30" customWidth="1"/>
    <col min="17" max="16384" width="9.140625" style="30"/>
  </cols>
  <sheetData>
    <row r="1" spans="1:27" x14ac:dyDescent="0.2">
      <c r="A1" s="30" t="s">
        <v>58</v>
      </c>
      <c r="B1" s="30" t="s">
        <v>53</v>
      </c>
      <c r="C1" s="30" t="s">
        <v>54</v>
      </c>
      <c r="D1" s="30" t="s">
        <v>55</v>
      </c>
      <c r="O1" s="32"/>
      <c r="P1" s="33"/>
    </row>
    <row r="2" spans="1:27" x14ac:dyDescent="0.2">
      <c r="A2" s="30">
        <f>'Tbl L.29-30 Summary'!B7</f>
        <v>2015</v>
      </c>
      <c r="B2" s="34">
        <f>SUMIF($A$28:$A$267,A2,D$28:D$267)/12/50</f>
        <v>1.6666666666666666E-3</v>
      </c>
      <c r="C2" s="34">
        <f>SUM(D28/50)</f>
        <v>0</v>
      </c>
      <c r="D2" s="34">
        <f>SUM(D34/50)</f>
        <v>0</v>
      </c>
      <c r="E2" s="34"/>
      <c r="F2" s="34"/>
      <c r="G2" s="34"/>
      <c r="H2" s="34"/>
      <c r="I2" s="34"/>
      <c r="J2" s="34"/>
      <c r="K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0">
        <f>A2+1</f>
        <v>2016</v>
      </c>
      <c r="B3" s="34">
        <f t="shared" ref="B3:B21" si="0">SUMIF($A$28:$A$267,A3,D$28:D$267)/12/50</f>
        <v>2.3333333333333334E-2</v>
      </c>
      <c r="C3" s="34">
        <f>SUM(D40/50)</f>
        <v>0</v>
      </c>
      <c r="D3" s="34">
        <f>SUM(D46/50)</f>
        <v>0.24</v>
      </c>
      <c r="E3" s="34"/>
      <c r="F3" s="34"/>
      <c r="G3" s="34"/>
      <c r="H3" s="34"/>
      <c r="I3" s="34"/>
      <c r="J3" s="34"/>
      <c r="K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0">
        <f t="shared" ref="A4:A21" si="1">A3+1</f>
        <v>2017</v>
      </c>
      <c r="B4" s="34">
        <f t="shared" si="0"/>
        <v>2.6666666666666665E-2</v>
      </c>
      <c r="C4" s="34">
        <f>SUM(D52/50)</f>
        <v>0</v>
      </c>
      <c r="D4" s="34">
        <f>SUM(D58/50)</f>
        <v>0.28000000000000003</v>
      </c>
      <c r="E4" s="34"/>
      <c r="F4" s="34"/>
      <c r="G4" s="34"/>
      <c r="H4" s="34"/>
      <c r="I4" s="34"/>
      <c r="J4" s="34"/>
      <c r="K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0">
        <f t="shared" si="1"/>
        <v>2018</v>
      </c>
      <c r="B5" s="34">
        <f t="shared" si="0"/>
        <v>8.3333333333333332E-3</v>
      </c>
      <c r="C5" s="34">
        <f>SUM(D64/50)</f>
        <v>0</v>
      </c>
      <c r="D5" s="34">
        <f>SUM(D70/50)</f>
        <v>0.02</v>
      </c>
      <c r="E5" s="34"/>
      <c r="F5" s="34"/>
      <c r="G5" s="34"/>
      <c r="H5" s="34"/>
      <c r="I5" s="34"/>
      <c r="J5" s="34"/>
      <c r="K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0">
        <f t="shared" si="1"/>
        <v>2019</v>
      </c>
      <c r="B6" s="34">
        <f t="shared" si="0"/>
        <v>3.3333333333333331E-3</v>
      </c>
      <c r="C6" s="34">
        <f>SUM(D76/50)</f>
        <v>0</v>
      </c>
      <c r="D6" s="34">
        <f>SUM(D82/50)</f>
        <v>0</v>
      </c>
      <c r="E6" s="34"/>
      <c r="F6" s="34"/>
      <c r="G6" s="34"/>
      <c r="H6" s="34"/>
      <c r="I6" s="34"/>
      <c r="J6" s="34"/>
      <c r="K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0">
        <f t="shared" si="1"/>
        <v>2020</v>
      </c>
      <c r="B7" s="34">
        <f t="shared" si="0"/>
        <v>3.8333333333333337E-2</v>
      </c>
      <c r="C7" s="34">
        <f>SUM(D88/50)</f>
        <v>0.02</v>
      </c>
      <c r="D7" s="34">
        <f>SUM(D94/50)</f>
        <v>0.4</v>
      </c>
      <c r="E7" s="34"/>
      <c r="F7" s="34"/>
      <c r="G7" s="34"/>
      <c r="H7" s="34"/>
      <c r="I7" s="34"/>
      <c r="J7" s="34"/>
      <c r="K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0">
        <f t="shared" si="1"/>
        <v>2021</v>
      </c>
      <c r="B8" s="34">
        <f t="shared" si="0"/>
        <v>2.5000000000000001E-2</v>
      </c>
      <c r="C8" s="34">
        <f>SUM(D50/50)</f>
        <v>0</v>
      </c>
      <c r="D8" s="34">
        <f>SUM(D106/50)</f>
        <v>0.22</v>
      </c>
      <c r="E8" s="34"/>
      <c r="F8" s="34"/>
      <c r="G8" s="34"/>
      <c r="H8" s="34"/>
      <c r="I8" s="34"/>
      <c r="J8" s="34"/>
      <c r="K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x14ac:dyDescent="0.2">
      <c r="A9" s="30">
        <f t="shared" si="1"/>
        <v>2022</v>
      </c>
      <c r="B9" s="34">
        <f t="shared" si="0"/>
        <v>4.1666666666666671E-2</v>
      </c>
      <c r="C9" s="34">
        <f>SUM(D112/50)</f>
        <v>0</v>
      </c>
      <c r="D9" s="34">
        <f>SUM(D118/50)</f>
        <v>0.38</v>
      </c>
      <c r="E9" s="34"/>
      <c r="F9" s="34"/>
      <c r="G9" s="34"/>
      <c r="H9" s="34"/>
      <c r="I9" s="34"/>
      <c r="J9" s="34"/>
      <c r="K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">
      <c r="A10" s="30">
        <f t="shared" si="1"/>
        <v>2023</v>
      </c>
      <c r="B10" s="34">
        <f t="shared" si="0"/>
        <v>4.8333333333333332E-2</v>
      </c>
      <c r="C10" s="34">
        <f>SUM(D124/50)</f>
        <v>0.02</v>
      </c>
      <c r="D10" s="34">
        <f>SUM(D130/50)</f>
        <v>0.4</v>
      </c>
      <c r="E10" s="34"/>
      <c r="F10" s="34"/>
      <c r="G10" s="34"/>
      <c r="H10" s="34"/>
      <c r="I10" s="34"/>
      <c r="J10" s="34"/>
      <c r="K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30">
        <f t="shared" si="1"/>
        <v>2024</v>
      </c>
      <c r="B11" s="34">
        <f t="shared" si="0"/>
        <v>0.01</v>
      </c>
      <c r="C11" s="34">
        <f>SUM(D136/50)</f>
        <v>0</v>
      </c>
      <c r="D11" s="34">
        <f>SUM(D142/50)</f>
        <v>0.04</v>
      </c>
      <c r="E11" s="34"/>
      <c r="F11" s="34"/>
      <c r="G11" s="34"/>
      <c r="H11" s="34"/>
      <c r="I11" s="34"/>
      <c r="J11" s="34"/>
      <c r="K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">
      <c r="A12" s="30">
        <f t="shared" si="1"/>
        <v>2025</v>
      </c>
      <c r="B12" s="34">
        <f t="shared" si="0"/>
        <v>4.3333333333333328E-2</v>
      </c>
      <c r="C12" s="34">
        <f>SUM(D148/50)</f>
        <v>0.02</v>
      </c>
      <c r="D12" s="34">
        <f>SUM(D154/50)</f>
        <v>0.32</v>
      </c>
      <c r="E12" s="34"/>
      <c r="F12" s="34"/>
      <c r="G12" s="34"/>
      <c r="H12" s="34"/>
      <c r="I12" s="34"/>
      <c r="J12" s="34"/>
      <c r="K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">
      <c r="A13" s="30">
        <f t="shared" si="1"/>
        <v>2026</v>
      </c>
      <c r="B13" s="34">
        <f t="shared" si="0"/>
        <v>4.6666666666666669E-2</v>
      </c>
      <c r="C13" s="34">
        <f>SUM(D160/50)</f>
        <v>0.04</v>
      </c>
      <c r="D13" s="34">
        <f>SUM(D166/50)</f>
        <v>0.44</v>
      </c>
      <c r="E13" s="34"/>
      <c r="F13" s="34"/>
      <c r="G13" s="34"/>
      <c r="H13" s="34"/>
      <c r="I13" s="34"/>
      <c r="J13" s="34"/>
      <c r="K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">
      <c r="A14" s="30">
        <f t="shared" si="1"/>
        <v>2027</v>
      </c>
      <c r="B14" s="34">
        <f t="shared" si="0"/>
        <v>6.3333333333333325E-2</v>
      </c>
      <c r="C14" s="34">
        <f>SUM(D172/50)</f>
        <v>0.08</v>
      </c>
      <c r="D14" s="34">
        <f>SUM(D178/50)</f>
        <v>0.48</v>
      </c>
      <c r="E14" s="34"/>
      <c r="F14" s="34"/>
      <c r="G14" s="34"/>
      <c r="H14" s="34"/>
      <c r="I14" s="34"/>
      <c r="J14" s="34"/>
      <c r="K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">
      <c r="A15" s="30">
        <f t="shared" si="1"/>
        <v>2028</v>
      </c>
      <c r="B15" s="34">
        <f t="shared" si="0"/>
        <v>5.1666666666666666E-2</v>
      </c>
      <c r="C15" s="34">
        <f>SUM(D184/50)</f>
        <v>0.04</v>
      </c>
      <c r="D15" s="34">
        <f>SUM(D190/50)</f>
        <v>0.44</v>
      </c>
      <c r="E15" s="34"/>
      <c r="F15" s="34"/>
      <c r="G15" s="34"/>
      <c r="H15" s="34"/>
      <c r="I15" s="34"/>
      <c r="J15" s="34"/>
      <c r="K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">
      <c r="A16" s="30">
        <f t="shared" si="1"/>
        <v>2029</v>
      </c>
      <c r="B16" s="34">
        <f t="shared" si="0"/>
        <v>1.8333333333333333E-2</v>
      </c>
      <c r="C16" s="34">
        <f>SUM(D196/50)</f>
        <v>0.02</v>
      </c>
      <c r="D16" s="34">
        <f>SUM(D202/50)</f>
        <v>0.08</v>
      </c>
      <c r="E16" s="34"/>
      <c r="F16" s="34"/>
      <c r="G16" s="34"/>
      <c r="H16" s="34"/>
      <c r="I16" s="34"/>
      <c r="J16" s="34"/>
      <c r="K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63" x14ac:dyDescent="0.2">
      <c r="A17" s="30">
        <f t="shared" si="1"/>
        <v>2030</v>
      </c>
      <c r="B17" s="34">
        <f t="shared" si="0"/>
        <v>1.6666666666666666E-2</v>
      </c>
      <c r="C17" s="34">
        <f>SUM(D208/50)</f>
        <v>0.02</v>
      </c>
      <c r="D17" s="34">
        <f>SUM(D214/50)</f>
        <v>0.06</v>
      </c>
      <c r="E17" s="34"/>
      <c r="F17" s="34"/>
      <c r="G17" s="34"/>
      <c r="H17" s="34"/>
      <c r="I17" s="34"/>
      <c r="J17" s="34"/>
      <c r="K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63" x14ac:dyDescent="0.2">
      <c r="A18" s="30">
        <f t="shared" si="1"/>
        <v>2031</v>
      </c>
      <c r="B18" s="34">
        <f t="shared" si="0"/>
        <v>8.6666666666666656E-2</v>
      </c>
      <c r="C18" s="34">
        <f>SUM(D220/50)</f>
        <v>0.08</v>
      </c>
      <c r="D18" s="34">
        <f>SUM(D226/50)</f>
        <v>0.56000000000000005</v>
      </c>
      <c r="E18" s="34"/>
      <c r="F18" s="34"/>
      <c r="G18" s="34"/>
      <c r="H18" s="34"/>
      <c r="I18" s="34"/>
      <c r="J18" s="34"/>
      <c r="K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63" x14ac:dyDescent="0.2">
      <c r="A19" s="30">
        <f t="shared" si="1"/>
        <v>2032</v>
      </c>
      <c r="B19" s="34">
        <f t="shared" si="0"/>
        <v>0.08</v>
      </c>
      <c r="C19" s="34">
        <f>SUM(D232/50)</f>
        <v>0.1</v>
      </c>
      <c r="D19" s="34">
        <f>SUM(D238/50)</f>
        <v>0.54</v>
      </c>
      <c r="E19" s="34"/>
      <c r="F19" s="34"/>
      <c r="G19" s="34"/>
      <c r="H19" s="34"/>
      <c r="I19" s="34"/>
      <c r="J19" s="34"/>
      <c r="K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63" x14ac:dyDescent="0.2">
      <c r="A20" s="30">
        <f t="shared" si="1"/>
        <v>2033</v>
      </c>
      <c r="B20" s="34">
        <f t="shared" si="0"/>
        <v>0.09</v>
      </c>
      <c r="C20" s="34">
        <f>SUM(D244/50)</f>
        <v>0.2</v>
      </c>
      <c r="D20" s="34">
        <f>SUM(D250/50)</f>
        <v>0.54</v>
      </c>
      <c r="E20" s="34"/>
      <c r="F20" s="34"/>
      <c r="G20" s="34"/>
      <c r="H20" s="34"/>
      <c r="I20" s="34"/>
      <c r="J20" s="34"/>
      <c r="K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63" x14ac:dyDescent="0.2">
      <c r="A21" s="30">
        <f t="shared" si="1"/>
        <v>2034</v>
      </c>
      <c r="B21" s="34">
        <f t="shared" si="0"/>
        <v>8.8333333333333333E-2</v>
      </c>
      <c r="C21" s="34">
        <f>SUM(D256/50)</f>
        <v>0.16</v>
      </c>
      <c r="D21" s="34">
        <f>SUM(D262/50)</f>
        <v>0.64</v>
      </c>
      <c r="E21" s="34"/>
      <c r="F21" s="34"/>
      <c r="G21" s="34"/>
      <c r="H21" s="34"/>
      <c r="I21" s="34"/>
      <c r="J21" s="34"/>
      <c r="K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63" x14ac:dyDescent="0.2">
      <c r="A22" s="32" t="s">
        <v>78</v>
      </c>
      <c r="B22" s="34">
        <f>SUM(D28:D147)/10/12/50</f>
        <v>2.2666666666666665E-2</v>
      </c>
      <c r="C22" s="34">
        <f>SUMIF(L28:L147,"=1",D28:D147)/50/10</f>
        <v>6.0000000000000001E-3</v>
      </c>
      <c r="D22" s="34">
        <f>SUMIF($L28:$L147,"=7",D28:D147)/50/10</f>
        <v>0.19800000000000001</v>
      </c>
      <c r="E22" s="34">
        <f>SUMIF($L28:$L147,"=7",E28:E147)/50/10</f>
        <v>1</v>
      </c>
      <c r="F22" s="34">
        <f t="shared" ref="F22:K22" si="2">SUMIF($L28:$L147,"=7",F28:F147)/50/10</f>
        <v>0.99600000000000011</v>
      </c>
      <c r="G22" s="34">
        <f t="shared" si="2"/>
        <v>0.51600000000000001</v>
      </c>
      <c r="H22" s="34">
        <f t="shared" si="2"/>
        <v>8.0000000000000002E-3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63" x14ac:dyDescent="0.2">
      <c r="A23" s="30" t="s">
        <v>56</v>
      </c>
      <c r="B23" s="34">
        <f>SUM(D28:D267)/20/12/50</f>
        <v>4.0583333333333332E-2</v>
      </c>
      <c r="C23" s="34">
        <f>SUMIF(L28:L267,"=1",D28:D267)/50/20</f>
        <v>4.0999999999999995E-2</v>
      </c>
      <c r="D23" s="34">
        <f>SUMIF($L28:$L267,"=7",D28:D267)/50/20</f>
        <v>0.30399999999999999</v>
      </c>
      <c r="E23" s="34">
        <f>SUMIF($L28:$L267,"=7",E28:E267)/50/20</f>
        <v>1</v>
      </c>
      <c r="F23" s="34">
        <f t="shared" ref="F23:K23" si="3">SUMIF($L28:$L267,"=7",F28:F267)/50/20</f>
        <v>0.99399999999999999</v>
      </c>
      <c r="G23" s="34">
        <f t="shared" si="3"/>
        <v>0.64200000000000002</v>
      </c>
      <c r="H23" s="34">
        <f t="shared" si="3"/>
        <v>3.9E-2</v>
      </c>
      <c r="I23" s="34">
        <f t="shared" si="3"/>
        <v>3.0000000000000001E-3</v>
      </c>
      <c r="J23" s="34">
        <f t="shared" si="3"/>
        <v>0</v>
      </c>
      <c r="K23" s="34">
        <f t="shared" si="3"/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6" spans="1:63" x14ac:dyDescent="0.2">
      <c r="D26" s="30" t="s">
        <v>58</v>
      </c>
      <c r="E26" s="30" t="s">
        <v>59</v>
      </c>
      <c r="F26" s="30" t="s">
        <v>60</v>
      </c>
      <c r="G26" s="30" t="s">
        <v>61</v>
      </c>
      <c r="H26" s="30" t="s">
        <v>62</v>
      </c>
      <c r="I26" s="30" t="s">
        <v>63</v>
      </c>
      <c r="J26" s="30" t="s">
        <v>64</v>
      </c>
      <c r="K26" s="30" t="s">
        <v>65</v>
      </c>
    </row>
    <row r="27" spans="1:63" ht="25.5" x14ac:dyDescent="0.2">
      <c r="D27" s="30" t="s">
        <v>52</v>
      </c>
      <c r="E27" s="30" t="s">
        <v>52</v>
      </c>
      <c r="F27" s="30" t="s">
        <v>52</v>
      </c>
      <c r="G27" s="30" t="s">
        <v>52</v>
      </c>
      <c r="H27" s="30" t="s">
        <v>52</v>
      </c>
      <c r="I27" s="30" t="s">
        <v>52</v>
      </c>
      <c r="J27" s="30" t="s">
        <v>52</v>
      </c>
      <c r="K27" s="30" t="s">
        <v>52</v>
      </c>
      <c r="L27" s="30" t="s">
        <v>51</v>
      </c>
      <c r="M27" s="35" t="s">
        <v>0</v>
      </c>
      <c r="N27" s="36" t="s">
        <v>1</v>
      </c>
      <c r="O27" s="37" t="s">
        <v>2</v>
      </c>
      <c r="P27" s="37" t="s">
        <v>3</v>
      </c>
      <c r="Q27" s="37" t="s">
        <v>4</v>
      </c>
      <c r="R27" s="37" t="s">
        <v>5</v>
      </c>
      <c r="S27" s="37" t="s">
        <v>6</v>
      </c>
      <c r="T27" s="37" t="s">
        <v>7</v>
      </c>
      <c r="U27" s="37" t="s">
        <v>8</v>
      </c>
      <c r="V27" s="37" t="s">
        <v>9</v>
      </c>
      <c r="W27" s="37" t="s">
        <v>10</v>
      </c>
      <c r="X27" s="37" t="s">
        <v>11</v>
      </c>
      <c r="Y27" s="37" t="s">
        <v>12</v>
      </c>
      <c r="Z27" s="37" t="s">
        <v>13</v>
      </c>
      <c r="AA27" s="37" t="s">
        <v>14</v>
      </c>
      <c r="AB27" s="37" t="s">
        <v>15</v>
      </c>
      <c r="AC27" s="37" t="s">
        <v>16</v>
      </c>
      <c r="AD27" s="37" t="s">
        <v>17</v>
      </c>
      <c r="AE27" s="37" t="s">
        <v>18</v>
      </c>
      <c r="AF27" s="37" t="s">
        <v>19</v>
      </c>
      <c r="AG27" s="37" t="s">
        <v>20</v>
      </c>
      <c r="AH27" s="37" t="s">
        <v>21</v>
      </c>
      <c r="AI27" s="37" t="s">
        <v>22</v>
      </c>
      <c r="AJ27" s="37" t="s">
        <v>23</v>
      </c>
      <c r="AK27" s="37" t="s">
        <v>24</v>
      </c>
      <c r="AL27" s="37" t="s">
        <v>25</v>
      </c>
      <c r="AM27" s="37" t="s">
        <v>26</v>
      </c>
      <c r="AN27" s="37" t="s">
        <v>27</v>
      </c>
      <c r="AO27" s="37" t="s">
        <v>28</v>
      </c>
      <c r="AP27" s="37" t="s">
        <v>29</v>
      </c>
      <c r="AQ27" s="37" t="s">
        <v>30</v>
      </c>
      <c r="AR27" s="37" t="s">
        <v>31</v>
      </c>
      <c r="AS27" s="37" t="s">
        <v>32</v>
      </c>
      <c r="AT27" s="37" t="s">
        <v>33</v>
      </c>
      <c r="AU27" s="37" t="s">
        <v>34</v>
      </c>
      <c r="AV27" s="37" t="s">
        <v>35</v>
      </c>
      <c r="AW27" s="37" t="s">
        <v>36</v>
      </c>
      <c r="AX27" s="37" t="s">
        <v>37</v>
      </c>
      <c r="AY27" s="37" t="s">
        <v>38</v>
      </c>
      <c r="AZ27" s="37" t="s">
        <v>39</v>
      </c>
      <c r="BA27" s="37" t="s">
        <v>40</v>
      </c>
      <c r="BB27" s="37" t="s">
        <v>41</v>
      </c>
      <c r="BC27" s="37" t="s">
        <v>42</v>
      </c>
      <c r="BD27" s="37" t="s">
        <v>43</v>
      </c>
      <c r="BE27" s="37" t="s">
        <v>44</v>
      </c>
      <c r="BF27" s="37" t="s">
        <v>45</v>
      </c>
      <c r="BG27" s="37" t="s">
        <v>46</v>
      </c>
      <c r="BH27" s="37" t="s">
        <v>47</v>
      </c>
      <c r="BI27" s="37" t="s">
        <v>48</v>
      </c>
      <c r="BJ27" s="37" t="s">
        <v>49</v>
      </c>
      <c r="BK27" s="37" t="s">
        <v>50</v>
      </c>
    </row>
    <row r="28" spans="1:63" x14ac:dyDescent="0.2">
      <c r="A28" s="30">
        <f>YEAR(M28)</f>
        <v>2015</v>
      </c>
      <c r="D28" s="30">
        <f>COUNTIF($N28:$BK28,"&gt;25")</f>
        <v>0</v>
      </c>
      <c r="E28" s="30">
        <f t="shared" ref="E28:E91" si="4">COUNTIF($N28:$BK28,"&gt;0")</f>
        <v>1</v>
      </c>
      <c r="F28" s="30">
        <f t="shared" ref="F28:F91" si="5">COUNTIF($N28:$BK28,"&gt;1")</f>
        <v>1</v>
      </c>
      <c r="G28" s="30">
        <f t="shared" ref="G28:G91" si="6">COUNTIF($N28:$BK28,"&gt;10")</f>
        <v>0</v>
      </c>
      <c r="H28" s="30">
        <f t="shared" ref="H28:H91" si="7">COUNTIF($N28:$BK28,"&gt;50")</f>
        <v>0</v>
      </c>
      <c r="I28" s="30">
        <f t="shared" ref="I28:I91" si="8">COUNTIF($N28:$BK28,"&gt;100")</f>
        <v>0</v>
      </c>
      <c r="J28" s="30">
        <f t="shared" ref="J28:J91" si="9">COUNTIF($N28:$BK28,"&gt;500")</f>
        <v>0</v>
      </c>
      <c r="K28" s="30">
        <f t="shared" ref="K28:K91" si="10">COUNTIF($N28:$BK28,"&gt;1000")</f>
        <v>0</v>
      </c>
      <c r="L28" s="30">
        <f t="shared" ref="L28:L91" si="11">MONTH(M28)</f>
        <v>1</v>
      </c>
      <c r="M28" s="38">
        <v>42005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1.2330000000000001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</row>
    <row r="29" spans="1:63" x14ac:dyDescent="0.2">
      <c r="A29" s="30">
        <f t="shared" ref="A29:A92" si="12">YEAR(M29)</f>
        <v>2015</v>
      </c>
      <c r="D29" s="30">
        <f t="shared" ref="D29:D92" si="13">COUNTIF(N29:BK29,"&gt;25")</f>
        <v>0</v>
      </c>
      <c r="E29" s="30">
        <f t="shared" si="4"/>
        <v>0</v>
      </c>
      <c r="F29" s="30">
        <f t="shared" si="5"/>
        <v>0</v>
      </c>
      <c r="G29" s="30">
        <f t="shared" si="6"/>
        <v>0</v>
      </c>
      <c r="H29" s="30">
        <f t="shared" si="7"/>
        <v>0</v>
      </c>
      <c r="I29" s="30">
        <f t="shared" si="8"/>
        <v>0</v>
      </c>
      <c r="J29" s="30">
        <f t="shared" si="9"/>
        <v>0</v>
      </c>
      <c r="K29" s="30">
        <f t="shared" si="10"/>
        <v>0</v>
      </c>
      <c r="L29" s="30">
        <f t="shared" si="11"/>
        <v>2</v>
      </c>
      <c r="M29" s="38">
        <v>42036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</row>
    <row r="30" spans="1:63" x14ac:dyDescent="0.2">
      <c r="A30" s="30">
        <f t="shared" si="12"/>
        <v>2015</v>
      </c>
      <c r="D30" s="30">
        <f t="shared" si="13"/>
        <v>0</v>
      </c>
      <c r="E30" s="30">
        <f t="shared" si="4"/>
        <v>1</v>
      </c>
      <c r="F30" s="30">
        <f t="shared" si="5"/>
        <v>1</v>
      </c>
      <c r="G30" s="30">
        <f t="shared" si="6"/>
        <v>0</v>
      </c>
      <c r="H30" s="30">
        <f t="shared" si="7"/>
        <v>0</v>
      </c>
      <c r="I30" s="30">
        <f t="shared" si="8"/>
        <v>0</v>
      </c>
      <c r="J30" s="30">
        <f t="shared" si="9"/>
        <v>0</v>
      </c>
      <c r="K30" s="30">
        <f t="shared" si="10"/>
        <v>0</v>
      </c>
      <c r="L30" s="30">
        <f t="shared" si="11"/>
        <v>3</v>
      </c>
      <c r="M30" s="38">
        <v>42064</v>
      </c>
      <c r="N30" s="39">
        <v>0</v>
      </c>
      <c r="O30" s="39">
        <v>0</v>
      </c>
      <c r="P30" s="39">
        <v>1.466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</row>
    <row r="31" spans="1:63" x14ac:dyDescent="0.2">
      <c r="A31" s="30">
        <f t="shared" si="12"/>
        <v>2015</v>
      </c>
      <c r="D31" s="30">
        <f t="shared" si="13"/>
        <v>0</v>
      </c>
      <c r="E31" s="30">
        <f t="shared" si="4"/>
        <v>0</v>
      </c>
      <c r="F31" s="30">
        <f t="shared" si="5"/>
        <v>0</v>
      </c>
      <c r="G31" s="30">
        <f t="shared" si="6"/>
        <v>0</v>
      </c>
      <c r="H31" s="30">
        <f t="shared" si="7"/>
        <v>0</v>
      </c>
      <c r="I31" s="30">
        <f t="shared" si="8"/>
        <v>0</v>
      </c>
      <c r="J31" s="30">
        <f t="shared" si="9"/>
        <v>0</v>
      </c>
      <c r="K31" s="30">
        <f t="shared" si="10"/>
        <v>0</v>
      </c>
      <c r="L31" s="30">
        <f t="shared" si="11"/>
        <v>4</v>
      </c>
      <c r="M31" s="38">
        <v>42095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</row>
    <row r="32" spans="1:63" x14ac:dyDescent="0.2">
      <c r="A32" s="30">
        <f t="shared" si="12"/>
        <v>2015</v>
      </c>
      <c r="D32" s="30">
        <f t="shared" si="13"/>
        <v>0</v>
      </c>
      <c r="E32" s="30">
        <f t="shared" si="4"/>
        <v>0</v>
      </c>
      <c r="F32" s="30">
        <f t="shared" si="5"/>
        <v>0</v>
      </c>
      <c r="G32" s="30">
        <f t="shared" si="6"/>
        <v>0</v>
      </c>
      <c r="H32" s="30">
        <f t="shared" si="7"/>
        <v>0</v>
      </c>
      <c r="I32" s="30">
        <f t="shared" si="8"/>
        <v>0</v>
      </c>
      <c r="J32" s="30">
        <f t="shared" si="9"/>
        <v>0</v>
      </c>
      <c r="K32" s="30">
        <f t="shared" si="10"/>
        <v>0</v>
      </c>
      <c r="L32" s="30">
        <f t="shared" si="11"/>
        <v>5</v>
      </c>
      <c r="M32" s="38">
        <v>42125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</row>
    <row r="33" spans="1:63" x14ac:dyDescent="0.2">
      <c r="A33" s="30">
        <f t="shared" si="12"/>
        <v>2015</v>
      </c>
      <c r="D33" s="30">
        <f t="shared" si="13"/>
        <v>0</v>
      </c>
      <c r="E33" s="30">
        <f t="shared" si="4"/>
        <v>16</v>
      </c>
      <c r="F33" s="30">
        <f t="shared" si="5"/>
        <v>9</v>
      </c>
      <c r="G33" s="30">
        <f t="shared" si="6"/>
        <v>0</v>
      </c>
      <c r="H33" s="30">
        <f t="shared" si="7"/>
        <v>0</v>
      </c>
      <c r="I33" s="30">
        <f t="shared" si="8"/>
        <v>0</v>
      </c>
      <c r="J33" s="30">
        <f t="shared" si="9"/>
        <v>0</v>
      </c>
      <c r="K33" s="30">
        <f t="shared" si="10"/>
        <v>0</v>
      </c>
      <c r="L33" s="30">
        <f t="shared" si="11"/>
        <v>6</v>
      </c>
      <c r="M33" s="38">
        <v>42156</v>
      </c>
      <c r="N33" s="39">
        <v>0</v>
      </c>
      <c r="O33" s="39">
        <v>1.222</v>
      </c>
      <c r="P33" s="39">
        <v>0</v>
      </c>
      <c r="Q33" s="39">
        <v>0</v>
      </c>
      <c r="R33" s="39">
        <v>0</v>
      </c>
      <c r="S33" s="39">
        <v>1.88</v>
      </c>
      <c r="T33" s="39">
        <v>1.1879999999999999</v>
      </c>
      <c r="U33" s="39">
        <v>0</v>
      </c>
      <c r="V33" s="39">
        <v>1.5860000000000001</v>
      </c>
      <c r="W33" s="39">
        <v>0</v>
      </c>
      <c r="X33" s="39">
        <v>0</v>
      </c>
      <c r="Y33" s="39">
        <v>1.0029999999999999</v>
      </c>
      <c r="Z33" s="39">
        <v>0</v>
      </c>
      <c r="AA33" s="39">
        <v>0</v>
      </c>
      <c r="AB33" s="39">
        <v>1.4610000000000001</v>
      </c>
      <c r="AC33" s="39">
        <v>0</v>
      </c>
      <c r="AD33" s="39">
        <v>0.24399999999999999</v>
      </c>
      <c r="AE33" s="39">
        <v>0</v>
      </c>
      <c r="AF33" s="39">
        <v>0.44800000000000001</v>
      </c>
      <c r="AG33" s="39">
        <v>0</v>
      </c>
      <c r="AH33" s="39">
        <v>0</v>
      </c>
      <c r="AI33" s="39">
        <v>2.8319999999999999</v>
      </c>
      <c r="AJ33" s="39">
        <v>0</v>
      </c>
      <c r="AK33" s="39">
        <v>0</v>
      </c>
      <c r="AL33" s="39">
        <v>0</v>
      </c>
      <c r="AM33" s="39">
        <v>4.0880000000000001</v>
      </c>
      <c r="AN33" s="39">
        <v>0</v>
      </c>
      <c r="AO33" s="39">
        <v>6.8000000000000005E-2</v>
      </c>
      <c r="AP33" s="39">
        <v>0.95899999999999996</v>
      </c>
      <c r="AQ33" s="39">
        <v>0</v>
      </c>
      <c r="AR33" s="39">
        <v>0.85599999999999998</v>
      </c>
      <c r="AS33" s="39">
        <v>0</v>
      </c>
      <c r="AT33" s="39">
        <v>3.2000000000000001E-2</v>
      </c>
      <c r="AU33" s="39">
        <v>1.208</v>
      </c>
      <c r="AV33" s="39">
        <v>0</v>
      </c>
      <c r="AW33" s="39">
        <v>0</v>
      </c>
      <c r="AX33" s="39">
        <v>0</v>
      </c>
      <c r="AY33" s="39">
        <v>0</v>
      </c>
      <c r="AZ33" s="39">
        <v>0.29099999999999998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</row>
    <row r="34" spans="1:63" x14ac:dyDescent="0.2">
      <c r="A34" s="30">
        <f t="shared" si="12"/>
        <v>2015</v>
      </c>
      <c r="D34" s="30">
        <f t="shared" si="13"/>
        <v>0</v>
      </c>
      <c r="E34" s="30">
        <f t="shared" si="4"/>
        <v>50</v>
      </c>
      <c r="F34" s="30">
        <f t="shared" si="5"/>
        <v>50</v>
      </c>
      <c r="G34" s="30">
        <f t="shared" si="6"/>
        <v>6</v>
      </c>
      <c r="H34" s="30">
        <f t="shared" si="7"/>
        <v>0</v>
      </c>
      <c r="I34" s="30">
        <f t="shared" si="8"/>
        <v>0</v>
      </c>
      <c r="J34" s="30">
        <f t="shared" si="9"/>
        <v>0</v>
      </c>
      <c r="K34" s="30">
        <f t="shared" si="10"/>
        <v>0</v>
      </c>
      <c r="L34" s="30">
        <f t="shared" si="11"/>
        <v>7</v>
      </c>
      <c r="M34" s="38">
        <v>42186</v>
      </c>
      <c r="N34" s="39">
        <v>4.55</v>
      </c>
      <c r="O34" s="39">
        <v>5.274</v>
      </c>
      <c r="P34" s="39">
        <v>2.9649999999999999</v>
      </c>
      <c r="Q34" s="39">
        <v>6.8819999999999997</v>
      </c>
      <c r="R34" s="39">
        <v>7.3680000000000003</v>
      </c>
      <c r="S34" s="39">
        <v>5.4809999999999999</v>
      </c>
      <c r="T34" s="39">
        <v>6.3879999999999999</v>
      </c>
      <c r="U34" s="39">
        <v>4.835</v>
      </c>
      <c r="V34" s="39">
        <v>4.2839999999999998</v>
      </c>
      <c r="W34" s="39">
        <v>9.0649999999999995</v>
      </c>
      <c r="X34" s="39">
        <v>4.7910000000000004</v>
      </c>
      <c r="Y34" s="39">
        <v>8.08</v>
      </c>
      <c r="Z34" s="39">
        <v>3.66</v>
      </c>
      <c r="AA34" s="39">
        <v>9.6419999999999995</v>
      </c>
      <c r="AB34" s="39">
        <v>5.3979999999999997</v>
      </c>
      <c r="AC34" s="39">
        <v>6.1580000000000004</v>
      </c>
      <c r="AD34" s="39">
        <v>7.3010000000000002</v>
      </c>
      <c r="AE34" s="39">
        <v>3.8260000000000001</v>
      </c>
      <c r="AF34" s="39">
        <v>4.8639999999999999</v>
      </c>
      <c r="AG34" s="39">
        <v>12.099</v>
      </c>
      <c r="AH34" s="39">
        <v>9.641</v>
      </c>
      <c r="AI34" s="39">
        <v>4.5460000000000003</v>
      </c>
      <c r="AJ34" s="39">
        <v>3.29</v>
      </c>
      <c r="AK34" s="39">
        <v>12.170999999999999</v>
      </c>
      <c r="AL34" s="39">
        <v>10.353</v>
      </c>
      <c r="AM34" s="39">
        <v>4.0750000000000002</v>
      </c>
      <c r="AN34" s="39">
        <v>11.481</v>
      </c>
      <c r="AO34" s="39">
        <v>4.8490000000000002</v>
      </c>
      <c r="AP34" s="39">
        <v>5.6749999999999998</v>
      </c>
      <c r="AQ34" s="39">
        <v>4.6879999999999997</v>
      </c>
      <c r="AR34" s="39">
        <v>7.2050000000000001</v>
      </c>
      <c r="AS34" s="39">
        <v>7.38</v>
      </c>
      <c r="AT34" s="39">
        <v>6.92</v>
      </c>
      <c r="AU34" s="39">
        <v>4.9960000000000004</v>
      </c>
      <c r="AV34" s="39">
        <v>2.82</v>
      </c>
      <c r="AW34" s="39">
        <v>7.9089999999999998</v>
      </c>
      <c r="AX34" s="39">
        <v>6.19</v>
      </c>
      <c r="AY34" s="39">
        <v>4.4409999999999998</v>
      </c>
      <c r="AZ34" s="39">
        <v>14.635999999999999</v>
      </c>
      <c r="BA34" s="39">
        <v>3.3530000000000002</v>
      </c>
      <c r="BB34" s="39">
        <v>3.839</v>
      </c>
      <c r="BC34" s="39">
        <v>6.0359999999999996</v>
      </c>
      <c r="BD34" s="39">
        <v>6.9580000000000002</v>
      </c>
      <c r="BE34" s="39">
        <v>7.7160000000000002</v>
      </c>
      <c r="BF34" s="39">
        <v>3.04</v>
      </c>
      <c r="BG34" s="39">
        <v>9.6460000000000008</v>
      </c>
      <c r="BH34" s="39">
        <v>8.5079999999999991</v>
      </c>
      <c r="BI34" s="39">
        <v>3.8650000000000002</v>
      </c>
      <c r="BJ34" s="39">
        <v>11.311</v>
      </c>
      <c r="BK34" s="39">
        <v>6.2910000000000004</v>
      </c>
    </row>
    <row r="35" spans="1:63" x14ac:dyDescent="0.2">
      <c r="A35" s="30">
        <f t="shared" si="12"/>
        <v>2015</v>
      </c>
      <c r="D35" s="30">
        <f t="shared" si="13"/>
        <v>0</v>
      </c>
      <c r="E35" s="30">
        <f t="shared" si="4"/>
        <v>49</v>
      </c>
      <c r="F35" s="30">
        <f t="shared" si="5"/>
        <v>44</v>
      </c>
      <c r="G35" s="30">
        <f t="shared" si="6"/>
        <v>3</v>
      </c>
      <c r="H35" s="30">
        <f t="shared" si="7"/>
        <v>0</v>
      </c>
      <c r="I35" s="30">
        <f t="shared" si="8"/>
        <v>0</v>
      </c>
      <c r="J35" s="30">
        <f t="shared" si="9"/>
        <v>0</v>
      </c>
      <c r="K35" s="30">
        <f t="shared" si="10"/>
        <v>0</v>
      </c>
      <c r="L35" s="30">
        <f t="shared" si="11"/>
        <v>8</v>
      </c>
      <c r="M35" s="38">
        <v>42217</v>
      </c>
      <c r="N35" s="39">
        <v>1.833</v>
      </c>
      <c r="O35" s="39">
        <v>9.141</v>
      </c>
      <c r="P35" s="39">
        <v>4.0949999999999998</v>
      </c>
      <c r="Q35" s="39">
        <v>1.7949999999999999</v>
      </c>
      <c r="R35" s="39">
        <v>0.96299999999999997</v>
      </c>
      <c r="S35" s="39">
        <v>8.9169999999999998</v>
      </c>
      <c r="T35" s="39">
        <v>1.248</v>
      </c>
      <c r="U35" s="39">
        <v>7.9000000000000001E-2</v>
      </c>
      <c r="V35" s="39">
        <v>3.0009999999999999</v>
      </c>
      <c r="W35" s="39">
        <v>5.4</v>
      </c>
      <c r="X35" s="39">
        <v>1.403</v>
      </c>
      <c r="Y35" s="39">
        <v>4.1180000000000003</v>
      </c>
      <c r="Z35" s="39">
        <v>1.883</v>
      </c>
      <c r="AA35" s="39">
        <v>2.1669999999999998</v>
      </c>
      <c r="AB35" s="39">
        <v>1.4750000000000001</v>
      </c>
      <c r="AC35" s="39">
        <v>2.6859999999999999</v>
      </c>
      <c r="AD35" s="39">
        <v>1.5329999999999999</v>
      </c>
      <c r="AE35" s="39">
        <v>5.508</v>
      </c>
      <c r="AF35" s="39">
        <v>2.0870000000000002</v>
      </c>
      <c r="AG35" s="39">
        <v>2.169</v>
      </c>
      <c r="AH35" s="39">
        <v>17.893999999999998</v>
      </c>
      <c r="AI35" s="39">
        <v>0.96499999999999997</v>
      </c>
      <c r="AJ35" s="39">
        <v>0</v>
      </c>
      <c r="AK35" s="39">
        <v>2.1589999999999998</v>
      </c>
      <c r="AL35" s="39">
        <v>4.0869999999999997</v>
      </c>
      <c r="AM35" s="39">
        <v>1.9950000000000001</v>
      </c>
      <c r="AN35" s="39">
        <v>6.21</v>
      </c>
      <c r="AO35" s="39">
        <v>1.5189999999999999</v>
      </c>
      <c r="AP35" s="39">
        <v>4.8849999999999998</v>
      </c>
      <c r="AQ35" s="39">
        <v>2.7519999999999998</v>
      </c>
      <c r="AR35" s="39">
        <v>2.6110000000000002</v>
      </c>
      <c r="AS35" s="39">
        <v>2.121</v>
      </c>
      <c r="AT35" s="39">
        <v>0.60699999999999998</v>
      </c>
      <c r="AU35" s="39">
        <v>21.152000000000001</v>
      </c>
      <c r="AV35" s="39">
        <v>1.1200000000000001</v>
      </c>
      <c r="AW35" s="39">
        <v>2.722</v>
      </c>
      <c r="AX35" s="39">
        <v>0.58299999999999996</v>
      </c>
      <c r="AY35" s="39">
        <v>2.7210000000000001</v>
      </c>
      <c r="AZ35" s="39">
        <v>4.5289999999999999</v>
      </c>
      <c r="BA35" s="39">
        <v>4.1790000000000003</v>
      </c>
      <c r="BB35" s="39">
        <v>2.1680000000000001</v>
      </c>
      <c r="BC35" s="39">
        <v>4.9029999999999996</v>
      </c>
      <c r="BD35" s="39">
        <v>1.7969999999999999</v>
      </c>
      <c r="BE35" s="39">
        <v>1.6719999999999999</v>
      </c>
      <c r="BF35" s="39">
        <v>2.8809999999999998</v>
      </c>
      <c r="BG35" s="39">
        <v>3.391</v>
      </c>
      <c r="BH35" s="39">
        <v>22.882000000000001</v>
      </c>
      <c r="BI35" s="39">
        <v>1.5389999999999999</v>
      </c>
      <c r="BJ35" s="39">
        <v>3.4820000000000002</v>
      </c>
      <c r="BK35" s="39">
        <v>2.802</v>
      </c>
    </row>
    <row r="36" spans="1:63" x14ac:dyDescent="0.2">
      <c r="A36" s="30">
        <f t="shared" si="12"/>
        <v>2015</v>
      </c>
      <c r="D36" s="30">
        <f t="shared" si="13"/>
        <v>1</v>
      </c>
      <c r="E36" s="30">
        <f t="shared" si="4"/>
        <v>44</v>
      </c>
      <c r="F36" s="30">
        <f t="shared" si="5"/>
        <v>41</v>
      </c>
      <c r="G36" s="30">
        <f t="shared" si="6"/>
        <v>1</v>
      </c>
      <c r="H36" s="30">
        <f t="shared" si="7"/>
        <v>0</v>
      </c>
      <c r="I36" s="30">
        <f t="shared" si="8"/>
        <v>0</v>
      </c>
      <c r="J36" s="30">
        <f t="shared" si="9"/>
        <v>0</v>
      </c>
      <c r="K36" s="30">
        <f t="shared" si="10"/>
        <v>0</v>
      </c>
      <c r="L36" s="30">
        <f t="shared" si="11"/>
        <v>9</v>
      </c>
      <c r="M36" s="38">
        <v>42248</v>
      </c>
      <c r="N36" s="39">
        <v>3.1139999999999999</v>
      </c>
      <c r="O36" s="39">
        <v>3.633</v>
      </c>
      <c r="P36" s="39">
        <v>4.1420000000000003</v>
      </c>
      <c r="Q36" s="39">
        <v>2.2400000000000002</v>
      </c>
      <c r="R36" s="39">
        <v>3.8140000000000001</v>
      </c>
      <c r="S36" s="39">
        <v>2.16</v>
      </c>
      <c r="T36" s="39">
        <v>1.8580000000000001</v>
      </c>
      <c r="U36" s="39">
        <v>7.6070000000000002</v>
      </c>
      <c r="V36" s="39">
        <v>3.2730000000000001</v>
      </c>
      <c r="W36" s="39">
        <v>2.5649999999999999</v>
      </c>
      <c r="X36" s="39">
        <v>0.59899999999999998</v>
      </c>
      <c r="Y36" s="39">
        <v>6.5869999999999997</v>
      </c>
      <c r="Z36" s="39">
        <v>3.3780000000000001</v>
      </c>
      <c r="AA36" s="39">
        <v>1.37</v>
      </c>
      <c r="AB36" s="39">
        <v>0</v>
      </c>
      <c r="AC36" s="39">
        <v>2.8980000000000001</v>
      </c>
      <c r="AD36" s="39">
        <v>4.9290000000000003</v>
      </c>
      <c r="AE36" s="39">
        <v>1.01</v>
      </c>
      <c r="AF36" s="39">
        <v>0.44600000000000001</v>
      </c>
      <c r="AG36" s="39">
        <v>2.0110000000000001</v>
      </c>
      <c r="AH36" s="39">
        <v>0</v>
      </c>
      <c r="AI36" s="39">
        <v>2.1840000000000002</v>
      </c>
      <c r="AJ36" s="39">
        <v>0</v>
      </c>
      <c r="AK36" s="39">
        <v>3.0110000000000001</v>
      </c>
      <c r="AL36" s="39">
        <v>5.827</v>
      </c>
      <c r="AM36" s="39">
        <v>1.3360000000000001</v>
      </c>
      <c r="AN36" s="39">
        <v>2.3839999999999999</v>
      </c>
      <c r="AO36" s="39">
        <v>2.7130000000000001</v>
      </c>
      <c r="AP36" s="39">
        <v>3.524</v>
      </c>
      <c r="AQ36" s="39">
        <v>3.6989999999999998</v>
      </c>
      <c r="AR36" s="39">
        <v>0</v>
      </c>
      <c r="AS36" s="39">
        <v>2.1160000000000001</v>
      </c>
      <c r="AT36" s="39">
        <v>0.46500000000000002</v>
      </c>
      <c r="AU36" s="39">
        <v>1.0489999999999999</v>
      </c>
      <c r="AV36" s="39">
        <v>1.24</v>
      </c>
      <c r="AW36" s="39">
        <v>0</v>
      </c>
      <c r="AX36" s="39">
        <v>1.2490000000000001</v>
      </c>
      <c r="AY36" s="39">
        <v>3.0979999999999999</v>
      </c>
      <c r="AZ36" s="39">
        <v>2.819</v>
      </c>
      <c r="BA36" s="39">
        <v>0</v>
      </c>
      <c r="BB36" s="39">
        <v>4.0209999999999999</v>
      </c>
      <c r="BC36" s="39">
        <v>2.4910000000000001</v>
      </c>
      <c r="BD36" s="39">
        <v>2.0339999999999998</v>
      </c>
      <c r="BE36" s="39">
        <v>4.6669999999999998</v>
      </c>
      <c r="BF36" s="39">
        <v>3.4089999999999998</v>
      </c>
      <c r="BG36" s="39">
        <v>3.3210000000000002</v>
      </c>
      <c r="BH36" s="39">
        <v>2.42</v>
      </c>
      <c r="BI36" s="39">
        <v>25.495999999999999</v>
      </c>
      <c r="BJ36" s="39">
        <v>1.774</v>
      </c>
      <c r="BK36" s="39">
        <v>2.4209999999999998</v>
      </c>
    </row>
    <row r="37" spans="1:63" x14ac:dyDescent="0.2">
      <c r="A37" s="30">
        <f t="shared" si="12"/>
        <v>2015</v>
      </c>
      <c r="D37" s="30">
        <f t="shared" si="13"/>
        <v>0</v>
      </c>
      <c r="E37" s="30">
        <f t="shared" si="4"/>
        <v>25</v>
      </c>
      <c r="F37" s="30">
        <f t="shared" si="5"/>
        <v>9</v>
      </c>
      <c r="G37" s="30">
        <f t="shared" si="6"/>
        <v>1</v>
      </c>
      <c r="H37" s="30">
        <f t="shared" si="7"/>
        <v>0</v>
      </c>
      <c r="I37" s="30">
        <f t="shared" si="8"/>
        <v>0</v>
      </c>
      <c r="J37" s="30">
        <f t="shared" si="9"/>
        <v>0</v>
      </c>
      <c r="K37" s="30">
        <f t="shared" si="10"/>
        <v>0</v>
      </c>
      <c r="L37" s="30">
        <f t="shared" si="11"/>
        <v>10</v>
      </c>
      <c r="M37" s="38">
        <v>42278</v>
      </c>
      <c r="N37" s="39">
        <v>1.0529999999999999</v>
      </c>
      <c r="O37" s="39">
        <v>0.753</v>
      </c>
      <c r="P37" s="39">
        <v>0</v>
      </c>
      <c r="Q37" s="39">
        <v>0</v>
      </c>
      <c r="R37" s="39">
        <v>0.63400000000000001</v>
      </c>
      <c r="S37" s="39">
        <v>0</v>
      </c>
      <c r="T37" s="39">
        <v>0</v>
      </c>
      <c r="U37" s="39">
        <v>11.263999999999999</v>
      </c>
      <c r="V37" s="39">
        <v>0</v>
      </c>
      <c r="W37" s="39">
        <v>0</v>
      </c>
      <c r="X37" s="39">
        <v>0</v>
      </c>
      <c r="Y37" s="39">
        <v>0.28299999999999997</v>
      </c>
      <c r="Z37" s="39">
        <v>0.60099999999999998</v>
      </c>
      <c r="AA37" s="39">
        <v>0</v>
      </c>
      <c r="AB37" s="39">
        <v>0</v>
      </c>
      <c r="AC37" s="39">
        <v>0.94499999999999995</v>
      </c>
      <c r="AD37" s="39">
        <v>4.4009999999999998</v>
      </c>
      <c r="AE37" s="39">
        <v>0</v>
      </c>
      <c r="AF37" s="39">
        <v>0.92200000000000004</v>
      </c>
      <c r="AG37" s="39">
        <v>0</v>
      </c>
      <c r="AH37" s="39">
        <v>0.88600000000000001</v>
      </c>
      <c r="AI37" s="39">
        <v>0.16300000000000001</v>
      </c>
      <c r="AJ37" s="39">
        <v>1.512</v>
      </c>
      <c r="AK37" s="39">
        <v>0.47499999999999998</v>
      </c>
      <c r="AL37" s="39">
        <v>1.157</v>
      </c>
      <c r="AM37" s="39">
        <v>0.90300000000000002</v>
      </c>
      <c r="AN37" s="39">
        <v>3.4550000000000001</v>
      </c>
      <c r="AO37" s="39">
        <v>0</v>
      </c>
      <c r="AP37" s="39">
        <v>0</v>
      </c>
      <c r="AQ37" s="39">
        <v>1.2929999999999999</v>
      </c>
      <c r="AR37" s="39">
        <v>1.147</v>
      </c>
      <c r="AS37" s="39">
        <v>0</v>
      </c>
      <c r="AT37" s="39">
        <v>0.625</v>
      </c>
      <c r="AU37" s="39">
        <v>0.69699999999999995</v>
      </c>
      <c r="AV37" s="39">
        <v>0.35399999999999998</v>
      </c>
      <c r="AW37" s="39">
        <v>0</v>
      </c>
      <c r="AX37" s="39">
        <v>0</v>
      </c>
      <c r="AY37" s="39">
        <v>0</v>
      </c>
      <c r="AZ37" s="39">
        <v>0.71199999999999997</v>
      </c>
      <c r="BA37" s="39">
        <v>0</v>
      </c>
      <c r="BB37" s="39">
        <v>0</v>
      </c>
      <c r="BC37" s="39">
        <v>0</v>
      </c>
      <c r="BD37" s="39">
        <v>0</v>
      </c>
      <c r="BE37" s="39">
        <v>0.36599999999999999</v>
      </c>
      <c r="BF37" s="39">
        <v>9.1389999999999993</v>
      </c>
      <c r="BG37" s="39">
        <v>0.94199999999999995</v>
      </c>
      <c r="BH37" s="39">
        <v>0</v>
      </c>
      <c r="BI37" s="39">
        <v>0</v>
      </c>
      <c r="BJ37" s="39">
        <v>0</v>
      </c>
      <c r="BK37" s="39">
        <v>0</v>
      </c>
    </row>
    <row r="38" spans="1:63" x14ac:dyDescent="0.2">
      <c r="A38" s="30">
        <f t="shared" si="12"/>
        <v>2015</v>
      </c>
      <c r="D38" s="30">
        <f t="shared" si="13"/>
        <v>0</v>
      </c>
      <c r="E38" s="30">
        <f t="shared" si="4"/>
        <v>1</v>
      </c>
      <c r="F38" s="30">
        <f t="shared" si="5"/>
        <v>0</v>
      </c>
      <c r="G38" s="30">
        <f t="shared" si="6"/>
        <v>0</v>
      </c>
      <c r="H38" s="30">
        <f t="shared" si="7"/>
        <v>0</v>
      </c>
      <c r="I38" s="30">
        <f t="shared" si="8"/>
        <v>0</v>
      </c>
      <c r="J38" s="30">
        <f t="shared" si="9"/>
        <v>0</v>
      </c>
      <c r="K38" s="30">
        <f t="shared" si="10"/>
        <v>0</v>
      </c>
      <c r="L38" s="30">
        <f t="shared" si="11"/>
        <v>11</v>
      </c>
      <c r="M38" s="38">
        <v>42309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3.0000000000000001E-3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</row>
    <row r="39" spans="1:63" x14ac:dyDescent="0.2">
      <c r="A39" s="30">
        <f t="shared" si="12"/>
        <v>2015</v>
      </c>
      <c r="D39" s="30">
        <f t="shared" si="13"/>
        <v>0</v>
      </c>
      <c r="E39" s="30">
        <f t="shared" si="4"/>
        <v>3</v>
      </c>
      <c r="F39" s="30">
        <f t="shared" si="5"/>
        <v>0</v>
      </c>
      <c r="G39" s="30">
        <f t="shared" si="6"/>
        <v>0</v>
      </c>
      <c r="H39" s="30">
        <f t="shared" si="7"/>
        <v>0</v>
      </c>
      <c r="I39" s="30">
        <f t="shared" si="8"/>
        <v>0</v>
      </c>
      <c r="J39" s="30">
        <f t="shared" si="9"/>
        <v>0</v>
      </c>
      <c r="K39" s="30">
        <f t="shared" si="10"/>
        <v>0</v>
      </c>
      <c r="L39" s="30">
        <f t="shared" si="11"/>
        <v>12</v>
      </c>
      <c r="M39" s="38">
        <v>42339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0.23899999999999999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0.13</v>
      </c>
      <c r="AL39" s="39">
        <v>0</v>
      </c>
      <c r="AM39" s="39">
        <v>0</v>
      </c>
      <c r="AN39" s="39">
        <v>0</v>
      </c>
      <c r="AO39" s="39">
        <v>0.61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</row>
    <row r="40" spans="1:63" x14ac:dyDescent="0.2">
      <c r="A40" s="30">
        <f t="shared" si="12"/>
        <v>2016</v>
      </c>
      <c r="D40" s="30">
        <f t="shared" si="13"/>
        <v>0</v>
      </c>
      <c r="E40" s="30">
        <f t="shared" si="4"/>
        <v>2</v>
      </c>
      <c r="F40" s="30">
        <f t="shared" si="5"/>
        <v>2</v>
      </c>
      <c r="G40" s="30">
        <f t="shared" si="6"/>
        <v>0</v>
      </c>
      <c r="H40" s="30">
        <f t="shared" si="7"/>
        <v>0</v>
      </c>
      <c r="I40" s="30">
        <f t="shared" si="8"/>
        <v>0</v>
      </c>
      <c r="J40" s="30">
        <f t="shared" si="9"/>
        <v>0</v>
      </c>
      <c r="K40" s="30">
        <f t="shared" si="10"/>
        <v>0</v>
      </c>
      <c r="L40" s="30">
        <f t="shared" si="11"/>
        <v>1</v>
      </c>
      <c r="M40" s="38">
        <v>42370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5.133</v>
      </c>
      <c r="AG40" s="39">
        <v>0</v>
      </c>
      <c r="AH40" s="39">
        <v>2.2690000000000001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</row>
    <row r="41" spans="1:63" x14ac:dyDescent="0.2">
      <c r="A41" s="30">
        <f t="shared" si="12"/>
        <v>2016</v>
      </c>
      <c r="D41" s="30">
        <f t="shared" si="13"/>
        <v>0</v>
      </c>
      <c r="E41" s="30">
        <f t="shared" si="4"/>
        <v>0</v>
      </c>
      <c r="F41" s="30">
        <f t="shared" si="5"/>
        <v>0</v>
      </c>
      <c r="G41" s="30">
        <f t="shared" si="6"/>
        <v>0</v>
      </c>
      <c r="H41" s="30">
        <f t="shared" si="7"/>
        <v>0</v>
      </c>
      <c r="I41" s="30">
        <f t="shared" si="8"/>
        <v>0</v>
      </c>
      <c r="J41" s="30">
        <f t="shared" si="9"/>
        <v>0</v>
      </c>
      <c r="K41" s="30">
        <f t="shared" si="10"/>
        <v>0</v>
      </c>
      <c r="L41" s="30">
        <f t="shared" si="11"/>
        <v>2</v>
      </c>
      <c r="M41" s="38">
        <v>42401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</row>
    <row r="42" spans="1:63" x14ac:dyDescent="0.2">
      <c r="A42" s="30">
        <f t="shared" si="12"/>
        <v>2016</v>
      </c>
      <c r="D42" s="30">
        <f t="shared" si="13"/>
        <v>0</v>
      </c>
      <c r="E42" s="30">
        <f t="shared" si="4"/>
        <v>0</v>
      </c>
      <c r="F42" s="30">
        <f t="shared" si="5"/>
        <v>0</v>
      </c>
      <c r="G42" s="30">
        <f t="shared" si="6"/>
        <v>0</v>
      </c>
      <c r="H42" s="30">
        <f t="shared" si="7"/>
        <v>0</v>
      </c>
      <c r="I42" s="30">
        <f t="shared" si="8"/>
        <v>0</v>
      </c>
      <c r="J42" s="30">
        <f t="shared" si="9"/>
        <v>0</v>
      </c>
      <c r="K42" s="30">
        <f t="shared" si="10"/>
        <v>0</v>
      </c>
      <c r="L42" s="30">
        <f t="shared" si="11"/>
        <v>3</v>
      </c>
      <c r="M42" s="38">
        <v>42430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</row>
    <row r="43" spans="1:63" x14ac:dyDescent="0.2">
      <c r="A43" s="30">
        <f t="shared" si="12"/>
        <v>2016</v>
      </c>
      <c r="D43" s="30">
        <f t="shared" si="13"/>
        <v>0</v>
      </c>
      <c r="E43" s="30">
        <f t="shared" si="4"/>
        <v>0</v>
      </c>
      <c r="F43" s="30">
        <f t="shared" si="5"/>
        <v>0</v>
      </c>
      <c r="G43" s="30">
        <f t="shared" si="6"/>
        <v>0</v>
      </c>
      <c r="H43" s="30">
        <f t="shared" si="7"/>
        <v>0</v>
      </c>
      <c r="I43" s="30">
        <f t="shared" si="8"/>
        <v>0</v>
      </c>
      <c r="J43" s="30">
        <f t="shared" si="9"/>
        <v>0</v>
      </c>
      <c r="K43" s="30">
        <f t="shared" si="10"/>
        <v>0</v>
      </c>
      <c r="L43" s="30">
        <f t="shared" si="11"/>
        <v>4</v>
      </c>
      <c r="M43" s="38">
        <v>42461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</row>
    <row r="44" spans="1:63" x14ac:dyDescent="0.2">
      <c r="A44" s="30">
        <f t="shared" si="12"/>
        <v>2016</v>
      </c>
      <c r="D44" s="30">
        <f t="shared" si="13"/>
        <v>0</v>
      </c>
      <c r="E44" s="30">
        <f t="shared" si="4"/>
        <v>3</v>
      </c>
      <c r="F44" s="30">
        <f t="shared" si="5"/>
        <v>1</v>
      </c>
      <c r="G44" s="30">
        <f t="shared" si="6"/>
        <v>0</v>
      </c>
      <c r="H44" s="30">
        <f t="shared" si="7"/>
        <v>0</v>
      </c>
      <c r="I44" s="30">
        <f t="shared" si="8"/>
        <v>0</v>
      </c>
      <c r="J44" s="30">
        <f t="shared" si="9"/>
        <v>0</v>
      </c>
      <c r="K44" s="30">
        <f t="shared" si="10"/>
        <v>0</v>
      </c>
      <c r="L44" s="30">
        <f t="shared" si="11"/>
        <v>5</v>
      </c>
      <c r="M44" s="38">
        <v>42491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1.403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0.99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0.23400000000000001</v>
      </c>
    </row>
    <row r="45" spans="1:63" x14ac:dyDescent="0.2">
      <c r="A45" s="30">
        <f t="shared" si="12"/>
        <v>2016</v>
      </c>
      <c r="D45" s="30">
        <f t="shared" si="13"/>
        <v>0</v>
      </c>
      <c r="E45" s="30">
        <f t="shared" si="4"/>
        <v>29</v>
      </c>
      <c r="F45" s="30">
        <f t="shared" si="5"/>
        <v>9</v>
      </c>
      <c r="G45" s="30">
        <f t="shared" si="6"/>
        <v>0</v>
      </c>
      <c r="H45" s="30">
        <f t="shared" si="7"/>
        <v>0</v>
      </c>
      <c r="I45" s="30">
        <f t="shared" si="8"/>
        <v>0</v>
      </c>
      <c r="J45" s="30">
        <f t="shared" si="9"/>
        <v>0</v>
      </c>
      <c r="K45" s="30">
        <f t="shared" si="10"/>
        <v>0</v>
      </c>
      <c r="L45" s="30">
        <f t="shared" si="11"/>
        <v>6</v>
      </c>
      <c r="M45" s="38">
        <v>42522</v>
      </c>
      <c r="N45" s="39">
        <v>0</v>
      </c>
      <c r="O45" s="39">
        <v>1.8149999999999999</v>
      </c>
      <c r="P45" s="39">
        <v>0</v>
      </c>
      <c r="Q45" s="39">
        <v>0.5</v>
      </c>
      <c r="R45" s="39">
        <v>0.10100000000000001</v>
      </c>
      <c r="S45" s="39">
        <v>0</v>
      </c>
      <c r="T45" s="39">
        <v>0.10100000000000001</v>
      </c>
      <c r="U45" s="39">
        <v>0.751</v>
      </c>
      <c r="V45" s="39">
        <v>0</v>
      </c>
      <c r="W45" s="39">
        <v>0</v>
      </c>
      <c r="X45" s="39">
        <v>6.343</v>
      </c>
      <c r="Y45" s="39">
        <v>0.248</v>
      </c>
      <c r="Z45" s="39">
        <v>0</v>
      </c>
      <c r="AA45" s="39">
        <v>2.1909999999999998</v>
      </c>
      <c r="AB45" s="39">
        <v>0.79</v>
      </c>
      <c r="AC45" s="39">
        <v>0</v>
      </c>
      <c r="AD45" s="39">
        <v>0</v>
      </c>
      <c r="AE45" s="39">
        <v>0</v>
      </c>
      <c r="AF45" s="39">
        <v>0.58699999999999997</v>
      </c>
      <c r="AG45" s="39">
        <v>0.39600000000000002</v>
      </c>
      <c r="AH45" s="39">
        <v>0.56899999999999995</v>
      </c>
      <c r="AI45" s="39">
        <v>0</v>
      </c>
      <c r="AJ45" s="39">
        <v>0</v>
      </c>
      <c r="AK45" s="39">
        <v>0.72699999999999998</v>
      </c>
      <c r="AL45" s="39">
        <v>2.1999999999999999E-2</v>
      </c>
      <c r="AM45" s="39">
        <v>1.806</v>
      </c>
      <c r="AN45" s="39">
        <v>0</v>
      </c>
      <c r="AO45" s="39">
        <v>2.3650000000000002</v>
      </c>
      <c r="AP45" s="39">
        <v>0.60799999999999998</v>
      </c>
      <c r="AQ45" s="39">
        <v>0.70599999999999996</v>
      </c>
      <c r="AR45" s="39">
        <v>1.1180000000000001</v>
      </c>
      <c r="AS45" s="39">
        <v>0</v>
      </c>
      <c r="AT45" s="39">
        <v>1.1970000000000001</v>
      </c>
      <c r="AU45" s="39">
        <v>0.52300000000000002</v>
      </c>
      <c r="AV45" s="39">
        <v>1.996</v>
      </c>
      <c r="AW45" s="39">
        <v>0</v>
      </c>
      <c r="AX45" s="39">
        <v>0.875</v>
      </c>
      <c r="AY45" s="39">
        <v>0</v>
      </c>
      <c r="AZ45" s="39">
        <v>0</v>
      </c>
      <c r="BA45" s="39">
        <v>0</v>
      </c>
      <c r="BB45" s="39">
        <v>0</v>
      </c>
      <c r="BC45" s="39">
        <v>0.91800000000000004</v>
      </c>
      <c r="BD45" s="39">
        <v>2.5999999999999999E-2</v>
      </c>
      <c r="BE45" s="39">
        <v>0</v>
      </c>
      <c r="BF45" s="39">
        <v>0</v>
      </c>
      <c r="BG45" s="39">
        <v>1.117</v>
      </c>
      <c r="BH45" s="39">
        <v>0</v>
      </c>
      <c r="BI45" s="39">
        <v>0.27400000000000002</v>
      </c>
      <c r="BJ45" s="39">
        <v>0.90100000000000002</v>
      </c>
      <c r="BK45" s="39">
        <v>0.99</v>
      </c>
    </row>
    <row r="46" spans="1:63" x14ac:dyDescent="0.2">
      <c r="A46" s="30">
        <f t="shared" si="12"/>
        <v>2016</v>
      </c>
      <c r="D46" s="30">
        <f t="shared" si="13"/>
        <v>12</v>
      </c>
      <c r="E46" s="30">
        <f t="shared" si="4"/>
        <v>50</v>
      </c>
      <c r="F46" s="30">
        <f t="shared" si="5"/>
        <v>50</v>
      </c>
      <c r="G46" s="30">
        <f t="shared" si="6"/>
        <v>35</v>
      </c>
      <c r="H46" s="30">
        <f t="shared" si="7"/>
        <v>0</v>
      </c>
      <c r="I46" s="30">
        <f t="shared" si="8"/>
        <v>0</v>
      </c>
      <c r="J46" s="30">
        <f t="shared" si="9"/>
        <v>0</v>
      </c>
      <c r="K46" s="30">
        <f t="shared" si="10"/>
        <v>0</v>
      </c>
      <c r="L46" s="30">
        <f t="shared" si="11"/>
        <v>7</v>
      </c>
      <c r="M46" s="38">
        <v>42552</v>
      </c>
      <c r="N46" s="39">
        <v>19.847000000000001</v>
      </c>
      <c r="O46" s="39">
        <v>11.69</v>
      </c>
      <c r="P46" s="39">
        <v>9.66</v>
      </c>
      <c r="Q46" s="39">
        <v>29.677</v>
      </c>
      <c r="R46" s="39">
        <v>9.6560000000000006</v>
      </c>
      <c r="S46" s="39">
        <v>29.452999999999999</v>
      </c>
      <c r="T46" s="39">
        <v>17.483000000000001</v>
      </c>
      <c r="U46" s="39">
        <v>13.289</v>
      </c>
      <c r="V46" s="39">
        <v>27.699000000000002</v>
      </c>
      <c r="W46" s="39">
        <v>8.9039999999999999</v>
      </c>
      <c r="X46" s="39">
        <v>29.933</v>
      </c>
      <c r="Y46" s="39">
        <v>5.6120000000000001</v>
      </c>
      <c r="Z46" s="39">
        <v>9.8339999999999996</v>
      </c>
      <c r="AA46" s="39">
        <v>31.265999999999998</v>
      </c>
      <c r="AB46" s="39">
        <v>16.622</v>
      </c>
      <c r="AC46" s="39">
        <v>11.627000000000001</v>
      </c>
      <c r="AD46" s="39">
        <v>9.0280000000000005</v>
      </c>
      <c r="AE46" s="39">
        <v>23.530999999999999</v>
      </c>
      <c r="AF46" s="39">
        <v>21.782</v>
      </c>
      <c r="AG46" s="39">
        <v>10.555</v>
      </c>
      <c r="AH46" s="39">
        <v>15.103</v>
      </c>
      <c r="AI46" s="39">
        <v>15.977</v>
      </c>
      <c r="AJ46" s="39">
        <v>41.481999999999999</v>
      </c>
      <c r="AK46" s="39">
        <v>5.88</v>
      </c>
      <c r="AL46" s="39">
        <v>20.169</v>
      </c>
      <c r="AM46" s="39">
        <v>15.058</v>
      </c>
      <c r="AN46" s="39">
        <v>30.387</v>
      </c>
      <c r="AO46" s="39">
        <v>3.1960000000000002</v>
      </c>
      <c r="AP46" s="39">
        <v>29.806000000000001</v>
      </c>
      <c r="AQ46" s="39">
        <v>6.31</v>
      </c>
      <c r="AR46" s="39">
        <v>24.835000000000001</v>
      </c>
      <c r="AS46" s="39">
        <v>5.9989999999999997</v>
      </c>
      <c r="AT46" s="39">
        <v>16.811</v>
      </c>
      <c r="AU46" s="39">
        <v>16.375</v>
      </c>
      <c r="AV46" s="39">
        <v>10.208</v>
      </c>
      <c r="AW46" s="39">
        <v>24.286000000000001</v>
      </c>
      <c r="AX46" s="39">
        <v>28.937999999999999</v>
      </c>
      <c r="AY46" s="39">
        <v>7.7290000000000001</v>
      </c>
      <c r="AZ46" s="39">
        <v>13.026</v>
      </c>
      <c r="BA46" s="39">
        <v>17.128</v>
      </c>
      <c r="BB46" s="39">
        <v>36.948</v>
      </c>
      <c r="BC46" s="39">
        <v>5.4710000000000001</v>
      </c>
      <c r="BD46" s="39">
        <v>16.088000000000001</v>
      </c>
      <c r="BE46" s="39">
        <v>16.395</v>
      </c>
      <c r="BF46" s="39">
        <v>7.9459999999999997</v>
      </c>
      <c r="BG46" s="39">
        <v>31.449000000000002</v>
      </c>
      <c r="BH46" s="39">
        <v>9.609</v>
      </c>
      <c r="BI46" s="39">
        <v>20.603000000000002</v>
      </c>
      <c r="BJ46" s="39">
        <v>35.68</v>
      </c>
      <c r="BK46" s="39">
        <v>5.5060000000000002</v>
      </c>
    </row>
    <row r="47" spans="1:63" x14ac:dyDescent="0.2">
      <c r="A47" s="30">
        <f t="shared" si="12"/>
        <v>2016</v>
      </c>
      <c r="D47" s="30">
        <f t="shared" si="13"/>
        <v>0</v>
      </c>
      <c r="E47" s="30">
        <f t="shared" si="4"/>
        <v>49</v>
      </c>
      <c r="F47" s="30">
        <f t="shared" si="5"/>
        <v>46</v>
      </c>
      <c r="G47" s="30">
        <f t="shared" si="6"/>
        <v>4</v>
      </c>
      <c r="H47" s="30">
        <f t="shared" si="7"/>
        <v>0</v>
      </c>
      <c r="I47" s="30">
        <f t="shared" si="8"/>
        <v>0</v>
      </c>
      <c r="J47" s="30">
        <f t="shared" si="9"/>
        <v>0</v>
      </c>
      <c r="K47" s="30">
        <f t="shared" si="10"/>
        <v>0</v>
      </c>
      <c r="L47" s="30">
        <f t="shared" si="11"/>
        <v>8</v>
      </c>
      <c r="M47" s="38">
        <v>42583</v>
      </c>
      <c r="N47" s="39">
        <v>5.6109999999999998</v>
      </c>
      <c r="O47" s="39">
        <v>2.69</v>
      </c>
      <c r="P47" s="39">
        <v>2.056</v>
      </c>
      <c r="Q47" s="39">
        <v>4.9669999999999996</v>
      </c>
      <c r="R47" s="39">
        <v>10.768000000000001</v>
      </c>
      <c r="S47" s="39">
        <v>1.321</v>
      </c>
      <c r="T47" s="39">
        <v>4.6920000000000002</v>
      </c>
      <c r="U47" s="39">
        <v>4.6239999999999997</v>
      </c>
      <c r="V47" s="39">
        <v>8.9670000000000005</v>
      </c>
      <c r="W47" s="39">
        <v>1.8080000000000001</v>
      </c>
      <c r="X47" s="39">
        <v>0</v>
      </c>
      <c r="Y47" s="39">
        <v>12.406000000000001</v>
      </c>
      <c r="Z47" s="39">
        <v>2.0880000000000001</v>
      </c>
      <c r="AA47" s="39">
        <v>0.83099999999999996</v>
      </c>
      <c r="AB47" s="39">
        <v>0.55500000000000005</v>
      </c>
      <c r="AC47" s="39">
        <v>2.7679999999999998</v>
      </c>
      <c r="AD47" s="39">
        <v>3.851</v>
      </c>
      <c r="AE47" s="39">
        <v>1.105</v>
      </c>
      <c r="AF47" s="39">
        <v>4.9260000000000002</v>
      </c>
      <c r="AG47" s="39">
        <v>2.1019999999999999</v>
      </c>
      <c r="AH47" s="39">
        <v>8.8819999999999997</v>
      </c>
      <c r="AI47" s="39">
        <v>6.2809999999999997</v>
      </c>
      <c r="AJ47" s="39">
        <v>4.3449999999999998</v>
      </c>
      <c r="AK47" s="39">
        <v>3.673</v>
      </c>
      <c r="AL47" s="39">
        <v>4.5</v>
      </c>
      <c r="AM47" s="39">
        <v>2.1549999999999998</v>
      </c>
      <c r="AN47" s="39">
        <v>1.264</v>
      </c>
      <c r="AO47" s="39">
        <v>1.131</v>
      </c>
      <c r="AP47" s="39">
        <v>7.3579999999999997</v>
      </c>
      <c r="AQ47" s="39">
        <v>0.25700000000000001</v>
      </c>
      <c r="AR47" s="39">
        <v>2.4300000000000002</v>
      </c>
      <c r="AS47" s="39">
        <v>2.944</v>
      </c>
      <c r="AT47" s="39">
        <v>4.633</v>
      </c>
      <c r="AU47" s="39">
        <v>19.23</v>
      </c>
      <c r="AV47" s="39">
        <v>4.1559999999999997</v>
      </c>
      <c r="AW47" s="39">
        <v>2.6480000000000001</v>
      </c>
      <c r="AX47" s="39">
        <v>1.254</v>
      </c>
      <c r="AY47" s="39">
        <v>4.6890000000000001</v>
      </c>
      <c r="AZ47" s="39">
        <v>6.117</v>
      </c>
      <c r="BA47" s="39">
        <v>1.8120000000000001</v>
      </c>
      <c r="BB47" s="39">
        <v>9.9760000000000009</v>
      </c>
      <c r="BC47" s="39">
        <v>2.5299999999999998</v>
      </c>
      <c r="BD47" s="39">
        <v>1.9019999999999999</v>
      </c>
      <c r="BE47" s="39">
        <v>2.8159999999999998</v>
      </c>
      <c r="BF47" s="39">
        <v>2.8660000000000001</v>
      </c>
      <c r="BG47" s="39">
        <v>2.6509999999999998</v>
      </c>
      <c r="BH47" s="39">
        <v>11.593999999999999</v>
      </c>
      <c r="BI47" s="39">
        <v>4.3170000000000002</v>
      </c>
      <c r="BJ47" s="39">
        <v>2.6070000000000002</v>
      </c>
      <c r="BK47" s="39">
        <v>5.8090000000000002</v>
      </c>
    </row>
    <row r="48" spans="1:63" x14ac:dyDescent="0.2">
      <c r="A48" s="30">
        <f t="shared" si="12"/>
        <v>2016</v>
      </c>
      <c r="D48" s="30">
        <f t="shared" si="13"/>
        <v>1</v>
      </c>
      <c r="E48" s="30">
        <f t="shared" si="4"/>
        <v>46</v>
      </c>
      <c r="F48" s="30">
        <f t="shared" si="5"/>
        <v>44</v>
      </c>
      <c r="G48" s="30">
        <f t="shared" si="6"/>
        <v>8</v>
      </c>
      <c r="H48" s="30">
        <f t="shared" si="7"/>
        <v>0</v>
      </c>
      <c r="I48" s="30">
        <f t="shared" si="8"/>
        <v>0</v>
      </c>
      <c r="J48" s="30">
        <f t="shared" si="9"/>
        <v>0</v>
      </c>
      <c r="K48" s="30">
        <f t="shared" si="10"/>
        <v>0</v>
      </c>
      <c r="L48" s="30">
        <f t="shared" si="11"/>
        <v>9</v>
      </c>
      <c r="M48" s="38">
        <v>42614</v>
      </c>
      <c r="N48" s="39">
        <v>1.843</v>
      </c>
      <c r="O48" s="39">
        <v>5.0570000000000004</v>
      </c>
      <c r="P48" s="39">
        <v>4.5599999999999996</v>
      </c>
      <c r="Q48" s="39">
        <v>3.2080000000000002</v>
      </c>
      <c r="R48" s="39">
        <v>1.7729999999999999</v>
      </c>
      <c r="S48" s="39">
        <v>5.2549999999999999</v>
      </c>
      <c r="T48" s="39">
        <v>4.88</v>
      </c>
      <c r="U48" s="39">
        <v>19.417000000000002</v>
      </c>
      <c r="V48" s="39">
        <v>9.7000000000000003E-2</v>
      </c>
      <c r="W48" s="39">
        <v>5.8220000000000001</v>
      </c>
      <c r="X48" s="39">
        <v>4.2439999999999998</v>
      </c>
      <c r="Y48" s="39">
        <v>3.202</v>
      </c>
      <c r="Z48" s="39">
        <v>0.28399999999999997</v>
      </c>
      <c r="AA48" s="39">
        <v>3.5030000000000001</v>
      </c>
      <c r="AB48" s="39">
        <v>0</v>
      </c>
      <c r="AC48" s="39">
        <v>14.648</v>
      </c>
      <c r="AD48" s="39">
        <v>6.024</v>
      </c>
      <c r="AE48" s="39">
        <v>3.7429999999999999</v>
      </c>
      <c r="AF48" s="39">
        <v>5.0670000000000002</v>
      </c>
      <c r="AG48" s="39">
        <v>4.58</v>
      </c>
      <c r="AH48" s="39">
        <v>13.428000000000001</v>
      </c>
      <c r="AI48" s="39">
        <v>2.548</v>
      </c>
      <c r="AJ48" s="39">
        <v>0</v>
      </c>
      <c r="AK48" s="39">
        <v>13.566000000000001</v>
      </c>
      <c r="AL48" s="39">
        <v>5.444</v>
      </c>
      <c r="AM48" s="39">
        <v>5.5149999999999997</v>
      </c>
      <c r="AN48" s="39">
        <v>11.551</v>
      </c>
      <c r="AO48" s="39">
        <v>0</v>
      </c>
      <c r="AP48" s="39">
        <v>0</v>
      </c>
      <c r="AQ48" s="39">
        <v>13.865</v>
      </c>
      <c r="AR48" s="39">
        <v>9.8089999999999993</v>
      </c>
      <c r="AS48" s="39">
        <v>4.008</v>
      </c>
      <c r="AT48" s="39">
        <v>3.294</v>
      </c>
      <c r="AU48" s="39">
        <v>6.7130000000000001</v>
      </c>
      <c r="AV48" s="39">
        <v>3.5819999999999999</v>
      </c>
      <c r="AW48" s="39">
        <v>2.88</v>
      </c>
      <c r="AX48" s="39">
        <v>2.2879999999999998</v>
      </c>
      <c r="AY48" s="39">
        <v>6.56</v>
      </c>
      <c r="AZ48" s="39">
        <v>2.3420000000000001</v>
      </c>
      <c r="BA48" s="39">
        <v>4.3849999999999998</v>
      </c>
      <c r="BB48" s="39">
        <v>7.2249999999999996</v>
      </c>
      <c r="BC48" s="39">
        <v>4.6849999999999996</v>
      </c>
      <c r="BD48" s="39">
        <v>2.9430000000000001</v>
      </c>
      <c r="BE48" s="39">
        <v>3.7719999999999998</v>
      </c>
      <c r="BF48" s="39">
        <v>2.0659999999999998</v>
      </c>
      <c r="BG48" s="39">
        <v>1.1830000000000001</v>
      </c>
      <c r="BH48" s="39">
        <v>4.22</v>
      </c>
      <c r="BI48" s="39">
        <v>29.384</v>
      </c>
      <c r="BJ48" s="39">
        <v>11.836</v>
      </c>
      <c r="BK48" s="39">
        <v>4.1470000000000002</v>
      </c>
    </row>
    <row r="49" spans="1:63" x14ac:dyDescent="0.2">
      <c r="A49" s="30">
        <f t="shared" si="12"/>
        <v>2016</v>
      </c>
      <c r="D49" s="30">
        <f t="shared" si="13"/>
        <v>0</v>
      </c>
      <c r="E49" s="30">
        <f t="shared" si="4"/>
        <v>32</v>
      </c>
      <c r="F49" s="30">
        <f t="shared" si="5"/>
        <v>19</v>
      </c>
      <c r="G49" s="30">
        <f t="shared" si="6"/>
        <v>4</v>
      </c>
      <c r="H49" s="30">
        <f t="shared" si="7"/>
        <v>0</v>
      </c>
      <c r="I49" s="30">
        <f t="shared" si="8"/>
        <v>0</v>
      </c>
      <c r="J49" s="30">
        <f t="shared" si="9"/>
        <v>0</v>
      </c>
      <c r="K49" s="30">
        <f t="shared" si="10"/>
        <v>0</v>
      </c>
      <c r="L49" s="30">
        <f t="shared" si="11"/>
        <v>10</v>
      </c>
      <c r="M49" s="38">
        <v>42644</v>
      </c>
      <c r="N49" s="39">
        <v>3.1030000000000002</v>
      </c>
      <c r="O49" s="39">
        <v>0</v>
      </c>
      <c r="P49" s="39">
        <v>2.2330000000000001</v>
      </c>
      <c r="Q49" s="39">
        <v>0</v>
      </c>
      <c r="R49" s="39">
        <v>1.1599999999999999</v>
      </c>
      <c r="S49" s="39">
        <v>0.33700000000000002</v>
      </c>
      <c r="T49" s="39">
        <v>1.4910000000000001</v>
      </c>
      <c r="U49" s="39">
        <v>15.609</v>
      </c>
      <c r="V49" s="39">
        <v>0</v>
      </c>
      <c r="W49" s="39">
        <v>1.53</v>
      </c>
      <c r="X49" s="39">
        <v>0</v>
      </c>
      <c r="Y49" s="39">
        <v>0</v>
      </c>
      <c r="Z49" s="39">
        <v>2.74</v>
      </c>
      <c r="AA49" s="39">
        <v>0</v>
      </c>
      <c r="AB49" s="39">
        <v>0</v>
      </c>
      <c r="AC49" s="39">
        <v>4.0129999999999999</v>
      </c>
      <c r="AD49" s="39">
        <v>14.521000000000001</v>
      </c>
      <c r="AE49" s="39">
        <v>1.248</v>
      </c>
      <c r="AF49" s="39">
        <v>6.08</v>
      </c>
      <c r="AG49" s="39">
        <v>0.80700000000000005</v>
      </c>
      <c r="AH49" s="39">
        <v>2.8170000000000002</v>
      </c>
      <c r="AI49" s="39">
        <v>0</v>
      </c>
      <c r="AJ49" s="39">
        <v>1.369</v>
      </c>
      <c r="AK49" s="39">
        <v>0.90400000000000003</v>
      </c>
      <c r="AL49" s="39">
        <v>0.98899999999999999</v>
      </c>
      <c r="AM49" s="39">
        <v>0.67100000000000004</v>
      </c>
      <c r="AN49" s="39">
        <v>12.022</v>
      </c>
      <c r="AO49" s="39">
        <v>0</v>
      </c>
      <c r="AP49" s="39">
        <v>0</v>
      </c>
      <c r="AQ49" s="39">
        <v>0.95399999999999996</v>
      </c>
      <c r="AR49" s="39">
        <v>1.3140000000000001</v>
      </c>
      <c r="AS49" s="39">
        <v>0</v>
      </c>
      <c r="AT49" s="39">
        <v>7.4770000000000003</v>
      </c>
      <c r="AU49" s="39">
        <v>0.75900000000000001</v>
      </c>
      <c r="AV49" s="39">
        <v>0</v>
      </c>
      <c r="AW49" s="39">
        <v>0.98199999999999998</v>
      </c>
      <c r="AX49" s="39">
        <v>0</v>
      </c>
      <c r="AY49" s="39">
        <v>1.1259999999999999</v>
      </c>
      <c r="AZ49" s="39">
        <v>0.38200000000000001</v>
      </c>
      <c r="BA49" s="39">
        <v>0</v>
      </c>
      <c r="BB49" s="39">
        <v>0</v>
      </c>
      <c r="BC49" s="39">
        <v>0.74399999999999999</v>
      </c>
      <c r="BD49" s="39">
        <v>0</v>
      </c>
      <c r="BE49" s="39">
        <v>8.8710000000000004</v>
      </c>
      <c r="BF49" s="39">
        <v>10.032999999999999</v>
      </c>
      <c r="BG49" s="39">
        <v>0.85799999999999998</v>
      </c>
      <c r="BH49" s="39">
        <v>6.4000000000000001E-2</v>
      </c>
      <c r="BI49" s="39">
        <v>0</v>
      </c>
      <c r="BJ49" s="39">
        <v>0</v>
      </c>
      <c r="BK49" s="39">
        <v>0.84</v>
      </c>
    </row>
    <row r="50" spans="1:63" x14ac:dyDescent="0.2">
      <c r="A50" s="30">
        <f t="shared" si="12"/>
        <v>2016</v>
      </c>
      <c r="D50" s="30">
        <f t="shared" si="13"/>
        <v>0</v>
      </c>
      <c r="E50" s="30">
        <f t="shared" si="4"/>
        <v>0</v>
      </c>
      <c r="F50" s="30">
        <f t="shared" si="5"/>
        <v>0</v>
      </c>
      <c r="G50" s="30">
        <f t="shared" si="6"/>
        <v>0</v>
      </c>
      <c r="H50" s="30">
        <f t="shared" si="7"/>
        <v>0</v>
      </c>
      <c r="I50" s="30">
        <f t="shared" si="8"/>
        <v>0</v>
      </c>
      <c r="J50" s="30">
        <f t="shared" si="9"/>
        <v>0</v>
      </c>
      <c r="K50" s="30">
        <f t="shared" si="10"/>
        <v>0</v>
      </c>
      <c r="L50" s="30">
        <f t="shared" si="11"/>
        <v>11</v>
      </c>
      <c r="M50" s="38">
        <v>42675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</row>
    <row r="51" spans="1:63" x14ac:dyDescent="0.2">
      <c r="A51" s="30">
        <f t="shared" si="12"/>
        <v>2016</v>
      </c>
      <c r="D51" s="30">
        <f t="shared" si="13"/>
        <v>1</v>
      </c>
      <c r="E51" s="30">
        <f t="shared" si="4"/>
        <v>33</v>
      </c>
      <c r="F51" s="30">
        <f t="shared" si="5"/>
        <v>25</v>
      </c>
      <c r="G51" s="30">
        <f t="shared" si="6"/>
        <v>6</v>
      </c>
      <c r="H51" s="30">
        <f t="shared" si="7"/>
        <v>0</v>
      </c>
      <c r="I51" s="30">
        <f t="shared" si="8"/>
        <v>0</v>
      </c>
      <c r="J51" s="30">
        <f t="shared" si="9"/>
        <v>0</v>
      </c>
      <c r="K51" s="30">
        <f t="shared" si="10"/>
        <v>0</v>
      </c>
      <c r="L51" s="30">
        <f t="shared" si="11"/>
        <v>12</v>
      </c>
      <c r="M51" s="38">
        <v>42705</v>
      </c>
      <c r="N51" s="39">
        <v>4.0069999999999997</v>
      </c>
      <c r="O51" s="39">
        <v>0.26200000000000001</v>
      </c>
      <c r="P51" s="39">
        <v>0</v>
      </c>
      <c r="Q51" s="39">
        <v>8.2620000000000005</v>
      </c>
      <c r="R51" s="39">
        <v>0</v>
      </c>
      <c r="S51" s="39">
        <v>0</v>
      </c>
      <c r="T51" s="39">
        <v>25.486000000000001</v>
      </c>
      <c r="U51" s="39">
        <v>0</v>
      </c>
      <c r="V51" s="39">
        <v>14.257999999999999</v>
      </c>
      <c r="W51" s="39">
        <v>0</v>
      </c>
      <c r="X51" s="39">
        <v>3.9319999999999999</v>
      </c>
      <c r="Y51" s="39">
        <v>1.107</v>
      </c>
      <c r="Z51" s="39">
        <v>1.133</v>
      </c>
      <c r="AA51" s="39">
        <v>1.8740000000000001</v>
      </c>
      <c r="AB51" s="39">
        <v>1.399</v>
      </c>
      <c r="AC51" s="39">
        <v>0</v>
      </c>
      <c r="AD51" s="39">
        <v>5.5E-2</v>
      </c>
      <c r="AE51" s="39">
        <v>2.5510000000000002</v>
      </c>
      <c r="AF51" s="39">
        <v>2.2679999999999998</v>
      </c>
      <c r="AG51" s="39">
        <v>0.74</v>
      </c>
      <c r="AH51" s="39">
        <v>0.183</v>
      </c>
      <c r="AI51" s="39">
        <v>1.7589999999999999</v>
      </c>
      <c r="AJ51" s="39">
        <v>0</v>
      </c>
      <c r="AK51" s="39">
        <v>6.7140000000000004</v>
      </c>
      <c r="AL51" s="39">
        <v>0.67300000000000004</v>
      </c>
      <c r="AM51" s="39">
        <v>0</v>
      </c>
      <c r="AN51" s="39">
        <v>15.326000000000001</v>
      </c>
      <c r="AO51" s="39">
        <v>0</v>
      </c>
      <c r="AP51" s="39">
        <v>1.6779999999999999</v>
      </c>
      <c r="AQ51" s="39">
        <v>1.0309999999999999</v>
      </c>
      <c r="AR51" s="39">
        <v>0</v>
      </c>
      <c r="AS51" s="39">
        <v>12.157</v>
      </c>
      <c r="AT51" s="39">
        <v>0</v>
      </c>
      <c r="AU51" s="39">
        <v>9.5950000000000006</v>
      </c>
      <c r="AV51" s="39">
        <v>2.198</v>
      </c>
      <c r="AW51" s="39">
        <v>0</v>
      </c>
      <c r="AX51" s="39">
        <v>1.256</v>
      </c>
      <c r="AY51" s="39">
        <v>0.61899999999999999</v>
      </c>
      <c r="AZ51" s="39">
        <v>5.0250000000000004</v>
      </c>
      <c r="BA51" s="39">
        <v>0</v>
      </c>
      <c r="BB51" s="39">
        <v>0.64200000000000002</v>
      </c>
      <c r="BC51" s="39">
        <v>0</v>
      </c>
      <c r="BD51" s="39">
        <v>12.42</v>
      </c>
      <c r="BE51" s="39">
        <v>0</v>
      </c>
      <c r="BF51" s="39">
        <v>5.6689999999999996</v>
      </c>
      <c r="BG51" s="39">
        <v>0</v>
      </c>
      <c r="BH51" s="39">
        <v>3.5999999999999997E-2</v>
      </c>
      <c r="BI51" s="39">
        <v>2.661</v>
      </c>
      <c r="BJ51" s="39">
        <v>0</v>
      </c>
      <c r="BK51" s="39">
        <v>10.462999999999999</v>
      </c>
    </row>
    <row r="52" spans="1:63" x14ac:dyDescent="0.2">
      <c r="A52" s="30">
        <f t="shared" si="12"/>
        <v>2017</v>
      </c>
      <c r="D52" s="30">
        <f t="shared" si="13"/>
        <v>0</v>
      </c>
      <c r="E52" s="30">
        <f t="shared" si="4"/>
        <v>27</v>
      </c>
      <c r="F52" s="30">
        <f t="shared" si="5"/>
        <v>16</v>
      </c>
      <c r="G52" s="30">
        <f t="shared" si="6"/>
        <v>2</v>
      </c>
      <c r="H52" s="30">
        <f t="shared" si="7"/>
        <v>0</v>
      </c>
      <c r="I52" s="30">
        <f t="shared" si="8"/>
        <v>0</v>
      </c>
      <c r="J52" s="30">
        <f t="shared" si="9"/>
        <v>0</v>
      </c>
      <c r="K52" s="30">
        <f t="shared" si="10"/>
        <v>0</v>
      </c>
      <c r="L52" s="30">
        <f t="shared" si="11"/>
        <v>1</v>
      </c>
      <c r="M52" s="38">
        <v>42736</v>
      </c>
      <c r="N52" s="39">
        <v>0</v>
      </c>
      <c r="O52" s="39">
        <v>5.0129999999999999</v>
      </c>
      <c r="P52" s="39">
        <v>9.2999999999999999E-2</v>
      </c>
      <c r="Q52" s="39">
        <v>0</v>
      </c>
      <c r="R52" s="39">
        <v>0.81399999999999995</v>
      </c>
      <c r="S52" s="39">
        <v>2.2349999999999999</v>
      </c>
      <c r="T52" s="39">
        <v>0</v>
      </c>
      <c r="U52" s="39">
        <v>3.1930000000000001</v>
      </c>
      <c r="V52" s="39">
        <v>0</v>
      </c>
      <c r="W52" s="39">
        <v>5.9749999999999996</v>
      </c>
      <c r="X52" s="39">
        <v>0</v>
      </c>
      <c r="Y52" s="39">
        <v>0</v>
      </c>
      <c r="Z52" s="39">
        <v>5.56</v>
      </c>
      <c r="AA52" s="39">
        <v>0</v>
      </c>
      <c r="AB52" s="39">
        <v>0</v>
      </c>
      <c r="AC52" s="39">
        <v>14.637</v>
      </c>
      <c r="AD52" s="39">
        <v>1.879</v>
      </c>
      <c r="AE52" s="39">
        <v>0</v>
      </c>
      <c r="AF52" s="39">
        <v>0.54100000000000004</v>
      </c>
      <c r="AG52" s="39">
        <v>0</v>
      </c>
      <c r="AH52" s="39">
        <v>0.05</v>
      </c>
      <c r="AI52" s="39">
        <v>0</v>
      </c>
      <c r="AJ52" s="39">
        <v>0</v>
      </c>
      <c r="AK52" s="39">
        <v>0.84199999999999997</v>
      </c>
      <c r="AL52" s="39">
        <v>0</v>
      </c>
      <c r="AM52" s="39">
        <v>6.867</v>
      </c>
      <c r="AN52" s="39">
        <v>0</v>
      </c>
      <c r="AO52" s="39">
        <v>21.039000000000001</v>
      </c>
      <c r="AP52" s="39">
        <v>0</v>
      </c>
      <c r="AQ52" s="39">
        <v>2.7280000000000002</v>
      </c>
      <c r="AR52" s="39">
        <v>3.1859999999999999</v>
      </c>
      <c r="AS52" s="39">
        <v>0</v>
      </c>
      <c r="AT52" s="39">
        <v>0</v>
      </c>
      <c r="AU52" s="39">
        <v>9.2040000000000006</v>
      </c>
      <c r="AV52" s="39">
        <v>0</v>
      </c>
      <c r="AW52" s="39">
        <v>0.35399999999999998</v>
      </c>
      <c r="AX52" s="39">
        <v>0</v>
      </c>
      <c r="AY52" s="39">
        <v>2.4820000000000002</v>
      </c>
      <c r="AZ52" s="39">
        <v>0</v>
      </c>
      <c r="BA52" s="39">
        <v>0.46800000000000003</v>
      </c>
      <c r="BB52" s="39">
        <v>0.26900000000000002</v>
      </c>
      <c r="BC52" s="39">
        <v>1.732</v>
      </c>
      <c r="BD52" s="39">
        <v>0</v>
      </c>
      <c r="BE52" s="39">
        <v>2.3450000000000002</v>
      </c>
      <c r="BF52" s="39">
        <v>9.4E-2</v>
      </c>
      <c r="BG52" s="39">
        <v>0.622</v>
      </c>
      <c r="BH52" s="39">
        <v>0.59899999999999998</v>
      </c>
      <c r="BI52" s="39">
        <v>0</v>
      </c>
      <c r="BJ52" s="39">
        <v>1.86</v>
      </c>
      <c r="BK52" s="39">
        <v>0</v>
      </c>
    </row>
    <row r="53" spans="1:63" x14ac:dyDescent="0.2">
      <c r="A53" s="30">
        <f t="shared" si="12"/>
        <v>2017</v>
      </c>
      <c r="D53" s="30">
        <f t="shared" si="13"/>
        <v>0</v>
      </c>
      <c r="E53" s="30">
        <f t="shared" si="4"/>
        <v>5</v>
      </c>
      <c r="F53" s="30">
        <f t="shared" si="5"/>
        <v>3</v>
      </c>
      <c r="G53" s="30">
        <f t="shared" si="6"/>
        <v>0</v>
      </c>
      <c r="H53" s="30">
        <f t="shared" si="7"/>
        <v>0</v>
      </c>
      <c r="I53" s="30">
        <f t="shared" si="8"/>
        <v>0</v>
      </c>
      <c r="J53" s="30">
        <f t="shared" si="9"/>
        <v>0</v>
      </c>
      <c r="K53" s="30">
        <f t="shared" si="10"/>
        <v>0</v>
      </c>
      <c r="L53" s="30">
        <f t="shared" si="11"/>
        <v>2</v>
      </c>
      <c r="M53" s="38">
        <v>42767</v>
      </c>
      <c r="N53" s="39">
        <v>0.125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5.5709999999999997</v>
      </c>
      <c r="U53" s="39">
        <v>0</v>
      </c>
      <c r="V53" s="39">
        <v>0</v>
      </c>
      <c r="W53" s="39">
        <v>2.5499999999999998</v>
      </c>
      <c r="X53" s="39">
        <v>0</v>
      </c>
      <c r="Y53" s="39">
        <v>0</v>
      </c>
      <c r="Z53" s="39">
        <v>0</v>
      </c>
      <c r="AA53" s="39">
        <v>0</v>
      </c>
      <c r="AB53" s="39">
        <v>0.77500000000000002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1.875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</row>
    <row r="54" spans="1:63" x14ac:dyDescent="0.2">
      <c r="A54" s="30">
        <f t="shared" si="12"/>
        <v>2017</v>
      </c>
      <c r="D54" s="30">
        <f t="shared" si="13"/>
        <v>0</v>
      </c>
      <c r="E54" s="30">
        <f t="shared" si="4"/>
        <v>1</v>
      </c>
      <c r="F54" s="30">
        <f t="shared" si="5"/>
        <v>0</v>
      </c>
      <c r="G54" s="30">
        <f t="shared" si="6"/>
        <v>0</v>
      </c>
      <c r="H54" s="30">
        <f t="shared" si="7"/>
        <v>0</v>
      </c>
      <c r="I54" s="30">
        <f t="shared" si="8"/>
        <v>0</v>
      </c>
      <c r="J54" s="30">
        <f t="shared" si="9"/>
        <v>0</v>
      </c>
      <c r="K54" s="30">
        <f t="shared" si="10"/>
        <v>0</v>
      </c>
      <c r="L54" s="30">
        <f t="shared" si="11"/>
        <v>3</v>
      </c>
      <c r="M54" s="38">
        <v>42795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0.193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</row>
    <row r="55" spans="1:63" x14ac:dyDescent="0.2">
      <c r="A55" s="30">
        <f t="shared" si="12"/>
        <v>2017</v>
      </c>
      <c r="D55" s="30">
        <f t="shared" si="13"/>
        <v>0</v>
      </c>
      <c r="E55" s="30">
        <f t="shared" si="4"/>
        <v>0</v>
      </c>
      <c r="F55" s="30">
        <f t="shared" si="5"/>
        <v>0</v>
      </c>
      <c r="G55" s="30">
        <f t="shared" si="6"/>
        <v>0</v>
      </c>
      <c r="H55" s="30">
        <f t="shared" si="7"/>
        <v>0</v>
      </c>
      <c r="I55" s="30">
        <f t="shared" si="8"/>
        <v>0</v>
      </c>
      <c r="J55" s="30">
        <f t="shared" si="9"/>
        <v>0</v>
      </c>
      <c r="K55" s="30">
        <f t="shared" si="10"/>
        <v>0</v>
      </c>
      <c r="L55" s="30">
        <f t="shared" si="11"/>
        <v>4</v>
      </c>
      <c r="M55" s="38">
        <v>42826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</row>
    <row r="56" spans="1:63" x14ac:dyDescent="0.2">
      <c r="A56" s="30">
        <f t="shared" si="12"/>
        <v>2017</v>
      </c>
      <c r="D56" s="30">
        <f t="shared" si="13"/>
        <v>0</v>
      </c>
      <c r="E56" s="30">
        <f t="shared" si="4"/>
        <v>5</v>
      </c>
      <c r="F56" s="30">
        <f t="shared" si="5"/>
        <v>2</v>
      </c>
      <c r="G56" s="30">
        <f t="shared" si="6"/>
        <v>0</v>
      </c>
      <c r="H56" s="30">
        <f t="shared" si="7"/>
        <v>0</v>
      </c>
      <c r="I56" s="30">
        <f t="shared" si="8"/>
        <v>0</v>
      </c>
      <c r="J56" s="30">
        <f t="shared" si="9"/>
        <v>0</v>
      </c>
      <c r="K56" s="30">
        <f t="shared" si="10"/>
        <v>0</v>
      </c>
      <c r="L56" s="30">
        <f t="shared" si="11"/>
        <v>5</v>
      </c>
      <c r="M56" s="38">
        <v>42856</v>
      </c>
      <c r="N56" s="39">
        <v>0</v>
      </c>
      <c r="O56" s="39">
        <v>0.54900000000000004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0.20599999999999999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0.20599999999999999</v>
      </c>
      <c r="AG56" s="39">
        <v>0</v>
      </c>
      <c r="AH56" s="39">
        <v>1.208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1.6020000000000001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</row>
    <row r="57" spans="1:63" x14ac:dyDescent="0.2">
      <c r="A57" s="30">
        <f t="shared" si="12"/>
        <v>2017</v>
      </c>
      <c r="D57" s="30">
        <f t="shared" si="13"/>
        <v>0</v>
      </c>
      <c r="E57" s="30">
        <f t="shared" si="4"/>
        <v>26</v>
      </c>
      <c r="F57" s="30">
        <f t="shared" si="5"/>
        <v>7</v>
      </c>
      <c r="G57" s="30">
        <f t="shared" si="6"/>
        <v>0</v>
      </c>
      <c r="H57" s="30">
        <f t="shared" si="7"/>
        <v>0</v>
      </c>
      <c r="I57" s="30">
        <f t="shared" si="8"/>
        <v>0</v>
      </c>
      <c r="J57" s="30">
        <f t="shared" si="9"/>
        <v>0</v>
      </c>
      <c r="K57" s="30">
        <f t="shared" si="10"/>
        <v>0</v>
      </c>
      <c r="L57" s="30">
        <f t="shared" si="11"/>
        <v>6</v>
      </c>
      <c r="M57" s="38">
        <v>42887</v>
      </c>
      <c r="N57" s="39">
        <v>0</v>
      </c>
      <c r="O57" s="39">
        <v>1.3160000000000001</v>
      </c>
      <c r="P57" s="39">
        <v>0.16700000000000001</v>
      </c>
      <c r="Q57" s="39">
        <v>0</v>
      </c>
      <c r="R57" s="39">
        <v>0</v>
      </c>
      <c r="S57" s="39">
        <v>0</v>
      </c>
      <c r="T57" s="39">
        <v>2.7E-2</v>
      </c>
      <c r="U57" s="39">
        <v>0</v>
      </c>
      <c r="V57" s="39">
        <v>0</v>
      </c>
      <c r="W57" s="39">
        <v>0.58299999999999996</v>
      </c>
      <c r="X57" s="39">
        <v>0</v>
      </c>
      <c r="Y57" s="39">
        <v>4.95</v>
      </c>
      <c r="Z57" s="39">
        <v>1.2E-2</v>
      </c>
      <c r="AA57" s="39">
        <v>0.255</v>
      </c>
      <c r="AB57" s="39">
        <v>0.30599999999999999</v>
      </c>
      <c r="AC57" s="39">
        <v>0</v>
      </c>
      <c r="AD57" s="39">
        <v>0.318</v>
      </c>
      <c r="AE57" s="39">
        <v>0.25700000000000001</v>
      </c>
      <c r="AF57" s="39">
        <v>0.70299999999999996</v>
      </c>
      <c r="AG57" s="39">
        <v>4.9000000000000002E-2</v>
      </c>
      <c r="AH57" s="39">
        <v>0</v>
      </c>
      <c r="AI57" s="39">
        <v>0</v>
      </c>
      <c r="AJ57" s="39">
        <v>0</v>
      </c>
      <c r="AK57" s="39">
        <v>0.28999999999999998</v>
      </c>
      <c r="AL57" s="39">
        <v>1.742</v>
      </c>
      <c r="AM57" s="39">
        <v>0.67900000000000005</v>
      </c>
      <c r="AN57" s="39">
        <v>0</v>
      </c>
      <c r="AO57" s="39">
        <v>0</v>
      </c>
      <c r="AP57" s="39">
        <v>0</v>
      </c>
      <c r="AQ57" s="39">
        <v>1.1459999999999999</v>
      </c>
      <c r="AR57" s="39">
        <v>0</v>
      </c>
      <c r="AS57" s="39">
        <v>0</v>
      </c>
      <c r="AT57" s="39">
        <v>0.23799999999999999</v>
      </c>
      <c r="AU57" s="39">
        <v>3.411</v>
      </c>
      <c r="AV57" s="39">
        <v>1.012</v>
      </c>
      <c r="AW57" s="39">
        <v>0</v>
      </c>
      <c r="AX57" s="39">
        <v>0</v>
      </c>
      <c r="AY57" s="39">
        <v>4.0199999999999996</v>
      </c>
      <c r="AZ57" s="39">
        <v>0</v>
      </c>
      <c r="BA57" s="39">
        <v>0</v>
      </c>
      <c r="BB57" s="39">
        <v>0</v>
      </c>
      <c r="BC57" s="39">
        <v>0.14899999999999999</v>
      </c>
      <c r="BD57" s="39">
        <v>0</v>
      </c>
      <c r="BE57" s="39">
        <v>0.215</v>
      </c>
      <c r="BF57" s="39">
        <v>0.192</v>
      </c>
      <c r="BG57" s="39">
        <v>0</v>
      </c>
      <c r="BH57" s="39">
        <v>0</v>
      </c>
      <c r="BI57" s="39">
        <v>0.72499999999999998</v>
      </c>
      <c r="BJ57" s="39">
        <v>8.1000000000000003E-2</v>
      </c>
      <c r="BK57" s="39">
        <v>0.23599999999999999</v>
      </c>
    </row>
    <row r="58" spans="1:63" x14ac:dyDescent="0.2">
      <c r="A58" s="30">
        <f t="shared" si="12"/>
        <v>2017</v>
      </c>
      <c r="D58" s="30">
        <f t="shared" si="13"/>
        <v>14</v>
      </c>
      <c r="E58" s="30">
        <f t="shared" si="4"/>
        <v>50</v>
      </c>
      <c r="F58" s="30">
        <f t="shared" si="5"/>
        <v>50</v>
      </c>
      <c r="G58" s="30">
        <f t="shared" si="6"/>
        <v>33</v>
      </c>
      <c r="H58" s="30">
        <f t="shared" si="7"/>
        <v>0</v>
      </c>
      <c r="I58" s="30">
        <f t="shared" si="8"/>
        <v>0</v>
      </c>
      <c r="J58" s="30">
        <f t="shared" si="9"/>
        <v>0</v>
      </c>
      <c r="K58" s="30">
        <f t="shared" si="10"/>
        <v>0</v>
      </c>
      <c r="L58" s="30">
        <f t="shared" si="11"/>
        <v>7</v>
      </c>
      <c r="M58" s="38">
        <v>42917</v>
      </c>
      <c r="N58" s="39">
        <v>28.530999999999999</v>
      </c>
      <c r="O58" s="39">
        <v>5.5869999999999997</v>
      </c>
      <c r="P58" s="39">
        <v>25.58</v>
      </c>
      <c r="Q58" s="39">
        <v>9.3059999999999992</v>
      </c>
      <c r="R58" s="39">
        <v>9.7769999999999992</v>
      </c>
      <c r="S58" s="39">
        <v>17.283000000000001</v>
      </c>
      <c r="T58" s="39">
        <v>37.244999999999997</v>
      </c>
      <c r="U58" s="39">
        <v>6.1660000000000004</v>
      </c>
      <c r="V58" s="39">
        <v>5.3849999999999998</v>
      </c>
      <c r="W58" s="39">
        <v>30.021000000000001</v>
      </c>
      <c r="X58" s="39">
        <v>29.198</v>
      </c>
      <c r="Y58" s="39">
        <v>5.9809999999999999</v>
      </c>
      <c r="Z58" s="39">
        <v>26.585999999999999</v>
      </c>
      <c r="AA58" s="39">
        <v>8.6579999999999995</v>
      </c>
      <c r="AB58" s="39">
        <v>4.3940000000000001</v>
      </c>
      <c r="AC58" s="39">
        <v>32.463999999999999</v>
      </c>
      <c r="AD58" s="39">
        <v>8.8439999999999994</v>
      </c>
      <c r="AE58" s="39">
        <v>21.039000000000001</v>
      </c>
      <c r="AF58" s="39">
        <v>15.122999999999999</v>
      </c>
      <c r="AG58" s="39">
        <v>18.411999999999999</v>
      </c>
      <c r="AH58" s="39">
        <v>33.747999999999998</v>
      </c>
      <c r="AI58" s="39">
        <v>6.7619999999999996</v>
      </c>
      <c r="AJ58" s="39">
        <v>10.095000000000001</v>
      </c>
      <c r="AK58" s="39">
        <v>18.440999999999999</v>
      </c>
      <c r="AL58" s="39">
        <v>23.143000000000001</v>
      </c>
      <c r="AM58" s="39">
        <v>6.3849999999999998</v>
      </c>
      <c r="AN58" s="39">
        <v>19.149000000000001</v>
      </c>
      <c r="AO58" s="39">
        <v>13.185</v>
      </c>
      <c r="AP58" s="39">
        <v>23.37</v>
      </c>
      <c r="AQ58" s="39">
        <v>10.064</v>
      </c>
      <c r="AR58" s="39">
        <v>15.231999999999999</v>
      </c>
      <c r="AS58" s="39">
        <v>13.545</v>
      </c>
      <c r="AT58" s="39">
        <v>8.875</v>
      </c>
      <c r="AU58" s="39">
        <v>28.033000000000001</v>
      </c>
      <c r="AV58" s="39">
        <v>15.78</v>
      </c>
      <c r="AW58" s="39">
        <v>12.897</v>
      </c>
      <c r="AX58" s="39">
        <v>9.3420000000000005</v>
      </c>
      <c r="AY58" s="39">
        <v>26.73</v>
      </c>
      <c r="AZ58" s="39">
        <v>15.234</v>
      </c>
      <c r="BA58" s="39">
        <v>15.504</v>
      </c>
      <c r="BB58" s="39">
        <v>10.212</v>
      </c>
      <c r="BC58" s="39">
        <v>16.356999999999999</v>
      </c>
      <c r="BD58" s="39">
        <v>7.1050000000000004</v>
      </c>
      <c r="BE58" s="39">
        <v>26.539000000000001</v>
      </c>
      <c r="BF58" s="39">
        <v>29.994</v>
      </c>
      <c r="BG58" s="39">
        <v>9.3719999999999999</v>
      </c>
      <c r="BH58" s="39">
        <v>27.588999999999999</v>
      </c>
      <c r="BI58" s="39">
        <v>5.3170000000000002</v>
      </c>
      <c r="BJ58" s="39">
        <v>3.9460000000000002</v>
      </c>
      <c r="BK58" s="39">
        <v>40.271000000000001</v>
      </c>
    </row>
    <row r="59" spans="1:63" x14ac:dyDescent="0.2">
      <c r="A59" s="30">
        <f t="shared" si="12"/>
        <v>2017</v>
      </c>
      <c r="D59" s="30">
        <f t="shared" si="13"/>
        <v>0</v>
      </c>
      <c r="E59" s="30">
        <f t="shared" si="4"/>
        <v>49</v>
      </c>
      <c r="F59" s="30">
        <f t="shared" si="5"/>
        <v>46</v>
      </c>
      <c r="G59" s="30">
        <f t="shared" si="6"/>
        <v>2</v>
      </c>
      <c r="H59" s="30">
        <f t="shared" si="7"/>
        <v>0</v>
      </c>
      <c r="I59" s="30">
        <f t="shared" si="8"/>
        <v>0</v>
      </c>
      <c r="J59" s="30">
        <f t="shared" si="9"/>
        <v>0</v>
      </c>
      <c r="K59" s="30">
        <f t="shared" si="10"/>
        <v>0</v>
      </c>
      <c r="L59" s="30">
        <f t="shared" si="11"/>
        <v>8</v>
      </c>
      <c r="M59" s="38">
        <v>42948</v>
      </c>
      <c r="N59" s="39">
        <v>2.488</v>
      </c>
      <c r="O59" s="39">
        <v>3.81</v>
      </c>
      <c r="P59" s="39">
        <v>2.9470000000000001</v>
      </c>
      <c r="Q59" s="39">
        <v>3.4660000000000002</v>
      </c>
      <c r="R59" s="39">
        <v>2.9590000000000001</v>
      </c>
      <c r="S59" s="39">
        <v>3.1360000000000001</v>
      </c>
      <c r="T59" s="39">
        <v>3.8210000000000002</v>
      </c>
      <c r="U59" s="39">
        <v>1.81</v>
      </c>
      <c r="V59" s="39">
        <v>7.5709999999999997</v>
      </c>
      <c r="W59" s="39">
        <v>0.129</v>
      </c>
      <c r="X59" s="39">
        <v>4.0389999999999997</v>
      </c>
      <c r="Y59" s="39">
        <v>2.6019999999999999</v>
      </c>
      <c r="Z59" s="39">
        <v>3.7040000000000002</v>
      </c>
      <c r="AA59" s="39">
        <v>0.83799999999999997</v>
      </c>
      <c r="AB59" s="39">
        <v>1.8959999999999999</v>
      </c>
      <c r="AC59" s="39">
        <v>1.4339999999999999</v>
      </c>
      <c r="AD59" s="39">
        <v>3.1589999999999998</v>
      </c>
      <c r="AE59" s="39">
        <v>8.0000000000000002E-3</v>
      </c>
      <c r="AF59" s="39">
        <v>6.31</v>
      </c>
      <c r="AG59" s="39">
        <v>1.212</v>
      </c>
      <c r="AH59" s="39">
        <v>24.321999999999999</v>
      </c>
      <c r="AI59" s="39">
        <v>1.8160000000000001</v>
      </c>
      <c r="AJ59" s="39">
        <v>3.0760000000000001</v>
      </c>
      <c r="AK59" s="39">
        <v>2.9449999999999998</v>
      </c>
      <c r="AL59" s="39">
        <v>2.2959999999999998</v>
      </c>
      <c r="AM59" s="39">
        <v>2.855</v>
      </c>
      <c r="AN59" s="39">
        <v>1.2649999999999999</v>
      </c>
      <c r="AO59" s="39">
        <v>5.7770000000000001</v>
      </c>
      <c r="AP59" s="39">
        <v>1.24</v>
      </c>
      <c r="AQ59" s="39">
        <v>9.2690000000000001</v>
      </c>
      <c r="AR59" s="39">
        <v>4.141</v>
      </c>
      <c r="AS59" s="39">
        <v>1.6779999999999999</v>
      </c>
      <c r="AT59" s="39">
        <v>7.13</v>
      </c>
      <c r="AU59" s="39">
        <v>5.1429999999999998</v>
      </c>
      <c r="AV59" s="39">
        <v>5.8159999999999998</v>
      </c>
      <c r="AW59" s="39">
        <v>2.2040000000000002</v>
      </c>
      <c r="AX59" s="39">
        <v>1.06</v>
      </c>
      <c r="AY59" s="39">
        <v>7.9980000000000002</v>
      </c>
      <c r="AZ59" s="39">
        <v>3.9580000000000002</v>
      </c>
      <c r="BA59" s="39">
        <v>3.681</v>
      </c>
      <c r="BB59" s="39">
        <v>3.4980000000000002</v>
      </c>
      <c r="BC59" s="39">
        <v>2.1779999999999999</v>
      </c>
      <c r="BD59" s="39">
        <v>2.2410000000000001</v>
      </c>
      <c r="BE59" s="39">
        <v>3.9620000000000002</v>
      </c>
      <c r="BF59" s="39">
        <v>0</v>
      </c>
      <c r="BG59" s="39">
        <v>5.0810000000000004</v>
      </c>
      <c r="BH59" s="39">
        <v>21.51</v>
      </c>
      <c r="BI59" s="39">
        <v>2.016</v>
      </c>
      <c r="BJ59" s="39">
        <v>2.202</v>
      </c>
      <c r="BK59" s="39">
        <v>4.093</v>
      </c>
    </row>
    <row r="60" spans="1:63" x14ac:dyDescent="0.2">
      <c r="A60" s="30">
        <f t="shared" si="12"/>
        <v>2017</v>
      </c>
      <c r="D60" s="30">
        <f t="shared" si="13"/>
        <v>1</v>
      </c>
      <c r="E60" s="30">
        <f t="shared" si="4"/>
        <v>48</v>
      </c>
      <c r="F60" s="30">
        <f t="shared" si="5"/>
        <v>42</v>
      </c>
      <c r="G60" s="30">
        <f t="shared" si="6"/>
        <v>6</v>
      </c>
      <c r="H60" s="30">
        <f t="shared" si="7"/>
        <v>0</v>
      </c>
      <c r="I60" s="30">
        <f t="shared" si="8"/>
        <v>0</v>
      </c>
      <c r="J60" s="30">
        <f t="shared" si="9"/>
        <v>0</v>
      </c>
      <c r="K60" s="30">
        <f t="shared" si="10"/>
        <v>0</v>
      </c>
      <c r="L60" s="30">
        <f t="shared" si="11"/>
        <v>9</v>
      </c>
      <c r="M60" s="38">
        <v>42979</v>
      </c>
      <c r="N60" s="39">
        <v>5.7640000000000002</v>
      </c>
      <c r="O60" s="39">
        <v>0.26600000000000001</v>
      </c>
      <c r="P60" s="39">
        <v>1.625</v>
      </c>
      <c r="Q60" s="39">
        <v>3.63</v>
      </c>
      <c r="R60" s="39">
        <v>0.122</v>
      </c>
      <c r="S60" s="39">
        <v>6.4</v>
      </c>
      <c r="T60" s="39">
        <v>0.55600000000000005</v>
      </c>
      <c r="U60" s="39">
        <v>16.012</v>
      </c>
      <c r="V60" s="39">
        <v>6.8890000000000002</v>
      </c>
      <c r="W60" s="39">
        <v>1.3939999999999999</v>
      </c>
      <c r="X60" s="39">
        <v>6.2270000000000003</v>
      </c>
      <c r="Y60" s="39">
        <v>3.0219999999999998</v>
      </c>
      <c r="Z60" s="39">
        <v>2.1219999999999999</v>
      </c>
      <c r="AA60" s="39">
        <v>8.6590000000000007</v>
      </c>
      <c r="AB60" s="39">
        <v>1.075</v>
      </c>
      <c r="AC60" s="39">
        <v>3.8719999999999999</v>
      </c>
      <c r="AD60" s="39">
        <v>3.5870000000000002</v>
      </c>
      <c r="AE60" s="39">
        <v>15.949</v>
      </c>
      <c r="AF60" s="39">
        <v>4.3049999999999997</v>
      </c>
      <c r="AG60" s="39">
        <v>3.9049999999999998</v>
      </c>
      <c r="AH60" s="39">
        <v>2.8479999999999999</v>
      </c>
      <c r="AI60" s="39">
        <v>8.5969999999999995</v>
      </c>
      <c r="AJ60" s="39">
        <v>4.4329999999999998</v>
      </c>
      <c r="AK60" s="39">
        <v>3.754</v>
      </c>
      <c r="AL60" s="39">
        <v>6.2679999999999998</v>
      </c>
      <c r="AM60" s="39">
        <v>0.21</v>
      </c>
      <c r="AN60" s="39">
        <v>0</v>
      </c>
      <c r="AO60" s="39">
        <v>8.3480000000000008</v>
      </c>
      <c r="AP60" s="39">
        <v>6.4290000000000003</v>
      </c>
      <c r="AQ60" s="39">
        <v>4.0880000000000001</v>
      </c>
      <c r="AR60" s="39">
        <v>0.997</v>
      </c>
      <c r="AS60" s="39">
        <v>3.1629999999999998</v>
      </c>
      <c r="AT60" s="39">
        <v>2.4369999999999998</v>
      </c>
      <c r="AU60" s="39">
        <v>17.356000000000002</v>
      </c>
      <c r="AV60" s="39">
        <v>3.0739999999999998</v>
      </c>
      <c r="AW60" s="39">
        <v>2.4060000000000001</v>
      </c>
      <c r="AX60" s="39">
        <v>3.8239999999999998</v>
      </c>
      <c r="AY60" s="39">
        <v>13.823</v>
      </c>
      <c r="AZ60" s="39">
        <v>2.8740000000000001</v>
      </c>
      <c r="BA60" s="39">
        <v>9.3190000000000008</v>
      </c>
      <c r="BB60" s="39">
        <v>0</v>
      </c>
      <c r="BC60" s="39">
        <v>6.0069999999999997</v>
      </c>
      <c r="BD60" s="39">
        <v>3.738</v>
      </c>
      <c r="BE60" s="39">
        <v>8.4239999999999995</v>
      </c>
      <c r="BF60" s="39">
        <v>1.5820000000000001</v>
      </c>
      <c r="BG60" s="39">
        <v>8.9600000000000009</v>
      </c>
      <c r="BH60" s="39">
        <v>1.718</v>
      </c>
      <c r="BI60" s="39">
        <v>34.585999999999999</v>
      </c>
      <c r="BJ60" s="39">
        <v>13.518000000000001</v>
      </c>
      <c r="BK60" s="39">
        <v>0.73599999999999999</v>
      </c>
    </row>
    <row r="61" spans="1:63" x14ac:dyDescent="0.2">
      <c r="A61" s="30">
        <f t="shared" si="12"/>
        <v>2017</v>
      </c>
      <c r="D61" s="30">
        <f t="shared" si="13"/>
        <v>0</v>
      </c>
      <c r="E61" s="30">
        <f t="shared" si="4"/>
        <v>35</v>
      </c>
      <c r="F61" s="30">
        <f t="shared" si="5"/>
        <v>13</v>
      </c>
      <c r="G61" s="30">
        <f t="shared" si="6"/>
        <v>2</v>
      </c>
      <c r="H61" s="30">
        <f t="shared" si="7"/>
        <v>0</v>
      </c>
      <c r="I61" s="30">
        <f t="shared" si="8"/>
        <v>0</v>
      </c>
      <c r="J61" s="30">
        <f t="shared" si="9"/>
        <v>0</v>
      </c>
      <c r="K61" s="30">
        <f t="shared" si="10"/>
        <v>0</v>
      </c>
      <c r="L61" s="30">
        <f t="shared" si="11"/>
        <v>10</v>
      </c>
      <c r="M61" s="38">
        <v>43009</v>
      </c>
      <c r="N61" s="39">
        <v>2.6040000000000001</v>
      </c>
      <c r="O61" s="39">
        <v>0</v>
      </c>
      <c r="P61" s="39">
        <v>0.61199999999999999</v>
      </c>
      <c r="Q61" s="39">
        <v>6.0999999999999999E-2</v>
      </c>
      <c r="R61" s="39">
        <v>8.5999999999999993E-2</v>
      </c>
      <c r="S61" s="39">
        <v>9.0570000000000004</v>
      </c>
      <c r="T61" s="39">
        <v>0</v>
      </c>
      <c r="U61" s="39">
        <v>11.106999999999999</v>
      </c>
      <c r="V61" s="39">
        <v>0</v>
      </c>
      <c r="W61" s="39">
        <v>9.7289999999999992</v>
      </c>
      <c r="X61" s="39">
        <v>0.81699999999999995</v>
      </c>
      <c r="Y61" s="39">
        <v>8.1000000000000003E-2</v>
      </c>
      <c r="Z61" s="39">
        <v>0</v>
      </c>
      <c r="AA61" s="39">
        <v>0</v>
      </c>
      <c r="AB61" s="39">
        <v>0</v>
      </c>
      <c r="AC61" s="39">
        <v>0.72899999999999998</v>
      </c>
      <c r="AD61" s="39">
        <v>16.061</v>
      </c>
      <c r="AE61" s="39">
        <v>0</v>
      </c>
      <c r="AF61" s="39">
        <v>5.2690000000000001</v>
      </c>
      <c r="AG61" s="39">
        <v>0</v>
      </c>
      <c r="AH61" s="39">
        <v>0.30099999999999999</v>
      </c>
      <c r="AI61" s="39">
        <v>0.13600000000000001</v>
      </c>
      <c r="AJ61" s="39">
        <v>0</v>
      </c>
      <c r="AK61" s="39">
        <v>4.0330000000000004</v>
      </c>
      <c r="AL61" s="39">
        <v>0</v>
      </c>
      <c r="AM61" s="39">
        <v>0.76300000000000001</v>
      </c>
      <c r="AN61" s="39">
        <v>9.2810000000000006</v>
      </c>
      <c r="AO61" s="39">
        <v>0</v>
      </c>
      <c r="AP61" s="39">
        <v>0</v>
      </c>
      <c r="AQ61" s="39">
        <v>0.53</v>
      </c>
      <c r="AR61" s="39">
        <v>0</v>
      </c>
      <c r="AS61" s="39">
        <v>1.353</v>
      </c>
      <c r="AT61" s="39">
        <v>0.36299999999999999</v>
      </c>
      <c r="AU61" s="39">
        <v>0.20300000000000001</v>
      </c>
      <c r="AV61" s="39">
        <v>1.6830000000000001</v>
      </c>
      <c r="AW61" s="39">
        <v>0</v>
      </c>
      <c r="AX61" s="39">
        <v>0</v>
      </c>
      <c r="AY61" s="39">
        <v>0.59499999999999997</v>
      </c>
      <c r="AZ61" s="39">
        <v>0.64300000000000002</v>
      </c>
      <c r="BA61" s="39">
        <v>0.11700000000000001</v>
      </c>
      <c r="BB61" s="39">
        <v>0.41</v>
      </c>
      <c r="BC61" s="39">
        <v>2.7E-2</v>
      </c>
      <c r="BD61" s="39">
        <v>0.44500000000000001</v>
      </c>
      <c r="BE61" s="39">
        <v>2.665</v>
      </c>
      <c r="BF61" s="39">
        <v>5.3719999999999999</v>
      </c>
      <c r="BG61" s="39">
        <v>0.41099999999999998</v>
      </c>
      <c r="BH61" s="39">
        <v>2.27</v>
      </c>
      <c r="BI61" s="39">
        <v>0.46700000000000003</v>
      </c>
      <c r="BJ61" s="39">
        <v>1.4E-2</v>
      </c>
      <c r="BK61" s="39">
        <v>0.88500000000000001</v>
      </c>
    </row>
    <row r="62" spans="1:63" x14ac:dyDescent="0.2">
      <c r="A62" s="30">
        <f t="shared" si="12"/>
        <v>2017</v>
      </c>
      <c r="D62" s="30">
        <f t="shared" si="13"/>
        <v>0</v>
      </c>
      <c r="E62" s="30">
        <f t="shared" si="4"/>
        <v>1</v>
      </c>
      <c r="F62" s="30">
        <f t="shared" si="5"/>
        <v>1</v>
      </c>
      <c r="G62" s="30">
        <f t="shared" si="6"/>
        <v>0</v>
      </c>
      <c r="H62" s="30">
        <f t="shared" si="7"/>
        <v>0</v>
      </c>
      <c r="I62" s="30">
        <f t="shared" si="8"/>
        <v>0</v>
      </c>
      <c r="J62" s="30">
        <f t="shared" si="9"/>
        <v>0</v>
      </c>
      <c r="K62" s="30">
        <f t="shared" si="10"/>
        <v>0</v>
      </c>
      <c r="L62" s="30">
        <f t="shared" si="11"/>
        <v>11</v>
      </c>
      <c r="M62" s="38">
        <v>43040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1.0309999999999999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</row>
    <row r="63" spans="1:63" x14ac:dyDescent="0.2">
      <c r="A63" s="30">
        <f t="shared" si="12"/>
        <v>2017</v>
      </c>
      <c r="D63" s="30">
        <f t="shared" si="13"/>
        <v>1</v>
      </c>
      <c r="E63" s="30">
        <f t="shared" si="4"/>
        <v>38</v>
      </c>
      <c r="F63" s="30">
        <f t="shared" si="5"/>
        <v>31</v>
      </c>
      <c r="G63" s="30">
        <f t="shared" si="6"/>
        <v>3</v>
      </c>
      <c r="H63" s="30">
        <f t="shared" si="7"/>
        <v>0</v>
      </c>
      <c r="I63" s="30">
        <f t="shared" si="8"/>
        <v>0</v>
      </c>
      <c r="J63" s="30">
        <f t="shared" si="9"/>
        <v>0</v>
      </c>
      <c r="K63" s="30">
        <f t="shared" si="10"/>
        <v>0</v>
      </c>
      <c r="L63" s="30">
        <f t="shared" si="11"/>
        <v>12</v>
      </c>
      <c r="M63" s="38">
        <v>43070</v>
      </c>
      <c r="N63" s="39">
        <v>0.126</v>
      </c>
      <c r="O63" s="39">
        <v>1.554</v>
      </c>
      <c r="P63" s="39">
        <v>2.1150000000000002</v>
      </c>
      <c r="Q63" s="39">
        <v>0.125</v>
      </c>
      <c r="R63" s="39">
        <v>0.06</v>
      </c>
      <c r="S63" s="39">
        <v>1.8149999999999999</v>
      </c>
      <c r="T63" s="39">
        <v>1.468</v>
      </c>
      <c r="U63" s="39">
        <v>4.54</v>
      </c>
      <c r="V63" s="39">
        <v>2.2050000000000001</v>
      </c>
      <c r="W63" s="39">
        <v>1.196</v>
      </c>
      <c r="X63" s="39">
        <v>0</v>
      </c>
      <c r="Y63" s="39">
        <v>10.518000000000001</v>
      </c>
      <c r="Z63" s="39">
        <v>0.18</v>
      </c>
      <c r="AA63" s="39">
        <v>2.093</v>
      </c>
      <c r="AB63" s="39">
        <v>0</v>
      </c>
      <c r="AC63" s="39">
        <v>5.2709999999999999</v>
      </c>
      <c r="AD63" s="39">
        <v>0</v>
      </c>
      <c r="AE63" s="39">
        <v>13.138999999999999</v>
      </c>
      <c r="AF63" s="39">
        <v>0</v>
      </c>
      <c r="AG63" s="39">
        <v>31.350999999999999</v>
      </c>
      <c r="AH63" s="39">
        <v>2.327</v>
      </c>
      <c r="AI63" s="39">
        <v>0</v>
      </c>
      <c r="AJ63" s="39">
        <v>0</v>
      </c>
      <c r="AK63" s="39">
        <v>1.0609999999999999</v>
      </c>
      <c r="AL63" s="39">
        <v>4.1369999999999996</v>
      </c>
      <c r="AM63" s="39">
        <v>0</v>
      </c>
      <c r="AN63" s="39">
        <v>1.788</v>
      </c>
      <c r="AO63" s="39">
        <v>1.4950000000000001</v>
      </c>
      <c r="AP63" s="39">
        <v>1.204</v>
      </c>
      <c r="AQ63" s="39">
        <v>1.25</v>
      </c>
      <c r="AR63" s="39">
        <v>0.21199999999999999</v>
      </c>
      <c r="AS63" s="39">
        <v>1.3080000000000001</v>
      </c>
      <c r="AT63" s="39">
        <v>0</v>
      </c>
      <c r="AU63" s="39">
        <v>3.5750000000000002</v>
      </c>
      <c r="AV63" s="39">
        <v>4.2850000000000001</v>
      </c>
      <c r="AW63" s="39">
        <v>1.1559999999999999</v>
      </c>
      <c r="AX63" s="39">
        <v>0</v>
      </c>
      <c r="AY63" s="39">
        <v>1.3839999999999999</v>
      </c>
      <c r="AZ63" s="39">
        <v>1.617</v>
      </c>
      <c r="BA63" s="39">
        <v>1.347</v>
      </c>
      <c r="BB63" s="39">
        <v>0.624</v>
      </c>
      <c r="BC63" s="39">
        <v>2.2010000000000001</v>
      </c>
      <c r="BD63" s="39">
        <v>0</v>
      </c>
      <c r="BE63" s="39">
        <v>1.9810000000000001</v>
      </c>
      <c r="BF63" s="39">
        <v>5.3959999999999999</v>
      </c>
      <c r="BG63" s="39">
        <v>0</v>
      </c>
      <c r="BH63" s="39">
        <v>8.2000000000000003E-2</v>
      </c>
      <c r="BI63" s="39">
        <v>2.6739999999999999</v>
      </c>
      <c r="BJ63" s="39">
        <v>5.0839999999999996</v>
      </c>
      <c r="BK63" s="39">
        <v>0</v>
      </c>
    </row>
    <row r="64" spans="1:63" x14ac:dyDescent="0.2">
      <c r="A64" s="30">
        <f t="shared" si="12"/>
        <v>2018</v>
      </c>
      <c r="D64" s="30">
        <f t="shared" si="13"/>
        <v>0</v>
      </c>
      <c r="E64" s="30">
        <f t="shared" si="4"/>
        <v>13</v>
      </c>
      <c r="F64" s="30">
        <f t="shared" si="5"/>
        <v>4</v>
      </c>
      <c r="G64" s="30">
        <f t="shared" si="6"/>
        <v>0</v>
      </c>
      <c r="H64" s="30">
        <f t="shared" si="7"/>
        <v>0</v>
      </c>
      <c r="I64" s="30">
        <f t="shared" si="8"/>
        <v>0</v>
      </c>
      <c r="J64" s="30">
        <f t="shared" si="9"/>
        <v>0</v>
      </c>
      <c r="K64" s="30">
        <f t="shared" si="10"/>
        <v>0</v>
      </c>
      <c r="L64" s="30">
        <f t="shared" si="11"/>
        <v>1</v>
      </c>
      <c r="M64" s="38">
        <v>43101</v>
      </c>
      <c r="N64" s="39">
        <v>0</v>
      </c>
      <c r="O64" s="39">
        <v>0</v>
      </c>
      <c r="P64" s="39">
        <v>0</v>
      </c>
      <c r="Q64" s="39">
        <v>0.755</v>
      </c>
      <c r="R64" s="39">
        <v>0</v>
      </c>
      <c r="S64" s="39">
        <v>1.861</v>
      </c>
      <c r="T64" s="39">
        <v>0</v>
      </c>
      <c r="U64" s="39">
        <v>0.49299999999999999</v>
      </c>
      <c r="V64" s="39">
        <v>0</v>
      </c>
      <c r="W64" s="39">
        <v>0</v>
      </c>
      <c r="X64" s="39">
        <v>0</v>
      </c>
      <c r="Y64" s="39">
        <v>1.927</v>
      </c>
      <c r="Z64" s="39">
        <v>0</v>
      </c>
      <c r="AA64" s="39">
        <v>0</v>
      </c>
      <c r="AB64" s="39">
        <v>3.6819999999999999</v>
      </c>
      <c r="AC64" s="39">
        <v>0</v>
      </c>
      <c r="AD64" s="39">
        <v>0.48699999999999999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0.309</v>
      </c>
      <c r="AK64" s="39">
        <v>0</v>
      </c>
      <c r="AL64" s="39">
        <v>0</v>
      </c>
      <c r="AM64" s="39">
        <v>0</v>
      </c>
      <c r="AN64" s="39">
        <v>0</v>
      </c>
      <c r="AO64" s="39">
        <v>0.26700000000000002</v>
      </c>
      <c r="AP64" s="39">
        <v>0.35599999999999998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0.27600000000000002</v>
      </c>
      <c r="BB64" s="39">
        <v>0.71399999999999997</v>
      </c>
      <c r="BC64" s="39">
        <v>0</v>
      </c>
      <c r="BD64" s="39">
        <v>0.57899999999999996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2.121</v>
      </c>
    </row>
    <row r="65" spans="1:63" x14ac:dyDescent="0.2">
      <c r="A65" s="30">
        <f t="shared" si="12"/>
        <v>2018</v>
      </c>
      <c r="D65" s="30">
        <f t="shared" si="13"/>
        <v>0</v>
      </c>
      <c r="E65" s="30">
        <f t="shared" si="4"/>
        <v>14</v>
      </c>
      <c r="F65" s="30">
        <f t="shared" si="5"/>
        <v>3</v>
      </c>
      <c r="G65" s="30">
        <f t="shared" si="6"/>
        <v>0</v>
      </c>
      <c r="H65" s="30">
        <f t="shared" si="7"/>
        <v>0</v>
      </c>
      <c r="I65" s="30">
        <f t="shared" si="8"/>
        <v>0</v>
      </c>
      <c r="J65" s="30">
        <f t="shared" si="9"/>
        <v>0</v>
      </c>
      <c r="K65" s="30">
        <f t="shared" si="10"/>
        <v>0</v>
      </c>
      <c r="L65" s="30">
        <f t="shared" si="11"/>
        <v>2</v>
      </c>
      <c r="M65" s="38">
        <v>43132</v>
      </c>
      <c r="N65" s="39">
        <v>0</v>
      </c>
      <c r="O65" s="39">
        <v>0</v>
      </c>
      <c r="P65" s="39">
        <v>0</v>
      </c>
      <c r="Q65" s="39">
        <v>0</v>
      </c>
      <c r="R65" s="39">
        <v>1.1819999999999999</v>
      </c>
      <c r="S65" s="39">
        <v>0</v>
      </c>
      <c r="T65" s="39">
        <v>0</v>
      </c>
      <c r="U65" s="39">
        <v>0</v>
      </c>
      <c r="V65" s="39">
        <v>0.20200000000000001</v>
      </c>
      <c r="W65" s="39">
        <v>0</v>
      </c>
      <c r="X65" s="39">
        <v>0.60799999999999998</v>
      </c>
      <c r="Y65" s="39">
        <v>0</v>
      </c>
      <c r="Z65" s="39">
        <v>1.1399999999999999</v>
      </c>
      <c r="AA65" s="39">
        <v>0</v>
      </c>
      <c r="AB65" s="39">
        <v>0</v>
      </c>
      <c r="AC65" s="39">
        <v>0</v>
      </c>
      <c r="AD65" s="39">
        <v>0</v>
      </c>
      <c r="AE65" s="39">
        <v>9.5000000000000001E-2</v>
      </c>
      <c r="AF65" s="39">
        <v>0</v>
      </c>
      <c r="AG65" s="39">
        <v>0</v>
      </c>
      <c r="AH65" s="39">
        <v>7.1999999999999995E-2</v>
      </c>
      <c r="AI65" s="39">
        <v>0</v>
      </c>
      <c r="AJ65" s="39">
        <v>0.224</v>
      </c>
      <c r="AK65" s="39">
        <v>0</v>
      </c>
      <c r="AL65" s="39">
        <v>0</v>
      </c>
      <c r="AM65" s="39">
        <v>0.16700000000000001</v>
      </c>
      <c r="AN65" s="39">
        <v>0</v>
      </c>
      <c r="AO65" s="39">
        <v>0.19</v>
      </c>
      <c r="AP65" s="39">
        <v>2.375</v>
      </c>
      <c r="AQ65" s="39">
        <v>0</v>
      </c>
      <c r="AR65" s="39">
        <v>0</v>
      </c>
      <c r="AS65" s="39">
        <v>2.5000000000000001E-2</v>
      </c>
      <c r="AT65" s="39">
        <v>0.186</v>
      </c>
      <c r="AU65" s="39">
        <v>0</v>
      </c>
      <c r="AV65" s="39">
        <v>0</v>
      </c>
      <c r="AW65" s="39">
        <v>0</v>
      </c>
      <c r="AX65" s="39">
        <v>0.76200000000000001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0.124</v>
      </c>
      <c r="BH65" s="39">
        <v>0</v>
      </c>
      <c r="BI65" s="39">
        <v>0</v>
      </c>
      <c r="BJ65" s="39">
        <v>0</v>
      </c>
      <c r="BK65" s="39">
        <v>0</v>
      </c>
    </row>
    <row r="66" spans="1:63" x14ac:dyDescent="0.2">
      <c r="A66" s="30">
        <f t="shared" si="12"/>
        <v>2018</v>
      </c>
      <c r="D66" s="30">
        <f t="shared" si="13"/>
        <v>0</v>
      </c>
      <c r="E66" s="30">
        <f t="shared" si="4"/>
        <v>4</v>
      </c>
      <c r="F66" s="30">
        <f t="shared" si="5"/>
        <v>3</v>
      </c>
      <c r="G66" s="30">
        <f t="shared" si="6"/>
        <v>0</v>
      </c>
      <c r="H66" s="30">
        <f t="shared" si="7"/>
        <v>0</v>
      </c>
      <c r="I66" s="30">
        <f t="shared" si="8"/>
        <v>0</v>
      </c>
      <c r="J66" s="30">
        <f t="shared" si="9"/>
        <v>0</v>
      </c>
      <c r="K66" s="30">
        <f t="shared" si="10"/>
        <v>0</v>
      </c>
      <c r="L66" s="30">
        <f t="shared" si="11"/>
        <v>3</v>
      </c>
      <c r="M66" s="38">
        <v>43160</v>
      </c>
      <c r="N66" s="39">
        <v>0</v>
      </c>
      <c r="O66" s="39">
        <v>1.107</v>
      </c>
      <c r="P66" s="39">
        <v>0</v>
      </c>
      <c r="Q66" s="39">
        <v>1.004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1.1519999999999999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0</v>
      </c>
      <c r="BE66" s="39">
        <v>0</v>
      </c>
      <c r="BF66" s="39">
        <v>0.41799999999999998</v>
      </c>
      <c r="BG66" s="39">
        <v>0</v>
      </c>
      <c r="BH66" s="39">
        <v>0</v>
      </c>
      <c r="BI66" s="39">
        <v>0</v>
      </c>
      <c r="BJ66" s="39">
        <v>0</v>
      </c>
      <c r="BK66" s="39">
        <v>0</v>
      </c>
    </row>
    <row r="67" spans="1:63" x14ac:dyDescent="0.2">
      <c r="A67" s="30">
        <f t="shared" si="12"/>
        <v>2018</v>
      </c>
      <c r="D67" s="30">
        <f t="shared" si="13"/>
        <v>0</v>
      </c>
      <c r="E67" s="30">
        <f t="shared" si="4"/>
        <v>0</v>
      </c>
      <c r="F67" s="30">
        <f t="shared" si="5"/>
        <v>0</v>
      </c>
      <c r="G67" s="30">
        <f t="shared" si="6"/>
        <v>0</v>
      </c>
      <c r="H67" s="30">
        <f t="shared" si="7"/>
        <v>0</v>
      </c>
      <c r="I67" s="30">
        <f t="shared" si="8"/>
        <v>0</v>
      </c>
      <c r="J67" s="30">
        <f t="shared" si="9"/>
        <v>0</v>
      </c>
      <c r="K67" s="30">
        <f t="shared" si="10"/>
        <v>0</v>
      </c>
      <c r="L67" s="30">
        <f t="shared" si="11"/>
        <v>4</v>
      </c>
      <c r="M67" s="38">
        <v>43191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</row>
    <row r="68" spans="1:63" x14ac:dyDescent="0.2">
      <c r="A68" s="30">
        <f t="shared" si="12"/>
        <v>2018</v>
      </c>
      <c r="D68" s="30">
        <f t="shared" si="13"/>
        <v>0</v>
      </c>
      <c r="E68" s="30">
        <f t="shared" si="4"/>
        <v>22</v>
      </c>
      <c r="F68" s="30">
        <f t="shared" si="5"/>
        <v>14</v>
      </c>
      <c r="G68" s="30">
        <f t="shared" si="6"/>
        <v>0</v>
      </c>
      <c r="H68" s="30">
        <f t="shared" si="7"/>
        <v>0</v>
      </c>
      <c r="I68" s="30">
        <f t="shared" si="8"/>
        <v>0</v>
      </c>
      <c r="J68" s="30">
        <f t="shared" si="9"/>
        <v>0</v>
      </c>
      <c r="K68" s="30">
        <f t="shared" si="10"/>
        <v>0</v>
      </c>
      <c r="L68" s="30">
        <f t="shared" si="11"/>
        <v>5</v>
      </c>
      <c r="M68" s="38">
        <v>43221</v>
      </c>
      <c r="N68" s="39">
        <v>0</v>
      </c>
      <c r="O68" s="39">
        <v>1.1419999999999999</v>
      </c>
      <c r="P68" s="39">
        <v>0</v>
      </c>
      <c r="Q68" s="39">
        <v>0.69699999999999995</v>
      </c>
      <c r="R68" s="39">
        <v>0</v>
      </c>
      <c r="S68" s="39">
        <v>0.21299999999999999</v>
      </c>
      <c r="T68" s="39">
        <v>3.7469999999999999</v>
      </c>
      <c r="U68" s="39">
        <v>0</v>
      </c>
      <c r="V68" s="39">
        <v>0</v>
      </c>
      <c r="W68" s="39">
        <v>1.79</v>
      </c>
      <c r="X68" s="39">
        <v>0</v>
      </c>
      <c r="Y68" s="39">
        <v>1.19</v>
      </c>
      <c r="Z68" s="39">
        <v>0</v>
      </c>
      <c r="AA68" s="39">
        <v>1.8080000000000001</v>
      </c>
      <c r="AB68" s="39">
        <v>0</v>
      </c>
      <c r="AC68" s="39">
        <v>0</v>
      </c>
      <c r="AD68" s="39">
        <v>0</v>
      </c>
      <c r="AE68" s="39">
        <v>0</v>
      </c>
      <c r="AF68" s="39">
        <v>0.30099999999999999</v>
      </c>
      <c r="AG68" s="39">
        <v>0</v>
      </c>
      <c r="AH68" s="39">
        <v>0</v>
      </c>
      <c r="AI68" s="39">
        <v>1.1950000000000001</v>
      </c>
      <c r="AJ68" s="39">
        <v>1.9350000000000001</v>
      </c>
      <c r="AK68" s="39">
        <v>0</v>
      </c>
      <c r="AL68" s="39">
        <v>1.702</v>
      </c>
      <c r="AM68" s="39">
        <v>0</v>
      </c>
      <c r="AN68" s="39">
        <v>0.88300000000000001</v>
      </c>
      <c r="AO68" s="39">
        <v>0</v>
      </c>
      <c r="AP68" s="39">
        <v>0</v>
      </c>
      <c r="AQ68" s="39">
        <v>0</v>
      </c>
      <c r="AR68" s="39">
        <v>0</v>
      </c>
      <c r="AS68" s="39">
        <v>0.89900000000000002</v>
      </c>
      <c r="AT68" s="39">
        <v>1.298</v>
      </c>
      <c r="AU68" s="39">
        <v>0</v>
      </c>
      <c r="AV68" s="39">
        <v>0</v>
      </c>
      <c r="AW68" s="39">
        <v>1.242</v>
      </c>
      <c r="AX68" s="39">
        <v>1.6839999999999999</v>
      </c>
      <c r="AY68" s="39">
        <v>0</v>
      </c>
      <c r="AZ68" s="39">
        <v>0.5</v>
      </c>
      <c r="BA68" s="39">
        <v>0</v>
      </c>
      <c r="BB68" s="39">
        <v>0.66100000000000003</v>
      </c>
      <c r="BC68" s="39">
        <v>0</v>
      </c>
      <c r="BD68" s="39">
        <v>0</v>
      </c>
      <c r="BE68" s="39">
        <v>2.0169999999999999</v>
      </c>
      <c r="BF68" s="39">
        <v>1.617</v>
      </c>
      <c r="BG68" s="39">
        <v>0</v>
      </c>
      <c r="BH68" s="39">
        <v>0.25800000000000001</v>
      </c>
      <c r="BI68" s="39">
        <v>0</v>
      </c>
      <c r="BJ68" s="39">
        <v>0</v>
      </c>
      <c r="BK68" s="39">
        <v>1.45</v>
      </c>
    </row>
    <row r="69" spans="1:63" x14ac:dyDescent="0.2">
      <c r="A69" s="30">
        <f t="shared" si="12"/>
        <v>2018</v>
      </c>
      <c r="D69" s="30">
        <f t="shared" si="13"/>
        <v>0</v>
      </c>
      <c r="E69" s="30">
        <f t="shared" si="4"/>
        <v>36</v>
      </c>
      <c r="F69" s="30">
        <f t="shared" si="5"/>
        <v>20</v>
      </c>
      <c r="G69" s="30">
        <f t="shared" si="6"/>
        <v>0</v>
      </c>
      <c r="H69" s="30">
        <f t="shared" si="7"/>
        <v>0</v>
      </c>
      <c r="I69" s="30">
        <f t="shared" si="8"/>
        <v>0</v>
      </c>
      <c r="J69" s="30">
        <f t="shared" si="9"/>
        <v>0</v>
      </c>
      <c r="K69" s="30">
        <f t="shared" si="10"/>
        <v>0</v>
      </c>
      <c r="L69" s="30">
        <f t="shared" si="11"/>
        <v>6</v>
      </c>
      <c r="M69" s="38">
        <v>43252</v>
      </c>
      <c r="N69" s="39">
        <v>0</v>
      </c>
      <c r="O69" s="39">
        <v>6.5259999999999998</v>
      </c>
      <c r="P69" s="39">
        <v>4.4539999999999997</v>
      </c>
      <c r="Q69" s="39">
        <v>0</v>
      </c>
      <c r="R69" s="39">
        <v>0</v>
      </c>
      <c r="S69" s="39">
        <v>0.30599999999999999</v>
      </c>
      <c r="T69" s="39">
        <v>0.59299999999999997</v>
      </c>
      <c r="U69" s="39">
        <v>1.0669999999999999</v>
      </c>
      <c r="V69" s="39">
        <v>0.23300000000000001</v>
      </c>
      <c r="W69" s="39">
        <v>0.76100000000000001</v>
      </c>
      <c r="X69" s="39">
        <v>9.07</v>
      </c>
      <c r="Y69" s="39">
        <v>0.14399999999999999</v>
      </c>
      <c r="Z69" s="39">
        <v>1.917</v>
      </c>
      <c r="AA69" s="39">
        <v>0</v>
      </c>
      <c r="AB69" s="39">
        <v>0</v>
      </c>
      <c r="AC69" s="39">
        <v>1.7829999999999999</v>
      </c>
      <c r="AD69" s="39">
        <v>0.70899999999999996</v>
      </c>
      <c r="AE69" s="39">
        <v>0</v>
      </c>
      <c r="AF69" s="39">
        <v>4.4660000000000002</v>
      </c>
      <c r="AG69" s="39">
        <v>0</v>
      </c>
      <c r="AH69" s="39">
        <v>1.3260000000000001</v>
      </c>
      <c r="AI69" s="39">
        <v>0</v>
      </c>
      <c r="AJ69" s="39">
        <v>0.42</v>
      </c>
      <c r="AK69" s="39">
        <v>1.355</v>
      </c>
      <c r="AL69" s="39">
        <v>0.748</v>
      </c>
      <c r="AM69" s="39">
        <v>6.1879999999999997</v>
      </c>
      <c r="AN69" s="39">
        <v>3.024</v>
      </c>
      <c r="AO69" s="39">
        <v>0</v>
      </c>
      <c r="AP69" s="39">
        <v>0</v>
      </c>
      <c r="AQ69" s="39">
        <v>1.5449999999999999</v>
      </c>
      <c r="AR69" s="39">
        <v>1.39</v>
      </c>
      <c r="AS69" s="39">
        <v>0</v>
      </c>
      <c r="AT69" s="39">
        <v>0.16500000000000001</v>
      </c>
      <c r="AU69" s="39">
        <v>2.1019999999999999</v>
      </c>
      <c r="AV69" s="39">
        <v>0.79700000000000004</v>
      </c>
      <c r="AW69" s="39">
        <v>1.0620000000000001</v>
      </c>
      <c r="AX69" s="39">
        <v>0.81100000000000005</v>
      </c>
      <c r="AY69" s="39">
        <v>0.17499999999999999</v>
      </c>
      <c r="AZ69" s="39">
        <v>1.994</v>
      </c>
      <c r="BA69" s="39">
        <v>0</v>
      </c>
      <c r="BB69" s="39">
        <v>1.857</v>
      </c>
      <c r="BC69" s="39">
        <v>0</v>
      </c>
      <c r="BD69" s="39">
        <v>0</v>
      </c>
      <c r="BE69" s="39">
        <v>1.2689999999999999</v>
      </c>
      <c r="BF69" s="39">
        <v>0.76900000000000002</v>
      </c>
      <c r="BG69" s="39">
        <v>0.122</v>
      </c>
      <c r="BH69" s="39">
        <v>1.4330000000000001</v>
      </c>
      <c r="BI69" s="39">
        <v>0.51700000000000002</v>
      </c>
      <c r="BJ69" s="39">
        <v>0.35899999999999999</v>
      </c>
      <c r="BK69" s="39">
        <v>1.7410000000000001</v>
      </c>
    </row>
    <row r="70" spans="1:63" x14ac:dyDescent="0.2">
      <c r="A70" s="30">
        <f t="shared" si="12"/>
        <v>2018</v>
      </c>
      <c r="D70" s="30">
        <f t="shared" si="13"/>
        <v>1</v>
      </c>
      <c r="E70" s="30">
        <f t="shared" si="4"/>
        <v>50</v>
      </c>
      <c r="F70" s="30">
        <f t="shared" si="5"/>
        <v>50</v>
      </c>
      <c r="G70" s="30">
        <f t="shared" si="6"/>
        <v>12</v>
      </c>
      <c r="H70" s="30">
        <f t="shared" si="7"/>
        <v>0</v>
      </c>
      <c r="I70" s="30">
        <f t="shared" si="8"/>
        <v>0</v>
      </c>
      <c r="J70" s="30">
        <f t="shared" si="9"/>
        <v>0</v>
      </c>
      <c r="K70" s="30">
        <f t="shared" si="10"/>
        <v>0</v>
      </c>
      <c r="L70" s="30">
        <f t="shared" si="11"/>
        <v>7</v>
      </c>
      <c r="M70" s="38">
        <v>43282</v>
      </c>
      <c r="N70" s="39">
        <v>4.9169999999999998</v>
      </c>
      <c r="O70" s="39">
        <v>5.37</v>
      </c>
      <c r="P70" s="39">
        <v>12.391</v>
      </c>
      <c r="Q70" s="39">
        <v>3.157</v>
      </c>
      <c r="R70" s="39">
        <v>25.914999999999999</v>
      </c>
      <c r="S70" s="39">
        <v>1.972</v>
      </c>
      <c r="T70" s="39">
        <v>15.378</v>
      </c>
      <c r="U70" s="39">
        <v>2.0550000000000002</v>
      </c>
      <c r="V70" s="39">
        <v>19.655000000000001</v>
      </c>
      <c r="W70" s="39">
        <v>3.5310000000000001</v>
      </c>
      <c r="X70" s="39">
        <v>10.891999999999999</v>
      </c>
      <c r="Y70" s="39">
        <v>4.1790000000000003</v>
      </c>
      <c r="Z70" s="39">
        <v>9.8740000000000006</v>
      </c>
      <c r="AA70" s="39">
        <v>1.762</v>
      </c>
      <c r="AB70" s="39">
        <v>2.0499999999999998</v>
      </c>
      <c r="AC70" s="39">
        <v>14.31</v>
      </c>
      <c r="AD70" s="39">
        <v>2.6469999999999998</v>
      </c>
      <c r="AE70" s="39">
        <v>6.2610000000000001</v>
      </c>
      <c r="AF70" s="39">
        <v>5.2</v>
      </c>
      <c r="AG70" s="39">
        <v>17.222999999999999</v>
      </c>
      <c r="AH70" s="39">
        <v>5.0839999999999996</v>
      </c>
      <c r="AI70" s="39">
        <v>7.3550000000000004</v>
      </c>
      <c r="AJ70" s="39">
        <v>13.207000000000001</v>
      </c>
      <c r="AK70" s="39">
        <v>3.089</v>
      </c>
      <c r="AL70" s="39">
        <v>19.838000000000001</v>
      </c>
      <c r="AM70" s="39">
        <v>2.456</v>
      </c>
      <c r="AN70" s="39">
        <v>3.0270000000000001</v>
      </c>
      <c r="AO70" s="39">
        <v>10.237</v>
      </c>
      <c r="AP70" s="39">
        <v>6.76</v>
      </c>
      <c r="AQ70" s="39">
        <v>2.952</v>
      </c>
      <c r="AR70" s="39">
        <v>3.669</v>
      </c>
      <c r="AS70" s="39">
        <v>3.0590000000000002</v>
      </c>
      <c r="AT70" s="39">
        <v>3.4540000000000002</v>
      </c>
      <c r="AU70" s="39">
        <v>14.124000000000001</v>
      </c>
      <c r="AV70" s="39">
        <v>4.2270000000000003</v>
      </c>
      <c r="AW70" s="39">
        <v>7.64</v>
      </c>
      <c r="AX70" s="39">
        <v>4.1429999999999998</v>
      </c>
      <c r="AY70" s="39">
        <v>7.27</v>
      </c>
      <c r="AZ70" s="39">
        <v>4.18</v>
      </c>
      <c r="BA70" s="39">
        <v>14.994</v>
      </c>
      <c r="BB70" s="39">
        <v>5.6559999999999997</v>
      </c>
      <c r="BC70" s="39">
        <v>3.9830000000000001</v>
      </c>
      <c r="BD70" s="39">
        <v>8.5399999999999991</v>
      </c>
      <c r="BE70" s="39">
        <v>1.599</v>
      </c>
      <c r="BF70" s="39">
        <v>5.6280000000000001</v>
      </c>
      <c r="BG70" s="39">
        <v>4.6630000000000003</v>
      </c>
      <c r="BH70" s="39">
        <v>3.09</v>
      </c>
      <c r="BI70" s="39">
        <v>5.5739999999999998</v>
      </c>
      <c r="BJ70" s="39">
        <v>6.556</v>
      </c>
      <c r="BK70" s="39">
        <v>3.5419999999999998</v>
      </c>
    </row>
    <row r="71" spans="1:63" x14ac:dyDescent="0.2">
      <c r="A71" s="30">
        <f t="shared" si="12"/>
        <v>2018</v>
      </c>
      <c r="D71" s="30">
        <f t="shared" si="13"/>
        <v>3</v>
      </c>
      <c r="E71" s="30">
        <f t="shared" si="4"/>
        <v>49</v>
      </c>
      <c r="F71" s="30">
        <f t="shared" si="5"/>
        <v>49</v>
      </c>
      <c r="G71" s="30">
        <f t="shared" si="6"/>
        <v>7</v>
      </c>
      <c r="H71" s="30">
        <f t="shared" si="7"/>
        <v>0</v>
      </c>
      <c r="I71" s="30">
        <f t="shared" si="8"/>
        <v>0</v>
      </c>
      <c r="J71" s="30">
        <f t="shared" si="9"/>
        <v>0</v>
      </c>
      <c r="K71" s="30">
        <f t="shared" si="10"/>
        <v>0</v>
      </c>
      <c r="L71" s="30">
        <f t="shared" si="11"/>
        <v>8</v>
      </c>
      <c r="M71" s="38">
        <v>43313</v>
      </c>
      <c r="N71" s="39">
        <v>2.94</v>
      </c>
      <c r="O71" s="39">
        <v>6.6360000000000001</v>
      </c>
      <c r="P71" s="39">
        <v>1.3859999999999999</v>
      </c>
      <c r="Q71" s="39">
        <v>10.611000000000001</v>
      </c>
      <c r="R71" s="39">
        <v>6.9690000000000003</v>
      </c>
      <c r="S71" s="39">
        <v>0</v>
      </c>
      <c r="T71" s="39">
        <v>2.61</v>
      </c>
      <c r="U71" s="39">
        <v>2.4300000000000002</v>
      </c>
      <c r="V71" s="39">
        <v>1.222</v>
      </c>
      <c r="W71" s="39">
        <v>8.375</v>
      </c>
      <c r="X71" s="39">
        <v>16.091000000000001</v>
      </c>
      <c r="Y71" s="39">
        <v>2.2000000000000002</v>
      </c>
      <c r="Z71" s="39">
        <v>4.1619999999999999</v>
      </c>
      <c r="AA71" s="39">
        <v>3.996</v>
      </c>
      <c r="AB71" s="39">
        <v>3.218</v>
      </c>
      <c r="AC71" s="39">
        <v>2.1840000000000002</v>
      </c>
      <c r="AD71" s="39">
        <v>6.0469999999999997</v>
      </c>
      <c r="AE71" s="39">
        <v>3.8820000000000001</v>
      </c>
      <c r="AF71" s="39">
        <v>3.3620000000000001</v>
      </c>
      <c r="AG71" s="39">
        <v>1.7210000000000001</v>
      </c>
      <c r="AH71" s="39">
        <v>33.119999999999997</v>
      </c>
      <c r="AI71" s="39">
        <v>1.125</v>
      </c>
      <c r="AJ71" s="39">
        <v>2.238</v>
      </c>
      <c r="AK71" s="39">
        <v>5.4980000000000002</v>
      </c>
      <c r="AL71" s="39">
        <v>2.6240000000000001</v>
      </c>
      <c r="AM71" s="39">
        <v>3.2839999999999998</v>
      </c>
      <c r="AN71" s="39">
        <v>3.0630000000000002</v>
      </c>
      <c r="AO71" s="39">
        <v>7.625</v>
      </c>
      <c r="AP71" s="39">
        <v>12.497</v>
      </c>
      <c r="AQ71" s="39">
        <v>3.6739999999999999</v>
      </c>
      <c r="AR71" s="39">
        <v>1.7509999999999999</v>
      </c>
      <c r="AS71" s="39">
        <v>5.625</v>
      </c>
      <c r="AT71" s="39">
        <v>1.889</v>
      </c>
      <c r="AU71" s="39">
        <v>29.206</v>
      </c>
      <c r="AV71" s="39">
        <v>4.7480000000000002</v>
      </c>
      <c r="AW71" s="39">
        <v>1.9530000000000001</v>
      </c>
      <c r="AX71" s="39">
        <v>5.2539999999999996</v>
      </c>
      <c r="AY71" s="39">
        <v>2.5299999999999998</v>
      </c>
      <c r="AZ71" s="39">
        <v>4.016</v>
      </c>
      <c r="BA71" s="39">
        <v>4.5170000000000003</v>
      </c>
      <c r="BB71" s="39">
        <v>4.84</v>
      </c>
      <c r="BC71" s="39">
        <v>3.26</v>
      </c>
      <c r="BD71" s="39">
        <v>2.9540000000000002</v>
      </c>
      <c r="BE71" s="39">
        <v>10.797000000000001</v>
      </c>
      <c r="BF71" s="39">
        <v>3.3119999999999998</v>
      </c>
      <c r="BG71" s="39">
        <v>5.3440000000000003</v>
      </c>
      <c r="BH71" s="39">
        <v>25.834</v>
      </c>
      <c r="BI71" s="39">
        <v>4.4740000000000002</v>
      </c>
      <c r="BJ71" s="39">
        <v>4.01</v>
      </c>
      <c r="BK71" s="39">
        <v>5.93</v>
      </c>
    </row>
    <row r="72" spans="1:63" x14ac:dyDescent="0.2">
      <c r="A72" s="30">
        <f t="shared" si="12"/>
        <v>2018</v>
      </c>
      <c r="D72" s="30">
        <f t="shared" si="13"/>
        <v>1</v>
      </c>
      <c r="E72" s="30">
        <f t="shared" si="4"/>
        <v>45</v>
      </c>
      <c r="F72" s="30">
        <f t="shared" si="5"/>
        <v>35</v>
      </c>
      <c r="G72" s="30">
        <f t="shared" si="6"/>
        <v>11</v>
      </c>
      <c r="H72" s="30">
        <f t="shared" si="7"/>
        <v>0</v>
      </c>
      <c r="I72" s="30">
        <f t="shared" si="8"/>
        <v>0</v>
      </c>
      <c r="J72" s="30">
        <f t="shared" si="9"/>
        <v>0</v>
      </c>
      <c r="K72" s="30">
        <f t="shared" si="10"/>
        <v>0</v>
      </c>
      <c r="L72" s="30">
        <f t="shared" si="11"/>
        <v>9</v>
      </c>
      <c r="M72" s="38">
        <v>43344</v>
      </c>
      <c r="N72" s="39">
        <v>6.46</v>
      </c>
      <c r="O72" s="39">
        <v>0.86099999999999999</v>
      </c>
      <c r="P72" s="39">
        <v>0.05</v>
      </c>
      <c r="Q72" s="39">
        <v>16.622</v>
      </c>
      <c r="R72" s="39">
        <v>6.5449999999999999</v>
      </c>
      <c r="S72" s="39">
        <v>0.35699999999999998</v>
      </c>
      <c r="T72" s="39">
        <v>2.512</v>
      </c>
      <c r="U72" s="39">
        <v>30.225000000000001</v>
      </c>
      <c r="V72" s="39">
        <v>1.5349999999999999</v>
      </c>
      <c r="W72" s="39">
        <v>3.2679999999999998</v>
      </c>
      <c r="X72" s="39">
        <v>0</v>
      </c>
      <c r="Y72" s="39">
        <v>13.927</v>
      </c>
      <c r="Z72" s="39">
        <v>8.2040000000000006</v>
      </c>
      <c r="AA72" s="39">
        <v>2.2709999999999999</v>
      </c>
      <c r="AB72" s="39">
        <v>13.281000000000001</v>
      </c>
      <c r="AC72" s="39">
        <v>0</v>
      </c>
      <c r="AD72" s="39">
        <v>8.3339999999999996</v>
      </c>
      <c r="AE72" s="39">
        <v>0.252</v>
      </c>
      <c r="AF72" s="39">
        <v>0.747</v>
      </c>
      <c r="AG72" s="39">
        <v>12.955</v>
      </c>
      <c r="AH72" s="39">
        <v>4.0330000000000004</v>
      </c>
      <c r="AI72" s="39">
        <v>2.2280000000000002</v>
      </c>
      <c r="AJ72" s="39">
        <v>0</v>
      </c>
      <c r="AK72" s="39">
        <v>10.221</v>
      </c>
      <c r="AL72" s="39">
        <v>2.38</v>
      </c>
      <c r="AM72" s="39">
        <v>3.7930000000000001</v>
      </c>
      <c r="AN72" s="39">
        <v>6.492</v>
      </c>
      <c r="AO72" s="39">
        <v>5.5E-2</v>
      </c>
      <c r="AP72" s="39">
        <v>0.23799999999999999</v>
      </c>
      <c r="AQ72" s="39">
        <v>3.847</v>
      </c>
      <c r="AR72" s="39">
        <v>1.6719999999999999</v>
      </c>
      <c r="AS72" s="39">
        <v>14.769</v>
      </c>
      <c r="AT72" s="39">
        <v>2.0870000000000002</v>
      </c>
      <c r="AU72" s="39">
        <v>5.1289999999999996</v>
      </c>
      <c r="AV72" s="39">
        <v>3.827</v>
      </c>
      <c r="AW72" s="39">
        <v>1.4339999999999999</v>
      </c>
      <c r="AX72" s="39">
        <v>0.98799999999999999</v>
      </c>
      <c r="AY72" s="39">
        <v>9.8670000000000009</v>
      </c>
      <c r="AZ72" s="39">
        <v>8.8130000000000006</v>
      </c>
      <c r="BA72" s="39">
        <v>0</v>
      </c>
      <c r="BB72" s="39">
        <v>11.282</v>
      </c>
      <c r="BC72" s="39">
        <v>2.4540000000000002</v>
      </c>
      <c r="BD72" s="39">
        <v>0.33400000000000002</v>
      </c>
      <c r="BE72" s="39">
        <v>6.3819999999999997</v>
      </c>
      <c r="BF72" s="39">
        <v>16.8</v>
      </c>
      <c r="BG72" s="39">
        <v>0</v>
      </c>
      <c r="BH72" s="39">
        <v>5.4379999999999997</v>
      </c>
      <c r="BI72" s="39">
        <v>10.105</v>
      </c>
      <c r="BJ72" s="39">
        <v>13.85</v>
      </c>
      <c r="BK72" s="39">
        <v>0.182</v>
      </c>
    </row>
    <row r="73" spans="1:63" x14ac:dyDescent="0.2">
      <c r="A73" s="30">
        <f t="shared" si="12"/>
        <v>2018</v>
      </c>
      <c r="D73" s="30">
        <f t="shared" si="13"/>
        <v>0</v>
      </c>
      <c r="E73" s="30">
        <f t="shared" si="4"/>
        <v>25</v>
      </c>
      <c r="F73" s="30">
        <f t="shared" si="5"/>
        <v>12</v>
      </c>
      <c r="G73" s="30">
        <f t="shared" si="6"/>
        <v>1</v>
      </c>
      <c r="H73" s="30">
        <f t="shared" si="7"/>
        <v>0</v>
      </c>
      <c r="I73" s="30">
        <f t="shared" si="8"/>
        <v>0</v>
      </c>
      <c r="J73" s="30">
        <f t="shared" si="9"/>
        <v>0</v>
      </c>
      <c r="K73" s="30">
        <f t="shared" si="10"/>
        <v>0</v>
      </c>
      <c r="L73" s="30">
        <f t="shared" si="11"/>
        <v>10</v>
      </c>
      <c r="M73" s="38">
        <v>43374</v>
      </c>
      <c r="N73" s="39">
        <v>0.188</v>
      </c>
      <c r="O73" s="39">
        <v>0</v>
      </c>
      <c r="P73" s="39">
        <v>1.1879999999999999</v>
      </c>
      <c r="Q73" s="39">
        <v>0</v>
      </c>
      <c r="R73" s="39">
        <v>0</v>
      </c>
      <c r="S73" s="39">
        <v>0.65400000000000003</v>
      </c>
      <c r="T73" s="39">
        <v>0</v>
      </c>
      <c r="U73" s="39">
        <v>6.0250000000000004</v>
      </c>
      <c r="V73" s="39">
        <v>0.154</v>
      </c>
      <c r="W73" s="39">
        <v>0</v>
      </c>
      <c r="X73" s="39">
        <v>2.621</v>
      </c>
      <c r="Y73" s="39">
        <v>0</v>
      </c>
      <c r="Z73" s="39">
        <v>0</v>
      </c>
      <c r="AA73" s="39">
        <v>0.51400000000000001</v>
      </c>
      <c r="AB73" s="39">
        <v>0</v>
      </c>
      <c r="AC73" s="39">
        <v>0.30499999999999999</v>
      </c>
      <c r="AD73" s="39">
        <v>10.06</v>
      </c>
      <c r="AE73" s="39">
        <v>0</v>
      </c>
      <c r="AF73" s="39">
        <v>0</v>
      </c>
      <c r="AG73" s="39">
        <v>1.3180000000000001</v>
      </c>
      <c r="AH73" s="39">
        <v>0</v>
      </c>
      <c r="AI73" s="39">
        <v>0</v>
      </c>
      <c r="AJ73" s="39">
        <v>8.3000000000000004E-2</v>
      </c>
      <c r="AK73" s="39">
        <v>1.5960000000000001</v>
      </c>
      <c r="AL73" s="39">
        <v>0</v>
      </c>
      <c r="AM73" s="39">
        <v>1.8320000000000001</v>
      </c>
      <c r="AN73" s="39">
        <v>8.516</v>
      </c>
      <c r="AO73" s="39">
        <v>0</v>
      </c>
      <c r="AP73" s="39">
        <v>0</v>
      </c>
      <c r="AQ73" s="39">
        <v>0</v>
      </c>
      <c r="AR73" s="39">
        <v>0.83599999999999997</v>
      </c>
      <c r="AS73" s="39">
        <v>0</v>
      </c>
      <c r="AT73" s="39">
        <v>0</v>
      </c>
      <c r="AU73" s="39">
        <v>1.357</v>
      </c>
      <c r="AV73" s="39">
        <v>0</v>
      </c>
      <c r="AW73" s="39">
        <v>0.746</v>
      </c>
      <c r="AX73" s="39">
        <v>0</v>
      </c>
      <c r="AY73" s="39">
        <v>1.776</v>
      </c>
      <c r="AZ73" s="39">
        <v>0</v>
      </c>
      <c r="BA73" s="39">
        <v>0.46600000000000003</v>
      </c>
      <c r="BB73" s="39">
        <v>0.187</v>
      </c>
      <c r="BC73" s="39">
        <v>0</v>
      </c>
      <c r="BD73" s="39">
        <v>3.7999999999999999E-2</v>
      </c>
      <c r="BE73" s="39">
        <v>0</v>
      </c>
      <c r="BF73" s="39">
        <v>6.3319999999999999</v>
      </c>
      <c r="BG73" s="39">
        <v>0</v>
      </c>
      <c r="BH73" s="39">
        <v>0</v>
      </c>
      <c r="BI73" s="39">
        <v>0.34200000000000003</v>
      </c>
      <c r="BJ73" s="39">
        <v>0.19900000000000001</v>
      </c>
      <c r="BK73" s="39">
        <v>1.012</v>
      </c>
    </row>
    <row r="74" spans="1:63" x14ac:dyDescent="0.2">
      <c r="A74" s="30">
        <f t="shared" si="12"/>
        <v>2018</v>
      </c>
      <c r="D74" s="30">
        <f t="shared" si="13"/>
        <v>0</v>
      </c>
      <c r="E74" s="30">
        <f t="shared" si="4"/>
        <v>11</v>
      </c>
      <c r="F74" s="30">
        <f t="shared" si="5"/>
        <v>0</v>
      </c>
      <c r="G74" s="30">
        <f t="shared" si="6"/>
        <v>0</v>
      </c>
      <c r="H74" s="30">
        <f t="shared" si="7"/>
        <v>0</v>
      </c>
      <c r="I74" s="30">
        <f t="shared" si="8"/>
        <v>0</v>
      </c>
      <c r="J74" s="30">
        <f t="shared" si="9"/>
        <v>0</v>
      </c>
      <c r="K74" s="30">
        <f t="shared" si="10"/>
        <v>0</v>
      </c>
      <c r="L74" s="30">
        <f t="shared" si="11"/>
        <v>11</v>
      </c>
      <c r="M74" s="38">
        <v>43405</v>
      </c>
      <c r="N74" s="39">
        <v>0</v>
      </c>
      <c r="O74" s="39">
        <v>0.40500000000000003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9.5000000000000001E-2</v>
      </c>
      <c r="AE74" s="39">
        <v>0</v>
      </c>
      <c r="AF74" s="39">
        <v>0</v>
      </c>
      <c r="AG74" s="39">
        <v>0</v>
      </c>
      <c r="AH74" s="39">
        <v>0</v>
      </c>
      <c r="AI74" s="39">
        <v>0.95799999999999996</v>
      </c>
      <c r="AJ74" s="39">
        <v>0</v>
      </c>
      <c r="AK74" s="39">
        <v>0</v>
      </c>
      <c r="AL74" s="39">
        <v>0</v>
      </c>
      <c r="AM74" s="39">
        <v>0.19500000000000001</v>
      </c>
      <c r="AN74" s="39">
        <v>0</v>
      </c>
      <c r="AO74" s="39">
        <v>0</v>
      </c>
      <c r="AP74" s="39">
        <v>0.56699999999999995</v>
      </c>
      <c r="AQ74" s="39">
        <v>0</v>
      </c>
      <c r="AR74" s="39">
        <v>0</v>
      </c>
      <c r="AS74" s="39">
        <v>0.25800000000000001</v>
      </c>
      <c r="AT74" s="39">
        <v>0</v>
      </c>
      <c r="AU74" s="39">
        <v>0.104</v>
      </c>
      <c r="AV74" s="39">
        <v>0</v>
      </c>
      <c r="AW74" s="39">
        <v>0</v>
      </c>
      <c r="AX74" s="39">
        <v>0.56299999999999994</v>
      </c>
      <c r="AY74" s="39">
        <v>0</v>
      </c>
      <c r="AZ74" s="39">
        <v>0</v>
      </c>
      <c r="BA74" s="39">
        <v>0</v>
      </c>
      <c r="BB74" s="39">
        <v>0</v>
      </c>
      <c r="BC74" s="39">
        <v>0</v>
      </c>
      <c r="BD74" s="39">
        <v>0</v>
      </c>
      <c r="BE74" s="39">
        <v>0.14499999999999999</v>
      </c>
      <c r="BF74" s="39">
        <v>0</v>
      </c>
      <c r="BG74" s="39">
        <v>0.2</v>
      </c>
      <c r="BH74" s="39">
        <v>0</v>
      </c>
      <c r="BI74" s="39">
        <v>0</v>
      </c>
      <c r="BJ74" s="39">
        <v>0</v>
      </c>
      <c r="BK74" s="39">
        <v>4.5999999999999999E-2</v>
      </c>
    </row>
    <row r="75" spans="1:63" x14ac:dyDescent="0.2">
      <c r="A75" s="30">
        <f t="shared" si="12"/>
        <v>2018</v>
      </c>
      <c r="D75" s="30">
        <f t="shared" si="13"/>
        <v>0</v>
      </c>
      <c r="E75" s="30">
        <f t="shared" si="4"/>
        <v>25</v>
      </c>
      <c r="F75" s="30">
        <f t="shared" si="5"/>
        <v>17</v>
      </c>
      <c r="G75" s="30">
        <f t="shared" si="6"/>
        <v>1</v>
      </c>
      <c r="H75" s="30">
        <f t="shared" si="7"/>
        <v>0</v>
      </c>
      <c r="I75" s="30">
        <f t="shared" si="8"/>
        <v>0</v>
      </c>
      <c r="J75" s="30">
        <f t="shared" si="9"/>
        <v>0</v>
      </c>
      <c r="K75" s="30">
        <f t="shared" si="10"/>
        <v>0</v>
      </c>
      <c r="L75" s="30">
        <f t="shared" si="11"/>
        <v>12</v>
      </c>
      <c r="M75" s="38">
        <v>43435</v>
      </c>
      <c r="N75" s="39">
        <v>0</v>
      </c>
      <c r="O75" s="39">
        <v>0</v>
      </c>
      <c r="P75" s="39">
        <v>0</v>
      </c>
      <c r="Q75" s="39">
        <v>2.3980000000000001</v>
      </c>
      <c r="R75" s="39">
        <v>1.5680000000000001</v>
      </c>
      <c r="S75" s="39">
        <v>0</v>
      </c>
      <c r="T75" s="39">
        <v>0</v>
      </c>
      <c r="U75" s="39">
        <v>0.92900000000000005</v>
      </c>
      <c r="V75" s="39">
        <v>0.496</v>
      </c>
      <c r="W75" s="39">
        <v>0</v>
      </c>
      <c r="X75" s="39">
        <v>4.5129999999999999</v>
      </c>
      <c r="Y75" s="39">
        <v>0</v>
      </c>
      <c r="Z75" s="39">
        <v>2.8210000000000002</v>
      </c>
      <c r="AA75" s="39">
        <v>0</v>
      </c>
      <c r="AB75" s="39">
        <v>0</v>
      </c>
      <c r="AC75" s="39">
        <v>2.1379999999999999</v>
      </c>
      <c r="AD75" s="39">
        <v>0</v>
      </c>
      <c r="AE75" s="39">
        <v>3.887</v>
      </c>
      <c r="AF75" s="39">
        <v>0</v>
      </c>
      <c r="AG75" s="39">
        <v>0</v>
      </c>
      <c r="AH75" s="39">
        <v>6.0620000000000003</v>
      </c>
      <c r="AI75" s="39">
        <v>0</v>
      </c>
      <c r="AJ75" s="39">
        <v>1.4690000000000001</v>
      </c>
      <c r="AK75" s="39">
        <v>0.32400000000000001</v>
      </c>
      <c r="AL75" s="39">
        <v>3.08</v>
      </c>
      <c r="AM75" s="39">
        <v>0</v>
      </c>
      <c r="AN75" s="39">
        <v>2.464</v>
      </c>
      <c r="AO75" s="39">
        <v>0.77900000000000003</v>
      </c>
      <c r="AP75" s="39">
        <v>0.48499999999999999</v>
      </c>
      <c r="AQ75" s="39">
        <v>1.6539999999999999</v>
      </c>
      <c r="AR75" s="39">
        <v>0</v>
      </c>
      <c r="AS75" s="39">
        <v>2.0110000000000001</v>
      </c>
      <c r="AT75" s="39">
        <v>0</v>
      </c>
      <c r="AU75" s="39">
        <v>3.202</v>
      </c>
      <c r="AV75" s="39">
        <v>0.48799999999999999</v>
      </c>
      <c r="AW75" s="39">
        <v>0</v>
      </c>
      <c r="AX75" s="39">
        <v>0</v>
      </c>
      <c r="AY75" s="39">
        <v>3.21</v>
      </c>
      <c r="AZ75" s="39">
        <v>0</v>
      </c>
      <c r="BA75" s="39">
        <v>15.497999999999999</v>
      </c>
      <c r="BB75" s="39">
        <v>0.71199999999999997</v>
      </c>
      <c r="BC75" s="39">
        <v>0</v>
      </c>
      <c r="BD75" s="39">
        <v>0</v>
      </c>
      <c r="BE75" s="39">
        <v>0</v>
      </c>
      <c r="BF75" s="39">
        <v>0</v>
      </c>
      <c r="BG75" s="39">
        <v>0</v>
      </c>
      <c r="BH75" s="39">
        <v>1.732</v>
      </c>
      <c r="BI75" s="39">
        <v>4.8000000000000001E-2</v>
      </c>
      <c r="BJ75" s="39">
        <v>2.7410000000000001</v>
      </c>
      <c r="BK75" s="39">
        <v>0</v>
      </c>
    </row>
    <row r="76" spans="1:63" x14ac:dyDescent="0.2">
      <c r="A76" s="30">
        <f t="shared" si="12"/>
        <v>2019</v>
      </c>
      <c r="D76" s="30">
        <f t="shared" si="13"/>
        <v>0</v>
      </c>
      <c r="E76" s="30">
        <f t="shared" si="4"/>
        <v>20</v>
      </c>
      <c r="F76" s="30">
        <f t="shared" si="5"/>
        <v>13</v>
      </c>
      <c r="G76" s="30">
        <f t="shared" si="6"/>
        <v>0</v>
      </c>
      <c r="H76" s="30">
        <f t="shared" si="7"/>
        <v>0</v>
      </c>
      <c r="I76" s="30">
        <f t="shared" si="8"/>
        <v>0</v>
      </c>
      <c r="J76" s="30">
        <f t="shared" si="9"/>
        <v>0</v>
      </c>
      <c r="K76" s="30">
        <f t="shared" si="10"/>
        <v>0</v>
      </c>
      <c r="L76" s="30">
        <f t="shared" si="11"/>
        <v>1</v>
      </c>
      <c r="M76" s="38">
        <v>43466</v>
      </c>
      <c r="N76" s="39">
        <v>6.2E-2</v>
      </c>
      <c r="O76" s="39">
        <v>1.7370000000000001</v>
      </c>
      <c r="P76" s="39">
        <v>0</v>
      </c>
      <c r="Q76" s="39">
        <v>0.151</v>
      </c>
      <c r="R76" s="39">
        <v>5.8999999999999997E-2</v>
      </c>
      <c r="S76" s="39">
        <v>0</v>
      </c>
      <c r="T76" s="39">
        <v>1.357</v>
      </c>
      <c r="U76" s="39">
        <v>0</v>
      </c>
      <c r="V76" s="39">
        <v>1.38</v>
      </c>
      <c r="W76" s="39">
        <v>0</v>
      </c>
      <c r="X76" s="39">
        <v>0</v>
      </c>
      <c r="Y76" s="39">
        <v>0</v>
      </c>
      <c r="Z76" s="39">
        <v>1.865</v>
      </c>
      <c r="AA76" s="39">
        <v>0</v>
      </c>
      <c r="AB76" s="39">
        <v>0</v>
      </c>
      <c r="AC76" s="39">
        <v>0.872</v>
      </c>
      <c r="AD76" s="39">
        <v>7.6929999999999996</v>
      </c>
      <c r="AE76" s="39">
        <v>0</v>
      </c>
      <c r="AF76" s="39">
        <v>0.96899999999999997</v>
      </c>
      <c r="AG76" s="39">
        <v>0</v>
      </c>
      <c r="AH76" s="39">
        <v>0</v>
      </c>
      <c r="AI76" s="39">
        <v>0</v>
      </c>
      <c r="AJ76" s="39">
        <v>1.238</v>
      </c>
      <c r="AK76" s="39">
        <v>0</v>
      </c>
      <c r="AL76" s="39">
        <v>0</v>
      </c>
      <c r="AM76" s="39">
        <v>0</v>
      </c>
      <c r="AN76" s="39">
        <v>0</v>
      </c>
      <c r="AO76" s="39">
        <v>1.3480000000000001</v>
      </c>
      <c r="AP76" s="39">
        <v>0</v>
      </c>
      <c r="AQ76" s="39">
        <v>0</v>
      </c>
      <c r="AR76" s="39">
        <v>1.57</v>
      </c>
      <c r="AS76" s="39">
        <v>0</v>
      </c>
      <c r="AT76" s="39">
        <v>0</v>
      </c>
      <c r="AU76" s="39">
        <v>1.0940000000000001</v>
      </c>
      <c r="AV76" s="39">
        <v>0</v>
      </c>
      <c r="AW76" s="39">
        <v>0.56899999999999995</v>
      </c>
      <c r="AX76" s="39">
        <v>0</v>
      </c>
      <c r="AY76" s="39">
        <v>1.0820000000000001</v>
      </c>
      <c r="AZ76" s="39">
        <v>0</v>
      </c>
      <c r="BA76" s="39">
        <v>0</v>
      </c>
      <c r="BB76" s="39">
        <v>9.5190000000000001</v>
      </c>
      <c r="BC76" s="39">
        <v>0</v>
      </c>
      <c r="BD76" s="39">
        <v>0</v>
      </c>
      <c r="BE76" s="39">
        <v>0</v>
      </c>
      <c r="BF76" s="39">
        <v>1.641</v>
      </c>
      <c r="BG76" s="39">
        <v>0</v>
      </c>
      <c r="BH76" s="39">
        <v>0</v>
      </c>
      <c r="BI76" s="39">
        <v>0.53100000000000003</v>
      </c>
      <c r="BJ76" s="39">
        <v>0</v>
      </c>
      <c r="BK76" s="39">
        <v>7.5</v>
      </c>
    </row>
    <row r="77" spans="1:63" x14ac:dyDescent="0.2">
      <c r="A77" s="30">
        <f t="shared" si="12"/>
        <v>2019</v>
      </c>
      <c r="D77" s="30">
        <f t="shared" si="13"/>
        <v>0</v>
      </c>
      <c r="E77" s="30">
        <f t="shared" si="4"/>
        <v>20</v>
      </c>
      <c r="F77" s="30">
        <f t="shared" si="5"/>
        <v>6</v>
      </c>
      <c r="G77" s="30">
        <f t="shared" si="6"/>
        <v>0</v>
      </c>
      <c r="H77" s="30">
        <f t="shared" si="7"/>
        <v>0</v>
      </c>
      <c r="I77" s="30">
        <f t="shared" si="8"/>
        <v>0</v>
      </c>
      <c r="J77" s="30">
        <f t="shared" si="9"/>
        <v>0</v>
      </c>
      <c r="K77" s="30">
        <f t="shared" si="10"/>
        <v>0</v>
      </c>
      <c r="L77" s="30">
        <f t="shared" si="11"/>
        <v>2</v>
      </c>
      <c r="M77" s="38">
        <v>43497</v>
      </c>
      <c r="N77" s="39">
        <v>0</v>
      </c>
      <c r="O77" s="39">
        <v>0.45400000000000001</v>
      </c>
      <c r="P77" s="39">
        <v>0</v>
      </c>
      <c r="Q77" s="39">
        <v>0</v>
      </c>
      <c r="R77" s="39">
        <v>0</v>
      </c>
      <c r="S77" s="39">
        <v>0</v>
      </c>
      <c r="T77" s="39">
        <v>0.151</v>
      </c>
      <c r="U77" s="39">
        <v>0</v>
      </c>
      <c r="V77" s="39">
        <v>0.32700000000000001</v>
      </c>
      <c r="W77" s="39">
        <v>0</v>
      </c>
      <c r="X77" s="39">
        <v>0</v>
      </c>
      <c r="Y77" s="39">
        <v>0.52600000000000002</v>
      </c>
      <c r="Z77" s="39">
        <v>0</v>
      </c>
      <c r="AA77" s="39">
        <v>4.9580000000000002</v>
      </c>
      <c r="AB77" s="39">
        <v>0</v>
      </c>
      <c r="AC77" s="39">
        <v>0</v>
      </c>
      <c r="AD77" s="39">
        <v>8.7999999999999995E-2</v>
      </c>
      <c r="AE77" s="39">
        <v>0</v>
      </c>
      <c r="AF77" s="39">
        <v>4.5999999999999999E-2</v>
      </c>
      <c r="AG77" s="39">
        <v>0.65500000000000003</v>
      </c>
      <c r="AH77" s="39">
        <v>0</v>
      </c>
      <c r="AI77" s="39">
        <v>3.597</v>
      </c>
      <c r="AJ77" s="39">
        <v>0.89500000000000002</v>
      </c>
      <c r="AK77" s="39">
        <v>0</v>
      </c>
      <c r="AL77" s="39">
        <v>5.1999999999999998E-2</v>
      </c>
      <c r="AM77" s="39">
        <v>0</v>
      </c>
      <c r="AN77" s="39">
        <v>0</v>
      </c>
      <c r="AO77" s="39">
        <v>0.60399999999999998</v>
      </c>
      <c r="AP77" s="39">
        <v>1.0489999999999999</v>
      </c>
      <c r="AQ77" s="39">
        <v>0</v>
      </c>
      <c r="AR77" s="39">
        <v>2.38</v>
      </c>
      <c r="AS77" s="39">
        <v>0</v>
      </c>
      <c r="AT77" s="39">
        <v>0</v>
      </c>
      <c r="AU77" s="39">
        <v>0</v>
      </c>
      <c r="AV77" s="39">
        <v>1.06</v>
      </c>
      <c r="AW77" s="39">
        <v>0</v>
      </c>
      <c r="AX77" s="39">
        <v>0.92200000000000004</v>
      </c>
      <c r="AY77" s="39">
        <v>0</v>
      </c>
      <c r="AZ77" s="39">
        <v>0</v>
      </c>
      <c r="BA77" s="39">
        <v>0.37</v>
      </c>
      <c r="BB77" s="39">
        <v>0</v>
      </c>
      <c r="BC77" s="39">
        <v>0.57599999999999996</v>
      </c>
      <c r="BD77" s="39">
        <v>0</v>
      </c>
      <c r="BE77" s="39">
        <v>2.1429999999999998</v>
      </c>
      <c r="BF77" s="39">
        <v>0</v>
      </c>
      <c r="BG77" s="39">
        <v>0</v>
      </c>
      <c r="BH77" s="39">
        <v>0</v>
      </c>
      <c r="BI77" s="39">
        <v>0</v>
      </c>
      <c r="BJ77" s="39">
        <v>0.17100000000000001</v>
      </c>
      <c r="BK77" s="39">
        <v>0</v>
      </c>
    </row>
    <row r="78" spans="1:63" x14ac:dyDescent="0.2">
      <c r="A78" s="30">
        <f t="shared" si="12"/>
        <v>2019</v>
      </c>
      <c r="D78" s="30">
        <f t="shared" si="13"/>
        <v>0</v>
      </c>
      <c r="E78" s="30">
        <f t="shared" si="4"/>
        <v>10</v>
      </c>
      <c r="F78" s="30">
        <f t="shared" si="5"/>
        <v>4</v>
      </c>
      <c r="G78" s="30">
        <f t="shared" si="6"/>
        <v>0</v>
      </c>
      <c r="H78" s="30">
        <f t="shared" si="7"/>
        <v>0</v>
      </c>
      <c r="I78" s="30">
        <f t="shared" si="8"/>
        <v>0</v>
      </c>
      <c r="J78" s="30">
        <f t="shared" si="9"/>
        <v>0</v>
      </c>
      <c r="K78" s="30">
        <f t="shared" si="10"/>
        <v>0</v>
      </c>
      <c r="L78" s="30">
        <f t="shared" si="11"/>
        <v>3</v>
      </c>
      <c r="M78" s="38">
        <v>43525</v>
      </c>
      <c r="N78" s="39">
        <v>0</v>
      </c>
      <c r="O78" s="39">
        <v>0</v>
      </c>
      <c r="P78" s="39">
        <v>0</v>
      </c>
      <c r="Q78" s="39">
        <v>0.6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7.8E-2</v>
      </c>
      <c r="X78" s="39">
        <v>0</v>
      </c>
      <c r="Y78" s="39">
        <v>0</v>
      </c>
      <c r="Z78" s="39">
        <v>0</v>
      </c>
      <c r="AA78" s="39">
        <v>0.309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1.163</v>
      </c>
      <c r="AI78" s="39">
        <v>0</v>
      </c>
      <c r="AJ78" s="39">
        <v>0</v>
      </c>
      <c r="AK78" s="39">
        <v>0</v>
      </c>
      <c r="AL78" s="39">
        <v>0</v>
      </c>
      <c r="AM78" s="39">
        <v>4.1319999999999997</v>
      </c>
      <c r="AN78" s="39">
        <v>0</v>
      </c>
      <c r="AO78" s="39">
        <v>0</v>
      </c>
      <c r="AP78" s="39">
        <v>0</v>
      </c>
      <c r="AQ78" s="39">
        <v>0.77700000000000002</v>
      </c>
      <c r="AR78" s="39">
        <v>0</v>
      </c>
      <c r="AS78" s="39">
        <v>0.13800000000000001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1.0680000000000001</v>
      </c>
      <c r="BB78" s="39">
        <v>0</v>
      </c>
      <c r="BC78" s="39">
        <v>0.45500000000000002</v>
      </c>
      <c r="BD78" s="39">
        <v>0</v>
      </c>
      <c r="BE78" s="39">
        <v>0</v>
      </c>
      <c r="BF78" s="39">
        <v>0</v>
      </c>
      <c r="BG78" s="39">
        <v>0</v>
      </c>
      <c r="BH78" s="39">
        <v>0</v>
      </c>
      <c r="BI78" s="39">
        <v>1.302</v>
      </c>
      <c r="BJ78" s="39">
        <v>0</v>
      </c>
      <c r="BK78" s="39">
        <v>0</v>
      </c>
    </row>
    <row r="79" spans="1:63" x14ac:dyDescent="0.2">
      <c r="A79" s="30">
        <f t="shared" si="12"/>
        <v>2019</v>
      </c>
      <c r="D79" s="30">
        <f t="shared" si="13"/>
        <v>0</v>
      </c>
      <c r="E79" s="30">
        <f t="shared" si="4"/>
        <v>6</v>
      </c>
      <c r="F79" s="30">
        <f t="shared" si="5"/>
        <v>2</v>
      </c>
      <c r="G79" s="30">
        <f t="shared" si="6"/>
        <v>0</v>
      </c>
      <c r="H79" s="30">
        <f t="shared" si="7"/>
        <v>0</v>
      </c>
      <c r="I79" s="30">
        <f t="shared" si="8"/>
        <v>0</v>
      </c>
      <c r="J79" s="30">
        <f t="shared" si="9"/>
        <v>0</v>
      </c>
      <c r="K79" s="30">
        <f t="shared" si="10"/>
        <v>0</v>
      </c>
      <c r="L79" s="30">
        <f t="shared" si="11"/>
        <v>4</v>
      </c>
      <c r="M79" s="38">
        <v>43556</v>
      </c>
      <c r="N79" s="39">
        <v>0</v>
      </c>
      <c r="O79" s="39">
        <v>0</v>
      </c>
      <c r="P79" s="39">
        <v>0</v>
      </c>
      <c r="Q79" s="39">
        <v>0.26600000000000001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0.185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0.154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1.2110000000000001</v>
      </c>
      <c r="AT79" s="39"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  <c r="BB79" s="39">
        <v>1.272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0.315</v>
      </c>
      <c r="BK79" s="39">
        <v>0</v>
      </c>
    </row>
    <row r="80" spans="1:63" x14ac:dyDescent="0.2">
      <c r="A80" s="30">
        <f t="shared" si="12"/>
        <v>2019</v>
      </c>
      <c r="D80" s="30">
        <f t="shared" si="13"/>
        <v>0</v>
      </c>
      <c r="E80" s="30">
        <f t="shared" si="4"/>
        <v>8</v>
      </c>
      <c r="F80" s="30">
        <f t="shared" si="5"/>
        <v>3</v>
      </c>
      <c r="G80" s="30">
        <f t="shared" si="6"/>
        <v>0</v>
      </c>
      <c r="H80" s="30">
        <f t="shared" si="7"/>
        <v>0</v>
      </c>
      <c r="I80" s="30">
        <f t="shared" si="8"/>
        <v>0</v>
      </c>
      <c r="J80" s="30">
        <f t="shared" si="9"/>
        <v>0</v>
      </c>
      <c r="K80" s="30">
        <f t="shared" si="10"/>
        <v>0</v>
      </c>
      <c r="L80" s="30">
        <f t="shared" si="11"/>
        <v>5</v>
      </c>
      <c r="M80" s="38">
        <v>43586</v>
      </c>
      <c r="N80" s="39">
        <v>1.0309999999999999</v>
      </c>
      <c r="O80" s="39">
        <v>0</v>
      </c>
      <c r="P80" s="39">
        <v>0</v>
      </c>
      <c r="Q80" s="39">
        <v>0</v>
      </c>
      <c r="R80" s="39">
        <v>0</v>
      </c>
      <c r="S80" s="39">
        <v>0.48399999999999999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1.246</v>
      </c>
      <c r="AB80" s="39">
        <v>0</v>
      </c>
      <c r="AC80" s="39">
        <v>0.97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0.82599999999999996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1.137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0.42099999999999999</v>
      </c>
      <c r="BH80" s="39">
        <v>0</v>
      </c>
      <c r="BI80" s="39">
        <v>6.0000000000000001E-3</v>
      </c>
      <c r="BJ80" s="39">
        <v>0</v>
      </c>
      <c r="BK80" s="39">
        <v>0</v>
      </c>
    </row>
    <row r="81" spans="1:63" x14ac:dyDescent="0.2">
      <c r="A81" s="30">
        <f t="shared" si="12"/>
        <v>2019</v>
      </c>
      <c r="D81" s="30">
        <f t="shared" si="13"/>
        <v>0</v>
      </c>
      <c r="E81" s="30">
        <f t="shared" si="4"/>
        <v>41</v>
      </c>
      <c r="F81" s="30">
        <f t="shared" si="5"/>
        <v>21</v>
      </c>
      <c r="G81" s="30">
        <f t="shared" si="6"/>
        <v>1</v>
      </c>
      <c r="H81" s="30">
        <f t="shared" si="7"/>
        <v>0</v>
      </c>
      <c r="I81" s="30">
        <f t="shared" si="8"/>
        <v>0</v>
      </c>
      <c r="J81" s="30">
        <f t="shared" si="9"/>
        <v>0</v>
      </c>
      <c r="K81" s="30">
        <f t="shared" si="10"/>
        <v>0</v>
      </c>
      <c r="L81" s="30">
        <f t="shared" si="11"/>
        <v>6</v>
      </c>
      <c r="M81" s="38">
        <v>43617</v>
      </c>
      <c r="N81" s="39">
        <v>0.70799999999999996</v>
      </c>
      <c r="O81" s="39">
        <v>3.2040000000000002</v>
      </c>
      <c r="P81" s="39">
        <v>1.206</v>
      </c>
      <c r="Q81" s="39">
        <v>0</v>
      </c>
      <c r="R81" s="39">
        <v>0.124</v>
      </c>
      <c r="S81" s="39">
        <v>1.1020000000000001</v>
      </c>
      <c r="T81" s="39">
        <v>0.24199999999999999</v>
      </c>
      <c r="U81" s="39">
        <v>0.76800000000000002</v>
      </c>
      <c r="V81" s="39">
        <v>1.222</v>
      </c>
      <c r="W81" s="39">
        <v>0</v>
      </c>
      <c r="X81" s="39">
        <v>3.76</v>
      </c>
      <c r="Y81" s="39">
        <v>1.4690000000000001</v>
      </c>
      <c r="Z81" s="39">
        <v>1.097</v>
      </c>
      <c r="AA81" s="39">
        <v>0.47299999999999998</v>
      </c>
      <c r="AB81" s="39">
        <v>0.77800000000000002</v>
      </c>
      <c r="AC81" s="39">
        <v>0.14000000000000001</v>
      </c>
      <c r="AD81" s="39">
        <v>5.1999999999999998E-2</v>
      </c>
      <c r="AE81" s="39">
        <v>1.3420000000000001</v>
      </c>
      <c r="AF81" s="39">
        <v>0.88400000000000001</v>
      </c>
      <c r="AG81" s="39">
        <v>0.29399999999999998</v>
      </c>
      <c r="AH81" s="39">
        <v>0</v>
      </c>
      <c r="AI81" s="39">
        <v>0.52100000000000002</v>
      </c>
      <c r="AJ81" s="39">
        <v>0.67400000000000004</v>
      </c>
      <c r="AK81" s="39">
        <v>0.28599999999999998</v>
      </c>
      <c r="AL81" s="39">
        <v>0.35599999999999998</v>
      </c>
      <c r="AM81" s="39">
        <v>11.754</v>
      </c>
      <c r="AN81" s="39">
        <v>5.367</v>
      </c>
      <c r="AO81" s="39">
        <v>0</v>
      </c>
      <c r="AP81" s="39">
        <v>0</v>
      </c>
      <c r="AQ81" s="39">
        <v>1.5</v>
      </c>
      <c r="AR81" s="39">
        <v>0.621</v>
      </c>
      <c r="AS81" s="39">
        <v>3.5209999999999999</v>
      </c>
      <c r="AT81" s="39">
        <v>2.6640000000000001</v>
      </c>
      <c r="AU81" s="39">
        <v>2.5840000000000001</v>
      </c>
      <c r="AV81" s="39">
        <v>0.17100000000000001</v>
      </c>
      <c r="AW81" s="39">
        <v>1.657</v>
      </c>
      <c r="AX81" s="39">
        <v>0.14699999999999999</v>
      </c>
      <c r="AY81" s="39">
        <v>0.35599999999999998</v>
      </c>
      <c r="AZ81" s="39">
        <v>0.48199999999999998</v>
      </c>
      <c r="BA81" s="39">
        <v>1.6990000000000001</v>
      </c>
      <c r="BB81" s="39">
        <v>1.746</v>
      </c>
      <c r="BC81" s="39">
        <v>0</v>
      </c>
      <c r="BD81" s="39">
        <v>4.5999999999999999E-2</v>
      </c>
      <c r="BE81" s="39">
        <v>2.27</v>
      </c>
      <c r="BF81" s="39">
        <v>2.2730000000000001</v>
      </c>
      <c r="BG81" s="39">
        <v>0</v>
      </c>
      <c r="BH81" s="39">
        <v>3.274</v>
      </c>
      <c r="BI81" s="39">
        <v>0</v>
      </c>
      <c r="BJ81" s="39">
        <v>1.8129999999999999</v>
      </c>
      <c r="BK81" s="39">
        <v>0</v>
      </c>
    </row>
    <row r="82" spans="1:63" x14ac:dyDescent="0.2">
      <c r="A82" s="30">
        <f t="shared" si="12"/>
        <v>2019</v>
      </c>
      <c r="D82" s="30">
        <f t="shared" si="13"/>
        <v>0</v>
      </c>
      <c r="E82" s="30">
        <f t="shared" si="4"/>
        <v>50</v>
      </c>
      <c r="F82" s="30">
        <f t="shared" si="5"/>
        <v>50</v>
      </c>
      <c r="G82" s="30">
        <f t="shared" si="6"/>
        <v>9</v>
      </c>
      <c r="H82" s="30">
        <f t="shared" si="7"/>
        <v>0</v>
      </c>
      <c r="I82" s="30">
        <f t="shared" si="8"/>
        <v>0</v>
      </c>
      <c r="J82" s="30">
        <f t="shared" si="9"/>
        <v>0</v>
      </c>
      <c r="K82" s="30">
        <f t="shared" si="10"/>
        <v>0</v>
      </c>
      <c r="L82" s="30">
        <f t="shared" si="11"/>
        <v>7</v>
      </c>
      <c r="M82" s="38">
        <v>43647</v>
      </c>
      <c r="N82" s="39">
        <v>7.35</v>
      </c>
      <c r="O82" s="39">
        <v>1.3740000000000001</v>
      </c>
      <c r="P82" s="39">
        <v>10.199999999999999</v>
      </c>
      <c r="Q82" s="39">
        <v>3.2909999999999999</v>
      </c>
      <c r="R82" s="39">
        <v>3.1869999999999998</v>
      </c>
      <c r="S82" s="39">
        <v>10.050000000000001</v>
      </c>
      <c r="T82" s="39">
        <v>4.2880000000000003</v>
      </c>
      <c r="U82" s="39">
        <v>19.616</v>
      </c>
      <c r="V82" s="39">
        <v>2.5590000000000002</v>
      </c>
      <c r="W82" s="39">
        <v>7.1440000000000001</v>
      </c>
      <c r="X82" s="39">
        <v>5.9889999999999999</v>
      </c>
      <c r="Y82" s="39">
        <v>4.2210000000000001</v>
      </c>
      <c r="Z82" s="39">
        <v>2.6909999999999998</v>
      </c>
      <c r="AA82" s="39">
        <v>10.404999999999999</v>
      </c>
      <c r="AB82" s="39">
        <v>1.681</v>
      </c>
      <c r="AC82" s="39">
        <v>15.285</v>
      </c>
      <c r="AD82" s="39">
        <v>7.5810000000000004</v>
      </c>
      <c r="AE82" s="39">
        <v>13.374000000000001</v>
      </c>
      <c r="AF82" s="39">
        <v>5.0250000000000004</v>
      </c>
      <c r="AG82" s="39">
        <v>5.1609999999999996</v>
      </c>
      <c r="AH82" s="39">
        <v>4.2290000000000001</v>
      </c>
      <c r="AI82" s="39">
        <v>7.18</v>
      </c>
      <c r="AJ82" s="39">
        <v>6.2279999999999998</v>
      </c>
      <c r="AK82" s="39">
        <v>5.5019999999999998</v>
      </c>
      <c r="AL82" s="39">
        <v>4.1360000000000001</v>
      </c>
      <c r="AM82" s="39">
        <v>8.4450000000000003</v>
      </c>
      <c r="AN82" s="39">
        <v>6.9790000000000001</v>
      </c>
      <c r="AO82" s="39">
        <v>5.7169999999999996</v>
      </c>
      <c r="AP82" s="39">
        <v>1.155</v>
      </c>
      <c r="AQ82" s="39">
        <v>9.8379999999999992</v>
      </c>
      <c r="AR82" s="39">
        <v>19.61</v>
      </c>
      <c r="AS82" s="39">
        <v>2.423</v>
      </c>
      <c r="AT82" s="39">
        <v>2.8170000000000002</v>
      </c>
      <c r="AU82" s="39">
        <v>5.7329999999999997</v>
      </c>
      <c r="AV82" s="39">
        <v>5.6340000000000003</v>
      </c>
      <c r="AW82" s="39">
        <v>5.0960000000000001</v>
      </c>
      <c r="AX82" s="39">
        <v>4.899</v>
      </c>
      <c r="AY82" s="39">
        <v>2.8330000000000002</v>
      </c>
      <c r="AZ82" s="39">
        <v>17.844000000000001</v>
      </c>
      <c r="BA82" s="39">
        <v>1.3420000000000001</v>
      </c>
      <c r="BB82" s="39">
        <v>4.8899999999999997</v>
      </c>
      <c r="BC82" s="39">
        <v>8.3650000000000002</v>
      </c>
      <c r="BD82" s="39">
        <v>7.7450000000000001</v>
      </c>
      <c r="BE82" s="39">
        <v>2.266</v>
      </c>
      <c r="BF82" s="39">
        <v>5.9169999999999998</v>
      </c>
      <c r="BG82" s="39">
        <v>4.7119999999999997</v>
      </c>
      <c r="BH82" s="39">
        <v>10.352</v>
      </c>
      <c r="BI82" s="39">
        <v>4.24</v>
      </c>
      <c r="BJ82" s="39">
        <v>5.1020000000000003</v>
      </c>
      <c r="BK82" s="39">
        <v>4.7880000000000003</v>
      </c>
    </row>
    <row r="83" spans="1:63" x14ac:dyDescent="0.2">
      <c r="A83" s="30">
        <f t="shared" si="12"/>
        <v>2019</v>
      </c>
      <c r="D83" s="30">
        <f t="shared" si="13"/>
        <v>1</v>
      </c>
      <c r="E83" s="30">
        <f t="shared" si="4"/>
        <v>50</v>
      </c>
      <c r="F83" s="30">
        <f t="shared" si="5"/>
        <v>50</v>
      </c>
      <c r="G83" s="30">
        <f t="shared" si="6"/>
        <v>8</v>
      </c>
      <c r="H83" s="30">
        <f t="shared" si="7"/>
        <v>0</v>
      </c>
      <c r="I83" s="30">
        <f t="shared" si="8"/>
        <v>0</v>
      </c>
      <c r="J83" s="30">
        <f t="shared" si="9"/>
        <v>0</v>
      </c>
      <c r="K83" s="30">
        <f t="shared" si="10"/>
        <v>0</v>
      </c>
      <c r="L83" s="30">
        <f t="shared" si="11"/>
        <v>8</v>
      </c>
      <c r="M83" s="38">
        <v>43678</v>
      </c>
      <c r="N83" s="39">
        <v>3.5129999999999999</v>
      </c>
      <c r="O83" s="39">
        <v>4.3330000000000002</v>
      </c>
      <c r="P83" s="39">
        <v>2.0939999999999999</v>
      </c>
      <c r="Q83" s="39">
        <v>4.7549999999999999</v>
      </c>
      <c r="R83" s="39">
        <v>4.5190000000000001</v>
      </c>
      <c r="S83" s="39">
        <v>4.617</v>
      </c>
      <c r="T83" s="39">
        <v>6.242</v>
      </c>
      <c r="U83" s="39">
        <v>3.3</v>
      </c>
      <c r="V83" s="39">
        <v>6.5659999999999998</v>
      </c>
      <c r="W83" s="39">
        <v>2.77</v>
      </c>
      <c r="X83" s="39">
        <v>10.576000000000001</v>
      </c>
      <c r="Y83" s="39">
        <v>4.9390000000000001</v>
      </c>
      <c r="Z83" s="39">
        <v>5.7610000000000001</v>
      </c>
      <c r="AA83" s="39">
        <v>1.9490000000000001</v>
      </c>
      <c r="AB83" s="39">
        <v>7.8259999999999996</v>
      </c>
      <c r="AC83" s="39">
        <v>3.4860000000000002</v>
      </c>
      <c r="AD83" s="39">
        <v>6.9550000000000001</v>
      </c>
      <c r="AE83" s="39">
        <v>3.327</v>
      </c>
      <c r="AF83" s="39">
        <v>3.5590000000000002</v>
      </c>
      <c r="AG83" s="39">
        <v>4.9649999999999999</v>
      </c>
      <c r="AH83" s="39">
        <v>10.414</v>
      </c>
      <c r="AI83" s="39">
        <v>9.2810000000000006</v>
      </c>
      <c r="AJ83" s="39">
        <v>2.63</v>
      </c>
      <c r="AK83" s="39">
        <v>9.0419999999999998</v>
      </c>
      <c r="AL83" s="39">
        <v>8.1470000000000002</v>
      </c>
      <c r="AM83" s="39">
        <v>2.6030000000000002</v>
      </c>
      <c r="AN83" s="39">
        <v>9.9320000000000004</v>
      </c>
      <c r="AO83" s="39">
        <v>2.1160000000000001</v>
      </c>
      <c r="AP83" s="39">
        <v>11.079000000000001</v>
      </c>
      <c r="AQ83" s="39">
        <v>2.3769999999999998</v>
      </c>
      <c r="AR83" s="39">
        <v>9.77</v>
      </c>
      <c r="AS83" s="39">
        <v>2.13</v>
      </c>
      <c r="AT83" s="39">
        <v>2.5209999999999999</v>
      </c>
      <c r="AU83" s="39">
        <v>36.692999999999998</v>
      </c>
      <c r="AV83" s="39">
        <v>1.6879999999999999</v>
      </c>
      <c r="AW83" s="39">
        <v>9.1189999999999998</v>
      </c>
      <c r="AX83" s="39">
        <v>1.498</v>
      </c>
      <c r="AY83" s="39">
        <v>9.6050000000000004</v>
      </c>
      <c r="AZ83" s="39">
        <v>4.01</v>
      </c>
      <c r="BA83" s="39">
        <v>5.0869999999999997</v>
      </c>
      <c r="BB83" s="39">
        <v>3.9580000000000002</v>
      </c>
      <c r="BC83" s="39">
        <v>5.4649999999999999</v>
      </c>
      <c r="BD83" s="39">
        <v>10.768000000000001</v>
      </c>
      <c r="BE83" s="39">
        <v>3.956</v>
      </c>
      <c r="BF83" s="39">
        <v>12.441000000000001</v>
      </c>
      <c r="BG83" s="39">
        <v>3.7370000000000001</v>
      </c>
      <c r="BH83" s="39">
        <v>11.553000000000001</v>
      </c>
      <c r="BI83" s="39">
        <v>10.266999999999999</v>
      </c>
      <c r="BJ83" s="39">
        <v>6.8449999999999998</v>
      </c>
      <c r="BK83" s="39">
        <v>3.0750000000000002</v>
      </c>
    </row>
    <row r="84" spans="1:63" x14ac:dyDescent="0.2">
      <c r="A84" s="30">
        <f t="shared" si="12"/>
        <v>2019</v>
      </c>
      <c r="D84" s="30">
        <f t="shared" si="13"/>
        <v>1</v>
      </c>
      <c r="E84" s="30">
        <f t="shared" si="4"/>
        <v>49</v>
      </c>
      <c r="F84" s="30">
        <f t="shared" si="5"/>
        <v>42</v>
      </c>
      <c r="G84" s="30">
        <f t="shared" si="6"/>
        <v>7</v>
      </c>
      <c r="H84" s="30">
        <f t="shared" si="7"/>
        <v>0</v>
      </c>
      <c r="I84" s="30">
        <f t="shared" si="8"/>
        <v>0</v>
      </c>
      <c r="J84" s="30">
        <f t="shared" si="9"/>
        <v>0</v>
      </c>
      <c r="K84" s="30">
        <f t="shared" si="10"/>
        <v>0</v>
      </c>
      <c r="L84" s="30">
        <f t="shared" si="11"/>
        <v>9</v>
      </c>
      <c r="M84" s="38">
        <v>43709</v>
      </c>
      <c r="N84" s="39">
        <v>7.1669999999999998</v>
      </c>
      <c r="O84" s="39">
        <v>0.89200000000000002</v>
      </c>
      <c r="P84" s="39">
        <v>5.3810000000000002</v>
      </c>
      <c r="Q84" s="39">
        <v>1.6180000000000001</v>
      </c>
      <c r="R84" s="39">
        <v>10.041</v>
      </c>
      <c r="S84" s="39">
        <v>4.1000000000000002E-2</v>
      </c>
      <c r="T84" s="39">
        <v>8.8999999999999996E-2</v>
      </c>
      <c r="U84" s="39">
        <v>23.263000000000002</v>
      </c>
      <c r="V84" s="39">
        <v>3.706</v>
      </c>
      <c r="W84" s="39">
        <v>4.1829999999999998</v>
      </c>
      <c r="X84" s="39">
        <v>4.42</v>
      </c>
      <c r="Y84" s="39">
        <v>8.8719999999999999</v>
      </c>
      <c r="Z84" s="39">
        <v>2.984</v>
      </c>
      <c r="AA84" s="39">
        <v>5.47</v>
      </c>
      <c r="AB84" s="39">
        <v>10.736000000000001</v>
      </c>
      <c r="AC84" s="39">
        <v>2.5169999999999999</v>
      </c>
      <c r="AD84" s="39">
        <v>6.6109999999999998</v>
      </c>
      <c r="AE84" s="39">
        <v>3.2250000000000001</v>
      </c>
      <c r="AF84" s="39">
        <v>8.3010000000000002</v>
      </c>
      <c r="AG84" s="39">
        <v>3.569</v>
      </c>
      <c r="AH84" s="39">
        <v>1.6859999999999999</v>
      </c>
      <c r="AI84" s="39">
        <v>5.6219999999999999</v>
      </c>
      <c r="AJ84" s="39">
        <v>3.0000000000000001E-3</v>
      </c>
      <c r="AK84" s="39">
        <v>11.843</v>
      </c>
      <c r="AL84" s="39">
        <v>4.25</v>
      </c>
      <c r="AM84" s="39">
        <v>1.8480000000000001</v>
      </c>
      <c r="AN84" s="39">
        <v>2.1339999999999999</v>
      </c>
      <c r="AO84" s="39">
        <v>6.165</v>
      </c>
      <c r="AP84" s="39">
        <v>0.24299999999999999</v>
      </c>
      <c r="AQ84" s="39">
        <v>11.944000000000001</v>
      </c>
      <c r="AR84" s="39">
        <v>2.2309999999999999</v>
      </c>
      <c r="AS84" s="39">
        <v>5.9089999999999998</v>
      </c>
      <c r="AT84" s="39">
        <v>17.632000000000001</v>
      </c>
      <c r="AU84" s="39">
        <v>0</v>
      </c>
      <c r="AV84" s="39">
        <v>2.12</v>
      </c>
      <c r="AW84" s="39">
        <v>6.5640000000000001</v>
      </c>
      <c r="AX84" s="39">
        <v>4.234</v>
      </c>
      <c r="AY84" s="39">
        <v>3.49</v>
      </c>
      <c r="AZ84" s="39">
        <v>0.56399999999999995</v>
      </c>
      <c r="BA84" s="39">
        <v>8.73</v>
      </c>
      <c r="BB84" s="39">
        <v>2.222</v>
      </c>
      <c r="BC84" s="39">
        <v>4.6390000000000002</v>
      </c>
      <c r="BD84" s="39">
        <v>4.3330000000000002</v>
      </c>
      <c r="BE84" s="39">
        <v>3.6760000000000002</v>
      </c>
      <c r="BF84" s="39">
        <v>4.585</v>
      </c>
      <c r="BG84" s="39">
        <v>2.9820000000000002</v>
      </c>
      <c r="BH84" s="39">
        <v>0.8</v>
      </c>
      <c r="BI84" s="39">
        <v>30.234999999999999</v>
      </c>
      <c r="BJ84" s="39">
        <v>2.7280000000000002</v>
      </c>
      <c r="BK84" s="39">
        <v>9.4480000000000004</v>
      </c>
    </row>
    <row r="85" spans="1:63" x14ac:dyDescent="0.2">
      <c r="A85" s="30">
        <f t="shared" si="12"/>
        <v>2019</v>
      </c>
      <c r="D85" s="30">
        <f t="shared" si="13"/>
        <v>0</v>
      </c>
      <c r="E85" s="30">
        <f t="shared" si="4"/>
        <v>28</v>
      </c>
      <c r="F85" s="30">
        <f t="shared" si="5"/>
        <v>14</v>
      </c>
      <c r="G85" s="30">
        <f t="shared" si="6"/>
        <v>2</v>
      </c>
      <c r="H85" s="30">
        <f t="shared" si="7"/>
        <v>0</v>
      </c>
      <c r="I85" s="30">
        <f t="shared" si="8"/>
        <v>0</v>
      </c>
      <c r="J85" s="30">
        <f t="shared" si="9"/>
        <v>0</v>
      </c>
      <c r="K85" s="30">
        <f t="shared" si="10"/>
        <v>0</v>
      </c>
      <c r="L85" s="30">
        <f t="shared" si="11"/>
        <v>10</v>
      </c>
      <c r="M85" s="38">
        <v>43739</v>
      </c>
      <c r="N85" s="39">
        <v>1.226</v>
      </c>
      <c r="O85" s="39">
        <v>0</v>
      </c>
      <c r="P85" s="39">
        <v>0.16300000000000001</v>
      </c>
      <c r="Q85" s="39">
        <v>0</v>
      </c>
      <c r="R85" s="39">
        <v>1.5720000000000001</v>
      </c>
      <c r="S85" s="39">
        <v>0</v>
      </c>
      <c r="T85" s="39">
        <v>0</v>
      </c>
      <c r="U85" s="39">
        <v>14.151999999999999</v>
      </c>
      <c r="V85" s="39">
        <v>0</v>
      </c>
      <c r="W85" s="39">
        <v>1.1990000000000001</v>
      </c>
      <c r="X85" s="39">
        <v>0.376</v>
      </c>
      <c r="Y85" s="39">
        <v>0.997</v>
      </c>
      <c r="Z85" s="39">
        <v>0</v>
      </c>
      <c r="AA85" s="39">
        <v>0.95299999999999996</v>
      </c>
      <c r="AB85" s="39">
        <v>0</v>
      </c>
      <c r="AC85" s="39">
        <v>0</v>
      </c>
      <c r="AD85" s="39">
        <v>3.4980000000000002</v>
      </c>
      <c r="AE85" s="39">
        <v>0.19700000000000001</v>
      </c>
      <c r="AF85" s="39">
        <v>0</v>
      </c>
      <c r="AG85" s="39">
        <v>0.93500000000000005</v>
      </c>
      <c r="AH85" s="39">
        <v>0</v>
      </c>
      <c r="AI85" s="39">
        <v>0.72099999999999997</v>
      </c>
      <c r="AJ85" s="39">
        <v>0.21199999999999999</v>
      </c>
      <c r="AK85" s="39">
        <v>0</v>
      </c>
      <c r="AL85" s="39">
        <v>0.64</v>
      </c>
      <c r="AM85" s="39">
        <v>0</v>
      </c>
      <c r="AN85" s="39">
        <v>3.3839999999999999</v>
      </c>
      <c r="AO85" s="39">
        <v>1.819</v>
      </c>
      <c r="AP85" s="39">
        <v>0</v>
      </c>
      <c r="AQ85" s="39">
        <v>1.4610000000000001</v>
      </c>
      <c r="AR85" s="39">
        <v>0</v>
      </c>
      <c r="AS85" s="39">
        <v>0</v>
      </c>
      <c r="AT85" s="39">
        <v>0</v>
      </c>
      <c r="AU85" s="39">
        <v>1.3640000000000001</v>
      </c>
      <c r="AV85" s="39">
        <v>2.0710000000000002</v>
      </c>
      <c r="AW85" s="39">
        <v>0</v>
      </c>
      <c r="AX85" s="39">
        <v>1.61</v>
      </c>
      <c r="AY85" s="39">
        <v>0</v>
      </c>
      <c r="AZ85" s="39">
        <v>0.47599999999999998</v>
      </c>
      <c r="BA85" s="39">
        <v>0</v>
      </c>
      <c r="BB85" s="39">
        <v>0.505</v>
      </c>
      <c r="BC85" s="39">
        <v>0.10199999999999999</v>
      </c>
      <c r="BD85" s="39">
        <v>0</v>
      </c>
      <c r="BE85" s="39">
        <v>0.49199999999999999</v>
      </c>
      <c r="BF85" s="39">
        <v>11.862</v>
      </c>
      <c r="BG85" s="39">
        <v>1.948</v>
      </c>
      <c r="BH85" s="39">
        <v>0.40400000000000003</v>
      </c>
      <c r="BI85" s="39">
        <v>0</v>
      </c>
      <c r="BJ85" s="39">
        <v>1.026</v>
      </c>
      <c r="BK85" s="39">
        <v>0</v>
      </c>
    </row>
    <row r="86" spans="1:63" x14ac:dyDescent="0.2">
      <c r="A86" s="30">
        <f t="shared" si="12"/>
        <v>2019</v>
      </c>
      <c r="D86" s="30">
        <f t="shared" si="13"/>
        <v>0</v>
      </c>
      <c r="E86" s="30">
        <f t="shared" si="4"/>
        <v>8</v>
      </c>
      <c r="F86" s="30">
        <f t="shared" si="5"/>
        <v>0</v>
      </c>
      <c r="G86" s="30">
        <f t="shared" si="6"/>
        <v>0</v>
      </c>
      <c r="H86" s="30">
        <f t="shared" si="7"/>
        <v>0</v>
      </c>
      <c r="I86" s="30">
        <f t="shared" si="8"/>
        <v>0</v>
      </c>
      <c r="J86" s="30">
        <f t="shared" si="9"/>
        <v>0</v>
      </c>
      <c r="K86" s="30">
        <f t="shared" si="10"/>
        <v>0</v>
      </c>
      <c r="L86" s="30">
        <f t="shared" si="11"/>
        <v>11</v>
      </c>
      <c r="M86" s="38">
        <v>43770</v>
      </c>
      <c r="N86" s="39">
        <v>0</v>
      </c>
      <c r="O86" s="39">
        <v>0.47199999999999998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0.182</v>
      </c>
      <c r="AF86" s="39">
        <v>0.92300000000000004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0</v>
      </c>
      <c r="AN86" s="39">
        <v>0</v>
      </c>
      <c r="AO86" s="39">
        <v>0</v>
      </c>
      <c r="AP86" s="39">
        <v>0</v>
      </c>
      <c r="AQ86" s="39">
        <v>0</v>
      </c>
      <c r="AR86" s="39">
        <v>0</v>
      </c>
      <c r="AS86" s="39">
        <v>0.63500000000000001</v>
      </c>
      <c r="AT86" s="39">
        <v>0</v>
      </c>
      <c r="AU86" s="39">
        <v>0</v>
      </c>
      <c r="AV86" s="39">
        <v>0.59899999999999998</v>
      </c>
      <c r="AW86" s="39">
        <v>0</v>
      </c>
      <c r="AX86" s="39">
        <v>0</v>
      </c>
      <c r="AY86" s="39">
        <v>0.23300000000000001</v>
      </c>
      <c r="AZ86" s="39">
        <v>0</v>
      </c>
      <c r="BA86" s="39">
        <v>0</v>
      </c>
      <c r="BB86" s="39">
        <v>0</v>
      </c>
      <c r="BC86" s="39">
        <v>0</v>
      </c>
      <c r="BD86" s="39">
        <v>0.36</v>
      </c>
      <c r="BE86" s="39">
        <v>0</v>
      </c>
      <c r="BF86" s="39">
        <v>0</v>
      </c>
      <c r="BG86" s="39">
        <v>7.0999999999999994E-2</v>
      </c>
      <c r="BH86" s="39">
        <v>0</v>
      </c>
      <c r="BI86" s="39">
        <v>0</v>
      </c>
      <c r="BJ86" s="39">
        <v>0</v>
      </c>
      <c r="BK86" s="39">
        <v>0</v>
      </c>
    </row>
    <row r="87" spans="1:63" x14ac:dyDescent="0.2">
      <c r="A87" s="30">
        <f t="shared" si="12"/>
        <v>2019</v>
      </c>
      <c r="D87" s="30">
        <f t="shared" si="13"/>
        <v>0</v>
      </c>
      <c r="E87" s="30">
        <f t="shared" si="4"/>
        <v>18</v>
      </c>
      <c r="F87" s="30">
        <f t="shared" si="5"/>
        <v>6</v>
      </c>
      <c r="G87" s="30">
        <f t="shared" si="6"/>
        <v>0</v>
      </c>
      <c r="H87" s="30">
        <f t="shared" si="7"/>
        <v>0</v>
      </c>
      <c r="I87" s="30">
        <f t="shared" si="8"/>
        <v>0</v>
      </c>
      <c r="J87" s="30">
        <f t="shared" si="9"/>
        <v>0</v>
      </c>
      <c r="K87" s="30">
        <f t="shared" si="10"/>
        <v>0</v>
      </c>
      <c r="L87" s="30">
        <f t="shared" si="11"/>
        <v>12</v>
      </c>
      <c r="M87" s="38">
        <v>43800</v>
      </c>
      <c r="N87" s="39">
        <v>0.39600000000000002</v>
      </c>
      <c r="O87" s="39">
        <v>0</v>
      </c>
      <c r="P87" s="39">
        <v>0</v>
      </c>
      <c r="Q87" s="39">
        <v>0</v>
      </c>
      <c r="R87" s="39">
        <v>0</v>
      </c>
      <c r="S87" s="39">
        <v>0.11600000000000001</v>
      </c>
      <c r="T87" s="39">
        <v>0</v>
      </c>
      <c r="U87" s="39">
        <v>2.5999999999999999E-2</v>
      </c>
      <c r="V87" s="39">
        <v>0.65900000000000003</v>
      </c>
      <c r="W87" s="39">
        <v>0</v>
      </c>
      <c r="X87" s="39">
        <v>0</v>
      </c>
      <c r="Y87" s="39">
        <v>0.26400000000000001</v>
      </c>
      <c r="Z87" s="39">
        <v>0</v>
      </c>
      <c r="AA87" s="39">
        <v>0.28399999999999997</v>
      </c>
      <c r="AB87" s="39">
        <v>0</v>
      </c>
      <c r="AC87" s="39">
        <v>1.6990000000000001</v>
      </c>
      <c r="AD87" s="39">
        <v>0</v>
      </c>
      <c r="AE87" s="39">
        <v>0</v>
      </c>
      <c r="AF87" s="39">
        <v>0</v>
      </c>
      <c r="AG87" s="39">
        <v>5.0000000000000001E-3</v>
      </c>
      <c r="AH87" s="39">
        <v>0</v>
      </c>
      <c r="AI87" s="39">
        <v>0</v>
      </c>
      <c r="AJ87" s="39">
        <v>6.4950000000000001</v>
      </c>
      <c r="AK87" s="39">
        <v>0</v>
      </c>
      <c r="AL87" s="39">
        <v>1.0609999999999999</v>
      </c>
      <c r="AM87" s="39">
        <v>0</v>
      </c>
      <c r="AN87" s="39">
        <v>0</v>
      </c>
      <c r="AO87" s="39">
        <v>0</v>
      </c>
      <c r="AP87" s="39">
        <v>0</v>
      </c>
      <c r="AQ87" s="39">
        <v>0</v>
      </c>
      <c r="AR87" s="39">
        <v>0</v>
      </c>
      <c r="AS87" s="39">
        <v>0</v>
      </c>
      <c r="AT87" s="39">
        <v>0.02</v>
      </c>
      <c r="AU87" s="39">
        <v>0</v>
      </c>
      <c r="AV87" s="39">
        <v>0</v>
      </c>
      <c r="AW87" s="39">
        <v>0</v>
      </c>
      <c r="AX87" s="39">
        <v>0</v>
      </c>
      <c r="AY87" s="39">
        <v>0.98</v>
      </c>
      <c r="AZ87" s="39">
        <v>0.27700000000000002</v>
      </c>
      <c r="BA87" s="39">
        <v>0</v>
      </c>
      <c r="BB87" s="39">
        <v>2.1230000000000002</v>
      </c>
      <c r="BC87" s="39">
        <v>3.0000000000000001E-3</v>
      </c>
      <c r="BD87" s="39">
        <v>5.3079999999999998</v>
      </c>
      <c r="BE87" s="39">
        <v>0</v>
      </c>
      <c r="BF87" s="39">
        <v>1.0589999999999999</v>
      </c>
      <c r="BG87" s="39">
        <v>0</v>
      </c>
      <c r="BH87" s="39">
        <v>4.0000000000000001E-3</v>
      </c>
      <c r="BI87" s="39">
        <v>0</v>
      </c>
      <c r="BJ87" s="39">
        <v>0</v>
      </c>
      <c r="BK87" s="39">
        <v>0</v>
      </c>
    </row>
    <row r="88" spans="1:63" x14ac:dyDescent="0.2">
      <c r="A88" s="30">
        <f t="shared" si="12"/>
        <v>2020</v>
      </c>
      <c r="D88" s="30">
        <f t="shared" si="13"/>
        <v>1</v>
      </c>
      <c r="E88" s="30">
        <f t="shared" si="4"/>
        <v>31</v>
      </c>
      <c r="F88" s="30">
        <f t="shared" si="5"/>
        <v>24</v>
      </c>
      <c r="G88" s="30">
        <f t="shared" si="6"/>
        <v>3</v>
      </c>
      <c r="H88" s="30">
        <f t="shared" si="7"/>
        <v>0</v>
      </c>
      <c r="I88" s="30">
        <f t="shared" si="8"/>
        <v>0</v>
      </c>
      <c r="J88" s="30">
        <f t="shared" si="9"/>
        <v>0</v>
      </c>
      <c r="K88" s="30">
        <f t="shared" si="10"/>
        <v>0</v>
      </c>
      <c r="L88" s="30">
        <f t="shared" si="11"/>
        <v>1</v>
      </c>
      <c r="M88" s="38">
        <v>43831</v>
      </c>
      <c r="N88" s="39">
        <v>4.0039999999999996</v>
      </c>
      <c r="O88" s="39">
        <v>0</v>
      </c>
      <c r="P88" s="39">
        <v>1.3560000000000001</v>
      </c>
      <c r="Q88" s="39">
        <v>1.29</v>
      </c>
      <c r="R88" s="39">
        <v>0</v>
      </c>
      <c r="S88" s="39">
        <v>5.8659999999999997</v>
      </c>
      <c r="T88" s="39">
        <v>7.1260000000000003</v>
      </c>
      <c r="U88" s="39">
        <v>0</v>
      </c>
      <c r="V88" s="39">
        <v>0.75900000000000001</v>
      </c>
      <c r="W88" s="39">
        <v>0</v>
      </c>
      <c r="X88" s="39">
        <v>0</v>
      </c>
      <c r="Y88" s="39">
        <v>0.57799999999999996</v>
      </c>
      <c r="Z88" s="39">
        <v>0.65900000000000003</v>
      </c>
      <c r="AA88" s="39">
        <v>2.0209999999999999</v>
      </c>
      <c r="AB88" s="39">
        <v>0.16400000000000001</v>
      </c>
      <c r="AC88" s="39">
        <v>7.23</v>
      </c>
      <c r="AD88" s="39">
        <v>0</v>
      </c>
      <c r="AE88" s="39">
        <v>7.2220000000000004</v>
      </c>
      <c r="AF88" s="39">
        <v>7.6959999999999997</v>
      </c>
      <c r="AG88" s="39">
        <v>0</v>
      </c>
      <c r="AH88" s="39">
        <v>1.5269999999999999</v>
      </c>
      <c r="AI88" s="39">
        <v>21.521999999999998</v>
      </c>
      <c r="AJ88" s="39">
        <v>12.021000000000001</v>
      </c>
      <c r="AK88" s="39">
        <v>0</v>
      </c>
      <c r="AL88" s="39">
        <v>0</v>
      </c>
      <c r="AM88" s="39">
        <v>8.1470000000000002</v>
      </c>
      <c r="AN88" s="39">
        <v>0</v>
      </c>
      <c r="AO88" s="39">
        <v>41.106000000000002</v>
      </c>
      <c r="AP88" s="39">
        <v>1.768</v>
      </c>
      <c r="AQ88" s="39">
        <v>0</v>
      </c>
      <c r="AR88" s="39">
        <v>1.847</v>
      </c>
      <c r="AS88" s="39">
        <v>0.96799999999999997</v>
      </c>
      <c r="AT88" s="39">
        <v>3.355</v>
      </c>
      <c r="AU88" s="39">
        <v>0</v>
      </c>
      <c r="AV88" s="39">
        <v>4.548</v>
      </c>
      <c r="AW88" s="39">
        <v>0</v>
      </c>
      <c r="AX88" s="39">
        <v>6.5960000000000001</v>
      </c>
      <c r="AY88" s="39">
        <v>0</v>
      </c>
      <c r="AZ88" s="39">
        <v>0</v>
      </c>
      <c r="BA88" s="39">
        <v>7.1150000000000002</v>
      </c>
      <c r="BB88" s="39">
        <v>3.8740000000000001</v>
      </c>
      <c r="BC88" s="39">
        <v>0</v>
      </c>
      <c r="BD88" s="39">
        <v>1.4650000000000001</v>
      </c>
      <c r="BE88" s="39">
        <v>0</v>
      </c>
      <c r="BF88" s="39">
        <v>0</v>
      </c>
      <c r="BG88" s="39">
        <v>4.548</v>
      </c>
      <c r="BH88" s="39">
        <v>8.5999999999999993E-2</v>
      </c>
      <c r="BI88" s="39">
        <v>4.78</v>
      </c>
      <c r="BJ88" s="39">
        <v>0.23599999999999999</v>
      </c>
      <c r="BK88" s="39">
        <v>0</v>
      </c>
    </row>
    <row r="89" spans="1:63" x14ac:dyDescent="0.2">
      <c r="A89" s="30">
        <f t="shared" si="12"/>
        <v>2020</v>
      </c>
      <c r="D89" s="30">
        <f t="shared" si="13"/>
        <v>0</v>
      </c>
      <c r="E89" s="30">
        <f t="shared" si="4"/>
        <v>19</v>
      </c>
      <c r="F89" s="30">
        <f t="shared" si="5"/>
        <v>9</v>
      </c>
      <c r="G89" s="30">
        <f t="shared" si="6"/>
        <v>1</v>
      </c>
      <c r="H89" s="30">
        <f t="shared" si="7"/>
        <v>0</v>
      </c>
      <c r="I89" s="30">
        <f t="shared" si="8"/>
        <v>0</v>
      </c>
      <c r="J89" s="30">
        <f t="shared" si="9"/>
        <v>0</v>
      </c>
      <c r="K89" s="30">
        <f t="shared" si="10"/>
        <v>0</v>
      </c>
      <c r="L89" s="30">
        <f t="shared" si="11"/>
        <v>2</v>
      </c>
      <c r="M89" s="38">
        <v>43862</v>
      </c>
      <c r="N89" s="39">
        <v>0.19400000000000001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1.2949999999999999</v>
      </c>
      <c r="U89" s="39">
        <v>0</v>
      </c>
      <c r="V89" s="39">
        <v>2.6240000000000001</v>
      </c>
      <c r="W89" s="39">
        <v>0</v>
      </c>
      <c r="X89" s="39">
        <v>0.26200000000000001</v>
      </c>
      <c r="Y89" s="39">
        <v>0</v>
      </c>
      <c r="Z89" s="39">
        <v>0</v>
      </c>
      <c r="AA89" s="39">
        <v>5.5E-2</v>
      </c>
      <c r="AB89" s="39">
        <v>0.152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0.11899999999999999</v>
      </c>
      <c r="AJ89" s="39">
        <v>0</v>
      </c>
      <c r="AK89" s="39">
        <v>3.5720000000000001</v>
      </c>
      <c r="AL89" s="39">
        <v>0</v>
      </c>
      <c r="AM89" s="39">
        <v>0</v>
      </c>
      <c r="AN89" s="39">
        <v>0</v>
      </c>
      <c r="AO89" s="39">
        <v>2.113</v>
      </c>
      <c r="AP89" s="39">
        <v>2.7450000000000001</v>
      </c>
      <c r="AQ89" s="39">
        <v>0</v>
      </c>
      <c r="AR89" s="39">
        <v>0</v>
      </c>
      <c r="AS89" s="39">
        <v>0</v>
      </c>
      <c r="AT89" s="39">
        <v>0</v>
      </c>
      <c r="AU89" s="39">
        <v>1.411</v>
      </c>
      <c r="AV89" s="39">
        <v>5.1319999999999997</v>
      </c>
      <c r="AW89" s="39">
        <v>0</v>
      </c>
      <c r="AX89" s="39">
        <v>0</v>
      </c>
      <c r="AY89" s="39">
        <v>3.4180000000000001</v>
      </c>
      <c r="AZ89" s="39">
        <v>0</v>
      </c>
      <c r="BA89" s="39">
        <v>0</v>
      </c>
      <c r="BB89" s="39">
        <v>0</v>
      </c>
      <c r="BC89" s="39">
        <v>0.3</v>
      </c>
      <c r="BD89" s="39">
        <v>0</v>
      </c>
      <c r="BE89" s="39">
        <v>0.48199999999999998</v>
      </c>
      <c r="BF89" s="39">
        <v>0</v>
      </c>
      <c r="BG89" s="39">
        <v>10.288</v>
      </c>
      <c r="BH89" s="39">
        <v>0.52600000000000002</v>
      </c>
      <c r="BI89" s="39">
        <v>0.30199999999999999</v>
      </c>
      <c r="BJ89" s="39">
        <v>0</v>
      </c>
      <c r="BK89" s="39">
        <v>0.26100000000000001</v>
      </c>
    </row>
    <row r="90" spans="1:63" x14ac:dyDescent="0.2">
      <c r="A90" s="30">
        <f t="shared" si="12"/>
        <v>2020</v>
      </c>
      <c r="D90" s="30">
        <f t="shared" si="13"/>
        <v>0</v>
      </c>
      <c r="E90" s="30">
        <f t="shared" si="4"/>
        <v>6</v>
      </c>
      <c r="F90" s="30">
        <f t="shared" si="5"/>
        <v>1</v>
      </c>
      <c r="G90" s="30">
        <f t="shared" si="6"/>
        <v>0</v>
      </c>
      <c r="H90" s="30">
        <f t="shared" si="7"/>
        <v>0</v>
      </c>
      <c r="I90" s="30">
        <f t="shared" si="8"/>
        <v>0</v>
      </c>
      <c r="J90" s="30">
        <f t="shared" si="9"/>
        <v>0</v>
      </c>
      <c r="K90" s="30">
        <f t="shared" si="10"/>
        <v>0</v>
      </c>
      <c r="L90" s="30">
        <f t="shared" si="11"/>
        <v>3</v>
      </c>
      <c r="M90" s="38">
        <v>43891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0.99199999999999999</v>
      </c>
      <c r="V90" s="39">
        <v>0</v>
      </c>
      <c r="W90" s="39">
        <v>0</v>
      </c>
      <c r="X90" s="39">
        <v>0</v>
      </c>
      <c r="Y90" s="39">
        <v>0</v>
      </c>
      <c r="Z90" s="39">
        <v>1.02</v>
      </c>
      <c r="AA90" s="39">
        <v>0.312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0.70699999999999996</v>
      </c>
      <c r="BC90" s="39">
        <v>0</v>
      </c>
      <c r="BD90" s="39">
        <v>0.38200000000000001</v>
      </c>
      <c r="BE90" s="39">
        <v>0</v>
      </c>
      <c r="BF90" s="39">
        <v>0</v>
      </c>
      <c r="BG90" s="39">
        <v>0.28699999999999998</v>
      </c>
      <c r="BH90" s="39">
        <v>0</v>
      </c>
      <c r="BI90" s="39">
        <v>0</v>
      </c>
      <c r="BJ90" s="39">
        <v>0</v>
      </c>
      <c r="BK90" s="39">
        <v>0</v>
      </c>
    </row>
    <row r="91" spans="1:63" x14ac:dyDescent="0.2">
      <c r="A91" s="30">
        <f t="shared" si="12"/>
        <v>2020</v>
      </c>
      <c r="D91" s="30">
        <f t="shared" si="13"/>
        <v>0</v>
      </c>
      <c r="E91" s="30">
        <f t="shared" si="4"/>
        <v>3</v>
      </c>
      <c r="F91" s="30">
        <f t="shared" si="5"/>
        <v>2</v>
      </c>
      <c r="G91" s="30">
        <f t="shared" si="6"/>
        <v>0</v>
      </c>
      <c r="H91" s="30">
        <f t="shared" si="7"/>
        <v>0</v>
      </c>
      <c r="I91" s="30">
        <f t="shared" si="8"/>
        <v>0</v>
      </c>
      <c r="J91" s="30">
        <f t="shared" si="9"/>
        <v>0</v>
      </c>
      <c r="K91" s="30">
        <f t="shared" si="10"/>
        <v>0</v>
      </c>
      <c r="L91" s="30">
        <f t="shared" si="11"/>
        <v>4</v>
      </c>
      <c r="M91" s="38">
        <v>43922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0.26600000000000001</v>
      </c>
      <c r="AR91" s="39">
        <v>0</v>
      </c>
      <c r="AS91" s="39">
        <v>3.649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  <c r="BB91" s="39">
        <v>3.7040000000000002</v>
      </c>
      <c r="BC91" s="39">
        <v>0</v>
      </c>
      <c r="BD91" s="39">
        <v>0</v>
      </c>
      <c r="BE91" s="39">
        <v>0</v>
      </c>
      <c r="BF91" s="39">
        <v>0</v>
      </c>
      <c r="BG91" s="39">
        <v>0</v>
      </c>
      <c r="BH91" s="39">
        <v>0</v>
      </c>
      <c r="BI91" s="39">
        <v>0</v>
      </c>
      <c r="BJ91" s="39">
        <v>0</v>
      </c>
      <c r="BK91" s="39">
        <v>0</v>
      </c>
    </row>
    <row r="92" spans="1:63" x14ac:dyDescent="0.2">
      <c r="A92" s="30">
        <f t="shared" si="12"/>
        <v>2020</v>
      </c>
      <c r="D92" s="30">
        <f t="shared" si="13"/>
        <v>0</v>
      </c>
      <c r="E92" s="30">
        <f t="shared" ref="E92:E155" si="14">COUNTIF($N92:$BK92,"&gt;0")</f>
        <v>8</v>
      </c>
      <c r="F92" s="30">
        <f t="shared" ref="F92:F155" si="15">COUNTIF($N92:$BK92,"&gt;1")</f>
        <v>1</v>
      </c>
      <c r="G92" s="30">
        <f t="shared" ref="G92:G155" si="16">COUNTIF($N92:$BK92,"&gt;10")</f>
        <v>0</v>
      </c>
      <c r="H92" s="30">
        <f t="shared" ref="H92:H155" si="17">COUNTIF($N92:$BK92,"&gt;50")</f>
        <v>0</v>
      </c>
      <c r="I92" s="30">
        <f t="shared" ref="I92:I155" si="18">COUNTIF($N92:$BK92,"&gt;100")</f>
        <v>0</v>
      </c>
      <c r="J92" s="30">
        <f t="shared" ref="J92:J155" si="19">COUNTIF($N92:$BK92,"&gt;500")</f>
        <v>0</v>
      </c>
      <c r="K92" s="30">
        <f t="shared" ref="K92:K155" si="20">COUNTIF($N92:$BK92,"&gt;1000")</f>
        <v>0</v>
      </c>
      <c r="L92" s="30">
        <f t="shared" ref="L92:L155" si="21">MONTH(M92)</f>
        <v>5</v>
      </c>
      <c r="M92" s="38">
        <v>43952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0.30499999999999999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0.254</v>
      </c>
      <c r="AD92" s="39">
        <v>0</v>
      </c>
      <c r="AE92" s="39">
        <v>0</v>
      </c>
      <c r="AF92" s="39">
        <v>0</v>
      </c>
      <c r="AG92" s="39">
        <v>0</v>
      </c>
      <c r="AH92" s="39">
        <v>0.71899999999999997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0.58499999999999996</v>
      </c>
      <c r="AT92" s="39">
        <v>0.89600000000000002</v>
      </c>
      <c r="AU92" s="39">
        <v>0</v>
      </c>
      <c r="AV92" s="39">
        <v>0</v>
      </c>
      <c r="AW92" s="39">
        <v>0</v>
      </c>
      <c r="AX92" s="39">
        <v>0</v>
      </c>
      <c r="AY92" s="39">
        <v>0.104</v>
      </c>
      <c r="AZ92" s="39">
        <v>0</v>
      </c>
      <c r="BA92" s="39">
        <v>0</v>
      </c>
      <c r="BB92" s="39">
        <v>0</v>
      </c>
      <c r="BC92" s="39">
        <v>1.5660000000000001</v>
      </c>
      <c r="BD92" s="39">
        <v>0</v>
      </c>
      <c r="BE92" s="39">
        <v>0</v>
      </c>
      <c r="BF92" s="39">
        <v>0</v>
      </c>
      <c r="BG92" s="39">
        <v>0</v>
      </c>
      <c r="BH92" s="39">
        <v>5.1999999999999998E-2</v>
      </c>
      <c r="BI92" s="39">
        <v>0</v>
      </c>
      <c r="BJ92" s="39">
        <v>0</v>
      </c>
      <c r="BK92" s="39">
        <v>0</v>
      </c>
    </row>
    <row r="93" spans="1:63" x14ac:dyDescent="0.2">
      <c r="A93" s="30">
        <f t="shared" ref="A93:A156" si="22">YEAR(M93)</f>
        <v>2020</v>
      </c>
      <c r="D93" s="30">
        <f t="shared" ref="D93:D156" si="23">COUNTIF(N93:BK93,"&gt;25")</f>
        <v>0</v>
      </c>
      <c r="E93" s="30">
        <f t="shared" si="14"/>
        <v>28</v>
      </c>
      <c r="F93" s="30">
        <f t="shared" si="15"/>
        <v>5</v>
      </c>
      <c r="G93" s="30">
        <f t="shared" si="16"/>
        <v>0</v>
      </c>
      <c r="H93" s="30">
        <f t="shared" si="17"/>
        <v>0</v>
      </c>
      <c r="I93" s="30">
        <f t="shared" si="18"/>
        <v>0</v>
      </c>
      <c r="J93" s="30">
        <f t="shared" si="19"/>
        <v>0</v>
      </c>
      <c r="K93" s="30">
        <f t="shared" si="20"/>
        <v>0</v>
      </c>
      <c r="L93" s="30">
        <f t="shared" si="21"/>
        <v>6</v>
      </c>
      <c r="M93" s="38">
        <v>43983</v>
      </c>
      <c r="N93" s="39">
        <v>0</v>
      </c>
      <c r="O93" s="39">
        <v>0.39</v>
      </c>
      <c r="P93" s="39">
        <v>0.72199999999999998</v>
      </c>
      <c r="Q93" s="39">
        <v>0</v>
      </c>
      <c r="R93" s="39">
        <v>0</v>
      </c>
      <c r="S93" s="39">
        <v>0</v>
      </c>
      <c r="T93" s="39">
        <v>1.2809999999999999</v>
      </c>
      <c r="U93" s="39">
        <v>0</v>
      </c>
      <c r="V93" s="39">
        <v>0.66</v>
      </c>
      <c r="W93" s="39">
        <v>0</v>
      </c>
      <c r="X93" s="39">
        <v>0.621</v>
      </c>
      <c r="Y93" s="39">
        <v>0</v>
      </c>
      <c r="Z93" s="39">
        <v>0</v>
      </c>
      <c r="AA93" s="39">
        <v>5.1999999999999998E-2</v>
      </c>
      <c r="AB93" s="39">
        <v>0.52400000000000002</v>
      </c>
      <c r="AC93" s="39">
        <v>0.35899999999999999</v>
      </c>
      <c r="AD93" s="39">
        <v>0</v>
      </c>
      <c r="AE93" s="39">
        <v>0.49399999999999999</v>
      </c>
      <c r="AF93" s="39">
        <v>0.30199999999999999</v>
      </c>
      <c r="AG93" s="39">
        <v>0</v>
      </c>
      <c r="AH93" s="39">
        <v>6.4000000000000001E-2</v>
      </c>
      <c r="AI93" s="39">
        <v>0.182</v>
      </c>
      <c r="AJ93" s="39">
        <v>0</v>
      </c>
      <c r="AK93" s="39">
        <v>1.3340000000000001</v>
      </c>
      <c r="AL93" s="39">
        <v>0.15</v>
      </c>
      <c r="AM93" s="39">
        <v>1.1120000000000001</v>
      </c>
      <c r="AN93" s="39">
        <v>0.48399999999999999</v>
      </c>
      <c r="AO93" s="39">
        <v>0.151</v>
      </c>
      <c r="AP93" s="39">
        <v>0.182</v>
      </c>
      <c r="AQ93" s="39">
        <v>0</v>
      </c>
      <c r="AR93" s="39">
        <v>0</v>
      </c>
      <c r="AS93" s="39">
        <v>9.4E-2</v>
      </c>
      <c r="AT93" s="39">
        <v>0.314</v>
      </c>
      <c r="AU93" s="39">
        <v>1.2270000000000001</v>
      </c>
      <c r="AV93" s="39">
        <v>1.036</v>
      </c>
      <c r="AW93" s="39">
        <v>0</v>
      </c>
      <c r="AX93" s="39">
        <v>0</v>
      </c>
      <c r="AY93" s="39">
        <v>0</v>
      </c>
      <c r="AZ93" s="39">
        <v>0</v>
      </c>
      <c r="BA93" s="39">
        <v>0.376</v>
      </c>
      <c r="BB93" s="39">
        <v>2.9000000000000001E-2</v>
      </c>
      <c r="BC93" s="39">
        <v>0.64200000000000002</v>
      </c>
      <c r="BD93" s="39">
        <v>0</v>
      </c>
      <c r="BE93" s="39">
        <v>0.73399999999999999</v>
      </c>
      <c r="BF93" s="39">
        <v>0</v>
      </c>
      <c r="BG93" s="39">
        <v>5.5E-2</v>
      </c>
      <c r="BH93" s="39">
        <v>4.2999999999999997E-2</v>
      </c>
      <c r="BI93" s="39">
        <v>0</v>
      </c>
      <c r="BJ93" s="39">
        <v>0</v>
      </c>
      <c r="BK93" s="39">
        <v>0</v>
      </c>
    </row>
    <row r="94" spans="1:63" x14ac:dyDescent="0.2">
      <c r="A94" s="30">
        <f t="shared" si="22"/>
        <v>2020</v>
      </c>
      <c r="D94" s="30">
        <f t="shared" si="23"/>
        <v>20</v>
      </c>
      <c r="E94" s="30">
        <f t="shared" si="14"/>
        <v>50</v>
      </c>
      <c r="F94" s="30">
        <f t="shared" si="15"/>
        <v>50</v>
      </c>
      <c r="G94" s="30">
        <f t="shared" si="16"/>
        <v>34</v>
      </c>
      <c r="H94" s="30">
        <f t="shared" si="17"/>
        <v>2</v>
      </c>
      <c r="I94" s="30">
        <f t="shared" si="18"/>
        <v>0</v>
      </c>
      <c r="J94" s="30">
        <f t="shared" si="19"/>
        <v>0</v>
      </c>
      <c r="K94" s="30">
        <f t="shared" si="20"/>
        <v>0</v>
      </c>
      <c r="L94" s="30">
        <f t="shared" si="21"/>
        <v>7</v>
      </c>
      <c r="M94" s="38">
        <v>44013</v>
      </c>
      <c r="N94" s="39">
        <v>34.625999999999998</v>
      </c>
      <c r="O94" s="39">
        <v>8.298</v>
      </c>
      <c r="P94" s="39">
        <v>35.860999999999997</v>
      </c>
      <c r="Q94" s="39">
        <v>7.88</v>
      </c>
      <c r="R94" s="39">
        <v>6.125</v>
      </c>
      <c r="S94" s="39">
        <v>42.246000000000002</v>
      </c>
      <c r="T94" s="39">
        <v>51.045000000000002</v>
      </c>
      <c r="U94" s="39">
        <v>2.544</v>
      </c>
      <c r="V94" s="39">
        <v>25.42</v>
      </c>
      <c r="W94" s="39">
        <v>14.475</v>
      </c>
      <c r="X94" s="39">
        <v>50.753</v>
      </c>
      <c r="Y94" s="39">
        <v>2.843</v>
      </c>
      <c r="Z94" s="39">
        <v>37.326000000000001</v>
      </c>
      <c r="AA94" s="39">
        <v>5.1779999999999999</v>
      </c>
      <c r="AB94" s="39">
        <v>25.373000000000001</v>
      </c>
      <c r="AC94" s="39">
        <v>10.932</v>
      </c>
      <c r="AD94" s="39">
        <v>14.454000000000001</v>
      </c>
      <c r="AE94" s="39">
        <v>18.966999999999999</v>
      </c>
      <c r="AF94" s="39">
        <v>48.59</v>
      </c>
      <c r="AG94" s="39">
        <v>2.5489999999999999</v>
      </c>
      <c r="AH94" s="39">
        <v>31.940999999999999</v>
      </c>
      <c r="AI94" s="39">
        <v>7.8150000000000004</v>
      </c>
      <c r="AJ94" s="39">
        <v>37.814999999999998</v>
      </c>
      <c r="AK94" s="39">
        <v>4.4800000000000004</v>
      </c>
      <c r="AL94" s="39">
        <v>7.6379999999999999</v>
      </c>
      <c r="AM94" s="39">
        <v>33.311999999999998</v>
      </c>
      <c r="AN94" s="39">
        <v>19.756</v>
      </c>
      <c r="AO94" s="39">
        <v>16.594000000000001</v>
      </c>
      <c r="AP94" s="39">
        <v>3.6840000000000002</v>
      </c>
      <c r="AQ94" s="39">
        <v>43.070999999999998</v>
      </c>
      <c r="AR94" s="39">
        <v>6.6589999999999998</v>
      </c>
      <c r="AS94" s="39">
        <v>35.715000000000003</v>
      </c>
      <c r="AT94" s="39">
        <v>27.533999999999999</v>
      </c>
      <c r="AU94" s="39">
        <v>8.1829999999999998</v>
      </c>
      <c r="AV94" s="39">
        <v>19.23</v>
      </c>
      <c r="AW94" s="39">
        <v>17.242000000000001</v>
      </c>
      <c r="AX94" s="39">
        <v>23.690999999999999</v>
      </c>
      <c r="AY94" s="39">
        <v>14.037000000000001</v>
      </c>
      <c r="AZ94" s="39">
        <v>10.622</v>
      </c>
      <c r="BA94" s="39">
        <v>26.84</v>
      </c>
      <c r="BB94" s="39">
        <v>14.353</v>
      </c>
      <c r="BC94" s="39">
        <v>23.120999999999999</v>
      </c>
      <c r="BD94" s="39">
        <v>31.26</v>
      </c>
      <c r="BE94" s="39">
        <v>6.4429999999999996</v>
      </c>
      <c r="BF94" s="39">
        <v>26.509</v>
      </c>
      <c r="BG94" s="39">
        <v>12.319000000000001</v>
      </c>
      <c r="BH94" s="39">
        <v>8.3290000000000006</v>
      </c>
      <c r="BI94" s="39">
        <v>30.539000000000001</v>
      </c>
      <c r="BJ94" s="39">
        <v>32.76</v>
      </c>
      <c r="BK94" s="39">
        <v>8.0630000000000006</v>
      </c>
    </row>
    <row r="95" spans="1:63" x14ac:dyDescent="0.2">
      <c r="A95" s="30">
        <f t="shared" si="22"/>
        <v>2020</v>
      </c>
      <c r="D95" s="30">
        <f t="shared" si="23"/>
        <v>0</v>
      </c>
      <c r="E95" s="30">
        <f t="shared" si="14"/>
        <v>50</v>
      </c>
      <c r="F95" s="30">
        <f t="shared" si="15"/>
        <v>46</v>
      </c>
      <c r="G95" s="30">
        <f t="shared" si="16"/>
        <v>5</v>
      </c>
      <c r="H95" s="30">
        <f t="shared" si="17"/>
        <v>0</v>
      </c>
      <c r="I95" s="30">
        <f t="shared" si="18"/>
        <v>0</v>
      </c>
      <c r="J95" s="30">
        <f t="shared" si="19"/>
        <v>0</v>
      </c>
      <c r="K95" s="30">
        <f t="shared" si="20"/>
        <v>0</v>
      </c>
      <c r="L95" s="30">
        <f t="shared" si="21"/>
        <v>8</v>
      </c>
      <c r="M95" s="38">
        <v>44044</v>
      </c>
      <c r="N95" s="39">
        <v>1.764</v>
      </c>
      <c r="O95" s="39">
        <v>3.6459999999999999</v>
      </c>
      <c r="P95" s="39">
        <v>4.2709999999999999</v>
      </c>
      <c r="Q95" s="39">
        <v>2.0379999999999998</v>
      </c>
      <c r="R95" s="39">
        <v>0.82399999999999995</v>
      </c>
      <c r="S95" s="39">
        <v>5.4850000000000003</v>
      </c>
      <c r="T95" s="39">
        <v>7.3220000000000001</v>
      </c>
      <c r="U95" s="39">
        <v>1.5369999999999999</v>
      </c>
      <c r="V95" s="39">
        <v>4.0279999999999996</v>
      </c>
      <c r="W95" s="39">
        <v>4.1459999999999999</v>
      </c>
      <c r="X95" s="39">
        <v>0.75800000000000001</v>
      </c>
      <c r="Y95" s="39">
        <v>18.088999999999999</v>
      </c>
      <c r="Z95" s="39">
        <v>13.813000000000001</v>
      </c>
      <c r="AA95" s="39">
        <v>0.61699999999999999</v>
      </c>
      <c r="AB95" s="39">
        <v>1.534</v>
      </c>
      <c r="AC95" s="39">
        <v>6.1829999999999998</v>
      </c>
      <c r="AD95" s="39">
        <v>5.3239999999999998</v>
      </c>
      <c r="AE95" s="39">
        <v>0.19</v>
      </c>
      <c r="AF95" s="39">
        <v>2.3530000000000002</v>
      </c>
      <c r="AG95" s="39">
        <v>5.282</v>
      </c>
      <c r="AH95" s="39">
        <v>13.351000000000001</v>
      </c>
      <c r="AI95" s="39">
        <v>5.8449999999999998</v>
      </c>
      <c r="AJ95" s="39">
        <v>2.0259999999999998</v>
      </c>
      <c r="AK95" s="39">
        <v>5.2279999999999998</v>
      </c>
      <c r="AL95" s="39">
        <v>5.0759999999999996</v>
      </c>
      <c r="AM95" s="39">
        <v>2.2130000000000001</v>
      </c>
      <c r="AN95" s="39">
        <v>4.8099999999999996</v>
      </c>
      <c r="AO95" s="39">
        <v>1.4810000000000001</v>
      </c>
      <c r="AP95" s="39">
        <v>2.2789999999999999</v>
      </c>
      <c r="AQ95" s="39">
        <v>4.367</v>
      </c>
      <c r="AR95" s="39">
        <v>2.4780000000000002</v>
      </c>
      <c r="AS95" s="39">
        <v>8.4309999999999992</v>
      </c>
      <c r="AT95" s="39">
        <v>4.1779999999999999</v>
      </c>
      <c r="AU95" s="39">
        <v>13.241</v>
      </c>
      <c r="AV95" s="39">
        <v>2.419</v>
      </c>
      <c r="AW95" s="39">
        <v>3.9239999999999999</v>
      </c>
      <c r="AX95" s="39">
        <v>4.7779999999999996</v>
      </c>
      <c r="AY95" s="39">
        <v>2.2080000000000002</v>
      </c>
      <c r="AZ95" s="39">
        <v>6.883</v>
      </c>
      <c r="BA95" s="39">
        <v>1.8480000000000001</v>
      </c>
      <c r="BB95" s="39">
        <v>2.9420000000000002</v>
      </c>
      <c r="BC95" s="39">
        <v>3.3679999999999999</v>
      </c>
      <c r="BD95" s="39">
        <v>3.282</v>
      </c>
      <c r="BE95" s="39">
        <v>1.9430000000000001</v>
      </c>
      <c r="BF95" s="39">
        <v>3.262</v>
      </c>
      <c r="BG95" s="39">
        <v>3.653</v>
      </c>
      <c r="BH95" s="39">
        <v>15.968</v>
      </c>
      <c r="BI95" s="39">
        <v>2.5219999999999998</v>
      </c>
      <c r="BJ95" s="39">
        <v>1.044</v>
      </c>
      <c r="BK95" s="39">
        <v>3.0529999999999999</v>
      </c>
    </row>
    <row r="96" spans="1:63" x14ac:dyDescent="0.2">
      <c r="A96" s="30">
        <f t="shared" si="22"/>
        <v>2020</v>
      </c>
      <c r="D96" s="30">
        <f t="shared" si="23"/>
        <v>2</v>
      </c>
      <c r="E96" s="30">
        <f t="shared" si="14"/>
        <v>48</v>
      </c>
      <c r="F96" s="30">
        <f t="shared" si="15"/>
        <v>36</v>
      </c>
      <c r="G96" s="30">
        <f t="shared" si="16"/>
        <v>6</v>
      </c>
      <c r="H96" s="30">
        <f t="shared" si="17"/>
        <v>0</v>
      </c>
      <c r="I96" s="30">
        <f t="shared" si="18"/>
        <v>0</v>
      </c>
      <c r="J96" s="30">
        <f t="shared" si="19"/>
        <v>0</v>
      </c>
      <c r="K96" s="30">
        <f t="shared" si="20"/>
        <v>0</v>
      </c>
      <c r="L96" s="30">
        <f t="shared" si="21"/>
        <v>9</v>
      </c>
      <c r="M96" s="38">
        <v>44075</v>
      </c>
      <c r="N96" s="39">
        <v>2.9540000000000002</v>
      </c>
      <c r="O96" s="39">
        <v>3.2280000000000002</v>
      </c>
      <c r="P96" s="39">
        <v>1.02</v>
      </c>
      <c r="Q96" s="39">
        <v>2.694</v>
      </c>
      <c r="R96" s="39">
        <v>4.4989999999999997</v>
      </c>
      <c r="S96" s="39">
        <v>0.72899999999999998</v>
      </c>
      <c r="T96" s="39">
        <v>6.2880000000000003</v>
      </c>
      <c r="U96" s="39">
        <v>16.478000000000002</v>
      </c>
      <c r="V96" s="39">
        <v>3.4140000000000001</v>
      </c>
      <c r="W96" s="39">
        <v>5.0449999999999999</v>
      </c>
      <c r="X96" s="39">
        <v>0.63200000000000001</v>
      </c>
      <c r="Y96" s="39">
        <v>3.786</v>
      </c>
      <c r="Z96" s="39">
        <v>11.138</v>
      </c>
      <c r="AA96" s="39">
        <v>0</v>
      </c>
      <c r="AB96" s="39">
        <v>1.4379999999999999</v>
      </c>
      <c r="AC96" s="39">
        <v>3.5249999999999999</v>
      </c>
      <c r="AD96" s="39">
        <v>0.60499999999999998</v>
      </c>
      <c r="AE96" s="39">
        <v>4.1349999999999998</v>
      </c>
      <c r="AF96" s="39">
        <v>0.71299999999999997</v>
      </c>
      <c r="AG96" s="39">
        <v>4.1900000000000004</v>
      </c>
      <c r="AH96" s="39">
        <v>8.3729999999999993</v>
      </c>
      <c r="AI96" s="39">
        <v>0.20899999999999999</v>
      </c>
      <c r="AJ96" s="39">
        <v>0</v>
      </c>
      <c r="AK96" s="39">
        <v>9.4459999999999997</v>
      </c>
      <c r="AL96" s="39">
        <v>30.097999999999999</v>
      </c>
      <c r="AM96" s="39">
        <v>0.95</v>
      </c>
      <c r="AN96" s="39">
        <v>5.133</v>
      </c>
      <c r="AO96" s="39">
        <v>0.32200000000000001</v>
      </c>
      <c r="AP96" s="39">
        <v>2.117</v>
      </c>
      <c r="AQ96" s="39">
        <v>1.7689999999999999</v>
      </c>
      <c r="AR96" s="39">
        <v>0.92400000000000004</v>
      </c>
      <c r="AS96" s="39">
        <v>2.7240000000000002</v>
      </c>
      <c r="AT96" s="39">
        <v>4.2069999999999999</v>
      </c>
      <c r="AU96" s="39">
        <v>2.3919999999999999</v>
      </c>
      <c r="AV96" s="39">
        <v>2.161</v>
      </c>
      <c r="AW96" s="39">
        <v>1.1000000000000001</v>
      </c>
      <c r="AX96" s="39">
        <v>3.1080000000000001</v>
      </c>
      <c r="AY96" s="39">
        <v>2.1739999999999999</v>
      </c>
      <c r="AZ96" s="39">
        <v>0.23100000000000001</v>
      </c>
      <c r="BA96" s="39">
        <v>0.57699999999999996</v>
      </c>
      <c r="BB96" s="39">
        <v>14.476000000000001</v>
      </c>
      <c r="BC96" s="39">
        <v>2.4670000000000001</v>
      </c>
      <c r="BD96" s="39">
        <v>2.5099999999999998</v>
      </c>
      <c r="BE96" s="39">
        <v>4.0679999999999996</v>
      </c>
      <c r="BF96" s="39">
        <v>0.10199999999999999</v>
      </c>
      <c r="BG96" s="39">
        <v>3.3090000000000002</v>
      </c>
      <c r="BH96" s="39">
        <v>3.5739999999999998</v>
      </c>
      <c r="BI96" s="39">
        <v>26.03</v>
      </c>
      <c r="BJ96" s="39">
        <v>21.972000000000001</v>
      </c>
      <c r="BK96" s="39">
        <v>0.33100000000000002</v>
      </c>
    </row>
    <row r="97" spans="1:63" x14ac:dyDescent="0.2">
      <c r="A97" s="30">
        <f t="shared" si="22"/>
        <v>2020</v>
      </c>
      <c r="D97" s="30">
        <f t="shared" si="23"/>
        <v>0</v>
      </c>
      <c r="E97" s="30">
        <f t="shared" si="14"/>
        <v>30</v>
      </c>
      <c r="F97" s="30">
        <f t="shared" si="15"/>
        <v>14</v>
      </c>
      <c r="G97" s="30">
        <f t="shared" si="16"/>
        <v>1</v>
      </c>
      <c r="H97" s="30">
        <f t="shared" si="17"/>
        <v>0</v>
      </c>
      <c r="I97" s="30">
        <f t="shared" si="18"/>
        <v>0</v>
      </c>
      <c r="J97" s="30">
        <f t="shared" si="19"/>
        <v>0</v>
      </c>
      <c r="K97" s="30">
        <f t="shared" si="20"/>
        <v>0</v>
      </c>
      <c r="L97" s="30">
        <f t="shared" si="21"/>
        <v>10</v>
      </c>
      <c r="M97" s="38">
        <v>44105</v>
      </c>
      <c r="N97" s="39">
        <v>1.0309999999999999</v>
      </c>
      <c r="O97" s="39">
        <v>2.7E-2</v>
      </c>
      <c r="P97" s="39">
        <v>0</v>
      </c>
      <c r="Q97" s="39">
        <v>0.14499999999999999</v>
      </c>
      <c r="R97" s="39">
        <v>6.4240000000000004</v>
      </c>
      <c r="S97" s="39">
        <v>0</v>
      </c>
      <c r="T97" s="39">
        <v>0</v>
      </c>
      <c r="U97" s="39">
        <v>23.449000000000002</v>
      </c>
      <c r="V97" s="39">
        <v>0.69399999999999995</v>
      </c>
      <c r="W97" s="39">
        <v>0</v>
      </c>
      <c r="X97" s="39">
        <v>0</v>
      </c>
      <c r="Y97" s="39">
        <v>0.44600000000000001</v>
      </c>
      <c r="Z97" s="39">
        <v>0.16900000000000001</v>
      </c>
      <c r="AA97" s="39">
        <v>0</v>
      </c>
      <c r="AB97" s="39">
        <v>2.3769999999999998</v>
      </c>
      <c r="AC97" s="39">
        <v>0</v>
      </c>
      <c r="AD97" s="39">
        <v>5.2549999999999999</v>
      </c>
      <c r="AE97" s="39">
        <v>0</v>
      </c>
      <c r="AF97" s="39">
        <v>0.42299999999999999</v>
      </c>
      <c r="AG97" s="39">
        <v>2.2320000000000002</v>
      </c>
      <c r="AH97" s="39">
        <v>0</v>
      </c>
      <c r="AI97" s="39">
        <v>0</v>
      </c>
      <c r="AJ97" s="39">
        <v>1.4219999999999999</v>
      </c>
      <c r="AK97" s="39">
        <v>0</v>
      </c>
      <c r="AL97" s="39">
        <v>0.92300000000000004</v>
      </c>
      <c r="AM97" s="39">
        <v>0</v>
      </c>
      <c r="AN97" s="39">
        <v>7.0039999999999996</v>
      </c>
      <c r="AO97" s="39">
        <v>1.272</v>
      </c>
      <c r="AP97" s="39">
        <v>0.63</v>
      </c>
      <c r="AQ97" s="39">
        <v>1.3080000000000001</v>
      </c>
      <c r="AR97" s="39">
        <v>1.3660000000000001</v>
      </c>
      <c r="AS97" s="39">
        <v>0</v>
      </c>
      <c r="AT97" s="39">
        <v>2.4420000000000002</v>
      </c>
      <c r="AU97" s="39">
        <v>0</v>
      </c>
      <c r="AV97" s="39">
        <v>5.7000000000000002E-2</v>
      </c>
      <c r="AW97" s="39">
        <v>0.53900000000000003</v>
      </c>
      <c r="AX97" s="39">
        <v>0</v>
      </c>
      <c r="AY97" s="39">
        <v>0.439</v>
      </c>
      <c r="AZ97" s="39">
        <v>0.92700000000000005</v>
      </c>
      <c r="BA97" s="39">
        <v>0</v>
      </c>
      <c r="BB97" s="39">
        <v>0</v>
      </c>
      <c r="BC97" s="39">
        <v>0</v>
      </c>
      <c r="BD97" s="39">
        <v>0</v>
      </c>
      <c r="BE97" s="39">
        <v>9.1880000000000006</v>
      </c>
      <c r="BF97" s="39">
        <v>8.1140000000000008</v>
      </c>
      <c r="BG97" s="39">
        <v>6.2E-2</v>
      </c>
      <c r="BH97" s="39">
        <v>0.37</v>
      </c>
      <c r="BI97" s="39">
        <v>0.315</v>
      </c>
      <c r="BJ97" s="39">
        <v>0</v>
      </c>
      <c r="BK97" s="39">
        <v>0.23</v>
      </c>
    </row>
    <row r="98" spans="1:63" x14ac:dyDescent="0.2">
      <c r="A98" s="30">
        <f t="shared" si="22"/>
        <v>2020</v>
      </c>
      <c r="D98" s="30">
        <f t="shared" si="23"/>
        <v>0</v>
      </c>
      <c r="E98" s="30">
        <f t="shared" si="14"/>
        <v>13</v>
      </c>
      <c r="F98" s="30">
        <f t="shared" si="15"/>
        <v>3</v>
      </c>
      <c r="G98" s="30">
        <f t="shared" si="16"/>
        <v>0</v>
      </c>
      <c r="H98" s="30">
        <f t="shared" si="17"/>
        <v>0</v>
      </c>
      <c r="I98" s="30">
        <f t="shared" si="18"/>
        <v>0</v>
      </c>
      <c r="J98" s="30">
        <f t="shared" si="19"/>
        <v>0</v>
      </c>
      <c r="K98" s="30">
        <f t="shared" si="20"/>
        <v>0</v>
      </c>
      <c r="L98" s="30">
        <f t="shared" si="21"/>
        <v>11</v>
      </c>
      <c r="M98" s="38">
        <v>44136</v>
      </c>
      <c r="N98" s="39">
        <v>0</v>
      </c>
      <c r="O98" s="39">
        <v>0.49199999999999999</v>
      </c>
      <c r="P98" s="39">
        <v>0</v>
      </c>
      <c r="Q98" s="39">
        <v>0</v>
      </c>
      <c r="R98" s="39">
        <v>0</v>
      </c>
      <c r="S98" s="39">
        <v>0.27800000000000002</v>
      </c>
      <c r="T98" s="39">
        <v>0</v>
      </c>
      <c r="U98" s="39">
        <v>0</v>
      </c>
      <c r="V98" s="39">
        <v>0.308</v>
      </c>
      <c r="W98" s="39">
        <v>0</v>
      </c>
      <c r="X98" s="39">
        <v>0</v>
      </c>
      <c r="Y98" s="39">
        <v>0</v>
      </c>
      <c r="Z98" s="39">
        <v>0.25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1.51</v>
      </c>
      <c r="AG98" s="39">
        <v>0</v>
      </c>
      <c r="AH98" s="39">
        <v>0</v>
      </c>
      <c r="AI98" s="39">
        <v>0</v>
      </c>
      <c r="AJ98" s="39">
        <v>0</v>
      </c>
      <c r="AK98" s="39">
        <v>1.3640000000000001</v>
      </c>
      <c r="AL98" s="39">
        <v>0</v>
      </c>
      <c r="AM98" s="39">
        <v>0</v>
      </c>
      <c r="AN98" s="39">
        <v>0</v>
      </c>
      <c r="AO98" s="39">
        <v>5.8000000000000003E-2</v>
      </c>
      <c r="AP98" s="39">
        <v>0</v>
      </c>
      <c r="AQ98" s="39">
        <v>0</v>
      </c>
      <c r="AR98" s="39">
        <v>0.49</v>
      </c>
      <c r="AS98" s="39">
        <v>0</v>
      </c>
      <c r="AT98" s="39">
        <v>0.84699999999999998</v>
      </c>
      <c r="AU98" s="39">
        <v>0</v>
      </c>
      <c r="AV98" s="39">
        <v>0</v>
      </c>
      <c r="AW98" s="39">
        <v>2.0049999999999999</v>
      </c>
      <c r="AX98" s="39">
        <v>0</v>
      </c>
      <c r="AY98" s="39">
        <v>0</v>
      </c>
      <c r="AZ98" s="39">
        <v>0</v>
      </c>
      <c r="BA98" s="39">
        <v>0</v>
      </c>
      <c r="BB98" s="39">
        <v>0.76800000000000002</v>
      </c>
      <c r="BC98" s="39">
        <v>0</v>
      </c>
      <c r="BD98" s="39">
        <v>0</v>
      </c>
      <c r="BE98" s="39">
        <v>0.25600000000000001</v>
      </c>
      <c r="BF98" s="39">
        <v>0</v>
      </c>
      <c r="BG98" s="39">
        <v>0</v>
      </c>
      <c r="BH98" s="39">
        <v>0.372</v>
      </c>
      <c r="BI98" s="39">
        <v>0</v>
      </c>
      <c r="BJ98" s="39">
        <v>0</v>
      </c>
      <c r="BK98" s="39">
        <v>0</v>
      </c>
    </row>
    <row r="99" spans="1:63" x14ac:dyDescent="0.2">
      <c r="A99" s="30">
        <f t="shared" si="22"/>
        <v>2020</v>
      </c>
      <c r="D99" s="30">
        <f t="shared" si="23"/>
        <v>0</v>
      </c>
      <c r="E99" s="30">
        <f t="shared" si="14"/>
        <v>38</v>
      </c>
      <c r="F99" s="30">
        <f t="shared" si="15"/>
        <v>24</v>
      </c>
      <c r="G99" s="30">
        <f t="shared" si="16"/>
        <v>4</v>
      </c>
      <c r="H99" s="30">
        <f t="shared" si="17"/>
        <v>0</v>
      </c>
      <c r="I99" s="30">
        <f t="shared" si="18"/>
        <v>0</v>
      </c>
      <c r="J99" s="30">
        <f t="shared" si="19"/>
        <v>0</v>
      </c>
      <c r="K99" s="30">
        <f t="shared" si="20"/>
        <v>0</v>
      </c>
      <c r="L99" s="30">
        <f t="shared" si="21"/>
        <v>12</v>
      </c>
      <c r="M99" s="38">
        <v>44166</v>
      </c>
      <c r="N99" s="39">
        <v>0</v>
      </c>
      <c r="O99" s="39">
        <v>1.849</v>
      </c>
      <c r="P99" s="39">
        <v>0.52300000000000002</v>
      </c>
      <c r="Q99" s="39">
        <v>0</v>
      </c>
      <c r="R99" s="39">
        <v>2.9630000000000001</v>
      </c>
      <c r="S99" s="39">
        <v>0.91200000000000003</v>
      </c>
      <c r="T99" s="39">
        <v>0.49</v>
      </c>
      <c r="U99" s="39">
        <v>1.718</v>
      </c>
      <c r="V99" s="39">
        <v>13.327</v>
      </c>
      <c r="W99" s="39">
        <v>0</v>
      </c>
      <c r="X99" s="39">
        <v>2.7440000000000002</v>
      </c>
      <c r="Y99" s="39">
        <v>0</v>
      </c>
      <c r="Z99" s="39">
        <v>13.084</v>
      </c>
      <c r="AA99" s="39">
        <v>0</v>
      </c>
      <c r="AB99" s="39">
        <v>1.958</v>
      </c>
      <c r="AC99" s="39">
        <v>0.752</v>
      </c>
      <c r="AD99" s="39">
        <v>4.7530000000000001</v>
      </c>
      <c r="AE99" s="39">
        <v>0</v>
      </c>
      <c r="AF99" s="39">
        <v>0.33500000000000002</v>
      </c>
      <c r="AG99" s="39">
        <v>2.2570000000000001</v>
      </c>
      <c r="AH99" s="39">
        <v>0.44500000000000001</v>
      </c>
      <c r="AI99" s="39">
        <v>1.0169999999999999</v>
      </c>
      <c r="AJ99" s="39">
        <v>13.269</v>
      </c>
      <c r="AK99" s="39">
        <v>0</v>
      </c>
      <c r="AL99" s="39">
        <v>2.4990000000000001</v>
      </c>
      <c r="AM99" s="39">
        <v>0</v>
      </c>
      <c r="AN99" s="39">
        <v>1.379</v>
      </c>
      <c r="AO99" s="39">
        <v>0.59499999999999997</v>
      </c>
      <c r="AP99" s="39">
        <v>0</v>
      </c>
      <c r="AQ99" s="39">
        <v>5.1920000000000002</v>
      </c>
      <c r="AR99" s="39">
        <v>0.35599999999999998</v>
      </c>
      <c r="AS99" s="39">
        <v>4.1470000000000002</v>
      </c>
      <c r="AT99" s="39">
        <v>4.3040000000000003</v>
      </c>
      <c r="AU99" s="39">
        <v>1.105</v>
      </c>
      <c r="AV99" s="39">
        <v>1.0029999999999999</v>
      </c>
      <c r="AW99" s="39">
        <v>2.4700000000000002</v>
      </c>
      <c r="AX99" s="39">
        <v>0.82099999999999995</v>
      </c>
      <c r="AY99" s="39">
        <v>2.3450000000000002</v>
      </c>
      <c r="AZ99" s="39">
        <v>6.0359999999999996</v>
      </c>
      <c r="BA99" s="39">
        <v>4.2999999999999997E-2</v>
      </c>
      <c r="BB99" s="39">
        <v>0.78100000000000003</v>
      </c>
      <c r="BC99" s="39">
        <v>0.54500000000000004</v>
      </c>
      <c r="BD99" s="39">
        <v>0</v>
      </c>
      <c r="BE99" s="39">
        <v>0.82599999999999996</v>
      </c>
      <c r="BF99" s="39">
        <v>0</v>
      </c>
      <c r="BG99" s="39">
        <v>2.4849999999999999</v>
      </c>
      <c r="BH99" s="39">
        <v>7.85</v>
      </c>
      <c r="BI99" s="39">
        <v>0</v>
      </c>
      <c r="BJ99" s="39">
        <v>13.032999999999999</v>
      </c>
      <c r="BK99" s="39">
        <v>0.57599999999999996</v>
      </c>
    </row>
    <row r="100" spans="1:63" x14ac:dyDescent="0.2">
      <c r="A100" s="30">
        <f t="shared" si="22"/>
        <v>2021</v>
      </c>
      <c r="D100" s="30">
        <f t="shared" si="23"/>
        <v>1</v>
      </c>
      <c r="E100" s="30">
        <f t="shared" si="14"/>
        <v>35</v>
      </c>
      <c r="F100" s="30">
        <f t="shared" si="15"/>
        <v>26</v>
      </c>
      <c r="G100" s="30">
        <f t="shared" si="16"/>
        <v>6</v>
      </c>
      <c r="H100" s="30">
        <f t="shared" si="17"/>
        <v>0</v>
      </c>
      <c r="I100" s="30">
        <f t="shared" si="18"/>
        <v>0</v>
      </c>
      <c r="J100" s="30">
        <f t="shared" si="19"/>
        <v>0</v>
      </c>
      <c r="K100" s="30">
        <f t="shared" si="20"/>
        <v>0</v>
      </c>
      <c r="L100" s="30">
        <f t="shared" si="21"/>
        <v>1</v>
      </c>
      <c r="M100" s="38">
        <v>44197</v>
      </c>
      <c r="N100" s="39">
        <v>0</v>
      </c>
      <c r="O100" s="39">
        <v>10.624000000000001</v>
      </c>
      <c r="P100" s="39">
        <v>6.9770000000000003</v>
      </c>
      <c r="Q100" s="39">
        <v>0</v>
      </c>
      <c r="R100" s="39">
        <v>0.76500000000000001</v>
      </c>
      <c r="S100" s="39">
        <v>13.802</v>
      </c>
      <c r="T100" s="39">
        <v>0.45300000000000001</v>
      </c>
      <c r="U100" s="39">
        <v>0</v>
      </c>
      <c r="V100" s="39">
        <v>0</v>
      </c>
      <c r="W100" s="39">
        <v>0.47199999999999998</v>
      </c>
      <c r="X100" s="39">
        <v>0.27800000000000002</v>
      </c>
      <c r="Y100" s="39">
        <v>1.6319999999999999</v>
      </c>
      <c r="Z100" s="39">
        <v>0.55700000000000005</v>
      </c>
      <c r="AA100" s="39">
        <v>0</v>
      </c>
      <c r="AB100" s="39">
        <v>3.1179999999999999</v>
      </c>
      <c r="AC100" s="39">
        <v>2.944</v>
      </c>
      <c r="AD100" s="39">
        <v>3.5430000000000001</v>
      </c>
      <c r="AE100" s="39">
        <v>1.5289999999999999</v>
      </c>
      <c r="AF100" s="39">
        <v>20.047999999999998</v>
      </c>
      <c r="AG100" s="39">
        <v>1.093</v>
      </c>
      <c r="AH100" s="39">
        <v>12.023999999999999</v>
      </c>
      <c r="AI100" s="39">
        <v>0</v>
      </c>
      <c r="AJ100" s="39">
        <v>0</v>
      </c>
      <c r="AK100" s="39">
        <v>8.1739999999999995</v>
      </c>
      <c r="AL100" s="39">
        <v>0</v>
      </c>
      <c r="AM100" s="39">
        <v>12.539</v>
      </c>
      <c r="AN100" s="39">
        <v>0</v>
      </c>
      <c r="AO100" s="39">
        <v>27.044</v>
      </c>
      <c r="AP100" s="39">
        <v>2.101</v>
      </c>
      <c r="AQ100" s="39">
        <v>0.63100000000000001</v>
      </c>
      <c r="AR100" s="39">
        <v>1.351</v>
      </c>
      <c r="AS100" s="39">
        <v>6.0000000000000001E-3</v>
      </c>
      <c r="AT100" s="39">
        <v>0.81799999999999995</v>
      </c>
      <c r="AU100" s="39">
        <v>1.5469999999999999</v>
      </c>
      <c r="AV100" s="39">
        <v>1.4770000000000001</v>
      </c>
      <c r="AW100" s="39">
        <v>0.40200000000000002</v>
      </c>
      <c r="AX100" s="39">
        <v>6.6180000000000003</v>
      </c>
      <c r="AY100" s="39">
        <v>0</v>
      </c>
      <c r="AZ100" s="39">
        <v>0</v>
      </c>
      <c r="BA100" s="39">
        <v>3.1880000000000002</v>
      </c>
      <c r="BB100" s="39">
        <v>0</v>
      </c>
      <c r="BC100" s="39">
        <v>3.6789999999999998</v>
      </c>
      <c r="BD100" s="39">
        <v>0</v>
      </c>
      <c r="BE100" s="39">
        <v>9.3650000000000002</v>
      </c>
      <c r="BF100" s="39">
        <v>1.6020000000000001</v>
      </c>
      <c r="BG100" s="39">
        <v>4.3949999999999996</v>
      </c>
      <c r="BH100" s="39">
        <v>0</v>
      </c>
      <c r="BI100" s="39">
        <v>3.1869999999999998</v>
      </c>
      <c r="BJ100" s="39">
        <v>4.4029999999999996</v>
      </c>
      <c r="BK100" s="39">
        <v>0</v>
      </c>
    </row>
    <row r="101" spans="1:63" x14ac:dyDescent="0.2">
      <c r="A101" s="30">
        <f t="shared" si="22"/>
        <v>2021</v>
      </c>
      <c r="D101" s="30">
        <f t="shared" si="23"/>
        <v>0</v>
      </c>
      <c r="E101" s="30">
        <f t="shared" si="14"/>
        <v>19</v>
      </c>
      <c r="F101" s="30">
        <f t="shared" si="15"/>
        <v>5</v>
      </c>
      <c r="G101" s="30">
        <f t="shared" si="16"/>
        <v>0</v>
      </c>
      <c r="H101" s="30">
        <f t="shared" si="17"/>
        <v>0</v>
      </c>
      <c r="I101" s="30">
        <f t="shared" si="18"/>
        <v>0</v>
      </c>
      <c r="J101" s="30">
        <f t="shared" si="19"/>
        <v>0</v>
      </c>
      <c r="K101" s="30">
        <f t="shared" si="20"/>
        <v>0</v>
      </c>
      <c r="L101" s="30">
        <f t="shared" si="21"/>
        <v>2</v>
      </c>
      <c r="M101" s="38">
        <v>44228</v>
      </c>
      <c r="N101" s="39">
        <v>0</v>
      </c>
      <c r="O101" s="39">
        <v>1.2030000000000001</v>
      </c>
      <c r="P101" s="39">
        <v>3.2000000000000001E-2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0.2</v>
      </c>
      <c r="W101" s="39">
        <v>0</v>
      </c>
      <c r="X101" s="39">
        <v>0.34300000000000003</v>
      </c>
      <c r="Y101" s="39">
        <v>0</v>
      </c>
      <c r="Z101" s="39">
        <v>0.24199999999999999</v>
      </c>
      <c r="AA101" s="39">
        <v>0</v>
      </c>
      <c r="AB101" s="39">
        <v>0</v>
      </c>
      <c r="AC101" s="39">
        <v>0</v>
      </c>
      <c r="AD101" s="39">
        <v>0</v>
      </c>
      <c r="AE101" s="39">
        <v>0.64</v>
      </c>
      <c r="AF101" s="39">
        <v>4.6340000000000003</v>
      </c>
      <c r="AG101" s="39">
        <v>0</v>
      </c>
      <c r="AH101" s="39">
        <v>9.7189999999999994</v>
      </c>
      <c r="AI101" s="39">
        <v>0</v>
      </c>
      <c r="AJ101" s="39">
        <v>0</v>
      </c>
      <c r="AK101" s="39">
        <v>0.372</v>
      </c>
      <c r="AL101" s="39">
        <v>0</v>
      </c>
      <c r="AM101" s="39">
        <v>0</v>
      </c>
      <c r="AN101" s="39">
        <v>0.45500000000000002</v>
      </c>
      <c r="AO101" s="39">
        <v>0</v>
      </c>
      <c r="AP101" s="39">
        <v>0</v>
      </c>
      <c r="AQ101" s="39">
        <v>0</v>
      </c>
      <c r="AR101" s="39">
        <v>1.3879999999999999</v>
      </c>
      <c r="AS101" s="39">
        <v>0</v>
      </c>
      <c r="AT101" s="39">
        <v>0</v>
      </c>
      <c r="AU101" s="39">
        <v>0.56799999999999995</v>
      </c>
      <c r="AV101" s="39">
        <v>2.2629999999999999</v>
      </c>
      <c r="AW101" s="39">
        <v>0</v>
      </c>
      <c r="AX101" s="39">
        <v>0.76400000000000001</v>
      </c>
      <c r="AY101" s="39">
        <v>0</v>
      </c>
      <c r="AZ101" s="39">
        <v>0</v>
      </c>
      <c r="BA101" s="39">
        <v>0.98599999999999999</v>
      </c>
      <c r="BB101" s="39">
        <v>0</v>
      </c>
      <c r="BC101" s="39">
        <v>0</v>
      </c>
      <c r="BD101" s="39">
        <v>0.20499999999999999</v>
      </c>
      <c r="BE101" s="39">
        <v>0</v>
      </c>
      <c r="BF101" s="39">
        <v>0.41799999999999998</v>
      </c>
      <c r="BG101" s="39">
        <v>0.24</v>
      </c>
      <c r="BH101" s="39">
        <v>0</v>
      </c>
      <c r="BI101" s="39">
        <v>0</v>
      </c>
      <c r="BJ101" s="39">
        <v>0</v>
      </c>
      <c r="BK101" s="39">
        <v>0.35599999999999998</v>
      </c>
    </row>
    <row r="102" spans="1:63" x14ac:dyDescent="0.2">
      <c r="A102" s="30">
        <f t="shared" si="22"/>
        <v>2021</v>
      </c>
      <c r="D102" s="30">
        <f t="shared" si="23"/>
        <v>0</v>
      </c>
      <c r="E102" s="30">
        <f t="shared" si="14"/>
        <v>17</v>
      </c>
      <c r="F102" s="30">
        <f t="shared" si="15"/>
        <v>9</v>
      </c>
      <c r="G102" s="30">
        <f t="shared" si="16"/>
        <v>0</v>
      </c>
      <c r="H102" s="30">
        <f t="shared" si="17"/>
        <v>0</v>
      </c>
      <c r="I102" s="30">
        <f t="shared" si="18"/>
        <v>0</v>
      </c>
      <c r="J102" s="30">
        <f t="shared" si="19"/>
        <v>0</v>
      </c>
      <c r="K102" s="30">
        <f t="shared" si="20"/>
        <v>0</v>
      </c>
      <c r="L102" s="30">
        <f t="shared" si="21"/>
        <v>3</v>
      </c>
      <c r="M102" s="38">
        <v>44256</v>
      </c>
      <c r="N102" s="39">
        <v>0</v>
      </c>
      <c r="O102" s="39">
        <v>0.79400000000000004</v>
      </c>
      <c r="P102" s="39">
        <v>0</v>
      </c>
      <c r="Q102" s="39">
        <v>4.3999999999999997E-2</v>
      </c>
      <c r="R102" s="39">
        <v>0</v>
      </c>
      <c r="S102" s="39">
        <v>4.3579999999999997</v>
      </c>
      <c r="T102" s="39">
        <v>0</v>
      </c>
      <c r="U102" s="39">
        <v>0</v>
      </c>
      <c r="V102" s="39">
        <v>0</v>
      </c>
      <c r="W102" s="39">
        <v>0</v>
      </c>
      <c r="X102" s="39">
        <v>0.439</v>
      </c>
      <c r="Y102" s="39">
        <v>0</v>
      </c>
      <c r="Z102" s="39">
        <v>1.3460000000000001</v>
      </c>
      <c r="AA102" s="39">
        <v>0</v>
      </c>
      <c r="AB102" s="39">
        <v>1.125</v>
      </c>
      <c r="AC102" s="39">
        <v>0</v>
      </c>
      <c r="AD102" s="39">
        <v>0.505</v>
      </c>
      <c r="AE102" s="39">
        <v>0</v>
      </c>
      <c r="AF102" s="39">
        <v>0</v>
      </c>
      <c r="AG102" s="39">
        <v>1.034</v>
      </c>
      <c r="AH102" s="39">
        <v>3.4660000000000002</v>
      </c>
      <c r="AI102" s="39">
        <v>0</v>
      </c>
      <c r="AJ102" s="39">
        <v>0</v>
      </c>
      <c r="AK102" s="39">
        <v>0</v>
      </c>
      <c r="AL102" s="39">
        <v>0</v>
      </c>
      <c r="AM102" s="39">
        <v>0</v>
      </c>
      <c r="AN102" s="39">
        <v>0</v>
      </c>
      <c r="AO102" s="39">
        <v>1.2989999999999999</v>
      </c>
      <c r="AP102" s="39">
        <v>0</v>
      </c>
      <c r="AQ102" s="39">
        <v>0</v>
      </c>
      <c r="AR102" s="39">
        <v>0</v>
      </c>
      <c r="AS102" s="39">
        <v>0.73399999999999999</v>
      </c>
      <c r="AT102" s="39">
        <v>3.181</v>
      </c>
      <c r="AU102" s="39">
        <v>0</v>
      </c>
      <c r="AV102" s="39">
        <v>0</v>
      </c>
      <c r="AW102" s="39">
        <v>2.98</v>
      </c>
      <c r="AX102" s="39">
        <v>0.311</v>
      </c>
      <c r="AY102" s="39">
        <v>0</v>
      </c>
      <c r="AZ102" s="39">
        <v>0</v>
      </c>
      <c r="BA102" s="39">
        <v>0</v>
      </c>
      <c r="BB102" s="39">
        <v>3.9809999999999999</v>
      </c>
      <c r="BC102" s="39">
        <v>0</v>
      </c>
      <c r="BD102" s="39">
        <v>0</v>
      </c>
      <c r="BE102" s="39">
        <v>0</v>
      </c>
      <c r="BF102" s="39">
        <v>0.34200000000000003</v>
      </c>
      <c r="BG102" s="39">
        <v>0</v>
      </c>
      <c r="BH102" s="39">
        <v>0</v>
      </c>
      <c r="BI102" s="39">
        <v>0</v>
      </c>
      <c r="BJ102" s="39">
        <v>0</v>
      </c>
      <c r="BK102" s="39">
        <v>1.0999999999999999E-2</v>
      </c>
    </row>
    <row r="103" spans="1:63" x14ac:dyDescent="0.2">
      <c r="A103" s="30">
        <f t="shared" si="22"/>
        <v>2021</v>
      </c>
      <c r="D103" s="30">
        <f t="shared" si="23"/>
        <v>0</v>
      </c>
      <c r="E103" s="30">
        <f t="shared" si="14"/>
        <v>5</v>
      </c>
      <c r="F103" s="30">
        <f t="shared" si="15"/>
        <v>5</v>
      </c>
      <c r="G103" s="30">
        <f t="shared" si="16"/>
        <v>0</v>
      </c>
      <c r="H103" s="30">
        <f t="shared" si="17"/>
        <v>0</v>
      </c>
      <c r="I103" s="30">
        <f t="shared" si="18"/>
        <v>0</v>
      </c>
      <c r="J103" s="30">
        <f t="shared" si="19"/>
        <v>0</v>
      </c>
      <c r="K103" s="30">
        <f t="shared" si="20"/>
        <v>0</v>
      </c>
      <c r="L103" s="30">
        <f t="shared" si="21"/>
        <v>4</v>
      </c>
      <c r="M103" s="38">
        <v>44287</v>
      </c>
      <c r="N103" s="39">
        <v>0</v>
      </c>
      <c r="O103" s="39">
        <v>0</v>
      </c>
      <c r="P103" s="39">
        <v>0</v>
      </c>
      <c r="Q103" s="39">
        <v>9.2390000000000008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8.01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8.8970000000000002</v>
      </c>
      <c r="AN103" s="39">
        <v>0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8.69</v>
      </c>
      <c r="BK103" s="39">
        <v>3.496</v>
      </c>
    </row>
    <row r="104" spans="1:63" x14ac:dyDescent="0.2">
      <c r="A104" s="30">
        <f t="shared" si="22"/>
        <v>2021</v>
      </c>
      <c r="D104" s="30">
        <f t="shared" si="23"/>
        <v>0</v>
      </c>
      <c r="E104" s="30">
        <f t="shared" si="14"/>
        <v>8</v>
      </c>
      <c r="F104" s="30">
        <f t="shared" si="15"/>
        <v>0</v>
      </c>
      <c r="G104" s="30">
        <f t="shared" si="16"/>
        <v>0</v>
      </c>
      <c r="H104" s="30">
        <f t="shared" si="17"/>
        <v>0</v>
      </c>
      <c r="I104" s="30">
        <f t="shared" si="18"/>
        <v>0</v>
      </c>
      <c r="J104" s="30">
        <f t="shared" si="19"/>
        <v>0</v>
      </c>
      <c r="K104" s="30">
        <f t="shared" si="20"/>
        <v>0</v>
      </c>
      <c r="L104" s="30">
        <f t="shared" si="21"/>
        <v>5</v>
      </c>
      <c r="M104" s="38">
        <v>44317</v>
      </c>
      <c r="N104" s="39">
        <v>0</v>
      </c>
      <c r="O104" s="39">
        <v>0</v>
      </c>
      <c r="P104" s="39">
        <v>0.121</v>
      </c>
      <c r="Q104" s="39">
        <v>0</v>
      </c>
      <c r="R104" s="39">
        <v>0.22800000000000001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0.11600000000000001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0.42499999999999999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0.04</v>
      </c>
      <c r="AX104" s="39">
        <v>0</v>
      </c>
      <c r="AY104" s="39">
        <v>0</v>
      </c>
      <c r="AZ104" s="39">
        <v>0.21199999999999999</v>
      </c>
      <c r="BA104" s="39">
        <v>0</v>
      </c>
      <c r="BB104" s="39">
        <v>0</v>
      </c>
      <c r="BC104" s="39">
        <v>0.20799999999999999</v>
      </c>
      <c r="BD104" s="39">
        <v>0</v>
      </c>
      <c r="BE104" s="39">
        <v>0.30199999999999999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</row>
    <row r="105" spans="1:63" x14ac:dyDescent="0.2">
      <c r="A105" s="30">
        <f t="shared" si="22"/>
        <v>2021</v>
      </c>
      <c r="D105" s="30">
        <f t="shared" si="23"/>
        <v>0</v>
      </c>
      <c r="E105" s="30">
        <f t="shared" si="14"/>
        <v>26</v>
      </c>
      <c r="F105" s="30">
        <f t="shared" si="15"/>
        <v>5</v>
      </c>
      <c r="G105" s="30">
        <f t="shared" si="16"/>
        <v>0</v>
      </c>
      <c r="H105" s="30">
        <f t="shared" si="17"/>
        <v>0</v>
      </c>
      <c r="I105" s="30">
        <f t="shared" si="18"/>
        <v>0</v>
      </c>
      <c r="J105" s="30">
        <f t="shared" si="19"/>
        <v>0</v>
      </c>
      <c r="K105" s="30">
        <f t="shared" si="20"/>
        <v>0</v>
      </c>
      <c r="L105" s="30">
        <f t="shared" si="21"/>
        <v>6</v>
      </c>
      <c r="M105" s="38">
        <v>44348</v>
      </c>
      <c r="N105" s="39">
        <v>5.3999999999999999E-2</v>
      </c>
      <c r="O105" s="39">
        <v>0.92</v>
      </c>
      <c r="P105" s="39">
        <v>0.70599999999999996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0.376</v>
      </c>
      <c r="W105" s="39">
        <v>0.252</v>
      </c>
      <c r="X105" s="39">
        <v>2.637</v>
      </c>
      <c r="Y105" s="39">
        <v>0</v>
      </c>
      <c r="Z105" s="39">
        <v>0</v>
      </c>
      <c r="AA105" s="39">
        <v>0.16500000000000001</v>
      </c>
      <c r="AB105" s="39">
        <v>0</v>
      </c>
      <c r="AC105" s="39">
        <v>0</v>
      </c>
      <c r="AD105" s="39">
        <v>0.33400000000000002</v>
      </c>
      <c r="AE105" s="39">
        <v>0</v>
      </c>
      <c r="AF105" s="39">
        <v>0</v>
      </c>
      <c r="AG105" s="39">
        <v>0.36299999999999999</v>
      </c>
      <c r="AH105" s="39">
        <v>0</v>
      </c>
      <c r="AI105" s="39">
        <v>0.20799999999999999</v>
      </c>
      <c r="AJ105" s="39">
        <v>1.9E-2</v>
      </c>
      <c r="AK105" s="39">
        <v>0</v>
      </c>
      <c r="AL105" s="39">
        <v>0</v>
      </c>
      <c r="AM105" s="39">
        <v>1.6779999999999999</v>
      </c>
      <c r="AN105" s="39">
        <v>0.38100000000000001</v>
      </c>
      <c r="AO105" s="39">
        <v>0</v>
      </c>
      <c r="AP105" s="39">
        <v>0</v>
      </c>
      <c r="AQ105" s="39">
        <v>7.1999999999999995E-2</v>
      </c>
      <c r="AR105" s="39">
        <v>0</v>
      </c>
      <c r="AS105" s="39">
        <v>0.28199999999999997</v>
      </c>
      <c r="AT105" s="39">
        <v>0</v>
      </c>
      <c r="AU105" s="39">
        <v>1.732</v>
      </c>
      <c r="AV105" s="39">
        <v>0.47499999999999998</v>
      </c>
      <c r="AW105" s="39">
        <v>0</v>
      </c>
      <c r="AX105" s="39">
        <v>0.22500000000000001</v>
      </c>
      <c r="AY105" s="39">
        <v>0</v>
      </c>
      <c r="AZ105" s="39">
        <v>0</v>
      </c>
      <c r="BA105" s="39">
        <v>0.44800000000000001</v>
      </c>
      <c r="BB105" s="39">
        <v>9.4E-2</v>
      </c>
      <c r="BC105" s="39">
        <v>1.3320000000000001</v>
      </c>
      <c r="BD105" s="39">
        <v>0</v>
      </c>
      <c r="BE105" s="39">
        <v>0.155</v>
      </c>
      <c r="BF105" s="39">
        <v>0</v>
      </c>
      <c r="BG105" s="39">
        <v>0.16900000000000001</v>
      </c>
      <c r="BH105" s="39">
        <v>2.7E-2</v>
      </c>
      <c r="BI105" s="39">
        <v>1.659</v>
      </c>
      <c r="BJ105" s="39">
        <v>0.51500000000000001</v>
      </c>
      <c r="BK105" s="39">
        <v>0</v>
      </c>
    </row>
    <row r="106" spans="1:63" x14ac:dyDescent="0.2">
      <c r="A106" s="30">
        <f t="shared" si="22"/>
        <v>2021</v>
      </c>
      <c r="D106" s="30">
        <f t="shared" si="23"/>
        <v>11</v>
      </c>
      <c r="E106" s="30">
        <f t="shared" si="14"/>
        <v>50</v>
      </c>
      <c r="F106" s="30">
        <f t="shared" si="15"/>
        <v>50</v>
      </c>
      <c r="G106" s="30">
        <f t="shared" si="16"/>
        <v>39</v>
      </c>
      <c r="H106" s="30">
        <f t="shared" si="17"/>
        <v>1</v>
      </c>
      <c r="I106" s="30">
        <f t="shared" si="18"/>
        <v>0</v>
      </c>
      <c r="J106" s="30">
        <f t="shared" si="19"/>
        <v>0</v>
      </c>
      <c r="K106" s="30">
        <f t="shared" si="20"/>
        <v>0</v>
      </c>
      <c r="L106" s="30">
        <f t="shared" si="21"/>
        <v>7</v>
      </c>
      <c r="M106" s="38">
        <v>44378</v>
      </c>
      <c r="N106" s="39">
        <v>9.2609999999999992</v>
      </c>
      <c r="O106" s="39">
        <v>27.911999999999999</v>
      </c>
      <c r="P106" s="39">
        <v>22.864000000000001</v>
      </c>
      <c r="Q106" s="39">
        <v>11.493</v>
      </c>
      <c r="R106" s="39">
        <v>34.737000000000002</v>
      </c>
      <c r="S106" s="39">
        <v>6.0209999999999999</v>
      </c>
      <c r="T106" s="39">
        <v>25.439</v>
      </c>
      <c r="U106" s="39">
        <v>9.5009999999999994</v>
      </c>
      <c r="V106" s="39">
        <v>4.3250000000000002</v>
      </c>
      <c r="W106" s="39">
        <v>37.749000000000002</v>
      </c>
      <c r="X106" s="39">
        <v>21.384</v>
      </c>
      <c r="Y106" s="39">
        <v>13.441000000000001</v>
      </c>
      <c r="Z106" s="39">
        <v>16.02</v>
      </c>
      <c r="AA106" s="39">
        <v>15.833</v>
      </c>
      <c r="AB106" s="39">
        <v>13.478</v>
      </c>
      <c r="AC106" s="39">
        <v>16.417000000000002</v>
      </c>
      <c r="AD106" s="39">
        <v>2.8809999999999998</v>
      </c>
      <c r="AE106" s="39">
        <v>41.427999999999997</v>
      </c>
      <c r="AF106" s="39">
        <v>51.968000000000004</v>
      </c>
      <c r="AG106" s="39">
        <v>1.669</v>
      </c>
      <c r="AH106" s="39">
        <v>35.576999999999998</v>
      </c>
      <c r="AI106" s="39">
        <v>5.5890000000000004</v>
      </c>
      <c r="AJ106" s="39">
        <v>11.686</v>
      </c>
      <c r="AK106" s="39">
        <v>23.491</v>
      </c>
      <c r="AL106" s="39">
        <v>15.554</v>
      </c>
      <c r="AM106" s="39">
        <v>18.535</v>
      </c>
      <c r="AN106" s="39">
        <v>14.446999999999999</v>
      </c>
      <c r="AO106" s="39">
        <v>18.085000000000001</v>
      </c>
      <c r="AP106" s="39">
        <v>16.814</v>
      </c>
      <c r="AQ106" s="39">
        <v>16.686</v>
      </c>
      <c r="AR106" s="39">
        <v>6.6870000000000003</v>
      </c>
      <c r="AS106" s="39">
        <v>28.734000000000002</v>
      </c>
      <c r="AT106" s="39">
        <v>8.8740000000000006</v>
      </c>
      <c r="AU106" s="39">
        <v>25.210999999999999</v>
      </c>
      <c r="AV106" s="39">
        <v>15.965</v>
      </c>
      <c r="AW106" s="39">
        <v>17.646000000000001</v>
      </c>
      <c r="AX106" s="39">
        <v>17.532</v>
      </c>
      <c r="AY106" s="39">
        <v>21.277999999999999</v>
      </c>
      <c r="AZ106" s="39">
        <v>15.122</v>
      </c>
      <c r="BA106" s="39">
        <v>18.948</v>
      </c>
      <c r="BB106" s="39">
        <v>18.206</v>
      </c>
      <c r="BC106" s="39">
        <v>14.128</v>
      </c>
      <c r="BD106" s="39">
        <v>9.7629999999999999</v>
      </c>
      <c r="BE106" s="39">
        <v>25.38</v>
      </c>
      <c r="BF106" s="39">
        <v>11.493</v>
      </c>
      <c r="BG106" s="39">
        <v>22.834</v>
      </c>
      <c r="BH106" s="39">
        <v>18.061</v>
      </c>
      <c r="BI106" s="39">
        <v>19.471</v>
      </c>
      <c r="BJ106" s="39">
        <v>25.995000000000001</v>
      </c>
      <c r="BK106" s="39">
        <v>9.8919999999999995</v>
      </c>
    </row>
    <row r="107" spans="1:63" x14ac:dyDescent="0.2">
      <c r="A107" s="30">
        <f t="shared" si="22"/>
        <v>2021</v>
      </c>
      <c r="D107" s="30">
        <f t="shared" si="23"/>
        <v>1</v>
      </c>
      <c r="E107" s="30">
        <f t="shared" si="14"/>
        <v>50</v>
      </c>
      <c r="F107" s="30">
        <f t="shared" si="15"/>
        <v>47</v>
      </c>
      <c r="G107" s="30">
        <f t="shared" si="16"/>
        <v>3</v>
      </c>
      <c r="H107" s="30">
        <f t="shared" si="17"/>
        <v>0</v>
      </c>
      <c r="I107" s="30">
        <f t="shared" si="18"/>
        <v>0</v>
      </c>
      <c r="J107" s="30">
        <f t="shared" si="19"/>
        <v>0</v>
      </c>
      <c r="K107" s="30">
        <f t="shared" si="20"/>
        <v>0</v>
      </c>
      <c r="L107" s="30">
        <f t="shared" si="21"/>
        <v>8</v>
      </c>
      <c r="M107" s="38">
        <v>44409</v>
      </c>
      <c r="N107" s="39">
        <v>1.341</v>
      </c>
      <c r="O107" s="39">
        <v>6.9820000000000002</v>
      </c>
      <c r="P107" s="39">
        <v>2.0219999999999998</v>
      </c>
      <c r="Q107" s="39">
        <v>3.226</v>
      </c>
      <c r="R107" s="39">
        <v>4.476</v>
      </c>
      <c r="S107" s="39">
        <v>1.073</v>
      </c>
      <c r="T107" s="39">
        <v>3.9239999999999999</v>
      </c>
      <c r="U107" s="39">
        <v>3.512</v>
      </c>
      <c r="V107" s="39">
        <v>11.334</v>
      </c>
      <c r="W107" s="39">
        <v>0.90900000000000003</v>
      </c>
      <c r="X107" s="39">
        <v>0.51700000000000002</v>
      </c>
      <c r="Y107" s="39">
        <v>9.3659999999999997</v>
      </c>
      <c r="Z107" s="39">
        <v>4.8620000000000001</v>
      </c>
      <c r="AA107" s="39">
        <v>3.3130000000000002</v>
      </c>
      <c r="AB107" s="39">
        <v>3.2410000000000001</v>
      </c>
      <c r="AC107" s="39">
        <v>1.8180000000000001</v>
      </c>
      <c r="AD107" s="39">
        <v>2.1059999999999999</v>
      </c>
      <c r="AE107" s="39">
        <v>3.3119999999999998</v>
      </c>
      <c r="AF107" s="39">
        <v>7.7619999999999996</v>
      </c>
      <c r="AG107" s="39">
        <v>2.3879999999999999</v>
      </c>
      <c r="AH107" s="39">
        <v>35.503</v>
      </c>
      <c r="AI107" s="39">
        <v>1.9790000000000001</v>
      </c>
      <c r="AJ107" s="39">
        <v>1.6839999999999999</v>
      </c>
      <c r="AK107" s="39">
        <v>3.1720000000000002</v>
      </c>
      <c r="AL107" s="39">
        <v>6.6820000000000004</v>
      </c>
      <c r="AM107" s="39">
        <v>1.41</v>
      </c>
      <c r="AN107" s="39">
        <v>1.921</v>
      </c>
      <c r="AO107" s="39">
        <v>6.0839999999999996</v>
      </c>
      <c r="AP107" s="39">
        <v>5.8239999999999998</v>
      </c>
      <c r="AQ107" s="39">
        <v>4.1520000000000001</v>
      </c>
      <c r="AR107" s="39">
        <v>5.6559999999999997</v>
      </c>
      <c r="AS107" s="39">
        <v>1.143</v>
      </c>
      <c r="AT107" s="39">
        <v>5.6440000000000001</v>
      </c>
      <c r="AU107" s="39">
        <v>8.9179999999999993</v>
      </c>
      <c r="AV107" s="39">
        <v>2.7490000000000001</v>
      </c>
      <c r="AW107" s="39">
        <v>5.3680000000000003</v>
      </c>
      <c r="AX107" s="39">
        <v>8.1769999999999996</v>
      </c>
      <c r="AY107" s="39">
        <v>1.363</v>
      </c>
      <c r="AZ107" s="39">
        <v>3.8260000000000001</v>
      </c>
      <c r="BA107" s="39">
        <v>3.456</v>
      </c>
      <c r="BB107" s="39">
        <v>4.1609999999999996</v>
      </c>
      <c r="BC107" s="39">
        <v>3.1349999999999998</v>
      </c>
      <c r="BD107" s="39">
        <v>3.214</v>
      </c>
      <c r="BE107" s="39">
        <v>1.8660000000000001</v>
      </c>
      <c r="BF107" s="39">
        <v>5.5919999999999996</v>
      </c>
      <c r="BG107" s="39">
        <v>0.67500000000000004</v>
      </c>
      <c r="BH107" s="39">
        <v>12.66</v>
      </c>
      <c r="BI107" s="39">
        <v>1.7470000000000001</v>
      </c>
      <c r="BJ107" s="39">
        <v>3.44</v>
      </c>
      <c r="BK107" s="39">
        <v>4.3170000000000002</v>
      </c>
    </row>
    <row r="108" spans="1:63" x14ac:dyDescent="0.2">
      <c r="A108" s="30">
        <f t="shared" si="22"/>
        <v>2021</v>
      </c>
      <c r="D108" s="30">
        <f t="shared" si="23"/>
        <v>1</v>
      </c>
      <c r="E108" s="30">
        <f t="shared" si="14"/>
        <v>46</v>
      </c>
      <c r="F108" s="30">
        <f t="shared" si="15"/>
        <v>43</v>
      </c>
      <c r="G108" s="30">
        <f t="shared" si="16"/>
        <v>15</v>
      </c>
      <c r="H108" s="30">
        <f t="shared" si="17"/>
        <v>0</v>
      </c>
      <c r="I108" s="30">
        <f t="shared" si="18"/>
        <v>0</v>
      </c>
      <c r="J108" s="30">
        <f t="shared" si="19"/>
        <v>0</v>
      </c>
      <c r="K108" s="30">
        <f t="shared" si="20"/>
        <v>0</v>
      </c>
      <c r="L108" s="30">
        <f t="shared" si="21"/>
        <v>9</v>
      </c>
      <c r="M108" s="38">
        <v>44440</v>
      </c>
      <c r="N108" s="39">
        <v>11.289</v>
      </c>
      <c r="O108" s="39">
        <v>1.1040000000000001</v>
      </c>
      <c r="P108" s="39">
        <v>18.992000000000001</v>
      </c>
      <c r="Q108" s="39">
        <v>0</v>
      </c>
      <c r="R108" s="39">
        <v>5.3179999999999996</v>
      </c>
      <c r="S108" s="39">
        <v>4.2709999999999999</v>
      </c>
      <c r="T108" s="39">
        <v>4.5090000000000003</v>
      </c>
      <c r="U108" s="39">
        <v>24.806000000000001</v>
      </c>
      <c r="V108" s="39">
        <v>0.63300000000000001</v>
      </c>
      <c r="W108" s="39">
        <v>9.7230000000000008</v>
      </c>
      <c r="X108" s="39">
        <v>4.8789999999999996</v>
      </c>
      <c r="Y108" s="39">
        <v>4.9420000000000002</v>
      </c>
      <c r="Z108" s="39">
        <v>3.5430000000000001</v>
      </c>
      <c r="AA108" s="39">
        <v>4.1420000000000003</v>
      </c>
      <c r="AB108" s="39">
        <v>8.0079999999999991</v>
      </c>
      <c r="AC108" s="39">
        <v>1.8460000000000001</v>
      </c>
      <c r="AD108" s="39">
        <v>10.077999999999999</v>
      </c>
      <c r="AE108" s="39">
        <v>1.236</v>
      </c>
      <c r="AF108" s="39">
        <v>1.52</v>
      </c>
      <c r="AG108" s="39">
        <v>18.658999999999999</v>
      </c>
      <c r="AH108" s="39">
        <v>5.3869999999999996</v>
      </c>
      <c r="AI108" s="39">
        <v>9.7360000000000007</v>
      </c>
      <c r="AJ108" s="39">
        <v>3.843</v>
      </c>
      <c r="AK108" s="39">
        <v>2.5790000000000002</v>
      </c>
      <c r="AL108" s="39">
        <v>2.081</v>
      </c>
      <c r="AM108" s="39">
        <v>21.24</v>
      </c>
      <c r="AN108" s="39">
        <v>7.73</v>
      </c>
      <c r="AO108" s="39">
        <v>0.91</v>
      </c>
      <c r="AP108" s="39">
        <v>1.42</v>
      </c>
      <c r="AQ108" s="39">
        <v>10.477</v>
      </c>
      <c r="AR108" s="39">
        <v>8.1310000000000002</v>
      </c>
      <c r="AS108" s="39">
        <v>2.5550000000000002</v>
      </c>
      <c r="AT108" s="39">
        <v>14.186999999999999</v>
      </c>
      <c r="AU108" s="39">
        <v>0</v>
      </c>
      <c r="AV108" s="39">
        <v>19.141999999999999</v>
      </c>
      <c r="AW108" s="39">
        <v>0</v>
      </c>
      <c r="AX108" s="39">
        <v>10.384</v>
      </c>
      <c r="AY108" s="39">
        <v>2.46</v>
      </c>
      <c r="AZ108" s="39">
        <v>14.004</v>
      </c>
      <c r="BA108" s="39">
        <v>0</v>
      </c>
      <c r="BB108" s="39">
        <v>2.0859999999999999</v>
      </c>
      <c r="BC108" s="39">
        <v>10.728999999999999</v>
      </c>
      <c r="BD108" s="39">
        <v>17.324000000000002</v>
      </c>
      <c r="BE108" s="39">
        <v>2.3490000000000002</v>
      </c>
      <c r="BF108" s="39">
        <v>2.2120000000000002</v>
      </c>
      <c r="BG108" s="39">
        <v>5.9420000000000002</v>
      </c>
      <c r="BH108" s="39">
        <v>0.437</v>
      </c>
      <c r="BI108" s="39">
        <v>30.710999999999999</v>
      </c>
      <c r="BJ108" s="39">
        <v>3.7240000000000002</v>
      </c>
      <c r="BK108" s="39">
        <v>13.677</v>
      </c>
    </row>
    <row r="109" spans="1:63" x14ac:dyDescent="0.2">
      <c r="A109" s="30">
        <f t="shared" si="22"/>
        <v>2021</v>
      </c>
      <c r="D109" s="30">
        <f t="shared" si="23"/>
        <v>0</v>
      </c>
      <c r="E109" s="30">
        <f t="shared" si="14"/>
        <v>40</v>
      </c>
      <c r="F109" s="30">
        <f t="shared" si="15"/>
        <v>16</v>
      </c>
      <c r="G109" s="30">
        <f t="shared" si="16"/>
        <v>3</v>
      </c>
      <c r="H109" s="30">
        <f t="shared" si="17"/>
        <v>0</v>
      </c>
      <c r="I109" s="30">
        <f t="shared" si="18"/>
        <v>0</v>
      </c>
      <c r="J109" s="30">
        <f t="shared" si="19"/>
        <v>0</v>
      </c>
      <c r="K109" s="30">
        <f t="shared" si="20"/>
        <v>0</v>
      </c>
      <c r="L109" s="30">
        <f t="shared" si="21"/>
        <v>10</v>
      </c>
      <c r="M109" s="38">
        <v>44470</v>
      </c>
      <c r="N109" s="39">
        <v>0.38100000000000001</v>
      </c>
      <c r="O109" s="39">
        <v>0.38600000000000001</v>
      </c>
      <c r="P109" s="39">
        <v>0.13100000000000001</v>
      </c>
      <c r="Q109" s="39">
        <v>0.55000000000000004</v>
      </c>
      <c r="R109" s="39">
        <v>0</v>
      </c>
      <c r="S109" s="39">
        <v>1.744</v>
      </c>
      <c r="T109" s="39">
        <v>3.4000000000000002E-2</v>
      </c>
      <c r="U109" s="39">
        <v>10.816000000000001</v>
      </c>
      <c r="V109" s="39">
        <v>6.9260000000000002</v>
      </c>
      <c r="W109" s="39">
        <v>0.13700000000000001</v>
      </c>
      <c r="X109" s="39">
        <v>0.61499999999999999</v>
      </c>
      <c r="Y109" s="39">
        <v>0</v>
      </c>
      <c r="Z109" s="39">
        <v>0.224</v>
      </c>
      <c r="AA109" s="39">
        <v>0.53100000000000003</v>
      </c>
      <c r="AB109" s="39">
        <v>2.3969999999999998</v>
      </c>
      <c r="AC109" s="39">
        <v>0</v>
      </c>
      <c r="AD109" s="39">
        <v>15.726000000000001</v>
      </c>
      <c r="AE109" s="39">
        <v>0.17799999999999999</v>
      </c>
      <c r="AF109" s="39">
        <v>0.878</v>
      </c>
      <c r="AG109" s="39">
        <v>0</v>
      </c>
      <c r="AH109" s="39">
        <v>0.373</v>
      </c>
      <c r="AI109" s="39">
        <v>0</v>
      </c>
      <c r="AJ109" s="39">
        <v>0.10299999999999999</v>
      </c>
      <c r="AK109" s="39">
        <v>1.181</v>
      </c>
      <c r="AL109" s="39">
        <v>0.24199999999999999</v>
      </c>
      <c r="AM109" s="39">
        <v>0.61</v>
      </c>
      <c r="AN109" s="39">
        <v>6.9359999999999999</v>
      </c>
      <c r="AO109" s="39">
        <v>2.6459999999999999</v>
      </c>
      <c r="AP109" s="39">
        <v>3.4529999999999998</v>
      </c>
      <c r="AQ109" s="39">
        <v>1.2E-2</v>
      </c>
      <c r="AR109" s="39">
        <v>2.4620000000000002</v>
      </c>
      <c r="AS109" s="39">
        <v>0</v>
      </c>
      <c r="AT109" s="39">
        <v>0.40200000000000002</v>
      </c>
      <c r="AU109" s="39">
        <v>2.3559999999999999</v>
      </c>
      <c r="AV109" s="39">
        <v>4.3600000000000003</v>
      </c>
      <c r="AW109" s="39">
        <v>0.39200000000000002</v>
      </c>
      <c r="AX109" s="39">
        <v>0</v>
      </c>
      <c r="AY109" s="39">
        <v>9.0999999999999998E-2</v>
      </c>
      <c r="AZ109" s="39">
        <v>0.85</v>
      </c>
      <c r="BA109" s="39">
        <v>0.65100000000000002</v>
      </c>
      <c r="BB109" s="39">
        <v>0.72</v>
      </c>
      <c r="BC109" s="39">
        <v>2.3820000000000001</v>
      </c>
      <c r="BD109" s="39">
        <v>0</v>
      </c>
      <c r="BE109" s="39">
        <v>0.443</v>
      </c>
      <c r="BF109" s="39">
        <v>18.963999999999999</v>
      </c>
      <c r="BG109" s="39">
        <v>0</v>
      </c>
      <c r="BH109" s="39">
        <v>0.49399999999999999</v>
      </c>
      <c r="BI109" s="39">
        <v>7.2</v>
      </c>
      <c r="BJ109" s="39">
        <v>2.964</v>
      </c>
      <c r="BK109" s="39">
        <v>0</v>
      </c>
    </row>
    <row r="110" spans="1:63" x14ac:dyDescent="0.2">
      <c r="A110" s="30">
        <f t="shared" si="22"/>
        <v>2021</v>
      </c>
      <c r="D110" s="30">
        <f t="shared" si="23"/>
        <v>0</v>
      </c>
      <c r="E110" s="30">
        <f t="shared" si="14"/>
        <v>8</v>
      </c>
      <c r="F110" s="30">
        <f t="shared" si="15"/>
        <v>2</v>
      </c>
      <c r="G110" s="30">
        <f t="shared" si="16"/>
        <v>0</v>
      </c>
      <c r="H110" s="30">
        <f t="shared" si="17"/>
        <v>0</v>
      </c>
      <c r="I110" s="30">
        <f t="shared" si="18"/>
        <v>0</v>
      </c>
      <c r="J110" s="30">
        <f t="shared" si="19"/>
        <v>0</v>
      </c>
      <c r="K110" s="30">
        <f t="shared" si="20"/>
        <v>0</v>
      </c>
      <c r="L110" s="30">
        <f t="shared" si="21"/>
        <v>11</v>
      </c>
      <c r="M110" s="38">
        <v>44501</v>
      </c>
      <c r="N110" s="39">
        <v>0</v>
      </c>
      <c r="O110" s="39">
        <v>0.81200000000000006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0.78100000000000003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>
        <v>0</v>
      </c>
      <c r="AQ110" s="39">
        <v>0.72499999999999998</v>
      </c>
      <c r="AR110" s="39">
        <v>3.32</v>
      </c>
      <c r="AS110" s="39">
        <v>0</v>
      </c>
      <c r="AT110" s="39">
        <v>1.079</v>
      </c>
      <c r="AU110" s="39">
        <v>0</v>
      </c>
      <c r="AV110" s="39">
        <v>0.57799999999999996</v>
      </c>
      <c r="AW110" s="39">
        <v>0</v>
      </c>
      <c r="AX110" s="39">
        <v>0</v>
      </c>
      <c r="AY110" s="39">
        <v>0</v>
      </c>
      <c r="AZ110" s="39">
        <v>0</v>
      </c>
      <c r="BA110" s="39">
        <v>0.252</v>
      </c>
      <c r="BB110" s="39">
        <v>0</v>
      </c>
      <c r="BC110" s="39">
        <v>0</v>
      </c>
      <c r="BD110" s="39">
        <v>0</v>
      </c>
      <c r="BE110" s="39">
        <v>0</v>
      </c>
      <c r="BF110" s="39">
        <v>0</v>
      </c>
      <c r="BG110" s="39">
        <v>0</v>
      </c>
      <c r="BH110" s="39">
        <v>0</v>
      </c>
      <c r="BI110" s="39">
        <v>0.193</v>
      </c>
      <c r="BJ110" s="39">
        <v>0</v>
      </c>
      <c r="BK110" s="39">
        <v>0</v>
      </c>
    </row>
    <row r="111" spans="1:63" x14ac:dyDescent="0.2">
      <c r="A111" s="30">
        <f t="shared" si="22"/>
        <v>2021</v>
      </c>
      <c r="D111" s="30">
        <f t="shared" si="23"/>
        <v>1</v>
      </c>
      <c r="E111" s="30">
        <f t="shared" si="14"/>
        <v>41</v>
      </c>
      <c r="F111" s="30">
        <f t="shared" si="15"/>
        <v>32</v>
      </c>
      <c r="G111" s="30">
        <f t="shared" si="16"/>
        <v>6</v>
      </c>
      <c r="H111" s="30">
        <f t="shared" si="17"/>
        <v>0</v>
      </c>
      <c r="I111" s="30">
        <f t="shared" si="18"/>
        <v>0</v>
      </c>
      <c r="J111" s="30">
        <f t="shared" si="19"/>
        <v>0</v>
      </c>
      <c r="K111" s="30">
        <f t="shared" si="20"/>
        <v>0</v>
      </c>
      <c r="L111" s="30">
        <f t="shared" si="21"/>
        <v>12</v>
      </c>
      <c r="M111" s="38">
        <v>44531</v>
      </c>
      <c r="N111" s="39">
        <v>1.365</v>
      </c>
      <c r="O111" s="39">
        <v>0.29599999999999999</v>
      </c>
      <c r="P111" s="39">
        <v>0.626</v>
      </c>
      <c r="Q111" s="39">
        <v>1.44</v>
      </c>
      <c r="R111" s="39">
        <v>0</v>
      </c>
      <c r="S111" s="39">
        <v>14.616</v>
      </c>
      <c r="T111" s="39">
        <v>1.661</v>
      </c>
      <c r="U111" s="39">
        <v>4.6189999999999998</v>
      </c>
      <c r="V111" s="39">
        <v>1.464</v>
      </c>
      <c r="W111" s="39">
        <v>4.6769999999999996</v>
      </c>
      <c r="X111" s="39">
        <v>0</v>
      </c>
      <c r="Y111" s="39">
        <v>11.005000000000001</v>
      </c>
      <c r="Z111" s="39">
        <v>0</v>
      </c>
      <c r="AA111" s="39">
        <v>9.266</v>
      </c>
      <c r="AB111" s="39">
        <v>10.885999999999999</v>
      </c>
      <c r="AC111" s="39">
        <v>0.46400000000000002</v>
      </c>
      <c r="AD111" s="39">
        <v>33.613</v>
      </c>
      <c r="AE111" s="39">
        <v>0</v>
      </c>
      <c r="AF111" s="39">
        <v>1.3939999999999999</v>
      </c>
      <c r="AG111" s="39">
        <v>2.944</v>
      </c>
      <c r="AH111" s="39">
        <v>5.0529999999999999</v>
      </c>
      <c r="AI111" s="39">
        <v>0.10100000000000001</v>
      </c>
      <c r="AJ111" s="39">
        <v>2.0760000000000001</v>
      </c>
      <c r="AK111" s="39">
        <v>5.1779999999999999</v>
      </c>
      <c r="AL111" s="39">
        <v>1.67</v>
      </c>
      <c r="AM111" s="39">
        <v>2.5819999999999999</v>
      </c>
      <c r="AN111" s="39">
        <v>0</v>
      </c>
      <c r="AO111" s="39">
        <v>1.452</v>
      </c>
      <c r="AP111" s="39">
        <v>0</v>
      </c>
      <c r="AQ111" s="39">
        <v>19.853999999999999</v>
      </c>
      <c r="AR111" s="39">
        <v>0.66800000000000004</v>
      </c>
      <c r="AS111" s="39">
        <v>3.714</v>
      </c>
      <c r="AT111" s="39">
        <v>0</v>
      </c>
      <c r="AU111" s="39">
        <v>7.0170000000000003</v>
      </c>
      <c r="AV111" s="39">
        <v>1.7270000000000001</v>
      </c>
      <c r="AW111" s="39">
        <v>1.9990000000000001</v>
      </c>
      <c r="AX111" s="39">
        <v>0.68799999999999994</v>
      </c>
      <c r="AY111" s="39">
        <v>2.234</v>
      </c>
      <c r="AZ111" s="39">
        <v>0.32500000000000001</v>
      </c>
      <c r="BA111" s="39">
        <v>11.404999999999999</v>
      </c>
      <c r="BB111" s="39">
        <v>4.399</v>
      </c>
      <c r="BC111" s="39">
        <v>1.554</v>
      </c>
      <c r="BD111" s="39">
        <v>3.45</v>
      </c>
      <c r="BE111" s="39">
        <v>0.45900000000000002</v>
      </c>
      <c r="BF111" s="39">
        <v>0</v>
      </c>
      <c r="BG111" s="39">
        <v>6.8239999999999998</v>
      </c>
      <c r="BH111" s="39">
        <v>0.20599999999999999</v>
      </c>
      <c r="BI111" s="39">
        <v>4.984</v>
      </c>
      <c r="BJ111" s="39">
        <v>9.4420000000000002</v>
      </c>
      <c r="BK111" s="39">
        <v>0</v>
      </c>
    </row>
    <row r="112" spans="1:63" x14ac:dyDescent="0.2">
      <c r="A112" s="30">
        <f t="shared" si="22"/>
        <v>2022</v>
      </c>
      <c r="D112" s="30">
        <f t="shared" si="23"/>
        <v>0</v>
      </c>
      <c r="E112" s="30">
        <f t="shared" si="14"/>
        <v>34</v>
      </c>
      <c r="F112" s="30">
        <f t="shared" si="15"/>
        <v>30</v>
      </c>
      <c r="G112" s="30">
        <f t="shared" si="16"/>
        <v>7</v>
      </c>
      <c r="H112" s="30">
        <f t="shared" si="17"/>
        <v>0</v>
      </c>
      <c r="I112" s="30">
        <f t="shared" si="18"/>
        <v>0</v>
      </c>
      <c r="J112" s="30">
        <f t="shared" si="19"/>
        <v>0</v>
      </c>
      <c r="K112" s="30">
        <f t="shared" si="20"/>
        <v>0</v>
      </c>
      <c r="L112" s="30">
        <f t="shared" si="21"/>
        <v>1</v>
      </c>
      <c r="M112" s="38">
        <v>44562</v>
      </c>
      <c r="N112" s="39">
        <v>3.7829999999999999</v>
      </c>
      <c r="O112" s="39">
        <v>0</v>
      </c>
      <c r="P112" s="39">
        <v>4.2140000000000004</v>
      </c>
      <c r="Q112" s="39">
        <v>1.575</v>
      </c>
      <c r="R112" s="39">
        <v>5.0469999999999997</v>
      </c>
      <c r="S112" s="39">
        <v>0</v>
      </c>
      <c r="T112" s="39">
        <v>0</v>
      </c>
      <c r="U112" s="39">
        <v>16.067</v>
      </c>
      <c r="V112" s="39">
        <v>1.595</v>
      </c>
      <c r="W112" s="39">
        <v>0.52700000000000002</v>
      </c>
      <c r="X112" s="39">
        <v>0</v>
      </c>
      <c r="Y112" s="39">
        <v>6.3280000000000003</v>
      </c>
      <c r="Z112" s="39">
        <v>5.7069999999999999</v>
      </c>
      <c r="AA112" s="39">
        <v>0</v>
      </c>
      <c r="AB112" s="39">
        <v>12.121</v>
      </c>
      <c r="AC112" s="39">
        <v>0</v>
      </c>
      <c r="AD112" s="39">
        <v>1.149</v>
      </c>
      <c r="AE112" s="39">
        <v>5.2690000000000001</v>
      </c>
      <c r="AF112" s="39">
        <v>21.341000000000001</v>
      </c>
      <c r="AG112" s="39">
        <v>0.71399999999999997</v>
      </c>
      <c r="AH112" s="39">
        <v>6.34</v>
      </c>
      <c r="AI112" s="39">
        <v>13.831</v>
      </c>
      <c r="AJ112" s="39">
        <v>0</v>
      </c>
      <c r="AK112" s="39">
        <v>13.712</v>
      </c>
      <c r="AL112" s="39">
        <v>0.33</v>
      </c>
      <c r="AM112" s="39">
        <v>10.023</v>
      </c>
      <c r="AN112" s="39">
        <v>0</v>
      </c>
      <c r="AO112" s="39">
        <v>18.573</v>
      </c>
      <c r="AP112" s="39">
        <v>0</v>
      </c>
      <c r="AQ112" s="39">
        <v>5.9710000000000001</v>
      </c>
      <c r="AR112" s="39">
        <v>2.1019999999999999</v>
      </c>
      <c r="AS112" s="39">
        <v>0</v>
      </c>
      <c r="AT112" s="39">
        <v>0</v>
      </c>
      <c r="AU112" s="39">
        <v>3.6880000000000002</v>
      </c>
      <c r="AV112" s="39">
        <v>0</v>
      </c>
      <c r="AW112" s="39">
        <v>7.4740000000000002</v>
      </c>
      <c r="AX112" s="39">
        <v>1.6990000000000001</v>
      </c>
      <c r="AY112" s="39">
        <v>2.1</v>
      </c>
      <c r="AZ112" s="39">
        <v>9.2639999999999993</v>
      </c>
      <c r="BA112" s="39">
        <v>0</v>
      </c>
      <c r="BB112" s="39">
        <v>1.29</v>
      </c>
      <c r="BC112" s="39">
        <v>1.5089999999999999</v>
      </c>
      <c r="BD112" s="39">
        <v>2.3919999999999999</v>
      </c>
      <c r="BE112" s="39">
        <v>0.70099999999999996</v>
      </c>
      <c r="BF112" s="39">
        <v>4.726</v>
      </c>
      <c r="BG112" s="39">
        <v>0</v>
      </c>
      <c r="BH112" s="39">
        <v>0</v>
      </c>
      <c r="BI112" s="39">
        <v>2.2829999999999999</v>
      </c>
      <c r="BJ112" s="39">
        <v>1.9550000000000001</v>
      </c>
      <c r="BK112" s="39">
        <v>0</v>
      </c>
    </row>
    <row r="113" spans="1:63" x14ac:dyDescent="0.2">
      <c r="A113" s="30">
        <f t="shared" si="22"/>
        <v>2022</v>
      </c>
      <c r="D113" s="30">
        <f t="shared" si="23"/>
        <v>0</v>
      </c>
      <c r="E113" s="30">
        <f t="shared" si="14"/>
        <v>19</v>
      </c>
      <c r="F113" s="30">
        <f t="shared" si="15"/>
        <v>9</v>
      </c>
      <c r="G113" s="30">
        <f t="shared" si="16"/>
        <v>1</v>
      </c>
      <c r="H113" s="30">
        <f t="shared" si="17"/>
        <v>0</v>
      </c>
      <c r="I113" s="30">
        <f t="shared" si="18"/>
        <v>0</v>
      </c>
      <c r="J113" s="30">
        <f t="shared" si="19"/>
        <v>0</v>
      </c>
      <c r="K113" s="30">
        <f t="shared" si="20"/>
        <v>0</v>
      </c>
      <c r="L113" s="30">
        <f t="shared" si="21"/>
        <v>2</v>
      </c>
      <c r="M113" s="38">
        <v>44593</v>
      </c>
      <c r="N113" s="39">
        <v>0</v>
      </c>
      <c r="O113" s="39">
        <v>0</v>
      </c>
      <c r="P113" s="39">
        <v>0.53100000000000003</v>
      </c>
      <c r="Q113" s="39">
        <v>0</v>
      </c>
      <c r="R113" s="39">
        <v>3.28</v>
      </c>
      <c r="S113" s="39">
        <v>0</v>
      </c>
      <c r="T113" s="39">
        <v>0</v>
      </c>
      <c r="U113" s="39">
        <v>1.4999999999999999E-2</v>
      </c>
      <c r="V113" s="39">
        <v>5.67</v>
      </c>
      <c r="W113" s="39">
        <v>0</v>
      </c>
      <c r="X113" s="39">
        <v>3.4540000000000002</v>
      </c>
      <c r="Y113" s="39">
        <v>0</v>
      </c>
      <c r="Z113" s="39">
        <v>1.9630000000000001</v>
      </c>
      <c r="AA113" s="39">
        <v>0</v>
      </c>
      <c r="AB113" s="39">
        <v>0</v>
      </c>
      <c r="AC113" s="39">
        <v>0</v>
      </c>
      <c r="AD113" s="39">
        <v>0</v>
      </c>
      <c r="AE113" s="39">
        <v>1.6240000000000001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19.221</v>
      </c>
      <c r="AL113" s="39">
        <v>0</v>
      </c>
      <c r="AM113" s="39">
        <v>1.8480000000000001</v>
      </c>
      <c r="AN113" s="39">
        <v>0</v>
      </c>
      <c r="AO113" s="39">
        <v>2.83</v>
      </c>
      <c r="AP113" s="39">
        <v>0</v>
      </c>
      <c r="AQ113" s="39">
        <v>0</v>
      </c>
      <c r="AR113" s="39">
        <v>0</v>
      </c>
      <c r="AS113" s="39">
        <v>0.67500000000000004</v>
      </c>
      <c r="AT113" s="39">
        <v>0</v>
      </c>
      <c r="AU113" s="39">
        <v>0</v>
      </c>
      <c r="AV113" s="39">
        <v>1.401</v>
      </c>
      <c r="AW113" s="39">
        <v>0.93300000000000005</v>
      </c>
      <c r="AX113" s="39">
        <v>0.67900000000000005</v>
      </c>
      <c r="AY113" s="39">
        <v>0</v>
      </c>
      <c r="AZ113" s="39">
        <v>2.1999999999999999E-2</v>
      </c>
      <c r="BA113" s="39">
        <v>0</v>
      </c>
      <c r="BB113" s="39">
        <v>0</v>
      </c>
      <c r="BC113" s="39">
        <v>0.128</v>
      </c>
      <c r="BD113" s="39">
        <v>0.17100000000000001</v>
      </c>
      <c r="BE113" s="39">
        <v>0.13500000000000001</v>
      </c>
      <c r="BF113" s="39">
        <v>0</v>
      </c>
      <c r="BG113" s="39">
        <v>0</v>
      </c>
      <c r="BH113" s="39">
        <v>0</v>
      </c>
      <c r="BI113" s="39">
        <v>0</v>
      </c>
      <c r="BJ113" s="39">
        <v>0</v>
      </c>
      <c r="BK113" s="39">
        <v>0.96799999999999997</v>
      </c>
    </row>
    <row r="114" spans="1:63" x14ac:dyDescent="0.2">
      <c r="A114" s="30">
        <f t="shared" si="22"/>
        <v>2022</v>
      </c>
      <c r="D114" s="30">
        <f t="shared" si="23"/>
        <v>0</v>
      </c>
      <c r="E114" s="30">
        <f t="shared" si="14"/>
        <v>21</v>
      </c>
      <c r="F114" s="30">
        <f t="shared" si="15"/>
        <v>9</v>
      </c>
      <c r="G114" s="30">
        <f t="shared" si="16"/>
        <v>1</v>
      </c>
      <c r="H114" s="30">
        <f t="shared" si="17"/>
        <v>0</v>
      </c>
      <c r="I114" s="30">
        <f t="shared" si="18"/>
        <v>0</v>
      </c>
      <c r="J114" s="30">
        <f t="shared" si="19"/>
        <v>0</v>
      </c>
      <c r="K114" s="30">
        <f t="shared" si="20"/>
        <v>0</v>
      </c>
      <c r="L114" s="30">
        <f t="shared" si="21"/>
        <v>3</v>
      </c>
      <c r="M114" s="38">
        <v>44621</v>
      </c>
      <c r="N114" s="39">
        <v>0</v>
      </c>
      <c r="O114" s="39">
        <v>0</v>
      </c>
      <c r="P114" s="39">
        <v>2.573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1.2709999999999999</v>
      </c>
      <c r="W114" s="39">
        <v>0</v>
      </c>
      <c r="X114" s="39">
        <v>0.78</v>
      </c>
      <c r="Y114" s="39">
        <v>0</v>
      </c>
      <c r="Z114" s="39">
        <v>1.706</v>
      </c>
      <c r="AA114" s="39">
        <v>0</v>
      </c>
      <c r="AB114" s="39">
        <v>3.6999999999999998E-2</v>
      </c>
      <c r="AC114" s="39">
        <v>1.202</v>
      </c>
      <c r="AD114" s="39">
        <v>0</v>
      </c>
      <c r="AE114" s="39">
        <v>0</v>
      </c>
      <c r="AF114" s="39">
        <v>0.96799999999999997</v>
      </c>
      <c r="AG114" s="39">
        <v>0.25700000000000001</v>
      </c>
      <c r="AH114" s="39">
        <v>0</v>
      </c>
      <c r="AI114" s="39">
        <v>0.41699999999999998</v>
      </c>
      <c r="AJ114" s="39">
        <v>0</v>
      </c>
      <c r="AK114" s="39">
        <v>0</v>
      </c>
      <c r="AL114" s="39">
        <v>1.2150000000000001</v>
      </c>
      <c r="AM114" s="39">
        <v>0.104</v>
      </c>
      <c r="AN114" s="39">
        <v>0</v>
      </c>
      <c r="AO114" s="39">
        <v>0</v>
      </c>
      <c r="AP114" s="39">
        <v>0</v>
      </c>
      <c r="AQ114" s="39">
        <v>6.3479999999999999</v>
      </c>
      <c r="AR114" s="39">
        <v>0</v>
      </c>
      <c r="AS114" s="39">
        <v>0.97399999999999998</v>
      </c>
      <c r="AT114" s="39">
        <v>0</v>
      </c>
      <c r="AU114" s="39">
        <v>0.53800000000000003</v>
      </c>
      <c r="AV114" s="39">
        <v>0.20699999999999999</v>
      </c>
      <c r="AW114" s="39">
        <v>0</v>
      </c>
      <c r="AX114" s="39">
        <v>1.2989999999999999</v>
      </c>
      <c r="AY114" s="39">
        <v>0</v>
      </c>
      <c r="AZ114" s="39">
        <v>0.84699999999999998</v>
      </c>
      <c r="BA114" s="39">
        <v>0</v>
      </c>
      <c r="BB114" s="39">
        <v>11.74</v>
      </c>
      <c r="BC114" s="39">
        <v>0</v>
      </c>
      <c r="BD114" s="39">
        <v>0</v>
      </c>
      <c r="BE114" s="39">
        <v>0</v>
      </c>
      <c r="BF114" s="39">
        <v>0</v>
      </c>
      <c r="BG114" s="39">
        <v>0.82599999999999996</v>
      </c>
      <c r="BH114" s="39">
        <v>0</v>
      </c>
      <c r="BI114" s="39">
        <v>0.505</v>
      </c>
      <c r="BJ114" s="39">
        <v>1.5760000000000001</v>
      </c>
      <c r="BK114" s="39">
        <v>0</v>
      </c>
    </row>
    <row r="115" spans="1:63" x14ac:dyDescent="0.2">
      <c r="A115" s="30">
        <f t="shared" si="22"/>
        <v>2022</v>
      </c>
      <c r="D115" s="30">
        <f t="shared" si="23"/>
        <v>0</v>
      </c>
      <c r="E115" s="30">
        <f t="shared" si="14"/>
        <v>1</v>
      </c>
      <c r="F115" s="30">
        <f t="shared" si="15"/>
        <v>0</v>
      </c>
      <c r="G115" s="30">
        <f t="shared" si="16"/>
        <v>0</v>
      </c>
      <c r="H115" s="30">
        <f t="shared" si="17"/>
        <v>0</v>
      </c>
      <c r="I115" s="30">
        <f t="shared" si="18"/>
        <v>0</v>
      </c>
      <c r="J115" s="30">
        <f t="shared" si="19"/>
        <v>0</v>
      </c>
      <c r="K115" s="30">
        <f t="shared" si="20"/>
        <v>0</v>
      </c>
      <c r="L115" s="30">
        <f t="shared" si="21"/>
        <v>4</v>
      </c>
      <c r="M115" s="38">
        <v>44652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0.114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0</v>
      </c>
      <c r="BJ115" s="39">
        <v>0</v>
      </c>
      <c r="BK115" s="39">
        <v>0</v>
      </c>
    </row>
    <row r="116" spans="1:63" x14ac:dyDescent="0.2">
      <c r="A116" s="30">
        <f t="shared" si="22"/>
        <v>2022</v>
      </c>
      <c r="D116" s="30">
        <f t="shared" si="23"/>
        <v>0</v>
      </c>
      <c r="E116" s="30">
        <f t="shared" si="14"/>
        <v>4</v>
      </c>
      <c r="F116" s="30">
        <f t="shared" si="15"/>
        <v>1</v>
      </c>
      <c r="G116" s="30">
        <f t="shared" si="16"/>
        <v>0</v>
      </c>
      <c r="H116" s="30">
        <f t="shared" si="17"/>
        <v>0</v>
      </c>
      <c r="I116" s="30">
        <f t="shared" si="18"/>
        <v>0</v>
      </c>
      <c r="J116" s="30">
        <f t="shared" si="19"/>
        <v>0</v>
      </c>
      <c r="K116" s="30">
        <f t="shared" si="20"/>
        <v>0</v>
      </c>
      <c r="L116" s="30">
        <f t="shared" si="21"/>
        <v>5</v>
      </c>
      <c r="M116" s="38">
        <v>44682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0.28299999999999997</v>
      </c>
      <c r="AG116" s="39">
        <v>0</v>
      </c>
      <c r="AH116" s="39">
        <v>1.5629999999999999</v>
      </c>
      <c r="AI116" s="39">
        <v>0</v>
      </c>
      <c r="AJ116" s="39">
        <v>0</v>
      </c>
      <c r="AK116" s="39">
        <v>0</v>
      </c>
      <c r="AL116" s="39">
        <v>0</v>
      </c>
      <c r="AM116" s="39">
        <v>0.40200000000000002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0.41399999999999998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</row>
    <row r="117" spans="1:63" x14ac:dyDescent="0.2">
      <c r="A117" s="30">
        <f t="shared" si="22"/>
        <v>2022</v>
      </c>
      <c r="D117" s="30">
        <f t="shared" si="23"/>
        <v>0</v>
      </c>
      <c r="E117" s="30">
        <f t="shared" si="14"/>
        <v>50</v>
      </c>
      <c r="F117" s="30">
        <f t="shared" si="15"/>
        <v>32</v>
      </c>
      <c r="G117" s="30">
        <f t="shared" si="16"/>
        <v>0</v>
      </c>
      <c r="H117" s="30">
        <f t="shared" si="17"/>
        <v>0</v>
      </c>
      <c r="I117" s="30">
        <f t="shared" si="18"/>
        <v>0</v>
      </c>
      <c r="J117" s="30">
        <f t="shared" si="19"/>
        <v>0</v>
      </c>
      <c r="K117" s="30">
        <f t="shared" si="20"/>
        <v>0</v>
      </c>
      <c r="L117" s="30">
        <f t="shared" si="21"/>
        <v>6</v>
      </c>
      <c r="M117" s="38">
        <v>44713</v>
      </c>
      <c r="N117" s="39">
        <v>0.623</v>
      </c>
      <c r="O117" s="39">
        <v>0.81299999999999994</v>
      </c>
      <c r="P117" s="39">
        <v>1.774</v>
      </c>
      <c r="Q117" s="39">
        <v>1.2390000000000001</v>
      </c>
      <c r="R117" s="39">
        <v>1.982</v>
      </c>
      <c r="S117" s="39">
        <v>0.79</v>
      </c>
      <c r="T117" s="39">
        <v>0.96099999999999997</v>
      </c>
      <c r="U117" s="39">
        <v>1.6240000000000001</v>
      </c>
      <c r="V117" s="39">
        <v>1.079</v>
      </c>
      <c r="W117" s="39">
        <v>4.5469999999999997</v>
      </c>
      <c r="X117" s="39">
        <v>1.016</v>
      </c>
      <c r="Y117" s="39">
        <v>1.3129999999999999</v>
      </c>
      <c r="Z117" s="39">
        <v>0.36799999999999999</v>
      </c>
      <c r="AA117" s="39">
        <v>1.202</v>
      </c>
      <c r="AB117" s="39">
        <v>1.925</v>
      </c>
      <c r="AC117" s="39">
        <v>0.32</v>
      </c>
      <c r="AD117" s="39">
        <v>1.857</v>
      </c>
      <c r="AE117" s="39">
        <v>1.1240000000000001</v>
      </c>
      <c r="AF117" s="39">
        <v>1.0249999999999999</v>
      </c>
      <c r="AG117" s="39">
        <v>1.71</v>
      </c>
      <c r="AH117" s="39">
        <v>1.214</v>
      </c>
      <c r="AI117" s="39">
        <v>0.67100000000000004</v>
      </c>
      <c r="AJ117" s="39">
        <v>8.7999999999999995E-2</v>
      </c>
      <c r="AK117" s="39">
        <v>3.968</v>
      </c>
      <c r="AL117" s="39">
        <v>2.6269999999999998</v>
      </c>
      <c r="AM117" s="39">
        <v>0.26300000000000001</v>
      </c>
      <c r="AN117" s="39">
        <v>1.7150000000000001</v>
      </c>
      <c r="AO117" s="39">
        <v>0.13</v>
      </c>
      <c r="AP117" s="39">
        <v>1.657</v>
      </c>
      <c r="AQ117" s="39">
        <v>1.6319999999999999</v>
      </c>
      <c r="AR117" s="39">
        <v>1.012</v>
      </c>
      <c r="AS117" s="39">
        <v>1.8260000000000001</v>
      </c>
      <c r="AT117" s="39">
        <v>3.5960000000000001</v>
      </c>
      <c r="AU117" s="39">
        <v>0.70799999999999996</v>
      </c>
      <c r="AV117" s="39">
        <v>0.13500000000000001</v>
      </c>
      <c r="AW117" s="39">
        <v>2.2000000000000002</v>
      </c>
      <c r="AX117" s="39">
        <v>2.3660000000000001</v>
      </c>
      <c r="AY117" s="39">
        <v>4.2999999999999997E-2</v>
      </c>
      <c r="AZ117" s="39">
        <v>3.3740000000000001</v>
      </c>
      <c r="BA117" s="39">
        <v>1.5229999999999999</v>
      </c>
      <c r="BB117" s="39">
        <v>1.875</v>
      </c>
      <c r="BC117" s="39">
        <v>2.71</v>
      </c>
      <c r="BD117" s="39">
        <v>4.7140000000000004</v>
      </c>
      <c r="BE117" s="39">
        <v>0.154</v>
      </c>
      <c r="BF117" s="39">
        <v>5.157</v>
      </c>
      <c r="BG117" s="39">
        <v>0.435</v>
      </c>
      <c r="BH117" s="39">
        <v>0.878</v>
      </c>
      <c r="BI117" s="39">
        <v>0.13700000000000001</v>
      </c>
      <c r="BJ117" s="39">
        <v>3.9220000000000002</v>
      </c>
      <c r="BK117" s="39">
        <v>0.85499999999999998</v>
      </c>
    </row>
    <row r="118" spans="1:63" x14ac:dyDescent="0.2">
      <c r="A118" s="30">
        <f t="shared" si="22"/>
        <v>2022</v>
      </c>
      <c r="D118" s="30">
        <f t="shared" si="23"/>
        <v>19</v>
      </c>
      <c r="E118" s="30">
        <f t="shared" si="14"/>
        <v>50</v>
      </c>
      <c r="F118" s="30">
        <f t="shared" si="15"/>
        <v>50</v>
      </c>
      <c r="G118" s="30">
        <f t="shared" si="16"/>
        <v>39</v>
      </c>
      <c r="H118" s="30">
        <f t="shared" si="17"/>
        <v>0</v>
      </c>
      <c r="I118" s="30">
        <f t="shared" si="18"/>
        <v>0</v>
      </c>
      <c r="J118" s="30">
        <f t="shared" si="19"/>
        <v>0</v>
      </c>
      <c r="K118" s="30">
        <f t="shared" si="20"/>
        <v>0</v>
      </c>
      <c r="L118" s="30">
        <f t="shared" si="21"/>
        <v>7</v>
      </c>
      <c r="M118" s="38">
        <v>44743</v>
      </c>
      <c r="N118" s="39">
        <v>17.425000000000001</v>
      </c>
      <c r="O118" s="39">
        <v>22.78</v>
      </c>
      <c r="P118" s="39">
        <v>13.1</v>
      </c>
      <c r="Q118" s="39">
        <v>25.109000000000002</v>
      </c>
      <c r="R118" s="39">
        <v>9.6539999999999999</v>
      </c>
      <c r="S118" s="39">
        <v>36.415999999999997</v>
      </c>
      <c r="T118" s="39">
        <v>16.024999999999999</v>
      </c>
      <c r="U118" s="39">
        <v>22.544</v>
      </c>
      <c r="V118" s="39">
        <v>33.353999999999999</v>
      </c>
      <c r="W118" s="39">
        <v>8.3940000000000001</v>
      </c>
      <c r="X118" s="39">
        <v>32.622999999999998</v>
      </c>
      <c r="Y118" s="39">
        <v>6.0289999999999999</v>
      </c>
      <c r="Z118" s="39">
        <v>16.384</v>
      </c>
      <c r="AA118" s="39">
        <v>20.934999999999999</v>
      </c>
      <c r="AB118" s="39">
        <v>27.059000000000001</v>
      </c>
      <c r="AC118" s="39">
        <v>19.021999999999998</v>
      </c>
      <c r="AD118" s="39">
        <v>32.984000000000002</v>
      </c>
      <c r="AE118" s="39">
        <v>6.6609999999999996</v>
      </c>
      <c r="AF118" s="39">
        <v>31.279</v>
      </c>
      <c r="AG118" s="39">
        <v>13.082000000000001</v>
      </c>
      <c r="AH118" s="39">
        <v>16.065999999999999</v>
      </c>
      <c r="AI118" s="39">
        <v>37.808999999999997</v>
      </c>
      <c r="AJ118" s="39">
        <v>36.954999999999998</v>
      </c>
      <c r="AK118" s="39">
        <v>6.3419999999999996</v>
      </c>
      <c r="AL118" s="39">
        <v>4.383</v>
      </c>
      <c r="AM118" s="39">
        <v>42.2</v>
      </c>
      <c r="AN118" s="39">
        <v>39.29</v>
      </c>
      <c r="AO118" s="39">
        <v>5.6820000000000004</v>
      </c>
      <c r="AP118" s="39">
        <v>19.274999999999999</v>
      </c>
      <c r="AQ118" s="39">
        <v>18.574000000000002</v>
      </c>
      <c r="AR118" s="39">
        <v>29.777000000000001</v>
      </c>
      <c r="AS118" s="39">
        <v>24.516999999999999</v>
      </c>
      <c r="AT118" s="39">
        <v>29.745999999999999</v>
      </c>
      <c r="AU118" s="39">
        <v>9.5229999999999997</v>
      </c>
      <c r="AV118" s="39">
        <v>11.459</v>
      </c>
      <c r="AW118" s="39">
        <v>26.702999999999999</v>
      </c>
      <c r="AX118" s="39">
        <v>13.935</v>
      </c>
      <c r="AY118" s="39">
        <v>21.706</v>
      </c>
      <c r="AZ118" s="39">
        <v>35.042999999999999</v>
      </c>
      <c r="BA118" s="39">
        <v>4.923</v>
      </c>
      <c r="BB118" s="39">
        <v>19.417000000000002</v>
      </c>
      <c r="BC118" s="39">
        <v>16.149999999999999</v>
      </c>
      <c r="BD118" s="39">
        <v>4.702</v>
      </c>
      <c r="BE118" s="39">
        <v>34.738</v>
      </c>
      <c r="BF118" s="39">
        <v>11.736000000000001</v>
      </c>
      <c r="BG118" s="39">
        <v>27.719000000000001</v>
      </c>
      <c r="BH118" s="39">
        <v>9.4</v>
      </c>
      <c r="BI118" s="39">
        <v>29.558</v>
      </c>
      <c r="BJ118" s="39">
        <v>12.179</v>
      </c>
      <c r="BK118" s="39">
        <v>26.105</v>
      </c>
    </row>
    <row r="119" spans="1:63" x14ac:dyDescent="0.2">
      <c r="A119" s="30">
        <f t="shared" si="22"/>
        <v>2022</v>
      </c>
      <c r="D119" s="30">
        <f t="shared" si="23"/>
        <v>0</v>
      </c>
      <c r="E119" s="30">
        <f t="shared" si="14"/>
        <v>49</v>
      </c>
      <c r="F119" s="30">
        <f t="shared" si="15"/>
        <v>47</v>
      </c>
      <c r="G119" s="30">
        <f t="shared" si="16"/>
        <v>5</v>
      </c>
      <c r="H119" s="30">
        <f t="shared" si="17"/>
        <v>0</v>
      </c>
      <c r="I119" s="30">
        <f t="shared" si="18"/>
        <v>0</v>
      </c>
      <c r="J119" s="30">
        <f t="shared" si="19"/>
        <v>0</v>
      </c>
      <c r="K119" s="30">
        <f t="shared" si="20"/>
        <v>0</v>
      </c>
      <c r="L119" s="30">
        <f t="shared" si="21"/>
        <v>8</v>
      </c>
      <c r="M119" s="38">
        <v>44774</v>
      </c>
      <c r="N119" s="39">
        <v>2.391</v>
      </c>
      <c r="O119" s="39">
        <v>2.7010000000000001</v>
      </c>
      <c r="P119" s="39">
        <v>1.42</v>
      </c>
      <c r="Q119" s="39">
        <v>3.6120000000000001</v>
      </c>
      <c r="R119" s="39">
        <v>4.5350000000000001</v>
      </c>
      <c r="S119" s="39">
        <v>1.337</v>
      </c>
      <c r="T119" s="39">
        <v>2.8690000000000002</v>
      </c>
      <c r="U119" s="39">
        <v>3.718</v>
      </c>
      <c r="V119" s="39">
        <v>2.778</v>
      </c>
      <c r="W119" s="39">
        <v>4.4669999999999996</v>
      </c>
      <c r="X119" s="39">
        <v>2.3410000000000002</v>
      </c>
      <c r="Y119" s="39">
        <v>3.8239999999999998</v>
      </c>
      <c r="Z119" s="39">
        <v>5.9630000000000001</v>
      </c>
      <c r="AA119" s="39">
        <v>1.2210000000000001</v>
      </c>
      <c r="AB119" s="39">
        <v>1.996</v>
      </c>
      <c r="AC119" s="39">
        <v>10.884</v>
      </c>
      <c r="AD119" s="39">
        <v>3.9420000000000002</v>
      </c>
      <c r="AE119" s="39">
        <v>0</v>
      </c>
      <c r="AF119" s="39">
        <v>3.532</v>
      </c>
      <c r="AG119" s="39">
        <v>5.0670000000000002</v>
      </c>
      <c r="AH119" s="39">
        <v>21.405999999999999</v>
      </c>
      <c r="AI119" s="39">
        <v>2.4620000000000002</v>
      </c>
      <c r="AJ119" s="39">
        <v>2.2509999999999999</v>
      </c>
      <c r="AK119" s="39">
        <v>5.7869999999999999</v>
      </c>
      <c r="AL119" s="39">
        <v>1.4079999999999999</v>
      </c>
      <c r="AM119" s="39">
        <v>10.521000000000001</v>
      </c>
      <c r="AN119" s="39">
        <v>3.46</v>
      </c>
      <c r="AO119" s="39">
        <v>2.8319999999999999</v>
      </c>
      <c r="AP119" s="39">
        <v>5.516</v>
      </c>
      <c r="AQ119" s="39">
        <v>2.3820000000000001</v>
      </c>
      <c r="AR119" s="39">
        <v>0.91100000000000003</v>
      </c>
      <c r="AS119" s="39">
        <v>5.1970000000000001</v>
      </c>
      <c r="AT119" s="39">
        <v>1.5289999999999999</v>
      </c>
      <c r="AU119" s="39">
        <v>18.427</v>
      </c>
      <c r="AV119" s="39">
        <v>3.68</v>
      </c>
      <c r="AW119" s="39">
        <v>4.0010000000000003</v>
      </c>
      <c r="AX119" s="39">
        <v>3.2970000000000002</v>
      </c>
      <c r="AY119" s="39">
        <v>1.3440000000000001</v>
      </c>
      <c r="AZ119" s="39">
        <v>6.77</v>
      </c>
      <c r="BA119" s="39">
        <v>2.1160000000000001</v>
      </c>
      <c r="BB119" s="39">
        <v>1.919</v>
      </c>
      <c r="BC119" s="39">
        <v>7.1020000000000003</v>
      </c>
      <c r="BD119" s="39">
        <v>2.649</v>
      </c>
      <c r="BE119" s="39">
        <v>0.81100000000000005</v>
      </c>
      <c r="BF119" s="39">
        <v>4.0119999999999996</v>
      </c>
      <c r="BG119" s="39">
        <v>4.774</v>
      </c>
      <c r="BH119" s="39">
        <v>11.241</v>
      </c>
      <c r="BI119" s="39">
        <v>1.8859999999999999</v>
      </c>
      <c r="BJ119" s="39">
        <v>3.1619999999999999</v>
      </c>
      <c r="BK119" s="39">
        <v>1.4830000000000001</v>
      </c>
    </row>
    <row r="120" spans="1:63" x14ac:dyDescent="0.2">
      <c r="A120" s="30">
        <f t="shared" si="22"/>
        <v>2022</v>
      </c>
      <c r="D120" s="30">
        <f t="shared" si="23"/>
        <v>3</v>
      </c>
      <c r="E120" s="30">
        <f t="shared" si="14"/>
        <v>48</v>
      </c>
      <c r="F120" s="30">
        <f t="shared" si="15"/>
        <v>43</v>
      </c>
      <c r="G120" s="30">
        <f t="shared" si="16"/>
        <v>11</v>
      </c>
      <c r="H120" s="30">
        <f t="shared" si="17"/>
        <v>0</v>
      </c>
      <c r="I120" s="30">
        <f t="shared" si="18"/>
        <v>0</v>
      </c>
      <c r="J120" s="30">
        <f t="shared" si="19"/>
        <v>0</v>
      </c>
      <c r="K120" s="30">
        <f t="shared" si="20"/>
        <v>0</v>
      </c>
      <c r="L120" s="30">
        <f t="shared" si="21"/>
        <v>9</v>
      </c>
      <c r="M120" s="38">
        <v>44805</v>
      </c>
      <c r="N120" s="39">
        <v>1.212</v>
      </c>
      <c r="O120" s="39">
        <v>17.803000000000001</v>
      </c>
      <c r="P120" s="39">
        <v>0</v>
      </c>
      <c r="Q120" s="39">
        <v>30.196000000000002</v>
      </c>
      <c r="R120" s="39">
        <v>8.6980000000000004</v>
      </c>
      <c r="S120" s="39">
        <v>4.2690000000000001</v>
      </c>
      <c r="T120" s="39">
        <v>10.827</v>
      </c>
      <c r="U120" s="39">
        <v>12.025</v>
      </c>
      <c r="V120" s="39">
        <v>1.7130000000000001</v>
      </c>
      <c r="W120" s="39">
        <v>3.0619999999999998</v>
      </c>
      <c r="X120" s="39">
        <v>0.85299999999999998</v>
      </c>
      <c r="Y120" s="39">
        <v>4.8710000000000004</v>
      </c>
      <c r="Z120" s="39">
        <v>4.2000000000000003E-2</v>
      </c>
      <c r="AA120" s="39">
        <v>29.31</v>
      </c>
      <c r="AB120" s="39">
        <v>4.6529999999999996</v>
      </c>
      <c r="AC120" s="39">
        <v>1.528</v>
      </c>
      <c r="AD120" s="39">
        <v>1.399</v>
      </c>
      <c r="AE120" s="39">
        <v>33.194000000000003</v>
      </c>
      <c r="AF120" s="39">
        <v>4.4669999999999996</v>
      </c>
      <c r="AG120" s="39">
        <v>7.7889999999999997</v>
      </c>
      <c r="AH120" s="39">
        <v>3.22</v>
      </c>
      <c r="AI120" s="39">
        <v>6.4729999999999999</v>
      </c>
      <c r="AJ120" s="39">
        <v>4.694</v>
      </c>
      <c r="AK120" s="39">
        <v>1.8029999999999999</v>
      </c>
      <c r="AL120" s="39">
        <v>9.9849999999999994</v>
      </c>
      <c r="AM120" s="39">
        <v>2.7549999999999999</v>
      </c>
      <c r="AN120" s="39">
        <v>0.71499999999999997</v>
      </c>
      <c r="AO120" s="39">
        <v>7.6849999999999996</v>
      </c>
      <c r="AP120" s="39">
        <v>10.243</v>
      </c>
      <c r="AQ120" s="39">
        <v>1.607</v>
      </c>
      <c r="AR120" s="39">
        <v>19.934999999999999</v>
      </c>
      <c r="AS120" s="39">
        <v>1.9319999999999999</v>
      </c>
      <c r="AT120" s="39">
        <v>2.637</v>
      </c>
      <c r="AU120" s="39">
        <v>2.4</v>
      </c>
      <c r="AV120" s="39">
        <v>9.5380000000000003</v>
      </c>
      <c r="AW120" s="39">
        <v>5.8000000000000003E-2</v>
      </c>
      <c r="AX120" s="39">
        <v>5.0439999999999996</v>
      </c>
      <c r="AY120" s="39">
        <v>6.3609999999999998</v>
      </c>
      <c r="AZ120" s="39">
        <v>2.8340000000000001</v>
      </c>
      <c r="BA120" s="39">
        <v>4.4089999999999998</v>
      </c>
      <c r="BB120" s="39">
        <v>17.004000000000001</v>
      </c>
      <c r="BC120" s="39">
        <v>2.782</v>
      </c>
      <c r="BD120" s="39">
        <v>3.0649999999999999</v>
      </c>
      <c r="BE120" s="39">
        <v>9.8490000000000002</v>
      </c>
      <c r="BF120" s="39">
        <v>5.0869999999999997</v>
      </c>
      <c r="BG120" s="39">
        <v>2.012</v>
      </c>
      <c r="BH120" s="39">
        <v>0.91700000000000004</v>
      </c>
      <c r="BI120" s="39">
        <v>24.771000000000001</v>
      </c>
      <c r="BJ120" s="39">
        <v>21.812000000000001</v>
      </c>
      <c r="BK120" s="39">
        <v>0</v>
      </c>
    </row>
    <row r="121" spans="1:63" x14ac:dyDescent="0.2">
      <c r="A121" s="30">
        <f t="shared" si="22"/>
        <v>2022</v>
      </c>
      <c r="D121" s="30">
        <f t="shared" si="23"/>
        <v>1</v>
      </c>
      <c r="E121" s="30">
        <f t="shared" si="14"/>
        <v>45</v>
      </c>
      <c r="F121" s="30">
        <f t="shared" si="15"/>
        <v>23</v>
      </c>
      <c r="G121" s="30">
        <f t="shared" si="16"/>
        <v>4</v>
      </c>
      <c r="H121" s="30">
        <f t="shared" si="17"/>
        <v>0</v>
      </c>
      <c r="I121" s="30">
        <f t="shared" si="18"/>
        <v>0</v>
      </c>
      <c r="J121" s="30">
        <f t="shared" si="19"/>
        <v>0</v>
      </c>
      <c r="K121" s="30">
        <f t="shared" si="20"/>
        <v>0</v>
      </c>
      <c r="L121" s="30">
        <f t="shared" si="21"/>
        <v>10</v>
      </c>
      <c r="M121" s="38">
        <v>44835</v>
      </c>
      <c r="N121" s="39">
        <v>0.38100000000000001</v>
      </c>
      <c r="O121" s="39">
        <v>6.8570000000000002</v>
      </c>
      <c r="P121" s="39">
        <v>0</v>
      </c>
      <c r="Q121" s="39">
        <v>5.3620000000000001</v>
      </c>
      <c r="R121" s="39">
        <v>1.0509999999999999</v>
      </c>
      <c r="S121" s="39">
        <v>0.33</v>
      </c>
      <c r="T121" s="39">
        <v>0.72099999999999997</v>
      </c>
      <c r="U121" s="39">
        <v>13.086</v>
      </c>
      <c r="V121" s="39">
        <v>0.36499999999999999</v>
      </c>
      <c r="W121" s="39">
        <v>7.3999999999999996E-2</v>
      </c>
      <c r="X121" s="39">
        <v>0</v>
      </c>
      <c r="Y121" s="39">
        <v>1.3979999999999999</v>
      </c>
      <c r="Z121" s="39">
        <v>1.7909999999999999</v>
      </c>
      <c r="AA121" s="39">
        <v>0</v>
      </c>
      <c r="AB121" s="39">
        <v>0.65800000000000003</v>
      </c>
      <c r="AC121" s="39">
        <v>2.09</v>
      </c>
      <c r="AD121" s="39">
        <v>20.294</v>
      </c>
      <c r="AE121" s="39">
        <v>0.21199999999999999</v>
      </c>
      <c r="AF121" s="39">
        <v>0.94399999999999995</v>
      </c>
      <c r="AG121" s="39">
        <v>0.63900000000000001</v>
      </c>
      <c r="AH121" s="39">
        <v>0.185</v>
      </c>
      <c r="AI121" s="39">
        <v>1.42</v>
      </c>
      <c r="AJ121" s="39">
        <v>0.157</v>
      </c>
      <c r="AK121" s="39">
        <v>1.2689999999999999</v>
      </c>
      <c r="AL121" s="39">
        <v>1.7050000000000001</v>
      </c>
      <c r="AM121" s="39">
        <v>0.38200000000000001</v>
      </c>
      <c r="AN121" s="39">
        <v>8.9480000000000004</v>
      </c>
      <c r="AO121" s="39">
        <v>2.722</v>
      </c>
      <c r="AP121" s="39">
        <v>1.57</v>
      </c>
      <c r="AQ121" s="39">
        <v>0.26800000000000002</v>
      </c>
      <c r="AR121" s="39">
        <v>1.0569999999999999</v>
      </c>
      <c r="AS121" s="39">
        <v>0.65700000000000003</v>
      </c>
      <c r="AT121" s="39">
        <v>4.7370000000000001</v>
      </c>
      <c r="AU121" s="39">
        <v>0.50900000000000001</v>
      </c>
      <c r="AV121" s="39">
        <v>10.682</v>
      </c>
      <c r="AW121" s="39">
        <v>0</v>
      </c>
      <c r="AX121" s="39">
        <v>1.7999999999999999E-2</v>
      </c>
      <c r="AY121" s="39">
        <v>0.84099999999999997</v>
      </c>
      <c r="AZ121" s="39">
        <v>5.6859999999999999</v>
      </c>
      <c r="BA121" s="39">
        <v>0</v>
      </c>
      <c r="BB121" s="39">
        <v>2.2669999999999999</v>
      </c>
      <c r="BC121" s="39">
        <v>3.2410000000000001</v>
      </c>
      <c r="BD121" s="39">
        <v>1.0269999999999999</v>
      </c>
      <c r="BE121" s="39">
        <v>0.40600000000000003</v>
      </c>
      <c r="BF121" s="39">
        <v>33.131999999999998</v>
      </c>
      <c r="BG121" s="39">
        <v>0.57699999999999996</v>
      </c>
      <c r="BH121" s="39">
        <v>0.65400000000000003</v>
      </c>
      <c r="BI121" s="39">
        <v>0.91300000000000003</v>
      </c>
      <c r="BJ121" s="39">
        <v>4.1000000000000002E-2</v>
      </c>
      <c r="BK121" s="39">
        <v>3.0019999999999998</v>
      </c>
    </row>
    <row r="122" spans="1:63" x14ac:dyDescent="0.2">
      <c r="A122" s="30">
        <f t="shared" si="22"/>
        <v>2022</v>
      </c>
      <c r="D122" s="30">
        <f t="shared" si="23"/>
        <v>0</v>
      </c>
      <c r="E122" s="30">
        <f t="shared" si="14"/>
        <v>9</v>
      </c>
      <c r="F122" s="30">
        <f t="shared" si="15"/>
        <v>6</v>
      </c>
      <c r="G122" s="30">
        <f t="shared" si="16"/>
        <v>0</v>
      </c>
      <c r="H122" s="30">
        <f t="shared" si="17"/>
        <v>0</v>
      </c>
      <c r="I122" s="30">
        <f t="shared" si="18"/>
        <v>0</v>
      </c>
      <c r="J122" s="30">
        <f t="shared" si="19"/>
        <v>0</v>
      </c>
      <c r="K122" s="30">
        <f t="shared" si="20"/>
        <v>0</v>
      </c>
      <c r="L122" s="30">
        <f t="shared" si="21"/>
        <v>11</v>
      </c>
      <c r="M122" s="38">
        <v>44866</v>
      </c>
      <c r="N122" s="39">
        <v>0</v>
      </c>
      <c r="O122" s="39">
        <v>3.3210000000000002</v>
      </c>
      <c r="P122" s="39">
        <v>0</v>
      </c>
      <c r="Q122" s="39">
        <v>0</v>
      </c>
      <c r="R122" s="39">
        <v>1.0580000000000001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0.13100000000000001</v>
      </c>
      <c r="AI122" s="39">
        <v>0</v>
      </c>
      <c r="AJ122" s="39">
        <v>3.944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3.0179999999999998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  <c r="AW122" s="39">
        <v>0</v>
      </c>
      <c r="AX122" s="39">
        <v>0</v>
      </c>
      <c r="AY122" s="39">
        <v>0</v>
      </c>
      <c r="AZ122" s="39">
        <v>0</v>
      </c>
      <c r="BA122" s="39">
        <v>0</v>
      </c>
      <c r="BB122" s="39">
        <v>1.4259999999999999</v>
      </c>
      <c r="BC122" s="39">
        <v>0</v>
      </c>
      <c r="BD122" s="39">
        <v>0.46300000000000002</v>
      </c>
      <c r="BE122" s="39">
        <v>0</v>
      </c>
      <c r="BF122" s="39">
        <v>0</v>
      </c>
      <c r="BG122" s="39">
        <v>0</v>
      </c>
      <c r="BH122" s="39">
        <v>3.387</v>
      </c>
      <c r="BI122" s="39">
        <v>0</v>
      </c>
      <c r="BJ122" s="39">
        <v>0</v>
      </c>
      <c r="BK122" s="39">
        <v>5.1999999999999998E-2</v>
      </c>
    </row>
    <row r="123" spans="1:63" x14ac:dyDescent="0.2">
      <c r="A123" s="30">
        <f t="shared" si="22"/>
        <v>2022</v>
      </c>
      <c r="D123" s="30">
        <f t="shared" si="23"/>
        <v>2</v>
      </c>
      <c r="E123" s="30">
        <f t="shared" si="14"/>
        <v>37</v>
      </c>
      <c r="F123" s="30">
        <f t="shared" si="15"/>
        <v>27</v>
      </c>
      <c r="G123" s="30">
        <f t="shared" si="16"/>
        <v>7</v>
      </c>
      <c r="H123" s="30">
        <f t="shared" si="17"/>
        <v>1</v>
      </c>
      <c r="I123" s="30">
        <f t="shared" si="18"/>
        <v>0</v>
      </c>
      <c r="J123" s="30">
        <f t="shared" si="19"/>
        <v>0</v>
      </c>
      <c r="K123" s="30">
        <f t="shared" si="20"/>
        <v>0</v>
      </c>
      <c r="L123" s="30">
        <f t="shared" si="21"/>
        <v>12</v>
      </c>
      <c r="M123" s="38">
        <v>44896</v>
      </c>
      <c r="N123" s="39">
        <v>7.8E-2</v>
      </c>
      <c r="O123" s="39">
        <v>7.1440000000000001</v>
      </c>
      <c r="P123" s="39">
        <v>0</v>
      </c>
      <c r="Q123" s="39">
        <v>94.766999999999996</v>
      </c>
      <c r="R123" s="39">
        <v>1.27</v>
      </c>
      <c r="S123" s="39">
        <v>3.4550000000000001</v>
      </c>
      <c r="T123" s="39">
        <v>0.48899999999999999</v>
      </c>
      <c r="U123" s="39">
        <v>3.1949999999999998</v>
      </c>
      <c r="V123" s="39">
        <v>0</v>
      </c>
      <c r="W123" s="39">
        <v>10.481999999999999</v>
      </c>
      <c r="X123" s="39">
        <v>6.9740000000000002</v>
      </c>
      <c r="Y123" s="39">
        <v>0</v>
      </c>
      <c r="Z123" s="39">
        <v>0.63200000000000001</v>
      </c>
      <c r="AA123" s="39">
        <v>14.781000000000001</v>
      </c>
      <c r="AB123" s="39">
        <v>0</v>
      </c>
      <c r="AC123" s="39">
        <v>9.6829999999999998</v>
      </c>
      <c r="AD123" s="39">
        <v>0</v>
      </c>
      <c r="AE123" s="39">
        <v>31.052</v>
      </c>
      <c r="AF123" s="39">
        <v>14.582000000000001</v>
      </c>
      <c r="AG123" s="39">
        <v>0.36099999999999999</v>
      </c>
      <c r="AH123" s="39">
        <v>13.772</v>
      </c>
      <c r="AI123" s="39">
        <v>0</v>
      </c>
      <c r="AJ123" s="39">
        <v>7.1120000000000001</v>
      </c>
      <c r="AK123" s="39">
        <v>0</v>
      </c>
      <c r="AL123" s="39">
        <v>0</v>
      </c>
      <c r="AM123" s="39">
        <v>3.3450000000000002</v>
      </c>
      <c r="AN123" s="39">
        <v>0.22900000000000001</v>
      </c>
      <c r="AO123" s="39">
        <v>3.444</v>
      </c>
      <c r="AP123" s="39">
        <v>5.758</v>
      </c>
      <c r="AQ123" s="39">
        <v>2.0379999999999998</v>
      </c>
      <c r="AR123" s="39">
        <v>11.313000000000001</v>
      </c>
      <c r="AS123" s="39">
        <v>0</v>
      </c>
      <c r="AT123" s="39">
        <v>7.6609999999999996</v>
      </c>
      <c r="AU123" s="39">
        <v>0</v>
      </c>
      <c r="AV123" s="39">
        <v>0.73399999999999999</v>
      </c>
      <c r="AW123" s="39">
        <v>0.54900000000000004</v>
      </c>
      <c r="AX123" s="39">
        <v>0</v>
      </c>
      <c r="AY123" s="39">
        <v>3.9729999999999999</v>
      </c>
      <c r="AZ123" s="39">
        <v>0</v>
      </c>
      <c r="BA123" s="39">
        <v>7.5469999999999997</v>
      </c>
      <c r="BB123" s="39">
        <v>2.3740000000000001</v>
      </c>
      <c r="BC123" s="39">
        <v>1.8819999999999999</v>
      </c>
      <c r="BD123" s="39">
        <v>3.8809999999999998</v>
      </c>
      <c r="BE123" s="39">
        <v>0.26200000000000001</v>
      </c>
      <c r="BF123" s="39">
        <v>5.5659999999999998</v>
      </c>
      <c r="BG123" s="39">
        <v>0</v>
      </c>
      <c r="BH123" s="39">
        <v>4.7190000000000003</v>
      </c>
      <c r="BI123" s="39">
        <v>0.33400000000000002</v>
      </c>
      <c r="BJ123" s="39">
        <v>1.3089999999999999</v>
      </c>
      <c r="BK123" s="39">
        <v>0.871</v>
      </c>
    </row>
    <row r="124" spans="1:63" x14ac:dyDescent="0.2">
      <c r="A124" s="30">
        <f t="shared" si="22"/>
        <v>2023</v>
      </c>
      <c r="D124" s="30">
        <f t="shared" si="23"/>
        <v>1</v>
      </c>
      <c r="E124" s="30">
        <f t="shared" si="14"/>
        <v>36</v>
      </c>
      <c r="F124" s="30">
        <f t="shared" si="15"/>
        <v>31</v>
      </c>
      <c r="G124" s="30">
        <f t="shared" si="16"/>
        <v>5</v>
      </c>
      <c r="H124" s="30">
        <f t="shared" si="17"/>
        <v>0</v>
      </c>
      <c r="I124" s="30">
        <f t="shared" si="18"/>
        <v>0</v>
      </c>
      <c r="J124" s="30">
        <f t="shared" si="19"/>
        <v>0</v>
      </c>
      <c r="K124" s="30">
        <f t="shared" si="20"/>
        <v>0</v>
      </c>
      <c r="L124" s="30">
        <f t="shared" si="21"/>
        <v>1</v>
      </c>
      <c r="M124" s="38">
        <v>44927</v>
      </c>
      <c r="N124" s="39">
        <v>3.3149999999999999</v>
      </c>
      <c r="O124" s="39">
        <v>2.5289999999999999</v>
      </c>
      <c r="P124" s="39">
        <v>0</v>
      </c>
      <c r="Q124" s="39">
        <v>8.0879999999999992</v>
      </c>
      <c r="R124" s="39">
        <v>0</v>
      </c>
      <c r="S124" s="39">
        <v>4.601</v>
      </c>
      <c r="T124" s="39">
        <v>0</v>
      </c>
      <c r="U124" s="39">
        <v>7.4530000000000003</v>
      </c>
      <c r="V124" s="39">
        <v>10.164</v>
      </c>
      <c r="W124" s="39">
        <v>0</v>
      </c>
      <c r="X124" s="39">
        <v>0</v>
      </c>
      <c r="Y124" s="39">
        <v>12.666</v>
      </c>
      <c r="Z124" s="39">
        <v>34.707999999999998</v>
      </c>
      <c r="AA124" s="39">
        <v>0</v>
      </c>
      <c r="AB124" s="39">
        <v>6.766</v>
      </c>
      <c r="AC124" s="39">
        <v>0</v>
      </c>
      <c r="AD124" s="39">
        <v>4.9020000000000001</v>
      </c>
      <c r="AE124" s="39">
        <v>0</v>
      </c>
      <c r="AF124" s="39">
        <v>23.963000000000001</v>
      </c>
      <c r="AG124" s="39">
        <v>2.746</v>
      </c>
      <c r="AH124" s="39">
        <v>18.614000000000001</v>
      </c>
      <c r="AI124" s="39">
        <v>0.313</v>
      </c>
      <c r="AJ124" s="39">
        <v>0</v>
      </c>
      <c r="AK124" s="39">
        <v>8.3149999999999995</v>
      </c>
      <c r="AL124" s="39">
        <v>6.6120000000000001</v>
      </c>
      <c r="AM124" s="39">
        <v>0</v>
      </c>
      <c r="AN124" s="39">
        <v>0.50800000000000001</v>
      </c>
      <c r="AO124" s="39">
        <v>9.17</v>
      </c>
      <c r="AP124" s="39">
        <v>0.753</v>
      </c>
      <c r="AQ124" s="39">
        <v>3.0249999999999999</v>
      </c>
      <c r="AR124" s="39">
        <v>0</v>
      </c>
      <c r="AS124" s="39">
        <v>7.8079999999999998</v>
      </c>
      <c r="AT124" s="39">
        <v>8.6180000000000003</v>
      </c>
      <c r="AU124" s="39">
        <v>0</v>
      </c>
      <c r="AV124" s="39">
        <v>0</v>
      </c>
      <c r="AW124" s="39">
        <v>8.7929999999999993</v>
      </c>
      <c r="AX124" s="39">
        <v>1.407</v>
      </c>
      <c r="AY124" s="39">
        <v>0</v>
      </c>
      <c r="AZ124" s="39">
        <v>5.5650000000000004</v>
      </c>
      <c r="BA124" s="39">
        <v>1.8180000000000001</v>
      </c>
      <c r="BB124" s="39">
        <v>1.149</v>
      </c>
      <c r="BC124" s="39">
        <v>2.0710000000000002</v>
      </c>
      <c r="BD124" s="39">
        <v>0.28000000000000003</v>
      </c>
      <c r="BE124" s="39">
        <v>1.4</v>
      </c>
      <c r="BF124" s="39">
        <v>7.242</v>
      </c>
      <c r="BG124" s="39">
        <v>1.0999999999999999E-2</v>
      </c>
      <c r="BH124" s="39">
        <v>4.9660000000000002</v>
      </c>
      <c r="BI124" s="39">
        <v>2.6269999999999998</v>
      </c>
      <c r="BJ124" s="39">
        <v>1.7789999999999999</v>
      </c>
      <c r="BK124" s="39">
        <v>3.891</v>
      </c>
    </row>
    <row r="125" spans="1:63" x14ac:dyDescent="0.2">
      <c r="A125" s="30">
        <f t="shared" si="22"/>
        <v>2023</v>
      </c>
      <c r="D125" s="30">
        <f t="shared" si="23"/>
        <v>0</v>
      </c>
      <c r="E125" s="30">
        <f t="shared" si="14"/>
        <v>18</v>
      </c>
      <c r="F125" s="30">
        <f t="shared" si="15"/>
        <v>13</v>
      </c>
      <c r="G125" s="30">
        <f t="shared" si="16"/>
        <v>0</v>
      </c>
      <c r="H125" s="30">
        <f t="shared" si="17"/>
        <v>0</v>
      </c>
      <c r="I125" s="30">
        <f t="shared" si="18"/>
        <v>0</v>
      </c>
      <c r="J125" s="30">
        <f t="shared" si="19"/>
        <v>0</v>
      </c>
      <c r="K125" s="30">
        <f t="shared" si="20"/>
        <v>0</v>
      </c>
      <c r="L125" s="30">
        <f t="shared" si="21"/>
        <v>2</v>
      </c>
      <c r="M125" s="38">
        <v>44958</v>
      </c>
      <c r="N125" s="39">
        <v>0</v>
      </c>
      <c r="O125" s="39">
        <v>0</v>
      </c>
      <c r="P125" s="39">
        <v>1.431</v>
      </c>
      <c r="Q125" s="39">
        <v>0</v>
      </c>
      <c r="R125" s="39">
        <v>0</v>
      </c>
      <c r="S125" s="39">
        <v>0</v>
      </c>
      <c r="T125" s="39">
        <v>0.84399999999999997</v>
      </c>
      <c r="U125" s="39">
        <v>0</v>
      </c>
      <c r="V125" s="39">
        <v>2.089</v>
      </c>
      <c r="W125" s="39">
        <v>0</v>
      </c>
      <c r="X125" s="39">
        <v>0</v>
      </c>
      <c r="Y125" s="39">
        <v>8.4000000000000005E-2</v>
      </c>
      <c r="Z125" s="39">
        <v>0</v>
      </c>
      <c r="AA125" s="39">
        <v>2.0710000000000002</v>
      </c>
      <c r="AB125" s="39">
        <v>0</v>
      </c>
      <c r="AC125" s="39">
        <v>5.9909999999999997</v>
      </c>
      <c r="AD125" s="39">
        <v>0</v>
      </c>
      <c r="AE125" s="39">
        <v>3.153</v>
      </c>
      <c r="AF125" s="39">
        <v>0</v>
      </c>
      <c r="AG125" s="39">
        <v>0.754</v>
      </c>
      <c r="AH125" s="39">
        <v>1.1000000000000001</v>
      </c>
      <c r="AI125" s="39">
        <v>0</v>
      </c>
      <c r="AJ125" s="39">
        <v>0</v>
      </c>
      <c r="AK125" s="39">
        <v>4.3639999999999999</v>
      </c>
      <c r="AL125" s="39">
        <v>0</v>
      </c>
      <c r="AM125" s="39">
        <v>0</v>
      </c>
      <c r="AN125" s="39">
        <v>0</v>
      </c>
      <c r="AO125" s="39">
        <v>6.8029999999999999</v>
      </c>
      <c r="AP125" s="39">
        <v>0</v>
      </c>
      <c r="AQ125" s="39">
        <v>6.9139999999999997</v>
      </c>
      <c r="AR125" s="39">
        <v>0</v>
      </c>
      <c r="AS125" s="39">
        <v>8.1000000000000003E-2</v>
      </c>
      <c r="AT125" s="39">
        <v>1.28</v>
      </c>
      <c r="AU125" s="39">
        <v>0</v>
      </c>
      <c r="AV125" s="39">
        <v>3.0459999999999998</v>
      </c>
      <c r="AW125" s="39">
        <v>0</v>
      </c>
      <c r="AX125" s="39">
        <v>8.4250000000000007</v>
      </c>
      <c r="AY125" s="39">
        <v>0</v>
      </c>
      <c r="AZ125" s="39">
        <v>0</v>
      </c>
      <c r="BA125" s="39">
        <v>0</v>
      </c>
      <c r="BB125" s="39">
        <v>0</v>
      </c>
      <c r="BC125" s="39">
        <v>0</v>
      </c>
      <c r="BD125" s="39">
        <v>0</v>
      </c>
      <c r="BE125" s="39">
        <v>4.7370000000000001</v>
      </c>
      <c r="BF125" s="39">
        <v>0.13200000000000001</v>
      </c>
      <c r="BG125" s="39">
        <v>0</v>
      </c>
      <c r="BH125" s="39">
        <v>0</v>
      </c>
      <c r="BI125" s="39">
        <v>0</v>
      </c>
      <c r="BJ125" s="39">
        <v>0</v>
      </c>
      <c r="BK125" s="39">
        <v>0</v>
      </c>
    </row>
    <row r="126" spans="1:63" x14ac:dyDescent="0.2">
      <c r="A126" s="30">
        <f t="shared" si="22"/>
        <v>2023</v>
      </c>
      <c r="D126" s="30">
        <f t="shared" si="23"/>
        <v>0</v>
      </c>
      <c r="E126" s="30">
        <f t="shared" si="14"/>
        <v>23</v>
      </c>
      <c r="F126" s="30">
        <f t="shared" si="15"/>
        <v>13</v>
      </c>
      <c r="G126" s="30">
        <f t="shared" si="16"/>
        <v>0</v>
      </c>
      <c r="H126" s="30">
        <f t="shared" si="17"/>
        <v>0</v>
      </c>
      <c r="I126" s="30">
        <f t="shared" si="18"/>
        <v>0</v>
      </c>
      <c r="J126" s="30">
        <f t="shared" si="19"/>
        <v>0</v>
      </c>
      <c r="K126" s="30">
        <f t="shared" si="20"/>
        <v>0</v>
      </c>
      <c r="L126" s="30">
        <f t="shared" si="21"/>
        <v>3</v>
      </c>
      <c r="M126" s="38">
        <v>44986</v>
      </c>
      <c r="N126" s="39">
        <v>7.0000000000000001E-3</v>
      </c>
      <c r="O126" s="39">
        <v>0</v>
      </c>
      <c r="P126" s="39">
        <v>0</v>
      </c>
      <c r="Q126" s="39">
        <v>3.2000000000000001E-2</v>
      </c>
      <c r="R126" s="39">
        <v>0</v>
      </c>
      <c r="S126" s="39">
        <v>2.48</v>
      </c>
      <c r="T126" s="39">
        <v>2.3290000000000002</v>
      </c>
      <c r="U126" s="39">
        <v>0</v>
      </c>
      <c r="V126" s="39">
        <v>4.6710000000000003</v>
      </c>
      <c r="W126" s="39">
        <v>0</v>
      </c>
      <c r="X126" s="39">
        <v>0</v>
      </c>
      <c r="Y126" s="39">
        <v>2.9009999999999998</v>
      </c>
      <c r="Z126" s="39">
        <v>2.6360000000000001</v>
      </c>
      <c r="AA126" s="39">
        <v>1.393</v>
      </c>
      <c r="AB126" s="39">
        <v>2.492</v>
      </c>
      <c r="AC126" s="39">
        <v>0</v>
      </c>
      <c r="AD126" s="39">
        <v>0</v>
      </c>
      <c r="AE126" s="39">
        <v>0</v>
      </c>
      <c r="AF126" s="39">
        <v>0</v>
      </c>
      <c r="AG126" s="39">
        <v>0.83699999999999997</v>
      </c>
      <c r="AH126" s="39">
        <v>0.66700000000000004</v>
      </c>
      <c r="AI126" s="39">
        <v>0</v>
      </c>
      <c r="AJ126" s="39">
        <v>0</v>
      </c>
      <c r="AK126" s="39">
        <v>0</v>
      </c>
      <c r="AL126" s="39">
        <v>0.91600000000000004</v>
      </c>
      <c r="AM126" s="39">
        <v>0</v>
      </c>
      <c r="AN126" s="39">
        <v>0.318</v>
      </c>
      <c r="AO126" s="39">
        <v>0</v>
      </c>
      <c r="AP126" s="39">
        <v>0</v>
      </c>
      <c r="AQ126" s="39">
        <v>0.70699999999999996</v>
      </c>
      <c r="AR126" s="39">
        <v>0</v>
      </c>
      <c r="AS126" s="39">
        <v>0</v>
      </c>
      <c r="AT126" s="39">
        <v>0.49299999999999999</v>
      </c>
      <c r="AU126" s="39">
        <v>0</v>
      </c>
      <c r="AV126" s="39">
        <v>0</v>
      </c>
      <c r="AW126" s="39">
        <v>4.9809999999999999</v>
      </c>
      <c r="AX126" s="39">
        <v>0.44500000000000001</v>
      </c>
      <c r="AY126" s="39">
        <v>0</v>
      </c>
      <c r="AZ126" s="39">
        <v>0</v>
      </c>
      <c r="BA126" s="39">
        <v>0.13200000000000001</v>
      </c>
      <c r="BB126" s="39">
        <v>3.59</v>
      </c>
      <c r="BC126" s="39">
        <v>0</v>
      </c>
      <c r="BD126" s="39">
        <v>1.452</v>
      </c>
      <c r="BE126" s="39">
        <v>0</v>
      </c>
      <c r="BF126" s="39">
        <v>2.7280000000000002</v>
      </c>
      <c r="BG126" s="39">
        <v>0</v>
      </c>
      <c r="BH126" s="39">
        <v>1.361</v>
      </c>
      <c r="BI126" s="39">
        <v>0</v>
      </c>
      <c r="BJ126" s="39">
        <v>4.9219999999999997</v>
      </c>
      <c r="BK126" s="39">
        <v>0</v>
      </c>
    </row>
    <row r="127" spans="1:63" x14ac:dyDescent="0.2">
      <c r="A127" s="30">
        <f t="shared" si="22"/>
        <v>2023</v>
      </c>
      <c r="D127" s="30">
        <f t="shared" si="23"/>
        <v>0</v>
      </c>
      <c r="E127" s="30">
        <f t="shared" si="14"/>
        <v>7</v>
      </c>
      <c r="F127" s="30">
        <f t="shared" si="15"/>
        <v>3</v>
      </c>
      <c r="G127" s="30">
        <f t="shared" si="16"/>
        <v>0</v>
      </c>
      <c r="H127" s="30">
        <f t="shared" si="17"/>
        <v>0</v>
      </c>
      <c r="I127" s="30">
        <f t="shared" si="18"/>
        <v>0</v>
      </c>
      <c r="J127" s="30">
        <f t="shared" si="19"/>
        <v>0</v>
      </c>
      <c r="K127" s="30">
        <f t="shared" si="20"/>
        <v>0</v>
      </c>
      <c r="L127" s="30">
        <f t="shared" si="21"/>
        <v>4</v>
      </c>
      <c r="M127" s="38">
        <v>45017</v>
      </c>
      <c r="N127" s="39">
        <v>0.28999999999999998</v>
      </c>
      <c r="O127" s="39">
        <v>0</v>
      </c>
      <c r="P127" s="39">
        <v>0</v>
      </c>
      <c r="Q127" s="39">
        <v>0.28100000000000003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3.4000000000000002E-2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1.9510000000000001</v>
      </c>
      <c r="AT127" s="39">
        <v>0</v>
      </c>
      <c r="AU127" s="39">
        <v>0</v>
      </c>
      <c r="AV127" s="39">
        <v>1.3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  <c r="BB127" s="39">
        <v>3.145</v>
      </c>
      <c r="BC127" s="39">
        <v>0</v>
      </c>
      <c r="BD127" s="39">
        <v>0</v>
      </c>
      <c r="BE127" s="39">
        <v>0</v>
      </c>
      <c r="BF127" s="39">
        <v>0</v>
      </c>
      <c r="BG127" s="39">
        <v>0</v>
      </c>
      <c r="BH127" s="39">
        <v>0</v>
      </c>
      <c r="BI127" s="39">
        <v>0</v>
      </c>
      <c r="BJ127" s="39">
        <v>0.109</v>
      </c>
      <c r="BK127" s="39">
        <v>0</v>
      </c>
    </row>
    <row r="128" spans="1:63" x14ac:dyDescent="0.2">
      <c r="A128" s="30">
        <f t="shared" si="22"/>
        <v>2023</v>
      </c>
      <c r="D128" s="30">
        <f t="shared" si="23"/>
        <v>0</v>
      </c>
      <c r="E128" s="30">
        <f t="shared" si="14"/>
        <v>3</v>
      </c>
      <c r="F128" s="30">
        <f t="shared" si="15"/>
        <v>0</v>
      </c>
      <c r="G128" s="30">
        <f t="shared" si="16"/>
        <v>0</v>
      </c>
      <c r="H128" s="30">
        <f t="shared" si="17"/>
        <v>0</v>
      </c>
      <c r="I128" s="30">
        <f t="shared" si="18"/>
        <v>0</v>
      </c>
      <c r="J128" s="30">
        <f t="shared" si="19"/>
        <v>0</v>
      </c>
      <c r="K128" s="30">
        <f t="shared" si="20"/>
        <v>0</v>
      </c>
      <c r="L128" s="30">
        <f t="shared" si="21"/>
        <v>5</v>
      </c>
      <c r="M128" s="38">
        <v>45047</v>
      </c>
      <c r="N128" s="39">
        <v>0</v>
      </c>
      <c r="O128" s="39">
        <v>0</v>
      </c>
      <c r="P128" s="39">
        <v>0.99199999999999999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0.90500000000000003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0.61599999999999999</v>
      </c>
      <c r="BK128" s="39">
        <v>0</v>
      </c>
    </row>
    <row r="129" spans="1:63" x14ac:dyDescent="0.2">
      <c r="A129" s="30">
        <f t="shared" si="22"/>
        <v>2023</v>
      </c>
      <c r="D129" s="30">
        <f t="shared" si="23"/>
        <v>0</v>
      </c>
      <c r="E129" s="30">
        <f t="shared" si="14"/>
        <v>27</v>
      </c>
      <c r="F129" s="30">
        <f t="shared" si="15"/>
        <v>5</v>
      </c>
      <c r="G129" s="30">
        <f t="shared" si="16"/>
        <v>0</v>
      </c>
      <c r="H129" s="30">
        <f t="shared" si="17"/>
        <v>0</v>
      </c>
      <c r="I129" s="30">
        <f t="shared" si="18"/>
        <v>0</v>
      </c>
      <c r="J129" s="30">
        <f t="shared" si="19"/>
        <v>0</v>
      </c>
      <c r="K129" s="30">
        <f t="shared" si="20"/>
        <v>0</v>
      </c>
      <c r="L129" s="30">
        <f t="shared" si="21"/>
        <v>6</v>
      </c>
      <c r="M129" s="38">
        <v>45078</v>
      </c>
      <c r="N129" s="39">
        <v>0.52500000000000002</v>
      </c>
      <c r="O129" s="39">
        <v>0.873</v>
      </c>
      <c r="P129" s="39">
        <v>0</v>
      </c>
      <c r="Q129" s="39">
        <v>0.96499999999999997</v>
      </c>
      <c r="R129" s="39">
        <v>0</v>
      </c>
      <c r="S129" s="39">
        <v>0.46800000000000003</v>
      </c>
      <c r="T129" s="39">
        <v>0</v>
      </c>
      <c r="U129" s="39">
        <v>3.9E-2</v>
      </c>
      <c r="V129" s="39">
        <v>0</v>
      </c>
      <c r="W129" s="39">
        <v>0</v>
      </c>
      <c r="X129" s="39">
        <v>1.794</v>
      </c>
      <c r="Y129" s="39">
        <v>0</v>
      </c>
      <c r="Z129" s="39">
        <v>0</v>
      </c>
      <c r="AA129" s="39">
        <v>0</v>
      </c>
      <c r="AB129" s="39">
        <v>0.156</v>
      </c>
      <c r="AC129" s="39">
        <v>0.27</v>
      </c>
      <c r="AD129" s="39">
        <v>0.152</v>
      </c>
      <c r="AE129" s="39">
        <v>0.17199999999999999</v>
      </c>
      <c r="AF129" s="39">
        <v>1.171</v>
      </c>
      <c r="AG129" s="39">
        <v>0</v>
      </c>
      <c r="AH129" s="39">
        <v>2.3E-2</v>
      </c>
      <c r="AI129" s="39">
        <v>0</v>
      </c>
      <c r="AJ129" s="39">
        <v>0.88800000000000001</v>
      </c>
      <c r="AK129" s="39">
        <v>0</v>
      </c>
      <c r="AL129" s="39">
        <v>0.66100000000000003</v>
      </c>
      <c r="AM129" s="39">
        <v>0.47399999999999998</v>
      </c>
      <c r="AN129" s="39">
        <v>0</v>
      </c>
      <c r="AO129" s="39">
        <v>0</v>
      </c>
      <c r="AP129" s="39">
        <v>0.28799999999999998</v>
      </c>
      <c r="AQ129" s="39">
        <v>0.63200000000000001</v>
      </c>
      <c r="AR129" s="39">
        <v>0</v>
      </c>
      <c r="AS129" s="39">
        <v>0</v>
      </c>
      <c r="AT129" s="39">
        <v>0</v>
      </c>
      <c r="AU129" s="39">
        <v>1.768</v>
      </c>
      <c r="AV129" s="39">
        <v>0.35</v>
      </c>
      <c r="AW129" s="39">
        <v>0</v>
      </c>
      <c r="AX129" s="39">
        <v>0.13900000000000001</v>
      </c>
      <c r="AY129" s="39">
        <v>0</v>
      </c>
      <c r="AZ129" s="39">
        <v>0</v>
      </c>
      <c r="BA129" s="39">
        <v>0.55400000000000005</v>
      </c>
      <c r="BB129" s="39">
        <v>0.80900000000000005</v>
      </c>
      <c r="BC129" s="39">
        <v>2.923</v>
      </c>
      <c r="BD129" s="39">
        <v>0.30199999999999999</v>
      </c>
      <c r="BE129" s="39">
        <v>0</v>
      </c>
      <c r="BF129" s="39">
        <v>2.141</v>
      </c>
      <c r="BG129" s="39">
        <v>0</v>
      </c>
      <c r="BH129" s="39">
        <v>0</v>
      </c>
      <c r="BI129" s="39">
        <v>0.55100000000000005</v>
      </c>
      <c r="BJ129" s="39">
        <v>0.28899999999999998</v>
      </c>
      <c r="BK129" s="39">
        <v>0</v>
      </c>
    </row>
    <row r="130" spans="1:63" x14ac:dyDescent="0.2">
      <c r="A130" s="30">
        <f t="shared" si="22"/>
        <v>2023</v>
      </c>
      <c r="D130" s="30">
        <f t="shared" si="23"/>
        <v>20</v>
      </c>
      <c r="E130" s="30">
        <f t="shared" si="14"/>
        <v>50</v>
      </c>
      <c r="F130" s="30">
        <f t="shared" si="15"/>
        <v>50</v>
      </c>
      <c r="G130" s="30">
        <f t="shared" si="16"/>
        <v>38</v>
      </c>
      <c r="H130" s="30">
        <f t="shared" si="17"/>
        <v>1</v>
      </c>
      <c r="I130" s="30">
        <f t="shared" si="18"/>
        <v>0</v>
      </c>
      <c r="J130" s="30">
        <f t="shared" si="19"/>
        <v>0</v>
      </c>
      <c r="K130" s="30">
        <f t="shared" si="20"/>
        <v>0</v>
      </c>
      <c r="L130" s="30">
        <f t="shared" si="21"/>
        <v>7</v>
      </c>
      <c r="M130" s="38">
        <v>45108</v>
      </c>
      <c r="N130" s="39">
        <v>24.638999999999999</v>
      </c>
      <c r="O130" s="39">
        <v>15.359</v>
      </c>
      <c r="P130" s="39">
        <v>25.858000000000001</v>
      </c>
      <c r="Q130" s="39">
        <v>12.182</v>
      </c>
      <c r="R130" s="39">
        <v>5.7930000000000001</v>
      </c>
      <c r="S130" s="39">
        <v>41.603999999999999</v>
      </c>
      <c r="T130" s="39">
        <v>9.6</v>
      </c>
      <c r="U130" s="39">
        <v>32.643999999999998</v>
      </c>
      <c r="V130" s="39">
        <v>35.875</v>
      </c>
      <c r="W130" s="39">
        <v>7.0279999999999996</v>
      </c>
      <c r="X130" s="39">
        <v>12.622</v>
      </c>
      <c r="Y130" s="39">
        <v>26.193999999999999</v>
      </c>
      <c r="Z130" s="39">
        <v>5.3209999999999997</v>
      </c>
      <c r="AA130" s="39">
        <v>40.753999999999998</v>
      </c>
      <c r="AB130" s="39">
        <v>6.0789999999999997</v>
      </c>
      <c r="AC130" s="39">
        <v>40.527999999999999</v>
      </c>
      <c r="AD130" s="39">
        <v>12.532</v>
      </c>
      <c r="AE130" s="39">
        <v>29.417999999999999</v>
      </c>
      <c r="AF130" s="39">
        <v>21.573</v>
      </c>
      <c r="AG130" s="39">
        <v>19.841000000000001</v>
      </c>
      <c r="AH130" s="39">
        <v>28.677</v>
      </c>
      <c r="AI130" s="39">
        <v>12.894</v>
      </c>
      <c r="AJ130" s="39">
        <v>54.616999999999997</v>
      </c>
      <c r="AK130" s="39">
        <v>2.718</v>
      </c>
      <c r="AL130" s="39">
        <v>16.376999999999999</v>
      </c>
      <c r="AM130" s="39">
        <v>21.664000000000001</v>
      </c>
      <c r="AN130" s="39">
        <v>30.26</v>
      </c>
      <c r="AO130" s="39">
        <v>10.401</v>
      </c>
      <c r="AP130" s="39">
        <v>19.207999999999998</v>
      </c>
      <c r="AQ130" s="39">
        <v>22.11</v>
      </c>
      <c r="AR130" s="39">
        <v>31.701000000000001</v>
      </c>
      <c r="AS130" s="39">
        <v>11.208</v>
      </c>
      <c r="AT130" s="39">
        <v>32.090000000000003</v>
      </c>
      <c r="AU130" s="39">
        <v>9.3759999999999994</v>
      </c>
      <c r="AV130" s="39">
        <v>14.353999999999999</v>
      </c>
      <c r="AW130" s="39">
        <v>25.206</v>
      </c>
      <c r="AX130" s="39">
        <v>28.163</v>
      </c>
      <c r="AY130" s="39">
        <v>13.933</v>
      </c>
      <c r="AZ130" s="39">
        <v>3.9119999999999999</v>
      </c>
      <c r="BA130" s="39">
        <v>44.716999999999999</v>
      </c>
      <c r="BB130" s="39">
        <v>37.343000000000004</v>
      </c>
      <c r="BC130" s="39">
        <v>5.5410000000000004</v>
      </c>
      <c r="BD130" s="39">
        <v>23.265000000000001</v>
      </c>
      <c r="BE130" s="39">
        <v>13.608000000000001</v>
      </c>
      <c r="BF130" s="39">
        <v>37.274999999999999</v>
      </c>
      <c r="BG130" s="39">
        <v>7.8410000000000002</v>
      </c>
      <c r="BH130" s="39">
        <v>35.35</v>
      </c>
      <c r="BI130" s="39">
        <v>6.2110000000000003</v>
      </c>
      <c r="BJ130" s="39">
        <v>36.744999999999997</v>
      </c>
      <c r="BK130" s="39">
        <v>6.9450000000000003</v>
      </c>
    </row>
    <row r="131" spans="1:63" x14ac:dyDescent="0.2">
      <c r="A131" s="30">
        <f t="shared" si="22"/>
        <v>2023</v>
      </c>
      <c r="D131" s="30">
        <f t="shared" si="23"/>
        <v>1</v>
      </c>
      <c r="E131" s="30">
        <f t="shared" si="14"/>
        <v>49</v>
      </c>
      <c r="F131" s="30">
        <f t="shared" si="15"/>
        <v>45</v>
      </c>
      <c r="G131" s="30">
        <f t="shared" si="16"/>
        <v>6</v>
      </c>
      <c r="H131" s="30">
        <f t="shared" si="17"/>
        <v>0</v>
      </c>
      <c r="I131" s="30">
        <f t="shared" si="18"/>
        <v>0</v>
      </c>
      <c r="J131" s="30">
        <f t="shared" si="19"/>
        <v>0</v>
      </c>
      <c r="K131" s="30">
        <f t="shared" si="20"/>
        <v>0</v>
      </c>
      <c r="L131" s="30">
        <f t="shared" si="21"/>
        <v>8</v>
      </c>
      <c r="M131" s="38">
        <v>45139</v>
      </c>
      <c r="N131" s="39">
        <v>0.97799999999999998</v>
      </c>
      <c r="O131" s="39">
        <v>7.2910000000000004</v>
      </c>
      <c r="P131" s="39">
        <v>4.0990000000000002</v>
      </c>
      <c r="Q131" s="39">
        <v>2.262</v>
      </c>
      <c r="R131" s="39">
        <v>3.4460000000000002</v>
      </c>
      <c r="S131" s="39">
        <v>1.119</v>
      </c>
      <c r="T131" s="39">
        <v>1.169</v>
      </c>
      <c r="U131" s="39">
        <v>2.3980000000000001</v>
      </c>
      <c r="V131" s="39">
        <v>5.548</v>
      </c>
      <c r="W131" s="39">
        <v>1.4890000000000001</v>
      </c>
      <c r="X131" s="39">
        <v>1.8440000000000001</v>
      </c>
      <c r="Y131" s="39">
        <v>3.1619999999999999</v>
      </c>
      <c r="Z131" s="39">
        <v>2.3860000000000001</v>
      </c>
      <c r="AA131" s="39">
        <v>2.141</v>
      </c>
      <c r="AB131" s="39">
        <v>3.6150000000000002</v>
      </c>
      <c r="AC131" s="39">
        <v>5.62</v>
      </c>
      <c r="AD131" s="39">
        <v>2.9750000000000001</v>
      </c>
      <c r="AE131" s="39">
        <v>3.6989999999999998</v>
      </c>
      <c r="AF131" s="39">
        <v>5.673</v>
      </c>
      <c r="AG131" s="39">
        <v>1.492</v>
      </c>
      <c r="AH131" s="39">
        <v>14.278</v>
      </c>
      <c r="AI131" s="39">
        <v>5.492</v>
      </c>
      <c r="AJ131" s="39">
        <v>2.9940000000000002</v>
      </c>
      <c r="AK131" s="39">
        <v>7.82</v>
      </c>
      <c r="AL131" s="39">
        <v>4.2370000000000001</v>
      </c>
      <c r="AM131" s="39">
        <v>2.3839999999999999</v>
      </c>
      <c r="AN131" s="39">
        <v>5.3819999999999997</v>
      </c>
      <c r="AO131" s="39">
        <v>1.361</v>
      </c>
      <c r="AP131" s="39">
        <v>4.101</v>
      </c>
      <c r="AQ131" s="39">
        <v>3.2269999999999999</v>
      </c>
      <c r="AR131" s="39">
        <v>0.878</v>
      </c>
      <c r="AS131" s="39">
        <v>10.055999999999999</v>
      </c>
      <c r="AT131" s="39">
        <v>3.077</v>
      </c>
      <c r="AU131" s="39">
        <v>10.596</v>
      </c>
      <c r="AV131" s="39">
        <v>0</v>
      </c>
      <c r="AW131" s="39">
        <v>10.981999999999999</v>
      </c>
      <c r="AX131" s="39">
        <v>2.044</v>
      </c>
      <c r="AY131" s="39">
        <v>3.5870000000000002</v>
      </c>
      <c r="AZ131" s="39">
        <v>1.2569999999999999</v>
      </c>
      <c r="BA131" s="39">
        <v>4.0890000000000004</v>
      </c>
      <c r="BB131" s="39">
        <v>1.3540000000000001</v>
      </c>
      <c r="BC131" s="39">
        <v>5.2569999999999997</v>
      </c>
      <c r="BD131" s="39">
        <v>0.32800000000000001</v>
      </c>
      <c r="BE131" s="39">
        <v>3.222</v>
      </c>
      <c r="BF131" s="39">
        <v>1.022</v>
      </c>
      <c r="BG131" s="39">
        <v>14.211</v>
      </c>
      <c r="BH131" s="39">
        <v>39.027999999999999</v>
      </c>
      <c r="BI131" s="39">
        <v>0.23799999999999999</v>
      </c>
      <c r="BJ131" s="39">
        <v>3.45</v>
      </c>
      <c r="BK131" s="39">
        <v>1.8879999999999999</v>
      </c>
    </row>
    <row r="132" spans="1:63" x14ac:dyDescent="0.2">
      <c r="A132" s="30">
        <f t="shared" si="22"/>
        <v>2023</v>
      </c>
      <c r="D132" s="30">
        <f t="shared" si="23"/>
        <v>3</v>
      </c>
      <c r="E132" s="30">
        <f t="shared" si="14"/>
        <v>49</v>
      </c>
      <c r="F132" s="30">
        <f t="shared" si="15"/>
        <v>46</v>
      </c>
      <c r="G132" s="30">
        <f t="shared" si="16"/>
        <v>19</v>
      </c>
      <c r="H132" s="30">
        <f t="shared" si="17"/>
        <v>0</v>
      </c>
      <c r="I132" s="30">
        <f t="shared" si="18"/>
        <v>0</v>
      </c>
      <c r="J132" s="30">
        <f t="shared" si="19"/>
        <v>0</v>
      </c>
      <c r="K132" s="30">
        <f t="shared" si="20"/>
        <v>0</v>
      </c>
      <c r="L132" s="30">
        <f t="shared" si="21"/>
        <v>9</v>
      </c>
      <c r="M132" s="38">
        <v>45170</v>
      </c>
      <c r="N132" s="39">
        <v>6.0309999999999997</v>
      </c>
      <c r="O132" s="39">
        <v>4.74</v>
      </c>
      <c r="P132" s="39">
        <v>3.1539999999999999</v>
      </c>
      <c r="Q132" s="39">
        <v>9.9459999999999997</v>
      </c>
      <c r="R132" s="39">
        <v>0.189</v>
      </c>
      <c r="S132" s="39">
        <v>17.096</v>
      </c>
      <c r="T132" s="39">
        <v>4.2830000000000004</v>
      </c>
      <c r="U132" s="39">
        <v>49.405000000000001</v>
      </c>
      <c r="V132" s="39">
        <v>4.6390000000000002</v>
      </c>
      <c r="W132" s="39">
        <v>10.907</v>
      </c>
      <c r="X132" s="39">
        <v>21.634</v>
      </c>
      <c r="Y132" s="39">
        <v>7.0999999999999994E-2</v>
      </c>
      <c r="Z132" s="39">
        <v>6.2080000000000002</v>
      </c>
      <c r="AA132" s="39">
        <v>9.4540000000000006</v>
      </c>
      <c r="AB132" s="39">
        <v>23.626999999999999</v>
      </c>
      <c r="AC132" s="39">
        <v>3.0640000000000001</v>
      </c>
      <c r="AD132" s="39">
        <v>5.1050000000000004</v>
      </c>
      <c r="AE132" s="39">
        <v>10.272</v>
      </c>
      <c r="AF132" s="39">
        <v>17.864000000000001</v>
      </c>
      <c r="AG132" s="39">
        <v>2.2519999999999998</v>
      </c>
      <c r="AH132" s="39">
        <v>1.1919999999999999</v>
      </c>
      <c r="AI132" s="39">
        <v>10.884</v>
      </c>
      <c r="AJ132" s="39">
        <v>2.6040000000000001</v>
      </c>
      <c r="AK132" s="39">
        <v>18.207999999999998</v>
      </c>
      <c r="AL132" s="39">
        <v>6.2939999999999996</v>
      </c>
      <c r="AM132" s="39">
        <v>4.0960000000000001</v>
      </c>
      <c r="AN132" s="39">
        <v>9.1010000000000009</v>
      </c>
      <c r="AO132" s="39">
        <v>2.5790000000000002</v>
      </c>
      <c r="AP132" s="39">
        <v>27.02</v>
      </c>
      <c r="AQ132" s="39">
        <v>2.3559999999999999</v>
      </c>
      <c r="AR132" s="39">
        <v>6.3780000000000001</v>
      </c>
      <c r="AS132" s="39">
        <v>17.472999999999999</v>
      </c>
      <c r="AT132" s="39">
        <v>0</v>
      </c>
      <c r="AU132" s="39">
        <v>27.279</v>
      </c>
      <c r="AV132" s="39">
        <v>4.0279999999999996</v>
      </c>
      <c r="AW132" s="39">
        <v>8.2010000000000005</v>
      </c>
      <c r="AX132" s="39">
        <v>14.887</v>
      </c>
      <c r="AY132" s="39">
        <v>6.2850000000000001</v>
      </c>
      <c r="AZ132" s="39">
        <v>0.375</v>
      </c>
      <c r="BA132" s="39">
        <v>21.783999999999999</v>
      </c>
      <c r="BB132" s="39">
        <v>4.3369999999999997</v>
      </c>
      <c r="BC132" s="39">
        <v>5.609</v>
      </c>
      <c r="BD132" s="39">
        <v>4.91</v>
      </c>
      <c r="BE132" s="39">
        <v>19.14</v>
      </c>
      <c r="BF132" s="39">
        <v>14.704000000000001</v>
      </c>
      <c r="BG132" s="39">
        <v>3.0169999999999999</v>
      </c>
      <c r="BH132" s="39">
        <v>19.603999999999999</v>
      </c>
      <c r="BI132" s="39">
        <v>17.859000000000002</v>
      </c>
      <c r="BJ132" s="39">
        <v>7.8289999999999997</v>
      </c>
      <c r="BK132" s="39">
        <v>10.608000000000001</v>
      </c>
    </row>
    <row r="133" spans="1:63" x14ac:dyDescent="0.2">
      <c r="A133" s="30">
        <f t="shared" si="22"/>
        <v>2023</v>
      </c>
      <c r="D133" s="30">
        <f t="shared" si="23"/>
        <v>0</v>
      </c>
      <c r="E133" s="30">
        <f t="shared" si="14"/>
        <v>40</v>
      </c>
      <c r="F133" s="30">
        <f t="shared" si="15"/>
        <v>26</v>
      </c>
      <c r="G133" s="30">
        <f t="shared" si="16"/>
        <v>5</v>
      </c>
      <c r="H133" s="30">
        <f t="shared" si="17"/>
        <v>0</v>
      </c>
      <c r="I133" s="30">
        <f t="shared" si="18"/>
        <v>0</v>
      </c>
      <c r="J133" s="30">
        <f t="shared" si="19"/>
        <v>0</v>
      </c>
      <c r="K133" s="30">
        <f t="shared" si="20"/>
        <v>0</v>
      </c>
      <c r="L133" s="30">
        <f t="shared" si="21"/>
        <v>10</v>
      </c>
      <c r="M133" s="38">
        <v>45200</v>
      </c>
      <c r="N133" s="39">
        <v>0</v>
      </c>
      <c r="O133" s="39">
        <v>6.1769999999999996</v>
      </c>
      <c r="P133" s="39">
        <v>0.34399999999999997</v>
      </c>
      <c r="Q133" s="39">
        <v>5.6109999999999998</v>
      </c>
      <c r="R133" s="39">
        <v>2.6539999999999999</v>
      </c>
      <c r="S133" s="39">
        <v>0.51900000000000002</v>
      </c>
      <c r="T133" s="39">
        <v>7.7930000000000001</v>
      </c>
      <c r="U133" s="39">
        <v>8.0239999999999991</v>
      </c>
      <c r="V133" s="39">
        <v>9.9280000000000008</v>
      </c>
      <c r="W133" s="39">
        <v>0</v>
      </c>
      <c r="X133" s="39">
        <v>0.76</v>
      </c>
      <c r="Y133" s="39">
        <v>3.0179999999999998</v>
      </c>
      <c r="Z133" s="39">
        <v>0.65200000000000002</v>
      </c>
      <c r="AA133" s="39">
        <v>1.355</v>
      </c>
      <c r="AB133" s="39">
        <v>0</v>
      </c>
      <c r="AC133" s="39">
        <v>10.664999999999999</v>
      </c>
      <c r="AD133" s="39">
        <v>10.465999999999999</v>
      </c>
      <c r="AE133" s="39">
        <v>2.528</v>
      </c>
      <c r="AF133" s="39">
        <v>0</v>
      </c>
      <c r="AG133" s="39">
        <v>5.0549999999999997</v>
      </c>
      <c r="AH133" s="39">
        <v>6.7370000000000001</v>
      </c>
      <c r="AI133" s="39">
        <v>0.83199999999999996</v>
      </c>
      <c r="AJ133" s="39">
        <v>0.66200000000000003</v>
      </c>
      <c r="AK133" s="39">
        <v>0.19800000000000001</v>
      </c>
      <c r="AL133" s="39">
        <v>8.3000000000000004E-2</v>
      </c>
      <c r="AM133" s="39">
        <v>0.81699999999999995</v>
      </c>
      <c r="AN133" s="39">
        <v>19.962</v>
      </c>
      <c r="AO133" s="39">
        <v>0</v>
      </c>
      <c r="AP133" s="39">
        <v>1.0660000000000001</v>
      </c>
      <c r="AQ133" s="39">
        <v>2.3260000000000001</v>
      </c>
      <c r="AR133" s="39">
        <v>0</v>
      </c>
      <c r="AS133" s="39">
        <v>8.2189999999999994</v>
      </c>
      <c r="AT133" s="39">
        <v>0</v>
      </c>
      <c r="AU133" s="39">
        <v>1.974</v>
      </c>
      <c r="AV133" s="39">
        <v>0</v>
      </c>
      <c r="AW133" s="39">
        <v>3.7389999999999999</v>
      </c>
      <c r="AX133" s="39">
        <v>0</v>
      </c>
      <c r="AY133" s="39">
        <v>0.42199999999999999</v>
      </c>
      <c r="AZ133" s="39">
        <v>1.0029999999999999</v>
      </c>
      <c r="BA133" s="39">
        <v>0.621</v>
      </c>
      <c r="BB133" s="39">
        <v>5.81</v>
      </c>
      <c r="BC133" s="39">
        <v>0</v>
      </c>
      <c r="BD133" s="39">
        <v>0.13900000000000001</v>
      </c>
      <c r="BE133" s="39">
        <v>3.1589999999999998</v>
      </c>
      <c r="BF133" s="39">
        <v>14.503</v>
      </c>
      <c r="BG133" s="39">
        <v>1.403</v>
      </c>
      <c r="BH133" s="39">
        <v>12.037000000000001</v>
      </c>
      <c r="BI133" s="39">
        <v>0.36</v>
      </c>
      <c r="BJ133" s="39">
        <v>1.9430000000000001</v>
      </c>
      <c r="BK133" s="39">
        <v>0.47199999999999998</v>
      </c>
    </row>
    <row r="134" spans="1:63" x14ac:dyDescent="0.2">
      <c r="A134" s="30">
        <f t="shared" si="22"/>
        <v>2023</v>
      </c>
      <c r="D134" s="30">
        <f t="shared" si="23"/>
        <v>0</v>
      </c>
      <c r="E134" s="30">
        <f t="shared" si="14"/>
        <v>7</v>
      </c>
      <c r="F134" s="30">
        <f t="shared" si="15"/>
        <v>0</v>
      </c>
      <c r="G134" s="30">
        <f t="shared" si="16"/>
        <v>0</v>
      </c>
      <c r="H134" s="30">
        <f t="shared" si="17"/>
        <v>0</v>
      </c>
      <c r="I134" s="30">
        <f t="shared" si="18"/>
        <v>0</v>
      </c>
      <c r="J134" s="30">
        <f t="shared" si="19"/>
        <v>0</v>
      </c>
      <c r="K134" s="30">
        <f t="shared" si="20"/>
        <v>0</v>
      </c>
      <c r="L134" s="30">
        <f t="shared" si="21"/>
        <v>11</v>
      </c>
      <c r="M134" s="38">
        <v>45231</v>
      </c>
      <c r="N134" s="39">
        <v>0</v>
      </c>
      <c r="O134" s="39">
        <v>0.104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0.41899999999999998</v>
      </c>
      <c r="W134" s="39">
        <v>0</v>
      </c>
      <c r="X134" s="39">
        <v>0</v>
      </c>
      <c r="Y134" s="39">
        <v>0</v>
      </c>
      <c r="Z134" s="39">
        <v>1.4999999999999999E-2</v>
      </c>
      <c r="AA134" s="39">
        <v>0</v>
      </c>
      <c r="AB134" s="39">
        <v>0</v>
      </c>
      <c r="AC134" s="39">
        <v>0</v>
      </c>
      <c r="AD134" s="39">
        <v>0</v>
      </c>
      <c r="AE134" s="39">
        <v>0.749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0.60599999999999998</v>
      </c>
      <c r="AM134" s="39">
        <v>0</v>
      </c>
      <c r="AN134" s="39">
        <v>0</v>
      </c>
      <c r="AO134" s="39">
        <v>0</v>
      </c>
      <c r="AP134" s="39">
        <v>0</v>
      </c>
      <c r="AQ134" s="39">
        <v>0</v>
      </c>
      <c r="AR134" s="39">
        <v>0</v>
      </c>
      <c r="AS134" s="39">
        <v>0</v>
      </c>
      <c r="AT134" s="39">
        <v>0.85299999999999998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  <c r="BB134" s="39">
        <v>0</v>
      </c>
      <c r="BC134" s="39">
        <v>0</v>
      </c>
      <c r="BD134" s="39">
        <v>0</v>
      </c>
      <c r="BE134" s="39">
        <v>0</v>
      </c>
      <c r="BF134" s="39">
        <v>0</v>
      </c>
      <c r="BG134" s="39">
        <v>0</v>
      </c>
      <c r="BH134" s="39">
        <v>0</v>
      </c>
      <c r="BI134" s="39">
        <v>0.27900000000000003</v>
      </c>
      <c r="BJ134" s="39">
        <v>0</v>
      </c>
      <c r="BK134" s="39">
        <v>0</v>
      </c>
    </row>
    <row r="135" spans="1:63" x14ac:dyDescent="0.2">
      <c r="A135" s="30">
        <f t="shared" si="22"/>
        <v>2023</v>
      </c>
      <c r="D135" s="30">
        <f t="shared" si="23"/>
        <v>4</v>
      </c>
      <c r="E135" s="30">
        <f t="shared" si="14"/>
        <v>43</v>
      </c>
      <c r="F135" s="30">
        <f t="shared" si="15"/>
        <v>34</v>
      </c>
      <c r="G135" s="30">
        <f t="shared" si="16"/>
        <v>12</v>
      </c>
      <c r="H135" s="30">
        <f t="shared" si="17"/>
        <v>0</v>
      </c>
      <c r="I135" s="30">
        <f t="shared" si="18"/>
        <v>0</v>
      </c>
      <c r="J135" s="30">
        <f t="shared" si="19"/>
        <v>0</v>
      </c>
      <c r="K135" s="30">
        <f t="shared" si="20"/>
        <v>0</v>
      </c>
      <c r="L135" s="30">
        <f t="shared" si="21"/>
        <v>12</v>
      </c>
      <c r="M135" s="38">
        <v>45261</v>
      </c>
      <c r="N135" s="39">
        <v>0</v>
      </c>
      <c r="O135" s="39">
        <v>10.747999999999999</v>
      </c>
      <c r="P135" s="39">
        <v>1.17</v>
      </c>
      <c r="Q135" s="39">
        <v>3.6890000000000001</v>
      </c>
      <c r="R135" s="39">
        <v>12.733000000000001</v>
      </c>
      <c r="S135" s="39">
        <v>1.2390000000000001</v>
      </c>
      <c r="T135" s="39">
        <v>25.388000000000002</v>
      </c>
      <c r="U135" s="39">
        <v>0</v>
      </c>
      <c r="V135" s="39">
        <v>2.137</v>
      </c>
      <c r="W135" s="39">
        <v>5.1529999999999996</v>
      </c>
      <c r="X135" s="39">
        <v>0.95199999999999996</v>
      </c>
      <c r="Y135" s="39">
        <v>1.9159999999999999</v>
      </c>
      <c r="Z135" s="39">
        <v>15.121</v>
      </c>
      <c r="AA135" s="39">
        <v>0</v>
      </c>
      <c r="AB135" s="39">
        <v>2.9710000000000001</v>
      </c>
      <c r="AC135" s="39">
        <v>0.75600000000000001</v>
      </c>
      <c r="AD135" s="39">
        <v>45.917000000000002</v>
      </c>
      <c r="AE135" s="39">
        <v>0</v>
      </c>
      <c r="AF135" s="39">
        <v>4.3140000000000001</v>
      </c>
      <c r="AG135" s="39">
        <v>0.88700000000000001</v>
      </c>
      <c r="AH135" s="39">
        <v>2.3860000000000001</v>
      </c>
      <c r="AI135" s="39">
        <v>5.7859999999999996</v>
      </c>
      <c r="AJ135" s="39">
        <v>19.236999999999998</v>
      </c>
      <c r="AK135" s="39">
        <v>8.7999999999999995E-2</v>
      </c>
      <c r="AL135" s="39">
        <v>0.17399999999999999</v>
      </c>
      <c r="AM135" s="39">
        <v>7.7880000000000003</v>
      </c>
      <c r="AN135" s="39">
        <v>1.784</v>
      </c>
      <c r="AO135" s="39">
        <v>4.6289999999999996</v>
      </c>
      <c r="AP135" s="39">
        <v>4.4580000000000002</v>
      </c>
      <c r="AQ135" s="39">
        <v>0.73599999999999999</v>
      </c>
      <c r="AR135" s="39">
        <v>6.5389999999999997</v>
      </c>
      <c r="AS135" s="39">
        <v>0.65600000000000003</v>
      </c>
      <c r="AT135" s="39">
        <v>4.2380000000000004</v>
      </c>
      <c r="AU135" s="39">
        <v>1.2889999999999999</v>
      </c>
      <c r="AV135" s="39">
        <v>0</v>
      </c>
      <c r="AW135" s="39">
        <v>18.684000000000001</v>
      </c>
      <c r="AX135" s="39">
        <v>41.982999999999997</v>
      </c>
      <c r="AY135" s="39">
        <v>0</v>
      </c>
      <c r="AZ135" s="39">
        <v>0</v>
      </c>
      <c r="BA135" s="39">
        <v>30.651</v>
      </c>
      <c r="BB135" s="39">
        <v>1.66</v>
      </c>
      <c r="BC135" s="39">
        <v>11.077</v>
      </c>
      <c r="BD135" s="39">
        <v>12.388999999999999</v>
      </c>
      <c r="BE135" s="39">
        <v>5.1999999999999998E-2</v>
      </c>
      <c r="BF135" s="39">
        <v>2.06</v>
      </c>
      <c r="BG135" s="39">
        <v>2.7330000000000001</v>
      </c>
      <c r="BH135" s="39">
        <v>3.3</v>
      </c>
      <c r="BI135" s="39">
        <v>2.5209999999999999</v>
      </c>
      <c r="BJ135" s="39">
        <v>0.74199999999999999</v>
      </c>
      <c r="BK135" s="39">
        <v>17.591999999999999</v>
      </c>
    </row>
    <row r="136" spans="1:63" x14ac:dyDescent="0.2">
      <c r="A136" s="30">
        <f t="shared" si="22"/>
        <v>2024</v>
      </c>
      <c r="D136" s="30">
        <f t="shared" si="23"/>
        <v>0</v>
      </c>
      <c r="E136" s="30">
        <f t="shared" si="14"/>
        <v>30</v>
      </c>
      <c r="F136" s="30">
        <f t="shared" si="15"/>
        <v>16</v>
      </c>
      <c r="G136" s="30">
        <f t="shared" si="16"/>
        <v>0</v>
      </c>
      <c r="H136" s="30">
        <f t="shared" si="17"/>
        <v>0</v>
      </c>
      <c r="I136" s="30">
        <f t="shared" si="18"/>
        <v>0</v>
      </c>
      <c r="J136" s="30">
        <f t="shared" si="19"/>
        <v>0</v>
      </c>
      <c r="K136" s="30">
        <f t="shared" si="20"/>
        <v>0</v>
      </c>
      <c r="L136" s="30">
        <f t="shared" si="21"/>
        <v>1</v>
      </c>
      <c r="M136" s="38">
        <v>45292</v>
      </c>
      <c r="N136" s="39">
        <v>0</v>
      </c>
      <c r="O136" s="39">
        <v>0.66</v>
      </c>
      <c r="P136" s="39">
        <v>2.1819999999999999</v>
      </c>
      <c r="Q136" s="39">
        <v>0.125</v>
      </c>
      <c r="R136" s="39">
        <v>0.81</v>
      </c>
      <c r="S136" s="39">
        <v>0.30499999999999999</v>
      </c>
      <c r="T136" s="39">
        <v>0</v>
      </c>
      <c r="U136" s="39">
        <v>0</v>
      </c>
      <c r="V136" s="39">
        <v>0.28599999999999998</v>
      </c>
      <c r="W136" s="39">
        <v>1.256</v>
      </c>
      <c r="X136" s="39">
        <v>0</v>
      </c>
      <c r="Y136" s="39">
        <v>9.3460000000000001</v>
      </c>
      <c r="Z136" s="39">
        <v>0</v>
      </c>
      <c r="AA136" s="39">
        <v>0.27800000000000002</v>
      </c>
      <c r="AB136" s="39">
        <v>0.67800000000000005</v>
      </c>
      <c r="AC136" s="39">
        <v>6.4189999999999996</v>
      </c>
      <c r="AD136" s="39">
        <v>0</v>
      </c>
      <c r="AE136" s="39">
        <v>9.5210000000000008</v>
      </c>
      <c r="AF136" s="39">
        <v>0.246</v>
      </c>
      <c r="AG136" s="39">
        <v>1.321</v>
      </c>
      <c r="AH136" s="39">
        <v>1.804</v>
      </c>
      <c r="AI136" s="39">
        <v>0.80200000000000005</v>
      </c>
      <c r="AJ136" s="39">
        <v>2.0499999999999998</v>
      </c>
      <c r="AK136" s="39">
        <v>0</v>
      </c>
      <c r="AL136" s="39">
        <v>0</v>
      </c>
      <c r="AM136" s="39">
        <v>0</v>
      </c>
      <c r="AN136" s="39">
        <v>0.38900000000000001</v>
      </c>
      <c r="AO136" s="39">
        <v>2.34</v>
      </c>
      <c r="AP136" s="39">
        <v>0</v>
      </c>
      <c r="AQ136" s="39">
        <v>3.0390000000000001</v>
      </c>
      <c r="AR136" s="39">
        <v>0</v>
      </c>
      <c r="AS136" s="39">
        <v>7.9089999999999998</v>
      </c>
      <c r="AT136" s="39">
        <v>0.9</v>
      </c>
      <c r="AU136" s="39">
        <v>2.17</v>
      </c>
      <c r="AV136" s="39">
        <v>2.9020000000000001</v>
      </c>
      <c r="AW136" s="39">
        <v>0</v>
      </c>
      <c r="AX136" s="39">
        <v>3.3090000000000002</v>
      </c>
      <c r="AY136" s="39">
        <v>0</v>
      </c>
      <c r="AZ136" s="39">
        <v>3.4590000000000001</v>
      </c>
      <c r="BA136" s="39">
        <v>0</v>
      </c>
      <c r="BB136" s="39">
        <v>0.17299999999999999</v>
      </c>
      <c r="BC136" s="39">
        <v>0</v>
      </c>
      <c r="BD136" s="39">
        <v>0</v>
      </c>
      <c r="BE136" s="39">
        <v>0</v>
      </c>
      <c r="BF136" s="39">
        <v>0</v>
      </c>
      <c r="BG136" s="39">
        <v>7.0999999999999994E-2</v>
      </c>
      <c r="BH136" s="39">
        <v>0</v>
      </c>
      <c r="BI136" s="39">
        <v>9.8450000000000006</v>
      </c>
      <c r="BJ136" s="39">
        <v>0.255</v>
      </c>
      <c r="BK136" s="39">
        <v>0</v>
      </c>
    </row>
    <row r="137" spans="1:63" x14ac:dyDescent="0.2">
      <c r="A137" s="30">
        <f t="shared" si="22"/>
        <v>2024</v>
      </c>
      <c r="D137" s="30">
        <f t="shared" si="23"/>
        <v>0</v>
      </c>
      <c r="E137" s="30">
        <f t="shared" si="14"/>
        <v>20</v>
      </c>
      <c r="F137" s="30">
        <f t="shared" si="15"/>
        <v>11</v>
      </c>
      <c r="G137" s="30">
        <f t="shared" si="16"/>
        <v>0</v>
      </c>
      <c r="H137" s="30">
        <f t="shared" si="17"/>
        <v>0</v>
      </c>
      <c r="I137" s="30">
        <f t="shared" si="18"/>
        <v>0</v>
      </c>
      <c r="J137" s="30">
        <f t="shared" si="19"/>
        <v>0</v>
      </c>
      <c r="K137" s="30">
        <f t="shared" si="20"/>
        <v>0</v>
      </c>
      <c r="L137" s="30">
        <f t="shared" si="21"/>
        <v>2</v>
      </c>
      <c r="M137" s="38">
        <v>45323</v>
      </c>
      <c r="N137" s="39">
        <v>3.988</v>
      </c>
      <c r="O137" s="39">
        <v>0</v>
      </c>
      <c r="P137" s="39">
        <v>0</v>
      </c>
      <c r="Q137" s="39">
        <v>0.67</v>
      </c>
      <c r="R137" s="39">
        <v>0</v>
      </c>
      <c r="S137" s="39">
        <v>0</v>
      </c>
      <c r="T137" s="39">
        <v>0</v>
      </c>
      <c r="U137" s="39">
        <v>3.7650000000000001</v>
      </c>
      <c r="V137" s="39">
        <v>0</v>
      </c>
      <c r="W137" s="39">
        <v>0.113</v>
      </c>
      <c r="X137" s="39">
        <v>1.1060000000000001</v>
      </c>
      <c r="Y137" s="39">
        <v>0</v>
      </c>
      <c r="Z137" s="39">
        <v>0</v>
      </c>
      <c r="AA137" s="39">
        <v>0.11600000000000001</v>
      </c>
      <c r="AB137" s="39">
        <v>0</v>
      </c>
      <c r="AC137" s="39">
        <v>0.20799999999999999</v>
      </c>
      <c r="AD137" s="39">
        <v>0</v>
      </c>
      <c r="AE137" s="39">
        <v>0</v>
      </c>
      <c r="AF137" s="39">
        <v>7.1020000000000003</v>
      </c>
      <c r="AG137" s="39">
        <v>0</v>
      </c>
      <c r="AH137" s="39">
        <v>1.5149999999999999</v>
      </c>
      <c r="AI137" s="39">
        <v>0</v>
      </c>
      <c r="AJ137" s="39">
        <v>0</v>
      </c>
      <c r="AK137" s="39">
        <v>1.4319999999999999</v>
      </c>
      <c r="AL137" s="39">
        <v>1.04</v>
      </c>
      <c r="AM137" s="39">
        <v>0</v>
      </c>
      <c r="AN137" s="39">
        <v>0</v>
      </c>
      <c r="AO137" s="39">
        <v>1.042</v>
      </c>
      <c r="AP137" s="39">
        <v>0.251</v>
      </c>
      <c r="AQ137" s="39">
        <v>0</v>
      </c>
      <c r="AR137" s="39">
        <v>0</v>
      </c>
      <c r="AS137" s="39">
        <v>4.0599999999999996</v>
      </c>
      <c r="AT137" s="39">
        <v>0</v>
      </c>
      <c r="AU137" s="39">
        <v>0.71399999999999997</v>
      </c>
      <c r="AV137" s="39">
        <v>0</v>
      </c>
      <c r="AW137" s="39">
        <v>3.5640000000000001</v>
      </c>
      <c r="AX137" s="39">
        <v>0.747</v>
      </c>
      <c r="AY137" s="39">
        <v>0</v>
      </c>
      <c r="AZ137" s="39">
        <v>0</v>
      </c>
      <c r="BA137" s="39">
        <v>0.04</v>
      </c>
      <c r="BB137" s="39">
        <v>1.8640000000000001</v>
      </c>
      <c r="BC137" s="39">
        <v>0</v>
      </c>
      <c r="BD137" s="39">
        <v>0</v>
      </c>
      <c r="BE137" s="39">
        <v>0.997</v>
      </c>
      <c r="BF137" s="39">
        <v>0</v>
      </c>
      <c r="BG137" s="39">
        <v>0</v>
      </c>
      <c r="BH137" s="39">
        <v>0</v>
      </c>
      <c r="BI137" s="39">
        <v>0</v>
      </c>
      <c r="BJ137" s="39">
        <v>0</v>
      </c>
      <c r="BK137" s="39">
        <v>0</v>
      </c>
    </row>
    <row r="138" spans="1:63" x14ac:dyDescent="0.2">
      <c r="A138" s="30">
        <f t="shared" si="22"/>
        <v>2024</v>
      </c>
      <c r="D138" s="30">
        <f t="shared" si="23"/>
        <v>0</v>
      </c>
      <c r="E138" s="30">
        <f t="shared" si="14"/>
        <v>31</v>
      </c>
      <c r="F138" s="30">
        <f t="shared" si="15"/>
        <v>23</v>
      </c>
      <c r="G138" s="30">
        <f t="shared" si="16"/>
        <v>2</v>
      </c>
      <c r="H138" s="30">
        <f t="shared" si="17"/>
        <v>0</v>
      </c>
      <c r="I138" s="30">
        <f t="shared" si="18"/>
        <v>0</v>
      </c>
      <c r="J138" s="30">
        <f t="shared" si="19"/>
        <v>0</v>
      </c>
      <c r="K138" s="30">
        <f t="shared" si="20"/>
        <v>0</v>
      </c>
      <c r="L138" s="30">
        <f t="shared" si="21"/>
        <v>3</v>
      </c>
      <c r="M138" s="38">
        <v>45352</v>
      </c>
      <c r="N138" s="39">
        <v>0</v>
      </c>
      <c r="O138" s="39">
        <v>3.0259999999999998</v>
      </c>
      <c r="P138" s="39">
        <v>0.84299999999999997</v>
      </c>
      <c r="Q138" s="39">
        <v>1.5860000000000001</v>
      </c>
      <c r="R138" s="39">
        <v>0</v>
      </c>
      <c r="S138" s="39">
        <v>3.1520000000000001</v>
      </c>
      <c r="T138" s="39">
        <v>1.633</v>
      </c>
      <c r="U138" s="39">
        <v>0.155</v>
      </c>
      <c r="V138" s="39">
        <v>0</v>
      </c>
      <c r="W138" s="39">
        <v>2.0590000000000002</v>
      </c>
      <c r="X138" s="39">
        <v>0</v>
      </c>
      <c r="Y138" s="39">
        <v>1.571</v>
      </c>
      <c r="Z138" s="39">
        <v>20.428000000000001</v>
      </c>
      <c r="AA138" s="39">
        <v>0</v>
      </c>
      <c r="AB138" s="39">
        <v>0</v>
      </c>
      <c r="AC138" s="39">
        <v>4.8499999999999996</v>
      </c>
      <c r="AD138" s="39">
        <v>2.21</v>
      </c>
      <c r="AE138" s="39">
        <v>0</v>
      </c>
      <c r="AF138" s="39">
        <v>0</v>
      </c>
      <c r="AG138" s="39">
        <v>0.26100000000000001</v>
      </c>
      <c r="AH138" s="39">
        <v>6.9939999999999998</v>
      </c>
      <c r="AI138" s="39">
        <v>0</v>
      </c>
      <c r="AJ138" s="39">
        <v>0</v>
      </c>
      <c r="AK138" s="39">
        <v>0</v>
      </c>
      <c r="AL138" s="39">
        <v>0.38500000000000001</v>
      </c>
      <c r="AM138" s="39">
        <v>1.212</v>
      </c>
      <c r="AN138" s="39">
        <v>0</v>
      </c>
      <c r="AO138" s="39">
        <v>8.1440000000000001</v>
      </c>
      <c r="AP138" s="39">
        <v>0</v>
      </c>
      <c r="AQ138" s="39">
        <v>1.5449999999999999</v>
      </c>
      <c r="AR138" s="39">
        <v>0</v>
      </c>
      <c r="AS138" s="39">
        <v>2.48</v>
      </c>
      <c r="AT138" s="39">
        <v>0.218</v>
      </c>
      <c r="AU138" s="39">
        <v>1.1850000000000001</v>
      </c>
      <c r="AV138" s="39">
        <v>0.23599999999999999</v>
      </c>
      <c r="AW138" s="39">
        <v>1.391</v>
      </c>
      <c r="AX138" s="39">
        <v>0</v>
      </c>
      <c r="AY138" s="39">
        <v>6.1459999999999999</v>
      </c>
      <c r="AZ138" s="39">
        <v>5.38</v>
      </c>
      <c r="BA138" s="39">
        <v>0</v>
      </c>
      <c r="BB138" s="39">
        <v>17.05</v>
      </c>
      <c r="BC138" s="39">
        <v>0.41099999999999998</v>
      </c>
      <c r="BD138" s="39">
        <v>0</v>
      </c>
      <c r="BE138" s="39">
        <v>6.0629999999999997</v>
      </c>
      <c r="BF138" s="39">
        <v>1.698</v>
      </c>
      <c r="BG138" s="39">
        <v>0</v>
      </c>
      <c r="BH138" s="39">
        <v>0</v>
      </c>
      <c r="BI138" s="39">
        <v>1.5649999999999999</v>
      </c>
      <c r="BJ138" s="39">
        <v>3.5030000000000001</v>
      </c>
      <c r="BK138" s="39">
        <v>0.84299999999999997</v>
      </c>
    </row>
    <row r="139" spans="1:63" x14ac:dyDescent="0.2">
      <c r="A139" s="30">
        <f t="shared" si="22"/>
        <v>2024</v>
      </c>
      <c r="D139" s="30">
        <f t="shared" si="23"/>
        <v>0</v>
      </c>
      <c r="E139" s="30">
        <f t="shared" si="14"/>
        <v>3</v>
      </c>
      <c r="F139" s="30">
        <f t="shared" si="15"/>
        <v>2</v>
      </c>
      <c r="G139" s="30">
        <f t="shared" si="16"/>
        <v>1</v>
      </c>
      <c r="H139" s="30">
        <f t="shared" si="17"/>
        <v>0</v>
      </c>
      <c r="I139" s="30">
        <f t="shared" si="18"/>
        <v>0</v>
      </c>
      <c r="J139" s="30">
        <f t="shared" si="19"/>
        <v>0</v>
      </c>
      <c r="K139" s="30">
        <f t="shared" si="20"/>
        <v>0</v>
      </c>
      <c r="L139" s="30">
        <f t="shared" si="21"/>
        <v>4</v>
      </c>
      <c r="M139" s="38">
        <v>45383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10.516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  <c r="BB139" s="39">
        <v>9.24</v>
      </c>
      <c r="BC139" s="39">
        <v>0</v>
      </c>
      <c r="BD139" s="39">
        <v>0</v>
      </c>
      <c r="BE139" s="39">
        <v>0</v>
      </c>
      <c r="BF139" s="39">
        <v>0</v>
      </c>
      <c r="BG139" s="39">
        <v>0</v>
      </c>
      <c r="BH139" s="39">
        <v>0</v>
      </c>
      <c r="BI139" s="39">
        <v>0</v>
      </c>
      <c r="BJ139" s="39">
        <v>0</v>
      </c>
      <c r="BK139" s="39">
        <v>0.61899999999999999</v>
      </c>
    </row>
    <row r="140" spans="1:63" x14ac:dyDescent="0.2">
      <c r="A140" s="30">
        <f t="shared" si="22"/>
        <v>2024</v>
      </c>
      <c r="D140" s="30">
        <f t="shared" si="23"/>
        <v>0</v>
      </c>
      <c r="E140" s="30">
        <f t="shared" si="14"/>
        <v>2</v>
      </c>
      <c r="F140" s="30">
        <f t="shared" si="15"/>
        <v>0</v>
      </c>
      <c r="G140" s="30">
        <f t="shared" si="16"/>
        <v>0</v>
      </c>
      <c r="H140" s="30">
        <f t="shared" si="17"/>
        <v>0</v>
      </c>
      <c r="I140" s="30">
        <f t="shared" si="18"/>
        <v>0</v>
      </c>
      <c r="J140" s="30">
        <f t="shared" si="19"/>
        <v>0</v>
      </c>
      <c r="K140" s="30">
        <f t="shared" si="20"/>
        <v>0</v>
      </c>
      <c r="L140" s="30">
        <f t="shared" si="21"/>
        <v>5</v>
      </c>
      <c r="M140" s="38">
        <v>45413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0.68600000000000005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3.3000000000000002E-2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</row>
    <row r="141" spans="1:63" x14ac:dyDescent="0.2">
      <c r="A141" s="30">
        <f t="shared" si="22"/>
        <v>2024</v>
      </c>
      <c r="D141" s="30">
        <f t="shared" si="23"/>
        <v>0</v>
      </c>
      <c r="E141" s="30">
        <f t="shared" si="14"/>
        <v>38</v>
      </c>
      <c r="F141" s="30">
        <f t="shared" si="15"/>
        <v>14</v>
      </c>
      <c r="G141" s="30">
        <f t="shared" si="16"/>
        <v>1</v>
      </c>
      <c r="H141" s="30">
        <f t="shared" si="17"/>
        <v>0</v>
      </c>
      <c r="I141" s="30">
        <f t="shared" si="18"/>
        <v>0</v>
      </c>
      <c r="J141" s="30">
        <f t="shared" si="19"/>
        <v>0</v>
      </c>
      <c r="K141" s="30">
        <f t="shared" si="20"/>
        <v>0</v>
      </c>
      <c r="L141" s="30">
        <f t="shared" si="21"/>
        <v>6</v>
      </c>
      <c r="M141" s="38">
        <v>45444</v>
      </c>
      <c r="N141" s="39">
        <v>0.85499999999999998</v>
      </c>
      <c r="O141" s="39">
        <v>2.8679999999999999</v>
      </c>
      <c r="P141" s="39">
        <v>0</v>
      </c>
      <c r="Q141" s="39">
        <v>1.2330000000000001</v>
      </c>
      <c r="R141" s="39">
        <v>0.189</v>
      </c>
      <c r="S141" s="39">
        <v>0.73</v>
      </c>
      <c r="T141" s="39">
        <v>0.224</v>
      </c>
      <c r="U141" s="39">
        <v>0.34</v>
      </c>
      <c r="V141" s="39">
        <v>0.92800000000000005</v>
      </c>
      <c r="W141" s="39">
        <v>0.49399999999999999</v>
      </c>
      <c r="X141" s="39">
        <v>9.2739999999999991</v>
      </c>
      <c r="Y141" s="39">
        <v>0</v>
      </c>
      <c r="Z141" s="39">
        <v>7.4999999999999997E-2</v>
      </c>
      <c r="AA141" s="39">
        <v>0.73099999999999998</v>
      </c>
      <c r="AB141" s="39">
        <v>0.15</v>
      </c>
      <c r="AC141" s="39">
        <v>0.42199999999999999</v>
      </c>
      <c r="AD141" s="39">
        <v>0.51500000000000001</v>
      </c>
      <c r="AE141" s="39">
        <v>0</v>
      </c>
      <c r="AF141" s="39">
        <v>0.21299999999999999</v>
      </c>
      <c r="AG141" s="39">
        <v>0.311</v>
      </c>
      <c r="AH141" s="39">
        <v>0</v>
      </c>
      <c r="AI141" s="39">
        <v>0.42199999999999999</v>
      </c>
      <c r="AJ141" s="39">
        <v>0.38500000000000001</v>
      </c>
      <c r="AK141" s="39">
        <v>0.44400000000000001</v>
      </c>
      <c r="AL141" s="39">
        <v>5.2999999999999999E-2</v>
      </c>
      <c r="AM141" s="39">
        <v>10.161</v>
      </c>
      <c r="AN141" s="39">
        <v>0</v>
      </c>
      <c r="AO141" s="39">
        <v>1.2909999999999999</v>
      </c>
      <c r="AP141" s="39">
        <v>1.2130000000000001</v>
      </c>
      <c r="AQ141" s="39">
        <v>0.27300000000000002</v>
      </c>
      <c r="AR141" s="39">
        <v>0.49299999999999999</v>
      </c>
      <c r="AS141" s="39">
        <v>0</v>
      </c>
      <c r="AT141" s="39">
        <v>2.617</v>
      </c>
      <c r="AU141" s="39">
        <v>1.4079999999999999</v>
      </c>
      <c r="AV141" s="39">
        <v>0.88400000000000001</v>
      </c>
      <c r="AW141" s="39">
        <v>0.92100000000000004</v>
      </c>
      <c r="AX141" s="39">
        <v>4.2690000000000001</v>
      </c>
      <c r="AY141" s="39">
        <v>0</v>
      </c>
      <c r="AZ141" s="39">
        <v>1.087</v>
      </c>
      <c r="BA141" s="39">
        <v>7.4999999999999997E-2</v>
      </c>
      <c r="BB141" s="39">
        <v>0</v>
      </c>
      <c r="BC141" s="39">
        <v>2.5739999999999998</v>
      </c>
      <c r="BD141" s="39">
        <v>0</v>
      </c>
      <c r="BE141" s="39">
        <v>1.986</v>
      </c>
      <c r="BF141" s="39">
        <v>2.851</v>
      </c>
      <c r="BG141" s="39">
        <v>0</v>
      </c>
      <c r="BH141" s="39">
        <v>0.35099999999999998</v>
      </c>
      <c r="BI141" s="39">
        <v>0</v>
      </c>
      <c r="BJ141" s="39">
        <v>0</v>
      </c>
      <c r="BK141" s="39">
        <v>3.53</v>
      </c>
    </row>
    <row r="142" spans="1:63" x14ac:dyDescent="0.2">
      <c r="A142" s="30">
        <f t="shared" si="22"/>
        <v>2024</v>
      </c>
      <c r="D142" s="30">
        <f t="shared" si="23"/>
        <v>2</v>
      </c>
      <c r="E142" s="30">
        <f t="shared" si="14"/>
        <v>50</v>
      </c>
      <c r="F142" s="30">
        <f t="shared" si="15"/>
        <v>48</v>
      </c>
      <c r="G142" s="30">
        <f t="shared" si="16"/>
        <v>13</v>
      </c>
      <c r="H142" s="30">
        <f t="shared" si="17"/>
        <v>0</v>
      </c>
      <c r="I142" s="30">
        <f t="shared" si="18"/>
        <v>0</v>
      </c>
      <c r="J142" s="30">
        <f t="shared" si="19"/>
        <v>0</v>
      </c>
      <c r="K142" s="30">
        <f t="shared" si="20"/>
        <v>0</v>
      </c>
      <c r="L142" s="30">
        <f t="shared" si="21"/>
        <v>7</v>
      </c>
      <c r="M142" s="38">
        <v>45474</v>
      </c>
      <c r="N142" s="39">
        <v>16.573</v>
      </c>
      <c r="O142" s="39">
        <v>1.425</v>
      </c>
      <c r="P142" s="39">
        <v>20.553000000000001</v>
      </c>
      <c r="Q142" s="39">
        <v>0.433</v>
      </c>
      <c r="R142" s="39">
        <v>7.7930000000000001</v>
      </c>
      <c r="S142" s="39">
        <v>2.9239999999999999</v>
      </c>
      <c r="T142" s="39">
        <v>2.2450000000000001</v>
      </c>
      <c r="U142" s="39">
        <v>30.27</v>
      </c>
      <c r="V142" s="39">
        <v>9.827</v>
      </c>
      <c r="W142" s="39">
        <v>2.0449999999999999</v>
      </c>
      <c r="X142" s="39">
        <v>0.55000000000000004</v>
      </c>
      <c r="Y142" s="39">
        <v>33.39</v>
      </c>
      <c r="Z142" s="39">
        <v>5.5010000000000003</v>
      </c>
      <c r="AA142" s="39">
        <v>3.4590000000000001</v>
      </c>
      <c r="AB142" s="39">
        <v>13.212999999999999</v>
      </c>
      <c r="AC142" s="39">
        <v>1.17</v>
      </c>
      <c r="AD142" s="39">
        <v>4.0599999999999996</v>
      </c>
      <c r="AE142" s="39">
        <v>5.5659999999999998</v>
      </c>
      <c r="AF142" s="39">
        <v>15.819000000000001</v>
      </c>
      <c r="AG142" s="39">
        <v>3.7120000000000002</v>
      </c>
      <c r="AH142" s="39">
        <v>13.253</v>
      </c>
      <c r="AI142" s="39">
        <v>2.4119999999999999</v>
      </c>
      <c r="AJ142" s="39">
        <v>1.706</v>
      </c>
      <c r="AK142" s="39">
        <v>22.920999999999999</v>
      </c>
      <c r="AL142" s="39">
        <v>2.3039999999999998</v>
      </c>
      <c r="AM142" s="39">
        <v>20.603000000000002</v>
      </c>
      <c r="AN142" s="39">
        <v>2.5379999999999998</v>
      </c>
      <c r="AO142" s="39">
        <v>12.06</v>
      </c>
      <c r="AP142" s="39">
        <v>8.9109999999999996</v>
      </c>
      <c r="AQ142" s="39">
        <v>2.6749999999999998</v>
      </c>
      <c r="AR142" s="39">
        <v>5.3040000000000003</v>
      </c>
      <c r="AS142" s="39">
        <v>8.1720000000000006</v>
      </c>
      <c r="AT142" s="39">
        <v>2.39</v>
      </c>
      <c r="AU142" s="39">
        <v>4.2080000000000002</v>
      </c>
      <c r="AV142" s="39">
        <v>4.5449999999999999</v>
      </c>
      <c r="AW142" s="39">
        <v>3.45</v>
      </c>
      <c r="AX142" s="39">
        <v>22.806000000000001</v>
      </c>
      <c r="AY142" s="39">
        <v>2.552</v>
      </c>
      <c r="AZ142" s="39">
        <v>3.177</v>
      </c>
      <c r="BA142" s="39">
        <v>20.655000000000001</v>
      </c>
      <c r="BB142" s="39">
        <v>3.4830000000000001</v>
      </c>
      <c r="BC142" s="39">
        <v>9.9250000000000007</v>
      </c>
      <c r="BD142" s="39">
        <v>2.8260000000000001</v>
      </c>
      <c r="BE142" s="39">
        <v>16.565999999999999</v>
      </c>
      <c r="BF142" s="39">
        <v>3.94</v>
      </c>
      <c r="BG142" s="39">
        <v>7.0750000000000002</v>
      </c>
      <c r="BH142" s="39">
        <v>5.5529999999999999</v>
      </c>
      <c r="BI142" s="39">
        <v>5.89</v>
      </c>
      <c r="BJ142" s="39">
        <v>6.0979999999999999</v>
      </c>
      <c r="BK142" s="39">
        <v>3.75</v>
      </c>
    </row>
    <row r="143" spans="1:63" x14ac:dyDescent="0.2">
      <c r="A143" s="30">
        <f t="shared" si="22"/>
        <v>2024</v>
      </c>
      <c r="D143" s="30">
        <f t="shared" si="23"/>
        <v>2</v>
      </c>
      <c r="E143" s="30">
        <f t="shared" si="14"/>
        <v>50</v>
      </c>
      <c r="F143" s="30">
        <f t="shared" si="15"/>
        <v>50</v>
      </c>
      <c r="G143" s="30">
        <f t="shared" si="16"/>
        <v>11</v>
      </c>
      <c r="H143" s="30">
        <f t="shared" si="17"/>
        <v>0</v>
      </c>
      <c r="I143" s="30">
        <f t="shared" si="18"/>
        <v>0</v>
      </c>
      <c r="J143" s="30">
        <f t="shared" si="19"/>
        <v>0</v>
      </c>
      <c r="K143" s="30">
        <f t="shared" si="20"/>
        <v>0</v>
      </c>
      <c r="L143" s="30">
        <f t="shared" si="21"/>
        <v>8</v>
      </c>
      <c r="M143" s="38">
        <v>45505</v>
      </c>
      <c r="N143" s="39">
        <v>4.9119999999999999</v>
      </c>
      <c r="O143" s="39">
        <v>4.2439999999999998</v>
      </c>
      <c r="P143" s="39">
        <v>10.077999999999999</v>
      </c>
      <c r="Q143" s="39">
        <v>2.19</v>
      </c>
      <c r="R143" s="39">
        <v>26.233000000000001</v>
      </c>
      <c r="S143" s="39">
        <v>2.4359999999999999</v>
      </c>
      <c r="T143" s="39">
        <v>5.6749999999999998</v>
      </c>
      <c r="U143" s="39">
        <v>4.0510000000000002</v>
      </c>
      <c r="V143" s="39">
        <v>6.7709999999999999</v>
      </c>
      <c r="W143" s="39">
        <v>6.1340000000000003</v>
      </c>
      <c r="X143" s="39">
        <v>12.616</v>
      </c>
      <c r="Y143" s="39">
        <v>3.3580000000000001</v>
      </c>
      <c r="Z143" s="39">
        <v>8.7349999999999994</v>
      </c>
      <c r="AA143" s="39">
        <v>1.718</v>
      </c>
      <c r="AB143" s="39">
        <v>3.9039999999999999</v>
      </c>
      <c r="AC143" s="39">
        <v>6.7750000000000004</v>
      </c>
      <c r="AD143" s="39">
        <v>4.6139999999999999</v>
      </c>
      <c r="AE143" s="39">
        <v>5.8109999999999999</v>
      </c>
      <c r="AF143" s="39">
        <v>28.4</v>
      </c>
      <c r="AG143" s="39">
        <v>2.3849999999999998</v>
      </c>
      <c r="AH143" s="39">
        <v>21.177</v>
      </c>
      <c r="AI143" s="39">
        <v>4.5890000000000004</v>
      </c>
      <c r="AJ143" s="39">
        <v>2.661</v>
      </c>
      <c r="AK143" s="39">
        <v>4.8120000000000003</v>
      </c>
      <c r="AL143" s="39">
        <v>6.7530000000000001</v>
      </c>
      <c r="AM143" s="39">
        <v>2.0459999999999998</v>
      </c>
      <c r="AN143" s="39">
        <v>3.0209999999999999</v>
      </c>
      <c r="AO143" s="39">
        <v>4.6520000000000001</v>
      </c>
      <c r="AP143" s="39">
        <v>3.8079999999999998</v>
      </c>
      <c r="AQ143" s="39">
        <v>4.1760000000000002</v>
      </c>
      <c r="AR143" s="39">
        <v>2.7530000000000001</v>
      </c>
      <c r="AS143" s="39">
        <v>6.8840000000000003</v>
      </c>
      <c r="AT143" s="39">
        <v>4.1719999999999997</v>
      </c>
      <c r="AU143" s="39">
        <v>20.77</v>
      </c>
      <c r="AV143" s="39">
        <v>18.905999999999999</v>
      </c>
      <c r="AW143" s="39">
        <v>1.3759999999999999</v>
      </c>
      <c r="AX143" s="39">
        <v>4.9509999999999996</v>
      </c>
      <c r="AY143" s="39">
        <v>10.959</v>
      </c>
      <c r="AZ143" s="39">
        <v>1.952</v>
      </c>
      <c r="BA143" s="39">
        <v>8.0630000000000006</v>
      </c>
      <c r="BB143" s="39">
        <v>4.6639999999999997</v>
      </c>
      <c r="BC143" s="39">
        <v>7.8339999999999996</v>
      </c>
      <c r="BD143" s="39">
        <v>3.645</v>
      </c>
      <c r="BE143" s="39">
        <v>6.798</v>
      </c>
      <c r="BF143" s="39">
        <v>11.077</v>
      </c>
      <c r="BG143" s="39">
        <v>1.518</v>
      </c>
      <c r="BH143" s="39">
        <v>14.811999999999999</v>
      </c>
      <c r="BI143" s="39">
        <v>8.4480000000000004</v>
      </c>
      <c r="BJ143" s="39">
        <v>2.2989999999999999</v>
      </c>
      <c r="BK143" s="39">
        <v>16.823</v>
      </c>
    </row>
    <row r="144" spans="1:63" x14ac:dyDescent="0.2">
      <c r="A144" s="30">
        <f t="shared" si="22"/>
        <v>2024</v>
      </c>
      <c r="D144" s="30">
        <f t="shared" si="23"/>
        <v>2</v>
      </c>
      <c r="E144" s="30">
        <f t="shared" si="14"/>
        <v>50</v>
      </c>
      <c r="F144" s="30">
        <f t="shared" si="15"/>
        <v>43</v>
      </c>
      <c r="G144" s="30">
        <f t="shared" si="16"/>
        <v>10</v>
      </c>
      <c r="H144" s="30">
        <f t="shared" si="17"/>
        <v>0</v>
      </c>
      <c r="I144" s="30">
        <f t="shared" si="18"/>
        <v>0</v>
      </c>
      <c r="J144" s="30">
        <f t="shared" si="19"/>
        <v>0</v>
      </c>
      <c r="K144" s="30">
        <f t="shared" si="20"/>
        <v>0</v>
      </c>
      <c r="L144" s="30">
        <f t="shared" si="21"/>
        <v>9</v>
      </c>
      <c r="M144" s="38">
        <v>45536</v>
      </c>
      <c r="N144" s="39">
        <v>17.396999999999998</v>
      </c>
      <c r="O144" s="39">
        <v>4.2220000000000004</v>
      </c>
      <c r="P144" s="39">
        <v>10.956</v>
      </c>
      <c r="Q144" s="39">
        <v>1.585</v>
      </c>
      <c r="R144" s="39">
        <v>9.7799999999999994</v>
      </c>
      <c r="S144" s="39">
        <v>0.66700000000000004</v>
      </c>
      <c r="T144" s="39">
        <v>2.7919999999999998</v>
      </c>
      <c r="U144" s="39">
        <v>31.456</v>
      </c>
      <c r="V144" s="39">
        <v>7.3810000000000002</v>
      </c>
      <c r="W144" s="39">
        <v>4.1280000000000001</v>
      </c>
      <c r="X144" s="39">
        <v>1.462</v>
      </c>
      <c r="Y144" s="39">
        <v>5.2389999999999999</v>
      </c>
      <c r="Z144" s="39">
        <v>1.129</v>
      </c>
      <c r="AA144" s="39">
        <v>12.513</v>
      </c>
      <c r="AB144" s="39">
        <v>4.2530000000000001</v>
      </c>
      <c r="AC144" s="39">
        <v>4.048</v>
      </c>
      <c r="AD144" s="39">
        <v>9.5830000000000002</v>
      </c>
      <c r="AE144" s="39">
        <v>0.48</v>
      </c>
      <c r="AF144" s="39">
        <v>8.2040000000000006</v>
      </c>
      <c r="AG144" s="39">
        <v>0.48499999999999999</v>
      </c>
      <c r="AH144" s="39">
        <v>12.464</v>
      </c>
      <c r="AI144" s="39">
        <v>0.318</v>
      </c>
      <c r="AJ144" s="39">
        <v>1.462</v>
      </c>
      <c r="AK144" s="39">
        <v>7.67</v>
      </c>
      <c r="AL144" s="39">
        <v>7.3540000000000001</v>
      </c>
      <c r="AM144" s="39">
        <v>0.57599999999999996</v>
      </c>
      <c r="AN144" s="39">
        <v>5.907</v>
      </c>
      <c r="AO144" s="39">
        <v>3.3719999999999999</v>
      </c>
      <c r="AP144" s="39">
        <v>2.3050000000000002</v>
      </c>
      <c r="AQ144" s="39">
        <v>11.824999999999999</v>
      </c>
      <c r="AR144" s="39">
        <v>0.28799999999999998</v>
      </c>
      <c r="AS144" s="39">
        <v>10.093</v>
      </c>
      <c r="AT144" s="39">
        <v>3.5710000000000002</v>
      </c>
      <c r="AU144" s="39">
        <v>7.2859999999999996</v>
      </c>
      <c r="AV144" s="39">
        <v>3.8769999999999998</v>
      </c>
      <c r="AW144" s="39">
        <v>4.4429999999999996</v>
      </c>
      <c r="AX144" s="39">
        <v>12.368</v>
      </c>
      <c r="AY144" s="39">
        <v>5.5270000000000001</v>
      </c>
      <c r="AZ144" s="39">
        <v>1.36</v>
      </c>
      <c r="BA144" s="39">
        <v>16.672000000000001</v>
      </c>
      <c r="BB144" s="39">
        <v>6.1589999999999998</v>
      </c>
      <c r="BC144" s="39">
        <v>4.4249999999999998</v>
      </c>
      <c r="BD144" s="39">
        <v>8.0229999999999997</v>
      </c>
      <c r="BE144" s="39">
        <v>0.29799999999999999</v>
      </c>
      <c r="BF144" s="39">
        <v>5.4859999999999998</v>
      </c>
      <c r="BG144" s="39">
        <v>5.3940000000000001</v>
      </c>
      <c r="BH144" s="39">
        <v>5.3390000000000004</v>
      </c>
      <c r="BI144" s="39">
        <v>40.845999999999997</v>
      </c>
      <c r="BJ144" s="39">
        <v>7.17</v>
      </c>
      <c r="BK144" s="39">
        <v>2.016</v>
      </c>
    </row>
    <row r="145" spans="1:63" x14ac:dyDescent="0.2">
      <c r="A145" s="30">
        <f t="shared" si="22"/>
        <v>2024</v>
      </c>
      <c r="D145" s="30">
        <f t="shared" si="23"/>
        <v>0</v>
      </c>
      <c r="E145" s="30">
        <f t="shared" si="14"/>
        <v>35</v>
      </c>
      <c r="F145" s="30">
        <f t="shared" si="15"/>
        <v>19</v>
      </c>
      <c r="G145" s="30">
        <f t="shared" si="16"/>
        <v>2</v>
      </c>
      <c r="H145" s="30">
        <f t="shared" si="17"/>
        <v>0</v>
      </c>
      <c r="I145" s="30">
        <f t="shared" si="18"/>
        <v>0</v>
      </c>
      <c r="J145" s="30">
        <f t="shared" si="19"/>
        <v>0</v>
      </c>
      <c r="K145" s="30">
        <f t="shared" si="20"/>
        <v>0</v>
      </c>
      <c r="L145" s="30">
        <f t="shared" si="21"/>
        <v>10</v>
      </c>
      <c r="M145" s="38">
        <v>45566</v>
      </c>
      <c r="N145" s="39">
        <v>14.797000000000001</v>
      </c>
      <c r="O145" s="39">
        <v>0.112</v>
      </c>
      <c r="P145" s="39">
        <v>2.177</v>
      </c>
      <c r="Q145" s="39">
        <v>0</v>
      </c>
      <c r="R145" s="39">
        <v>0</v>
      </c>
      <c r="S145" s="39">
        <v>0.47799999999999998</v>
      </c>
      <c r="T145" s="39">
        <v>0.48299999999999998</v>
      </c>
      <c r="U145" s="39">
        <v>14.58</v>
      </c>
      <c r="V145" s="39">
        <v>2.87</v>
      </c>
      <c r="W145" s="39">
        <v>0</v>
      </c>
      <c r="X145" s="39">
        <v>1.379</v>
      </c>
      <c r="Y145" s="39">
        <v>0.111</v>
      </c>
      <c r="Z145" s="39">
        <v>1.9690000000000001</v>
      </c>
      <c r="AA145" s="39">
        <v>0</v>
      </c>
      <c r="AB145" s="39">
        <v>0.60599999999999998</v>
      </c>
      <c r="AC145" s="39">
        <v>0</v>
      </c>
      <c r="AD145" s="39">
        <v>5.056</v>
      </c>
      <c r="AE145" s="39">
        <v>1.4379999999999999</v>
      </c>
      <c r="AF145" s="39">
        <v>0</v>
      </c>
      <c r="AG145" s="39">
        <v>7.7640000000000002</v>
      </c>
      <c r="AH145" s="39">
        <v>1.677</v>
      </c>
      <c r="AI145" s="39">
        <v>4.4999999999999998E-2</v>
      </c>
      <c r="AJ145" s="39">
        <v>0.129</v>
      </c>
      <c r="AK145" s="39">
        <v>1.516</v>
      </c>
      <c r="AL145" s="39">
        <v>2.097</v>
      </c>
      <c r="AM145" s="39">
        <v>0.68</v>
      </c>
      <c r="AN145" s="39">
        <v>6.1369999999999996</v>
      </c>
      <c r="AO145" s="39">
        <v>0.41799999999999998</v>
      </c>
      <c r="AP145" s="39">
        <v>1.9610000000000001</v>
      </c>
      <c r="AQ145" s="39">
        <v>0</v>
      </c>
      <c r="AR145" s="39">
        <v>0</v>
      </c>
      <c r="AS145" s="39">
        <v>0.215</v>
      </c>
      <c r="AT145" s="39">
        <v>0</v>
      </c>
      <c r="AU145" s="39">
        <v>6.4000000000000001E-2</v>
      </c>
      <c r="AV145" s="39">
        <v>0</v>
      </c>
      <c r="AW145" s="39">
        <v>0.49399999999999999</v>
      </c>
      <c r="AX145" s="39">
        <v>3.726</v>
      </c>
      <c r="AY145" s="39">
        <v>0</v>
      </c>
      <c r="AZ145" s="39">
        <v>0</v>
      </c>
      <c r="BA145" s="39">
        <v>6.234</v>
      </c>
      <c r="BB145" s="39">
        <v>1.282</v>
      </c>
      <c r="BC145" s="39">
        <v>0</v>
      </c>
      <c r="BD145" s="39">
        <v>0</v>
      </c>
      <c r="BE145" s="39">
        <v>0.27100000000000002</v>
      </c>
      <c r="BF145" s="39">
        <v>6.6719999999999997</v>
      </c>
      <c r="BG145" s="39">
        <v>2.8809999999999998</v>
      </c>
      <c r="BH145" s="39">
        <v>0.35299999999999998</v>
      </c>
      <c r="BI145" s="39">
        <v>0.72499999999999998</v>
      </c>
      <c r="BJ145" s="39">
        <v>0.39300000000000002</v>
      </c>
      <c r="BK145" s="39">
        <v>0</v>
      </c>
    </row>
    <row r="146" spans="1:63" x14ac:dyDescent="0.2">
      <c r="A146" s="30">
        <f t="shared" si="22"/>
        <v>2024</v>
      </c>
      <c r="D146" s="30">
        <f t="shared" si="23"/>
        <v>0</v>
      </c>
      <c r="E146" s="30">
        <f t="shared" si="14"/>
        <v>13</v>
      </c>
      <c r="F146" s="30">
        <f t="shared" si="15"/>
        <v>3</v>
      </c>
      <c r="G146" s="30">
        <f t="shared" si="16"/>
        <v>0</v>
      </c>
      <c r="H146" s="30">
        <f t="shared" si="17"/>
        <v>0</v>
      </c>
      <c r="I146" s="30">
        <f t="shared" si="18"/>
        <v>0</v>
      </c>
      <c r="J146" s="30">
        <f t="shared" si="19"/>
        <v>0</v>
      </c>
      <c r="K146" s="30">
        <f t="shared" si="20"/>
        <v>0</v>
      </c>
      <c r="L146" s="30">
        <f t="shared" si="21"/>
        <v>11</v>
      </c>
      <c r="M146" s="38">
        <v>45597</v>
      </c>
      <c r="N146" s="39">
        <v>0</v>
      </c>
      <c r="O146" s="39">
        <v>0</v>
      </c>
      <c r="P146" s="39">
        <v>0</v>
      </c>
      <c r="Q146" s="39">
        <v>2.7E-2</v>
      </c>
      <c r="R146" s="39">
        <v>0.442</v>
      </c>
      <c r="S146" s="39">
        <v>0</v>
      </c>
      <c r="T146" s="39">
        <v>0</v>
      </c>
      <c r="U146" s="39">
        <v>0</v>
      </c>
      <c r="V146" s="39">
        <v>0</v>
      </c>
      <c r="W146" s="39">
        <v>0.24</v>
      </c>
      <c r="X146" s="39">
        <v>0</v>
      </c>
      <c r="Y146" s="39">
        <v>0</v>
      </c>
      <c r="Z146" s="39">
        <v>0</v>
      </c>
      <c r="AA146" s="39">
        <v>0</v>
      </c>
      <c r="AB146" s="39">
        <v>1.514</v>
      </c>
      <c r="AC146" s="39">
        <v>0</v>
      </c>
      <c r="AD146" s="39">
        <v>0.92800000000000005</v>
      </c>
      <c r="AE146" s="39">
        <v>0</v>
      </c>
      <c r="AF146" s="39">
        <v>0</v>
      </c>
      <c r="AG146" s="39">
        <v>0.498</v>
      </c>
      <c r="AH146" s="39">
        <v>0</v>
      </c>
      <c r="AI146" s="39">
        <v>0.32400000000000001</v>
      </c>
      <c r="AJ146" s="39">
        <v>0</v>
      </c>
      <c r="AK146" s="39">
        <v>0</v>
      </c>
      <c r="AL146" s="39">
        <v>0</v>
      </c>
      <c r="AM146" s="39">
        <v>0</v>
      </c>
      <c r="AN146" s="39">
        <v>0.41099999999999998</v>
      </c>
      <c r="AO146" s="39">
        <v>0</v>
      </c>
      <c r="AP146" s="39">
        <v>0</v>
      </c>
      <c r="AQ146" s="39">
        <v>0</v>
      </c>
      <c r="AR146" s="39">
        <v>1.1100000000000001</v>
      </c>
      <c r="AS146" s="39">
        <v>0</v>
      </c>
      <c r="AT146" s="39">
        <v>0</v>
      </c>
      <c r="AU146" s="39">
        <v>0</v>
      </c>
      <c r="AV146" s="39">
        <v>0</v>
      </c>
      <c r="AW146" s="39">
        <v>0</v>
      </c>
      <c r="AX146" s="39">
        <v>0</v>
      </c>
      <c r="AY146" s="39">
        <v>0</v>
      </c>
      <c r="AZ146" s="39">
        <v>0</v>
      </c>
      <c r="BA146" s="39">
        <v>0</v>
      </c>
      <c r="BB146" s="39">
        <v>5.0430000000000001</v>
      </c>
      <c r="BC146" s="39">
        <v>0</v>
      </c>
      <c r="BD146" s="39">
        <v>0</v>
      </c>
      <c r="BE146" s="39">
        <v>0.94199999999999995</v>
      </c>
      <c r="BF146" s="39">
        <v>0</v>
      </c>
      <c r="BG146" s="39">
        <v>0</v>
      </c>
      <c r="BH146" s="39">
        <v>0.35199999999999998</v>
      </c>
      <c r="BI146" s="39">
        <v>0</v>
      </c>
      <c r="BJ146" s="39">
        <v>0.253</v>
      </c>
      <c r="BK146" s="39">
        <v>0</v>
      </c>
    </row>
    <row r="147" spans="1:63" x14ac:dyDescent="0.2">
      <c r="A147" s="30">
        <f t="shared" si="22"/>
        <v>2024</v>
      </c>
      <c r="D147" s="30">
        <f t="shared" si="23"/>
        <v>0</v>
      </c>
      <c r="E147" s="30">
        <f t="shared" si="14"/>
        <v>24</v>
      </c>
      <c r="F147" s="30">
        <f t="shared" si="15"/>
        <v>17</v>
      </c>
      <c r="G147" s="30">
        <f t="shared" si="16"/>
        <v>1</v>
      </c>
      <c r="H147" s="30">
        <f t="shared" si="17"/>
        <v>0</v>
      </c>
      <c r="I147" s="30">
        <f t="shared" si="18"/>
        <v>0</v>
      </c>
      <c r="J147" s="30">
        <f t="shared" si="19"/>
        <v>0</v>
      </c>
      <c r="K147" s="30">
        <f t="shared" si="20"/>
        <v>0</v>
      </c>
      <c r="L147" s="30">
        <f t="shared" si="21"/>
        <v>12</v>
      </c>
      <c r="M147" s="38">
        <v>45627</v>
      </c>
      <c r="N147" s="39">
        <v>3.7010000000000001</v>
      </c>
      <c r="O147" s="39">
        <v>0</v>
      </c>
      <c r="P147" s="39">
        <v>0</v>
      </c>
      <c r="Q147" s="39">
        <v>0</v>
      </c>
      <c r="R147" s="39">
        <v>2.3250000000000002</v>
      </c>
      <c r="S147" s="39">
        <v>0.95899999999999996</v>
      </c>
      <c r="T147" s="39">
        <v>0</v>
      </c>
      <c r="U147" s="39">
        <v>0.81</v>
      </c>
      <c r="V147" s="39">
        <v>1.4039999999999999</v>
      </c>
      <c r="W147" s="39">
        <v>0</v>
      </c>
      <c r="X147" s="39">
        <v>3.0209999999999999</v>
      </c>
      <c r="Y147" s="39">
        <v>0</v>
      </c>
      <c r="Z147" s="39">
        <v>0</v>
      </c>
      <c r="AA147" s="39">
        <v>0.77100000000000002</v>
      </c>
      <c r="AB147" s="39">
        <v>4.5229999999999997</v>
      </c>
      <c r="AC147" s="39">
        <v>0</v>
      </c>
      <c r="AD147" s="39">
        <v>0</v>
      </c>
      <c r="AE147" s="39">
        <v>1.417</v>
      </c>
      <c r="AF147" s="39">
        <v>1.6910000000000001</v>
      </c>
      <c r="AG147" s="39">
        <v>0</v>
      </c>
      <c r="AH147" s="39">
        <v>0</v>
      </c>
      <c r="AI147" s="39">
        <v>15.632</v>
      </c>
      <c r="AJ147" s="39">
        <v>0</v>
      </c>
      <c r="AK147" s="39">
        <v>9.8979999999999997</v>
      </c>
      <c r="AL147" s="39">
        <v>0</v>
      </c>
      <c r="AM147" s="39">
        <v>1.3</v>
      </c>
      <c r="AN147" s="39">
        <v>2.9860000000000002</v>
      </c>
      <c r="AO147" s="39">
        <v>0</v>
      </c>
      <c r="AP147" s="39">
        <v>0</v>
      </c>
      <c r="AQ147" s="39">
        <v>0</v>
      </c>
      <c r="AR147" s="39">
        <v>0.55400000000000005</v>
      </c>
      <c r="AS147" s="39">
        <v>0</v>
      </c>
      <c r="AT147" s="39">
        <v>0</v>
      </c>
      <c r="AU147" s="39">
        <v>5.4829999999999997</v>
      </c>
      <c r="AV147" s="39">
        <v>0</v>
      </c>
      <c r="AW147" s="39">
        <v>3.4000000000000002E-2</v>
      </c>
      <c r="AX147" s="39">
        <v>0.54200000000000004</v>
      </c>
      <c r="AY147" s="39">
        <v>0</v>
      </c>
      <c r="AZ147" s="39">
        <v>0</v>
      </c>
      <c r="BA147" s="39">
        <v>0.64300000000000002</v>
      </c>
      <c r="BB147" s="39">
        <v>0</v>
      </c>
      <c r="BC147" s="39">
        <v>3.4889999999999999</v>
      </c>
      <c r="BD147" s="39">
        <v>5.6340000000000003</v>
      </c>
      <c r="BE147" s="39">
        <v>0</v>
      </c>
      <c r="BF147" s="39">
        <v>0</v>
      </c>
      <c r="BG147" s="39">
        <v>1.294</v>
      </c>
      <c r="BH147" s="39">
        <v>3.1640000000000001</v>
      </c>
      <c r="BI147" s="39">
        <v>0</v>
      </c>
      <c r="BJ147" s="39">
        <v>0</v>
      </c>
      <c r="BK147" s="39">
        <v>4.6449999999999996</v>
      </c>
    </row>
    <row r="148" spans="1:63" x14ac:dyDescent="0.2">
      <c r="A148" s="30">
        <f t="shared" si="22"/>
        <v>2025</v>
      </c>
      <c r="D148" s="30">
        <f t="shared" si="23"/>
        <v>1</v>
      </c>
      <c r="E148" s="30">
        <f t="shared" si="14"/>
        <v>42</v>
      </c>
      <c r="F148" s="30">
        <f t="shared" si="15"/>
        <v>37</v>
      </c>
      <c r="G148" s="30">
        <f t="shared" si="16"/>
        <v>5</v>
      </c>
      <c r="H148" s="30">
        <f t="shared" si="17"/>
        <v>0</v>
      </c>
      <c r="I148" s="30">
        <f t="shared" si="18"/>
        <v>0</v>
      </c>
      <c r="J148" s="30">
        <f t="shared" si="19"/>
        <v>0</v>
      </c>
      <c r="K148" s="30">
        <f t="shared" si="20"/>
        <v>0</v>
      </c>
      <c r="L148" s="30">
        <f t="shared" si="21"/>
        <v>1</v>
      </c>
      <c r="M148" s="38">
        <v>45658</v>
      </c>
      <c r="N148" s="39">
        <v>18.971</v>
      </c>
      <c r="O148" s="39">
        <v>0</v>
      </c>
      <c r="P148" s="39">
        <v>6.7320000000000002</v>
      </c>
      <c r="Q148" s="39">
        <v>0</v>
      </c>
      <c r="R148" s="39">
        <v>1.4770000000000001</v>
      </c>
      <c r="S148" s="39">
        <v>3.839</v>
      </c>
      <c r="T148" s="39">
        <v>8.3919999999999995</v>
      </c>
      <c r="U148" s="39">
        <v>0</v>
      </c>
      <c r="V148" s="39">
        <v>1.397</v>
      </c>
      <c r="W148" s="39">
        <v>1.5640000000000001</v>
      </c>
      <c r="X148" s="39">
        <v>0</v>
      </c>
      <c r="Y148" s="39">
        <v>5.0970000000000004</v>
      </c>
      <c r="Z148" s="39">
        <v>4.17</v>
      </c>
      <c r="AA148" s="39">
        <v>2.931</v>
      </c>
      <c r="AB148" s="39">
        <v>6.4059999999999997</v>
      </c>
      <c r="AC148" s="39">
        <v>3.4209999999999998</v>
      </c>
      <c r="AD148" s="39">
        <v>3.6349999999999998</v>
      </c>
      <c r="AE148" s="39">
        <v>3.343</v>
      </c>
      <c r="AF148" s="39">
        <v>6.3380000000000001</v>
      </c>
      <c r="AG148" s="39">
        <v>13.548999999999999</v>
      </c>
      <c r="AH148" s="39">
        <v>2.3860000000000001</v>
      </c>
      <c r="AI148" s="39">
        <v>5.3520000000000003</v>
      </c>
      <c r="AJ148" s="39">
        <v>5.492</v>
      </c>
      <c r="AK148" s="39">
        <v>4.2169999999999996</v>
      </c>
      <c r="AL148" s="39">
        <v>4.7060000000000004</v>
      </c>
      <c r="AM148" s="39">
        <v>0</v>
      </c>
      <c r="AN148" s="39">
        <v>4.3410000000000002</v>
      </c>
      <c r="AO148" s="39">
        <v>8.1430000000000007</v>
      </c>
      <c r="AP148" s="39">
        <v>0.252</v>
      </c>
      <c r="AQ148" s="39">
        <v>2.9039999999999999</v>
      </c>
      <c r="AR148" s="39">
        <v>4.6929999999999996</v>
      </c>
      <c r="AS148" s="39">
        <v>1.9970000000000001</v>
      </c>
      <c r="AT148" s="39">
        <v>0</v>
      </c>
      <c r="AU148" s="39">
        <v>17.43</v>
      </c>
      <c r="AV148" s="39">
        <v>0.158</v>
      </c>
      <c r="AW148" s="39">
        <v>2.6989999999999998</v>
      </c>
      <c r="AX148" s="39">
        <v>0.42299999999999999</v>
      </c>
      <c r="AY148" s="39">
        <v>2.3119999999999998</v>
      </c>
      <c r="AZ148" s="39">
        <v>0</v>
      </c>
      <c r="BA148" s="39">
        <v>17.395</v>
      </c>
      <c r="BB148" s="39">
        <v>25.695</v>
      </c>
      <c r="BC148" s="39">
        <v>0</v>
      </c>
      <c r="BD148" s="39">
        <v>3.2130000000000001</v>
      </c>
      <c r="BE148" s="39">
        <v>6.7249999999999996</v>
      </c>
      <c r="BF148" s="39">
        <v>4.6859999999999999</v>
      </c>
      <c r="BG148" s="39">
        <v>0.69099999999999995</v>
      </c>
      <c r="BH148" s="39">
        <v>2.5059999999999998</v>
      </c>
      <c r="BI148" s="39">
        <v>1.6439999999999999</v>
      </c>
      <c r="BJ148" s="39">
        <v>5.5E-2</v>
      </c>
      <c r="BK148" s="39">
        <v>3.7629999999999999</v>
      </c>
    </row>
    <row r="149" spans="1:63" x14ac:dyDescent="0.2">
      <c r="A149" s="30">
        <f t="shared" si="22"/>
        <v>2025</v>
      </c>
      <c r="D149" s="30">
        <f t="shared" si="23"/>
        <v>0</v>
      </c>
      <c r="E149" s="30">
        <f t="shared" si="14"/>
        <v>26</v>
      </c>
      <c r="F149" s="30">
        <f t="shared" si="15"/>
        <v>9</v>
      </c>
      <c r="G149" s="30">
        <f t="shared" si="16"/>
        <v>0</v>
      </c>
      <c r="H149" s="30">
        <f t="shared" si="17"/>
        <v>0</v>
      </c>
      <c r="I149" s="30">
        <f t="shared" si="18"/>
        <v>0</v>
      </c>
      <c r="J149" s="30">
        <f t="shared" si="19"/>
        <v>0</v>
      </c>
      <c r="K149" s="30">
        <f t="shared" si="20"/>
        <v>0</v>
      </c>
      <c r="L149" s="30">
        <f t="shared" si="21"/>
        <v>2</v>
      </c>
      <c r="M149" s="38">
        <v>45689</v>
      </c>
      <c r="N149" s="39">
        <v>1.5760000000000001</v>
      </c>
      <c r="O149" s="39">
        <v>0.76700000000000002</v>
      </c>
      <c r="P149" s="39">
        <v>0</v>
      </c>
      <c r="Q149" s="39">
        <v>0.40799999999999997</v>
      </c>
      <c r="R149" s="39">
        <v>0.53800000000000003</v>
      </c>
      <c r="S149" s="39">
        <v>0</v>
      </c>
      <c r="T149" s="39">
        <v>0.44700000000000001</v>
      </c>
      <c r="U149" s="39">
        <v>0.13600000000000001</v>
      </c>
      <c r="V149" s="39">
        <v>0</v>
      </c>
      <c r="W149" s="39">
        <v>0.32100000000000001</v>
      </c>
      <c r="X149" s="39">
        <v>0</v>
      </c>
      <c r="Y149" s="39">
        <v>0</v>
      </c>
      <c r="Z149" s="39">
        <v>0</v>
      </c>
      <c r="AA149" s="39">
        <v>0.17599999999999999</v>
      </c>
      <c r="AB149" s="39">
        <v>2.1669999999999998</v>
      </c>
      <c r="AC149" s="39">
        <v>0.83299999999999996</v>
      </c>
      <c r="AD149" s="39">
        <v>0.214</v>
      </c>
      <c r="AE149" s="39">
        <v>0.14799999999999999</v>
      </c>
      <c r="AF149" s="39">
        <v>1.264</v>
      </c>
      <c r="AG149" s="39">
        <v>0</v>
      </c>
      <c r="AH149" s="39">
        <v>0</v>
      </c>
      <c r="AI149" s="39">
        <v>0.746</v>
      </c>
      <c r="AJ149" s="39">
        <v>0</v>
      </c>
      <c r="AK149" s="39">
        <v>2.8109999999999999</v>
      </c>
      <c r="AL149" s="39">
        <v>0</v>
      </c>
      <c r="AM149" s="39">
        <v>2.4630000000000001</v>
      </c>
      <c r="AN149" s="39">
        <v>4.4969999999999999</v>
      </c>
      <c r="AO149" s="39">
        <v>4.8000000000000001E-2</v>
      </c>
      <c r="AP149" s="39">
        <v>3.944</v>
      </c>
      <c r="AQ149" s="39">
        <v>0</v>
      </c>
      <c r="AR149" s="39">
        <v>0</v>
      </c>
      <c r="AS149" s="39">
        <v>3.661</v>
      </c>
      <c r="AT149" s="39">
        <v>0</v>
      </c>
      <c r="AU149" s="39">
        <v>0</v>
      </c>
      <c r="AV149" s="39">
        <v>0.64400000000000002</v>
      </c>
      <c r="AW149" s="39">
        <v>0</v>
      </c>
      <c r="AX149" s="39">
        <v>0.24299999999999999</v>
      </c>
      <c r="AY149" s="39">
        <v>0</v>
      </c>
      <c r="AZ149" s="39">
        <v>0</v>
      </c>
      <c r="BA149" s="39">
        <v>0</v>
      </c>
      <c r="BB149" s="39">
        <v>0</v>
      </c>
      <c r="BC149" s="39">
        <v>1.897</v>
      </c>
      <c r="BD149" s="39">
        <v>0</v>
      </c>
      <c r="BE149" s="39">
        <v>0.96599999999999997</v>
      </c>
      <c r="BF149" s="39">
        <v>0</v>
      </c>
      <c r="BG149" s="39">
        <v>0</v>
      </c>
      <c r="BH149" s="39">
        <v>0</v>
      </c>
      <c r="BI149" s="39">
        <v>0.113</v>
      </c>
      <c r="BJ149" s="39">
        <v>0.157</v>
      </c>
      <c r="BK149" s="39">
        <v>0</v>
      </c>
    </row>
    <row r="150" spans="1:63" x14ac:dyDescent="0.2">
      <c r="A150" s="30">
        <f t="shared" si="22"/>
        <v>2025</v>
      </c>
      <c r="D150" s="30">
        <f t="shared" si="23"/>
        <v>1</v>
      </c>
      <c r="E150" s="30">
        <f t="shared" si="14"/>
        <v>20</v>
      </c>
      <c r="F150" s="30">
        <f t="shared" si="15"/>
        <v>13</v>
      </c>
      <c r="G150" s="30">
        <f t="shared" si="16"/>
        <v>2</v>
      </c>
      <c r="H150" s="30">
        <f t="shared" si="17"/>
        <v>0</v>
      </c>
      <c r="I150" s="30">
        <f t="shared" si="18"/>
        <v>0</v>
      </c>
      <c r="J150" s="30">
        <f t="shared" si="19"/>
        <v>0</v>
      </c>
      <c r="K150" s="30">
        <f t="shared" si="20"/>
        <v>0</v>
      </c>
      <c r="L150" s="30">
        <f t="shared" si="21"/>
        <v>3</v>
      </c>
      <c r="M150" s="38">
        <v>45717</v>
      </c>
      <c r="N150" s="39">
        <v>6.2E-2</v>
      </c>
      <c r="O150" s="39">
        <v>0</v>
      </c>
      <c r="P150" s="39">
        <v>0</v>
      </c>
      <c r="Q150" s="39">
        <v>0.115</v>
      </c>
      <c r="R150" s="39">
        <v>0</v>
      </c>
      <c r="S150" s="39">
        <v>2.9580000000000002</v>
      </c>
      <c r="T150" s="39">
        <v>0</v>
      </c>
      <c r="U150" s="39">
        <v>4.8979999999999997</v>
      </c>
      <c r="V150" s="39">
        <v>0</v>
      </c>
      <c r="W150" s="39">
        <v>0.95099999999999996</v>
      </c>
      <c r="X150" s="39">
        <v>2.5219999999999998</v>
      </c>
      <c r="Y150" s="39">
        <v>0</v>
      </c>
      <c r="Z150" s="39">
        <v>27.039000000000001</v>
      </c>
      <c r="AA150" s="39">
        <v>0</v>
      </c>
      <c r="AB150" s="39">
        <v>0</v>
      </c>
      <c r="AC150" s="39">
        <v>2.0910000000000002</v>
      </c>
      <c r="AD150" s="39">
        <v>0</v>
      </c>
      <c r="AE150" s="39">
        <v>0.42399999999999999</v>
      </c>
      <c r="AF150" s="39">
        <v>0</v>
      </c>
      <c r="AG150" s="39">
        <v>0.36799999999999999</v>
      </c>
      <c r="AH150" s="39">
        <v>0.25700000000000001</v>
      </c>
      <c r="AI150" s="39">
        <v>0</v>
      </c>
      <c r="AJ150" s="39">
        <v>0</v>
      </c>
      <c r="AK150" s="39">
        <v>5.1989999999999998</v>
      </c>
      <c r="AL150" s="39">
        <v>2.786</v>
      </c>
      <c r="AM150" s="39">
        <v>0</v>
      </c>
      <c r="AN150" s="39">
        <v>0</v>
      </c>
      <c r="AO150" s="39">
        <v>0</v>
      </c>
      <c r="AP150" s="39">
        <v>0</v>
      </c>
      <c r="AQ150" s="39">
        <v>0</v>
      </c>
      <c r="AR150" s="39">
        <v>0</v>
      </c>
      <c r="AS150" s="39">
        <v>0</v>
      </c>
      <c r="AT150" s="39">
        <v>0</v>
      </c>
      <c r="AU150" s="39">
        <v>1.341</v>
      </c>
      <c r="AV150" s="39">
        <v>0</v>
      </c>
      <c r="AW150" s="39">
        <v>0</v>
      </c>
      <c r="AX150" s="39">
        <v>1.571</v>
      </c>
      <c r="AY150" s="39">
        <v>1.43</v>
      </c>
      <c r="AZ150" s="39">
        <v>0</v>
      </c>
      <c r="BA150" s="39">
        <v>0</v>
      </c>
      <c r="BB150" s="39">
        <v>13.843</v>
      </c>
      <c r="BC150" s="39">
        <v>0</v>
      </c>
      <c r="BD150" s="39">
        <v>7.0949999999999998</v>
      </c>
      <c r="BE150" s="39">
        <v>0</v>
      </c>
      <c r="BF150" s="39">
        <v>0</v>
      </c>
      <c r="BG150" s="39">
        <v>0</v>
      </c>
      <c r="BH150" s="39">
        <v>0</v>
      </c>
      <c r="BI150" s="39">
        <v>8.2370000000000001</v>
      </c>
      <c r="BJ150" s="39">
        <v>0.14499999999999999</v>
      </c>
      <c r="BK150" s="39">
        <v>0</v>
      </c>
    </row>
    <row r="151" spans="1:63" x14ac:dyDescent="0.2">
      <c r="A151" s="30">
        <f t="shared" si="22"/>
        <v>2025</v>
      </c>
      <c r="D151" s="30">
        <f t="shared" si="23"/>
        <v>0</v>
      </c>
      <c r="E151" s="30">
        <f t="shared" si="14"/>
        <v>0</v>
      </c>
      <c r="F151" s="30">
        <f t="shared" si="15"/>
        <v>0</v>
      </c>
      <c r="G151" s="30">
        <f t="shared" si="16"/>
        <v>0</v>
      </c>
      <c r="H151" s="30">
        <f t="shared" si="17"/>
        <v>0</v>
      </c>
      <c r="I151" s="30">
        <f t="shared" si="18"/>
        <v>0</v>
      </c>
      <c r="J151" s="30">
        <f t="shared" si="19"/>
        <v>0</v>
      </c>
      <c r="K151" s="30">
        <f t="shared" si="20"/>
        <v>0</v>
      </c>
      <c r="L151" s="30">
        <f t="shared" si="21"/>
        <v>4</v>
      </c>
      <c r="M151" s="38">
        <v>45748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  <c r="BB151" s="39">
        <v>0</v>
      </c>
      <c r="BC151" s="39">
        <v>0</v>
      </c>
      <c r="BD151" s="39">
        <v>0</v>
      </c>
      <c r="BE151" s="39">
        <v>0</v>
      </c>
      <c r="BF151" s="39">
        <v>0</v>
      </c>
      <c r="BG151" s="39">
        <v>0</v>
      </c>
      <c r="BH151" s="39">
        <v>0</v>
      </c>
      <c r="BI151" s="39">
        <v>0</v>
      </c>
      <c r="BJ151" s="39">
        <v>0</v>
      </c>
      <c r="BK151" s="39">
        <v>0</v>
      </c>
    </row>
    <row r="152" spans="1:63" x14ac:dyDescent="0.2">
      <c r="A152" s="30">
        <f t="shared" si="22"/>
        <v>2025</v>
      </c>
      <c r="D152" s="30">
        <f t="shared" si="23"/>
        <v>0</v>
      </c>
      <c r="E152" s="30">
        <f t="shared" si="14"/>
        <v>34</v>
      </c>
      <c r="F152" s="30">
        <f t="shared" si="15"/>
        <v>14</v>
      </c>
      <c r="G152" s="30">
        <f t="shared" si="16"/>
        <v>1</v>
      </c>
      <c r="H152" s="30">
        <f t="shared" si="17"/>
        <v>0</v>
      </c>
      <c r="I152" s="30">
        <f t="shared" si="18"/>
        <v>0</v>
      </c>
      <c r="J152" s="30">
        <f t="shared" si="19"/>
        <v>0</v>
      </c>
      <c r="K152" s="30">
        <f t="shared" si="20"/>
        <v>0</v>
      </c>
      <c r="L152" s="30">
        <f t="shared" si="21"/>
        <v>5</v>
      </c>
      <c r="M152" s="38">
        <v>45778</v>
      </c>
      <c r="N152" s="39">
        <v>2.0049999999999999</v>
      </c>
      <c r="O152" s="39">
        <v>0</v>
      </c>
      <c r="P152" s="39">
        <v>0</v>
      </c>
      <c r="Q152" s="39">
        <v>4.2789999999999999</v>
      </c>
      <c r="R152" s="39">
        <v>0.51200000000000001</v>
      </c>
      <c r="S152" s="39">
        <v>1.4710000000000001</v>
      </c>
      <c r="T152" s="39">
        <v>1.6619999999999999</v>
      </c>
      <c r="U152" s="39">
        <v>0</v>
      </c>
      <c r="V152" s="39">
        <v>0.628</v>
      </c>
      <c r="W152" s="39">
        <v>0.66900000000000004</v>
      </c>
      <c r="X152" s="39">
        <v>0</v>
      </c>
      <c r="Y152" s="39">
        <v>8.3130000000000006</v>
      </c>
      <c r="Z152" s="39">
        <v>0</v>
      </c>
      <c r="AA152" s="39">
        <v>2.9980000000000002</v>
      </c>
      <c r="AB152" s="39">
        <v>0</v>
      </c>
      <c r="AC152" s="39">
        <v>0.373</v>
      </c>
      <c r="AD152" s="39">
        <v>5.5759999999999996</v>
      </c>
      <c r="AE152" s="39">
        <v>0</v>
      </c>
      <c r="AF152" s="39">
        <v>3.1339999999999999</v>
      </c>
      <c r="AG152" s="39">
        <v>0</v>
      </c>
      <c r="AH152" s="39">
        <v>0.57899999999999996</v>
      </c>
      <c r="AI152" s="39">
        <v>0.63600000000000001</v>
      </c>
      <c r="AJ152" s="39">
        <v>0</v>
      </c>
      <c r="AK152" s="39">
        <v>2.2770000000000001</v>
      </c>
      <c r="AL152" s="39">
        <v>0</v>
      </c>
      <c r="AM152" s="39">
        <v>3.0030000000000001</v>
      </c>
      <c r="AN152" s="39">
        <v>0</v>
      </c>
      <c r="AO152" s="39">
        <v>0.52</v>
      </c>
      <c r="AP152" s="39">
        <v>0.122</v>
      </c>
      <c r="AQ152" s="39">
        <v>0.69</v>
      </c>
      <c r="AR152" s="39">
        <v>1.228</v>
      </c>
      <c r="AS152" s="39">
        <v>0</v>
      </c>
      <c r="AT152" s="39">
        <v>0.72299999999999998</v>
      </c>
      <c r="AU152" s="39">
        <v>0.38200000000000001</v>
      </c>
      <c r="AV152" s="39">
        <v>0</v>
      </c>
      <c r="AW152" s="39">
        <v>1.2070000000000001</v>
      </c>
      <c r="AX152" s="39">
        <v>10.929</v>
      </c>
      <c r="AY152" s="39">
        <v>0</v>
      </c>
      <c r="AZ152" s="39">
        <v>0</v>
      </c>
      <c r="BA152" s="39">
        <v>0.30599999999999999</v>
      </c>
      <c r="BB152" s="39">
        <v>3.5999999999999997E-2</v>
      </c>
      <c r="BC152" s="39">
        <v>0.59899999999999998</v>
      </c>
      <c r="BD152" s="39">
        <v>0.36099999999999999</v>
      </c>
      <c r="BE152" s="39">
        <v>0.154</v>
      </c>
      <c r="BF152" s="39">
        <v>0</v>
      </c>
      <c r="BG152" s="39">
        <v>0.33</v>
      </c>
      <c r="BH152" s="39">
        <v>0.14099999999999999</v>
      </c>
      <c r="BI152" s="39">
        <v>1.895</v>
      </c>
      <c r="BJ152" s="39">
        <v>0.33900000000000002</v>
      </c>
      <c r="BK152" s="39">
        <v>0.39100000000000001</v>
      </c>
    </row>
    <row r="153" spans="1:63" x14ac:dyDescent="0.2">
      <c r="A153" s="30">
        <f t="shared" si="22"/>
        <v>2025</v>
      </c>
      <c r="D153" s="30">
        <f t="shared" si="23"/>
        <v>0</v>
      </c>
      <c r="E153" s="30">
        <f t="shared" si="14"/>
        <v>26</v>
      </c>
      <c r="F153" s="30">
        <f t="shared" si="15"/>
        <v>5</v>
      </c>
      <c r="G153" s="30">
        <f t="shared" si="16"/>
        <v>0</v>
      </c>
      <c r="H153" s="30">
        <f t="shared" si="17"/>
        <v>0</v>
      </c>
      <c r="I153" s="30">
        <f t="shared" si="18"/>
        <v>0</v>
      </c>
      <c r="J153" s="30">
        <f t="shared" si="19"/>
        <v>0</v>
      </c>
      <c r="K153" s="30">
        <f t="shared" si="20"/>
        <v>0</v>
      </c>
      <c r="L153" s="30">
        <f t="shared" si="21"/>
        <v>6</v>
      </c>
      <c r="M153" s="38">
        <v>45809</v>
      </c>
      <c r="N153" s="39">
        <v>0</v>
      </c>
      <c r="O153" s="39">
        <v>1.4279999999999999</v>
      </c>
      <c r="P153" s="39">
        <v>0</v>
      </c>
      <c r="Q153" s="39">
        <v>0.51800000000000002</v>
      </c>
      <c r="R153" s="39">
        <v>0.17499999999999999</v>
      </c>
      <c r="S153" s="39">
        <v>0</v>
      </c>
      <c r="T153" s="39">
        <v>0.93400000000000005</v>
      </c>
      <c r="U153" s="39">
        <v>0</v>
      </c>
      <c r="V153" s="39">
        <v>0</v>
      </c>
      <c r="W153" s="39">
        <v>0</v>
      </c>
      <c r="X153" s="39">
        <v>1.746</v>
      </c>
      <c r="Y153" s="39">
        <v>0.20499999999999999</v>
      </c>
      <c r="Z153" s="39">
        <v>0</v>
      </c>
      <c r="AA153" s="39">
        <v>0.497</v>
      </c>
      <c r="AB153" s="39">
        <v>0.19</v>
      </c>
      <c r="AC153" s="39">
        <v>3.1E-2</v>
      </c>
      <c r="AD153" s="39">
        <v>0.433</v>
      </c>
      <c r="AE153" s="39">
        <v>0.14000000000000001</v>
      </c>
      <c r="AF153" s="39">
        <v>0.48399999999999999</v>
      </c>
      <c r="AG153" s="39">
        <v>0</v>
      </c>
      <c r="AH153" s="39">
        <v>0</v>
      </c>
      <c r="AI153" s="39">
        <v>0</v>
      </c>
      <c r="AJ153" s="39">
        <v>0.38500000000000001</v>
      </c>
      <c r="AK153" s="39">
        <v>0</v>
      </c>
      <c r="AL153" s="39">
        <v>0</v>
      </c>
      <c r="AM153" s="39">
        <v>2.4660000000000002</v>
      </c>
      <c r="AN153" s="39">
        <v>0.36299999999999999</v>
      </c>
      <c r="AO153" s="39">
        <v>0</v>
      </c>
      <c r="AP153" s="39">
        <v>0.35799999999999998</v>
      </c>
      <c r="AQ153" s="39">
        <v>0</v>
      </c>
      <c r="AR153" s="39">
        <v>0</v>
      </c>
      <c r="AS153" s="39">
        <v>0</v>
      </c>
      <c r="AT153" s="39">
        <v>0</v>
      </c>
      <c r="AU153" s="39">
        <v>2.7290000000000001</v>
      </c>
      <c r="AV153" s="39">
        <v>0</v>
      </c>
      <c r="AW153" s="39">
        <v>0.46</v>
      </c>
      <c r="AX153" s="39">
        <v>0</v>
      </c>
      <c r="AY153" s="39">
        <v>0.44</v>
      </c>
      <c r="AZ153" s="39">
        <v>0.59</v>
      </c>
      <c r="BA153" s="39">
        <v>0</v>
      </c>
      <c r="BB153" s="39">
        <v>1.0620000000000001</v>
      </c>
      <c r="BC153" s="39">
        <v>0.373</v>
      </c>
      <c r="BD153" s="39">
        <v>0.14899999999999999</v>
      </c>
      <c r="BE153" s="39">
        <v>0</v>
      </c>
      <c r="BF153" s="39">
        <v>0.13500000000000001</v>
      </c>
      <c r="BG153" s="39">
        <v>0</v>
      </c>
      <c r="BH153" s="39">
        <v>0</v>
      </c>
      <c r="BI153" s="39">
        <v>0.23</v>
      </c>
      <c r="BJ153" s="39">
        <v>0</v>
      </c>
      <c r="BK153" s="39">
        <v>0.58499999999999996</v>
      </c>
    </row>
    <row r="154" spans="1:63" x14ac:dyDescent="0.2">
      <c r="A154" s="30">
        <f t="shared" si="22"/>
        <v>2025</v>
      </c>
      <c r="D154" s="30">
        <f t="shared" si="23"/>
        <v>16</v>
      </c>
      <c r="E154" s="30">
        <f t="shared" si="14"/>
        <v>50</v>
      </c>
      <c r="F154" s="30">
        <f t="shared" si="15"/>
        <v>50</v>
      </c>
      <c r="G154" s="30">
        <f t="shared" si="16"/>
        <v>44</v>
      </c>
      <c r="H154" s="30">
        <f t="shared" si="17"/>
        <v>1</v>
      </c>
      <c r="I154" s="30">
        <f t="shared" si="18"/>
        <v>0</v>
      </c>
      <c r="J154" s="30">
        <f t="shared" si="19"/>
        <v>0</v>
      </c>
      <c r="K154" s="30">
        <f t="shared" si="20"/>
        <v>0</v>
      </c>
      <c r="L154" s="30">
        <f t="shared" si="21"/>
        <v>7</v>
      </c>
      <c r="M154" s="38">
        <v>45839</v>
      </c>
      <c r="N154" s="39">
        <v>22.745000000000001</v>
      </c>
      <c r="O154" s="39">
        <v>17.571999999999999</v>
      </c>
      <c r="P154" s="39">
        <v>15.968999999999999</v>
      </c>
      <c r="Q154" s="39">
        <v>23.513999999999999</v>
      </c>
      <c r="R154" s="39">
        <v>20.643999999999998</v>
      </c>
      <c r="S154" s="39">
        <v>20.126999999999999</v>
      </c>
      <c r="T154" s="39">
        <v>12.811</v>
      </c>
      <c r="U154" s="39">
        <v>30.425000000000001</v>
      </c>
      <c r="V154" s="39">
        <v>13.114000000000001</v>
      </c>
      <c r="W154" s="39">
        <v>31.838000000000001</v>
      </c>
      <c r="X154" s="39">
        <v>34.58</v>
      </c>
      <c r="Y154" s="39">
        <v>11.536</v>
      </c>
      <c r="Z154" s="39">
        <v>41.011000000000003</v>
      </c>
      <c r="AA154" s="39">
        <v>7.6879999999999997</v>
      </c>
      <c r="AB154" s="39">
        <v>27.077999999999999</v>
      </c>
      <c r="AC154" s="39">
        <v>16.861000000000001</v>
      </c>
      <c r="AD154" s="39">
        <v>40.353000000000002</v>
      </c>
      <c r="AE154" s="39">
        <v>6.69</v>
      </c>
      <c r="AF154" s="39">
        <v>16.942</v>
      </c>
      <c r="AG154" s="39">
        <v>24.347999999999999</v>
      </c>
      <c r="AH154" s="39">
        <v>16.492999999999999</v>
      </c>
      <c r="AI154" s="39">
        <v>20.315000000000001</v>
      </c>
      <c r="AJ154" s="39">
        <v>35.307000000000002</v>
      </c>
      <c r="AK154" s="39">
        <v>10.907999999999999</v>
      </c>
      <c r="AL154" s="39">
        <v>13.246</v>
      </c>
      <c r="AM154" s="39">
        <v>29.169</v>
      </c>
      <c r="AN154" s="39">
        <v>28.696000000000002</v>
      </c>
      <c r="AO154" s="39">
        <v>12.644</v>
      </c>
      <c r="AP154" s="39">
        <v>29.504000000000001</v>
      </c>
      <c r="AQ154" s="39">
        <v>12.317</v>
      </c>
      <c r="AR154" s="39">
        <v>40.904000000000003</v>
      </c>
      <c r="AS154" s="39">
        <v>5.915</v>
      </c>
      <c r="AT154" s="39">
        <v>4.516</v>
      </c>
      <c r="AU154" s="39">
        <v>88.676000000000002</v>
      </c>
      <c r="AV154" s="39">
        <v>17.829999999999998</v>
      </c>
      <c r="AW154" s="39">
        <v>22.367999999999999</v>
      </c>
      <c r="AX154" s="39">
        <v>24.46</v>
      </c>
      <c r="AY154" s="39">
        <v>20.599</v>
      </c>
      <c r="AZ154" s="39">
        <v>22.483000000000001</v>
      </c>
      <c r="BA154" s="39">
        <v>24.579000000000001</v>
      </c>
      <c r="BB154" s="39">
        <v>20.535</v>
      </c>
      <c r="BC154" s="39">
        <v>22.276</v>
      </c>
      <c r="BD154" s="39">
        <v>32.829000000000001</v>
      </c>
      <c r="BE154" s="39">
        <v>10.861000000000001</v>
      </c>
      <c r="BF154" s="39">
        <v>6.63</v>
      </c>
      <c r="BG154" s="39">
        <v>38.838999999999999</v>
      </c>
      <c r="BH154" s="39">
        <v>6.444</v>
      </c>
      <c r="BI154" s="39">
        <v>45.540999999999997</v>
      </c>
      <c r="BJ154" s="39">
        <v>12.601000000000001</v>
      </c>
      <c r="BK154" s="39">
        <v>26.937000000000001</v>
      </c>
    </row>
    <row r="155" spans="1:63" x14ac:dyDescent="0.2">
      <c r="A155" s="30">
        <f t="shared" si="22"/>
        <v>2025</v>
      </c>
      <c r="D155" s="30">
        <f t="shared" si="23"/>
        <v>1</v>
      </c>
      <c r="E155" s="30">
        <f t="shared" si="14"/>
        <v>50</v>
      </c>
      <c r="F155" s="30">
        <f t="shared" si="15"/>
        <v>47</v>
      </c>
      <c r="G155" s="30">
        <f t="shared" si="16"/>
        <v>8</v>
      </c>
      <c r="H155" s="30">
        <f t="shared" si="17"/>
        <v>0</v>
      </c>
      <c r="I155" s="30">
        <f t="shared" si="18"/>
        <v>0</v>
      </c>
      <c r="J155" s="30">
        <f t="shared" si="19"/>
        <v>0</v>
      </c>
      <c r="K155" s="30">
        <f t="shared" si="20"/>
        <v>0</v>
      </c>
      <c r="L155" s="30">
        <f t="shared" si="21"/>
        <v>8</v>
      </c>
      <c r="M155" s="38">
        <v>45870</v>
      </c>
      <c r="N155" s="39">
        <v>2.516</v>
      </c>
      <c r="O155" s="39">
        <v>12.808</v>
      </c>
      <c r="P155" s="39">
        <v>4.702</v>
      </c>
      <c r="Q155" s="39">
        <v>7.4870000000000001</v>
      </c>
      <c r="R155" s="39">
        <v>3.597</v>
      </c>
      <c r="S155" s="39">
        <v>4.5010000000000003</v>
      </c>
      <c r="T155" s="39">
        <v>9.7439999999999998</v>
      </c>
      <c r="U155" s="39">
        <v>1.3839999999999999</v>
      </c>
      <c r="V155" s="39">
        <v>6.274</v>
      </c>
      <c r="W155" s="39">
        <v>0.46600000000000003</v>
      </c>
      <c r="X155" s="39">
        <v>4.0570000000000004</v>
      </c>
      <c r="Y155" s="39">
        <v>4.6269999999999998</v>
      </c>
      <c r="Z155" s="39">
        <v>17.414999999999999</v>
      </c>
      <c r="AA155" s="39">
        <v>0.99199999999999999</v>
      </c>
      <c r="AB155" s="39">
        <v>5.3010000000000002</v>
      </c>
      <c r="AC155" s="39">
        <v>3.9630000000000001</v>
      </c>
      <c r="AD155" s="39">
        <v>3.3359999999999999</v>
      </c>
      <c r="AE155" s="39">
        <v>5.2919999999999998</v>
      </c>
      <c r="AF155" s="39">
        <v>3.956</v>
      </c>
      <c r="AG155" s="39">
        <v>4.1840000000000002</v>
      </c>
      <c r="AH155" s="39">
        <v>34.628</v>
      </c>
      <c r="AI155" s="39">
        <v>1.2230000000000001</v>
      </c>
      <c r="AJ155" s="39">
        <v>5.6219999999999999</v>
      </c>
      <c r="AK155" s="39">
        <v>2.8879999999999999</v>
      </c>
      <c r="AL155" s="39">
        <v>5.9340000000000002</v>
      </c>
      <c r="AM155" s="39">
        <v>2.5979999999999999</v>
      </c>
      <c r="AN155" s="39">
        <v>4.2679999999999998</v>
      </c>
      <c r="AO155" s="39">
        <v>3.379</v>
      </c>
      <c r="AP155" s="39">
        <v>13.811</v>
      </c>
      <c r="AQ155" s="39">
        <v>2.4169999999999998</v>
      </c>
      <c r="AR155" s="39">
        <v>3.1219999999999999</v>
      </c>
      <c r="AS155" s="39">
        <v>13.01</v>
      </c>
      <c r="AT155" s="39">
        <v>4.8150000000000004</v>
      </c>
      <c r="AU155" s="39">
        <v>23.792000000000002</v>
      </c>
      <c r="AV155" s="39">
        <v>6.0999999999999999E-2</v>
      </c>
      <c r="AW155" s="39">
        <v>10.135</v>
      </c>
      <c r="AX155" s="39">
        <v>3.7839999999999998</v>
      </c>
      <c r="AY155" s="39">
        <v>5.0780000000000003</v>
      </c>
      <c r="AZ155" s="39">
        <v>8.7210000000000001</v>
      </c>
      <c r="BA155" s="39">
        <v>1.974</v>
      </c>
      <c r="BB155" s="39">
        <v>4.2220000000000004</v>
      </c>
      <c r="BC155" s="39">
        <v>3.6</v>
      </c>
      <c r="BD155" s="39">
        <v>3.4319999999999999</v>
      </c>
      <c r="BE155" s="39">
        <v>4.3470000000000004</v>
      </c>
      <c r="BF155" s="39">
        <v>3.7970000000000002</v>
      </c>
      <c r="BG155" s="39">
        <v>2.3279999999999998</v>
      </c>
      <c r="BH155" s="39">
        <v>9.1489999999999991</v>
      </c>
      <c r="BI155" s="39">
        <v>10.791</v>
      </c>
      <c r="BJ155" s="39">
        <v>8.4600000000000009</v>
      </c>
      <c r="BK155" s="39">
        <v>2.1219999999999999</v>
      </c>
    </row>
    <row r="156" spans="1:63" x14ac:dyDescent="0.2">
      <c r="A156" s="30">
        <f t="shared" si="22"/>
        <v>2025</v>
      </c>
      <c r="D156" s="30">
        <f t="shared" si="23"/>
        <v>4</v>
      </c>
      <c r="E156" s="30">
        <f t="shared" ref="E156:E219" si="24">COUNTIF($N156:$BK156,"&gt;0")</f>
        <v>50</v>
      </c>
      <c r="F156" s="30">
        <f t="shared" ref="F156:F219" si="25">COUNTIF($N156:$BK156,"&gt;1")</f>
        <v>46</v>
      </c>
      <c r="G156" s="30">
        <f t="shared" ref="G156:G219" si="26">COUNTIF($N156:$BK156,"&gt;10")</f>
        <v>16</v>
      </c>
      <c r="H156" s="30">
        <f t="shared" ref="H156:H219" si="27">COUNTIF($N156:$BK156,"&gt;50")</f>
        <v>0</v>
      </c>
      <c r="I156" s="30">
        <f t="shared" ref="I156:I219" si="28">COUNTIF($N156:$BK156,"&gt;100")</f>
        <v>0</v>
      </c>
      <c r="J156" s="30">
        <f t="shared" ref="J156:J219" si="29">COUNTIF($N156:$BK156,"&gt;500")</f>
        <v>0</v>
      </c>
      <c r="K156" s="30">
        <f t="shared" ref="K156:K219" si="30">COUNTIF($N156:$BK156,"&gt;1000")</f>
        <v>0</v>
      </c>
      <c r="L156" s="30">
        <f t="shared" ref="L156:L219" si="31">MONTH(M156)</f>
        <v>9</v>
      </c>
      <c r="M156" s="38">
        <v>45901</v>
      </c>
      <c r="N156" s="39">
        <v>8.2569999999999997</v>
      </c>
      <c r="O156" s="39">
        <v>6.3040000000000003</v>
      </c>
      <c r="P156" s="39">
        <v>1.298</v>
      </c>
      <c r="Q156" s="39">
        <v>12.746</v>
      </c>
      <c r="R156" s="39">
        <v>20.242000000000001</v>
      </c>
      <c r="S156" s="39">
        <v>0.248</v>
      </c>
      <c r="T156" s="39">
        <v>0.72599999999999998</v>
      </c>
      <c r="U156" s="39">
        <v>46.655999999999999</v>
      </c>
      <c r="V156" s="39">
        <v>1.3029999999999999</v>
      </c>
      <c r="W156" s="39">
        <v>16.006</v>
      </c>
      <c r="X156" s="39">
        <v>6.3609999999999998</v>
      </c>
      <c r="Y156" s="39">
        <v>3.8929999999999998</v>
      </c>
      <c r="Z156" s="39">
        <v>2.593</v>
      </c>
      <c r="AA156" s="39">
        <v>14.625999999999999</v>
      </c>
      <c r="AB156" s="39">
        <v>9.0980000000000008</v>
      </c>
      <c r="AC156" s="39">
        <v>5.7919999999999998</v>
      </c>
      <c r="AD156" s="39">
        <v>30.873000000000001</v>
      </c>
      <c r="AE156" s="39">
        <v>1.498</v>
      </c>
      <c r="AF156" s="39">
        <v>19.295000000000002</v>
      </c>
      <c r="AG156" s="39">
        <v>0.40899999999999997</v>
      </c>
      <c r="AH156" s="39">
        <v>9.7550000000000008</v>
      </c>
      <c r="AI156" s="39">
        <v>7.0430000000000001</v>
      </c>
      <c r="AJ156" s="39">
        <v>7.7880000000000003</v>
      </c>
      <c r="AK156" s="39">
        <v>7.4320000000000004</v>
      </c>
      <c r="AL156" s="39">
        <v>2.52</v>
      </c>
      <c r="AM156" s="39">
        <v>10.436999999999999</v>
      </c>
      <c r="AN156" s="39">
        <v>3.0049999999999999</v>
      </c>
      <c r="AO156" s="39">
        <v>17.445</v>
      </c>
      <c r="AP156" s="39">
        <v>36.904000000000003</v>
      </c>
      <c r="AQ156" s="39">
        <v>2.88</v>
      </c>
      <c r="AR156" s="39">
        <v>5.3810000000000002</v>
      </c>
      <c r="AS156" s="39">
        <v>7.8179999999999996</v>
      </c>
      <c r="AT156" s="39">
        <v>8.6630000000000003</v>
      </c>
      <c r="AU156" s="39">
        <v>5.54</v>
      </c>
      <c r="AV156" s="39">
        <v>4.8170000000000002</v>
      </c>
      <c r="AW156" s="39">
        <v>21.04</v>
      </c>
      <c r="AX156" s="39">
        <v>5.109</v>
      </c>
      <c r="AY156" s="39">
        <v>10.298999999999999</v>
      </c>
      <c r="AZ156" s="39">
        <v>16.355</v>
      </c>
      <c r="BA156" s="39">
        <v>5.3239999999999998</v>
      </c>
      <c r="BB156" s="39">
        <v>4.5999999999999999E-2</v>
      </c>
      <c r="BC156" s="39">
        <v>21.677</v>
      </c>
      <c r="BD156" s="39">
        <v>3.863</v>
      </c>
      <c r="BE156" s="39">
        <v>10.94</v>
      </c>
      <c r="BF156" s="39">
        <v>9.7449999999999992</v>
      </c>
      <c r="BG156" s="39">
        <v>3.7120000000000002</v>
      </c>
      <c r="BH156" s="39">
        <v>6.32</v>
      </c>
      <c r="BI156" s="39">
        <v>46.121000000000002</v>
      </c>
      <c r="BJ156" s="39">
        <v>2.5939999999999999</v>
      </c>
      <c r="BK156" s="39">
        <v>8.1240000000000006</v>
      </c>
    </row>
    <row r="157" spans="1:63" x14ac:dyDescent="0.2">
      <c r="A157" s="30">
        <f t="shared" ref="A157:A220" si="32">YEAR(M157)</f>
        <v>2025</v>
      </c>
      <c r="D157" s="30">
        <f t="shared" ref="D157:D220" si="33">COUNTIF(N157:BK157,"&gt;25")</f>
        <v>1</v>
      </c>
      <c r="E157" s="30">
        <f t="shared" si="24"/>
        <v>42</v>
      </c>
      <c r="F157" s="30">
        <f t="shared" si="25"/>
        <v>23</v>
      </c>
      <c r="G157" s="30">
        <f t="shared" si="26"/>
        <v>7</v>
      </c>
      <c r="H157" s="30">
        <f t="shared" si="27"/>
        <v>0</v>
      </c>
      <c r="I157" s="30">
        <f t="shared" si="28"/>
        <v>0</v>
      </c>
      <c r="J157" s="30">
        <f t="shared" si="29"/>
        <v>0</v>
      </c>
      <c r="K157" s="30">
        <f t="shared" si="30"/>
        <v>0</v>
      </c>
      <c r="L157" s="30">
        <f t="shared" si="31"/>
        <v>10</v>
      </c>
      <c r="M157" s="38">
        <v>45931</v>
      </c>
      <c r="N157" s="39">
        <v>1.478</v>
      </c>
      <c r="O157" s="39">
        <v>0</v>
      </c>
      <c r="P157" s="39">
        <v>2.4E-2</v>
      </c>
      <c r="Q157" s="39">
        <v>4.8959999999999999</v>
      </c>
      <c r="R157" s="39">
        <v>0.81399999999999995</v>
      </c>
      <c r="S157" s="39">
        <v>0</v>
      </c>
      <c r="T157" s="39">
        <v>1.5209999999999999</v>
      </c>
      <c r="U157" s="39">
        <v>14.346</v>
      </c>
      <c r="V157" s="39">
        <v>3.5510000000000002</v>
      </c>
      <c r="W157" s="39">
        <v>0.313</v>
      </c>
      <c r="X157" s="39">
        <v>0.89500000000000002</v>
      </c>
      <c r="Y157" s="39">
        <v>2.8959999999999999</v>
      </c>
      <c r="Z157" s="39">
        <v>0.27500000000000002</v>
      </c>
      <c r="AA157" s="39">
        <v>1.115</v>
      </c>
      <c r="AB157" s="39">
        <v>1.0469999999999999</v>
      </c>
      <c r="AC157" s="39">
        <v>0</v>
      </c>
      <c r="AD157" s="39">
        <v>11.566000000000001</v>
      </c>
      <c r="AE157" s="39">
        <v>1.2190000000000001</v>
      </c>
      <c r="AF157" s="39">
        <v>0.56899999999999995</v>
      </c>
      <c r="AG157" s="39">
        <v>0.39900000000000002</v>
      </c>
      <c r="AH157" s="39">
        <v>0.45500000000000002</v>
      </c>
      <c r="AI157" s="39">
        <v>0.33900000000000002</v>
      </c>
      <c r="AJ157" s="39">
        <v>0</v>
      </c>
      <c r="AK157" s="39">
        <v>0.92300000000000004</v>
      </c>
      <c r="AL157" s="39">
        <v>5.7229999999999999</v>
      </c>
      <c r="AM157" s="39">
        <v>0.32900000000000001</v>
      </c>
      <c r="AN157" s="39">
        <v>26.343</v>
      </c>
      <c r="AO157" s="39">
        <v>0</v>
      </c>
      <c r="AP157" s="39">
        <v>7.8769999999999998</v>
      </c>
      <c r="AQ157" s="39">
        <v>0</v>
      </c>
      <c r="AR157" s="39">
        <v>13.522</v>
      </c>
      <c r="AS157" s="39">
        <v>0.09</v>
      </c>
      <c r="AT157" s="39">
        <v>0</v>
      </c>
      <c r="AU157" s="39">
        <v>10.89</v>
      </c>
      <c r="AV157" s="39">
        <v>2.7989999999999999</v>
      </c>
      <c r="AW157" s="39">
        <v>8.9999999999999993E-3</v>
      </c>
      <c r="AX157" s="39">
        <v>0.58199999999999996</v>
      </c>
      <c r="AY157" s="39">
        <v>2.895</v>
      </c>
      <c r="AZ157" s="39">
        <v>0</v>
      </c>
      <c r="BA157" s="39">
        <v>1.4359999999999999</v>
      </c>
      <c r="BB157" s="39">
        <v>0.151</v>
      </c>
      <c r="BC157" s="39">
        <v>3.0190000000000001</v>
      </c>
      <c r="BD157" s="39">
        <v>12.826000000000001</v>
      </c>
      <c r="BE157" s="39">
        <v>0.36599999999999999</v>
      </c>
      <c r="BF157" s="39">
        <v>11.941000000000001</v>
      </c>
      <c r="BG157" s="39">
        <v>0.245</v>
      </c>
      <c r="BH157" s="39">
        <v>0.182</v>
      </c>
      <c r="BI157" s="39">
        <v>0.88300000000000001</v>
      </c>
      <c r="BJ157" s="39">
        <v>1.591</v>
      </c>
      <c r="BK157" s="39">
        <v>1.3859999999999999</v>
      </c>
    </row>
    <row r="158" spans="1:63" x14ac:dyDescent="0.2">
      <c r="A158" s="30">
        <f t="shared" si="32"/>
        <v>2025</v>
      </c>
      <c r="D158" s="30">
        <f t="shared" si="33"/>
        <v>0</v>
      </c>
      <c r="E158" s="30">
        <f t="shared" si="24"/>
        <v>15</v>
      </c>
      <c r="F158" s="30">
        <f t="shared" si="25"/>
        <v>3</v>
      </c>
      <c r="G158" s="30">
        <f t="shared" si="26"/>
        <v>0</v>
      </c>
      <c r="H158" s="30">
        <f t="shared" si="27"/>
        <v>0</v>
      </c>
      <c r="I158" s="30">
        <f t="shared" si="28"/>
        <v>0</v>
      </c>
      <c r="J158" s="30">
        <f t="shared" si="29"/>
        <v>0</v>
      </c>
      <c r="K158" s="30">
        <f t="shared" si="30"/>
        <v>0</v>
      </c>
      <c r="L158" s="30">
        <f t="shared" si="31"/>
        <v>11</v>
      </c>
      <c r="M158" s="38">
        <v>45962</v>
      </c>
      <c r="N158" s="39">
        <v>0</v>
      </c>
      <c r="O158" s="39">
        <v>0.81100000000000005</v>
      </c>
      <c r="P158" s="39">
        <v>0.85099999999999998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1.208</v>
      </c>
      <c r="W158" s="39">
        <v>0</v>
      </c>
      <c r="X158" s="39">
        <v>0</v>
      </c>
      <c r="Y158" s="39">
        <v>0.35399999999999998</v>
      </c>
      <c r="Z158" s="39">
        <v>0</v>
      </c>
      <c r="AA158" s="39">
        <v>0</v>
      </c>
      <c r="AB158" s="39">
        <v>0</v>
      </c>
      <c r="AC158" s="39">
        <v>0.29099999999999998</v>
      </c>
      <c r="AD158" s="39">
        <v>0</v>
      </c>
      <c r="AE158" s="39">
        <v>0.376</v>
      </c>
      <c r="AF158" s="39">
        <v>0</v>
      </c>
      <c r="AG158" s="39">
        <v>0.96</v>
      </c>
      <c r="AH158" s="39">
        <v>0</v>
      </c>
      <c r="AI158" s="39">
        <v>0</v>
      </c>
      <c r="AJ158" s="39">
        <v>0</v>
      </c>
      <c r="AK158" s="39">
        <v>0</v>
      </c>
      <c r="AL158" s="39">
        <v>0.13500000000000001</v>
      </c>
      <c r="AM158" s="39">
        <v>0</v>
      </c>
      <c r="AN158" s="39">
        <v>0.39</v>
      </c>
      <c r="AO158" s="39">
        <v>0</v>
      </c>
      <c r="AP158" s="39">
        <v>0.754</v>
      </c>
      <c r="AQ158" s="39">
        <v>0</v>
      </c>
      <c r="AR158" s="39">
        <v>0.48599999999999999</v>
      </c>
      <c r="AS158" s="39">
        <v>0</v>
      </c>
      <c r="AT158" s="39">
        <v>0</v>
      </c>
      <c r="AU158" s="39">
        <v>0</v>
      </c>
      <c r="AV158" s="39">
        <v>0</v>
      </c>
      <c r="AW158" s="39">
        <v>1.0680000000000001</v>
      </c>
      <c r="AX158" s="39">
        <v>0.16300000000000001</v>
      </c>
      <c r="AY158" s="39">
        <v>0</v>
      </c>
      <c r="AZ158" s="39">
        <v>0</v>
      </c>
      <c r="BA158" s="39">
        <v>0</v>
      </c>
      <c r="BB158" s="39">
        <v>0</v>
      </c>
      <c r="BC158" s="39">
        <v>0</v>
      </c>
      <c r="BD158" s="39">
        <v>0</v>
      </c>
      <c r="BE158" s="39">
        <v>1.1930000000000001</v>
      </c>
      <c r="BF158" s="39">
        <v>0</v>
      </c>
      <c r="BG158" s="39">
        <v>0</v>
      </c>
      <c r="BH158" s="39">
        <v>0</v>
      </c>
      <c r="BI158" s="39">
        <v>0.314</v>
      </c>
      <c r="BJ158" s="39">
        <v>0</v>
      </c>
      <c r="BK158" s="39">
        <v>0</v>
      </c>
    </row>
    <row r="159" spans="1:63" x14ac:dyDescent="0.2">
      <c r="A159" s="30">
        <f t="shared" si="32"/>
        <v>2025</v>
      </c>
      <c r="D159" s="30">
        <f t="shared" si="33"/>
        <v>2</v>
      </c>
      <c r="E159" s="30">
        <f t="shared" si="24"/>
        <v>39</v>
      </c>
      <c r="F159" s="30">
        <f t="shared" si="25"/>
        <v>32</v>
      </c>
      <c r="G159" s="30">
        <f t="shared" si="26"/>
        <v>6</v>
      </c>
      <c r="H159" s="30">
        <f t="shared" si="27"/>
        <v>1</v>
      </c>
      <c r="I159" s="30">
        <f t="shared" si="28"/>
        <v>0</v>
      </c>
      <c r="J159" s="30">
        <f t="shared" si="29"/>
        <v>0</v>
      </c>
      <c r="K159" s="30">
        <f t="shared" si="30"/>
        <v>0</v>
      </c>
      <c r="L159" s="30">
        <f t="shared" si="31"/>
        <v>12</v>
      </c>
      <c r="M159" s="38">
        <v>45992</v>
      </c>
      <c r="N159" s="39">
        <v>2.2000000000000002</v>
      </c>
      <c r="O159" s="39">
        <v>0.89300000000000002</v>
      </c>
      <c r="P159" s="39">
        <v>1.341</v>
      </c>
      <c r="Q159" s="39">
        <v>1.3220000000000001</v>
      </c>
      <c r="R159" s="39">
        <v>2.9079999999999999</v>
      </c>
      <c r="S159" s="39">
        <v>0.82499999999999996</v>
      </c>
      <c r="T159" s="39">
        <v>0</v>
      </c>
      <c r="U159" s="39">
        <v>2.2040000000000002</v>
      </c>
      <c r="V159" s="39">
        <v>0</v>
      </c>
      <c r="W159" s="39">
        <v>18.579999999999998</v>
      </c>
      <c r="X159" s="39">
        <v>0.61199999999999999</v>
      </c>
      <c r="Y159" s="39">
        <v>7.3040000000000003</v>
      </c>
      <c r="Z159" s="39">
        <v>1.226</v>
      </c>
      <c r="AA159" s="39">
        <v>4.87</v>
      </c>
      <c r="AB159" s="39">
        <v>3.6720000000000002</v>
      </c>
      <c r="AC159" s="39">
        <v>0</v>
      </c>
      <c r="AD159" s="39">
        <v>0</v>
      </c>
      <c r="AE159" s="39">
        <v>21.954999999999998</v>
      </c>
      <c r="AF159" s="39">
        <v>2.7429999999999999</v>
      </c>
      <c r="AG159" s="39">
        <v>1.7829999999999999</v>
      </c>
      <c r="AH159" s="39">
        <v>0.371</v>
      </c>
      <c r="AI159" s="39">
        <v>29.85</v>
      </c>
      <c r="AJ159" s="39">
        <v>1.0999999999999999E-2</v>
      </c>
      <c r="AK159" s="39">
        <v>9.24</v>
      </c>
      <c r="AL159" s="39">
        <v>73.494</v>
      </c>
      <c r="AM159" s="39">
        <v>0</v>
      </c>
      <c r="AN159" s="39">
        <v>0</v>
      </c>
      <c r="AO159" s="39">
        <v>3.9630000000000001</v>
      </c>
      <c r="AP159" s="39">
        <v>2.2429999999999999</v>
      </c>
      <c r="AQ159" s="39">
        <v>6.149</v>
      </c>
      <c r="AR159" s="39">
        <v>0.60699999999999998</v>
      </c>
      <c r="AS159" s="39">
        <v>6.1890000000000001</v>
      </c>
      <c r="AT159" s="39">
        <v>0</v>
      </c>
      <c r="AU159" s="39">
        <v>8.7219999999999995</v>
      </c>
      <c r="AV159" s="39">
        <v>1.845</v>
      </c>
      <c r="AW159" s="39">
        <v>1.91</v>
      </c>
      <c r="AX159" s="39">
        <v>0</v>
      </c>
      <c r="AY159" s="39">
        <v>14.555999999999999</v>
      </c>
      <c r="AZ159" s="39">
        <v>4.2610000000000001</v>
      </c>
      <c r="BA159" s="39">
        <v>1.99</v>
      </c>
      <c r="BB159" s="39">
        <v>0</v>
      </c>
      <c r="BC159" s="39">
        <v>24.390999999999998</v>
      </c>
      <c r="BD159" s="39">
        <v>9.0690000000000008</v>
      </c>
      <c r="BE159" s="39">
        <v>0</v>
      </c>
      <c r="BF159" s="39">
        <v>0.16700000000000001</v>
      </c>
      <c r="BG159" s="39">
        <v>2.536</v>
      </c>
      <c r="BH159" s="39">
        <v>5.25</v>
      </c>
      <c r="BI159" s="39">
        <v>0</v>
      </c>
      <c r="BJ159" s="39">
        <v>1.3680000000000001</v>
      </c>
      <c r="BK159" s="39">
        <v>4.1479999999999997</v>
      </c>
    </row>
    <row r="160" spans="1:63" x14ac:dyDescent="0.2">
      <c r="A160" s="30">
        <f t="shared" si="32"/>
        <v>2026</v>
      </c>
      <c r="D160" s="30">
        <f t="shared" si="33"/>
        <v>2</v>
      </c>
      <c r="E160" s="30">
        <f t="shared" si="24"/>
        <v>44</v>
      </c>
      <c r="F160" s="30">
        <f t="shared" si="25"/>
        <v>35</v>
      </c>
      <c r="G160" s="30">
        <f t="shared" si="26"/>
        <v>7</v>
      </c>
      <c r="H160" s="30">
        <f t="shared" si="27"/>
        <v>0</v>
      </c>
      <c r="I160" s="30">
        <f t="shared" si="28"/>
        <v>0</v>
      </c>
      <c r="J160" s="30">
        <f t="shared" si="29"/>
        <v>0</v>
      </c>
      <c r="K160" s="30">
        <f t="shared" si="30"/>
        <v>0</v>
      </c>
      <c r="L160" s="30">
        <f t="shared" si="31"/>
        <v>1</v>
      </c>
      <c r="M160" s="38">
        <v>46023</v>
      </c>
      <c r="N160" s="39">
        <v>0.58899999999999997</v>
      </c>
      <c r="O160" s="39">
        <v>7.7569999999999997</v>
      </c>
      <c r="P160" s="39">
        <v>1.569</v>
      </c>
      <c r="Q160" s="39">
        <v>0.95399999999999996</v>
      </c>
      <c r="R160" s="39">
        <v>1.8560000000000001</v>
      </c>
      <c r="S160" s="39">
        <v>5.4530000000000003</v>
      </c>
      <c r="T160" s="39">
        <v>0.94899999999999995</v>
      </c>
      <c r="U160" s="39">
        <v>9.3350000000000009</v>
      </c>
      <c r="V160" s="39">
        <v>0.872</v>
      </c>
      <c r="W160" s="39">
        <v>2.5099999999999998</v>
      </c>
      <c r="X160" s="39">
        <v>2.98</v>
      </c>
      <c r="Y160" s="39">
        <v>2.0720000000000001</v>
      </c>
      <c r="Z160" s="39">
        <v>1.087</v>
      </c>
      <c r="AA160" s="39">
        <v>5.984</v>
      </c>
      <c r="AB160" s="39">
        <v>1.3660000000000001</v>
      </c>
      <c r="AC160" s="39">
        <v>27.41</v>
      </c>
      <c r="AD160" s="39">
        <v>0</v>
      </c>
      <c r="AE160" s="39">
        <v>11.215999999999999</v>
      </c>
      <c r="AF160" s="39">
        <v>17.582999999999998</v>
      </c>
      <c r="AG160" s="39">
        <v>0</v>
      </c>
      <c r="AH160" s="39">
        <v>7.1420000000000003</v>
      </c>
      <c r="AI160" s="39">
        <v>0.78100000000000003</v>
      </c>
      <c r="AJ160" s="39">
        <v>0.72199999999999998</v>
      </c>
      <c r="AK160" s="39">
        <v>3.6949999999999998</v>
      </c>
      <c r="AL160" s="39">
        <v>3.262</v>
      </c>
      <c r="AM160" s="39">
        <v>3.0110000000000001</v>
      </c>
      <c r="AN160" s="39">
        <v>3.476</v>
      </c>
      <c r="AO160" s="39">
        <v>10.987</v>
      </c>
      <c r="AP160" s="39">
        <v>21.154</v>
      </c>
      <c r="AQ160" s="39">
        <v>0</v>
      </c>
      <c r="AR160" s="39">
        <v>0</v>
      </c>
      <c r="AS160" s="39">
        <v>41.999000000000002</v>
      </c>
      <c r="AT160" s="39">
        <v>4.7530000000000001</v>
      </c>
      <c r="AU160" s="39">
        <v>0</v>
      </c>
      <c r="AV160" s="39">
        <v>3.6520000000000001</v>
      </c>
      <c r="AW160" s="39">
        <v>0</v>
      </c>
      <c r="AX160" s="39">
        <v>2.6219999999999999</v>
      </c>
      <c r="AY160" s="39">
        <v>8.3949999999999996</v>
      </c>
      <c r="AZ160" s="39">
        <v>1.7969999999999999</v>
      </c>
      <c r="BA160" s="39">
        <v>1.2649999999999999</v>
      </c>
      <c r="BB160" s="39">
        <v>1.708</v>
      </c>
      <c r="BC160" s="39">
        <v>15.757</v>
      </c>
      <c r="BD160" s="39">
        <v>0.41399999999999998</v>
      </c>
      <c r="BE160" s="39">
        <v>4.4260000000000002</v>
      </c>
      <c r="BF160" s="39">
        <v>5.0119999999999996</v>
      </c>
      <c r="BG160" s="39">
        <v>2.2909999999999999</v>
      </c>
      <c r="BH160" s="39">
        <v>0.64800000000000002</v>
      </c>
      <c r="BI160" s="39">
        <v>4.0990000000000002</v>
      </c>
      <c r="BJ160" s="39">
        <v>6.9539999999999997</v>
      </c>
      <c r="BK160" s="39">
        <v>0.98</v>
      </c>
    </row>
    <row r="161" spans="1:63" x14ac:dyDescent="0.2">
      <c r="A161" s="30">
        <f t="shared" si="32"/>
        <v>2026</v>
      </c>
      <c r="D161" s="30">
        <f t="shared" si="33"/>
        <v>1</v>
      </c>
      <c r="E161" s="30">
        <f t="shared" si="24"/>
        <v>25</v>
      </c>
      <c r="F161" s="30">
        <f t="shared" si="25"/>
        <v>16</v>
      </c>
      <c r="G161" s="30">
        <f t="shared" si="26"/>
        <v>2</v>
      </c>
      <c r="H161" s="30">
        <f t="shared" si="27"/>
        <v>0</v>
      </c>
      <c r="I161" s="30">
        <f t="shared" si="28"/>
        <v>0</v>
      </c>
      <c r="J161" s="30">
        <f t="shared" si="29"/>
        <v>0</v>
      </c>
      <c r="K161" s="30">
        <f t="shared" si="30"/>
        <v>0</v>
      </c>
      <c r="L161" s="30">
        <f t="shared" si="31"/>
        <v>2</v>
      </c>
      <c r="M161" s="38">
        <v>46054</v>
      </c>
      <c r="N161" s="39">
        <v>0</v>
      </c>
      <c r="O161" s="39">
        <v>2.5960000000000001</v>
      </c>
      <c r="P161" s="39">
        <v>0.44800000000000001</v>
      </c>
      <c r="Q161" s="39">
        <v>0</v>
      </c>
      <c r="R161" s="39">
        <v>2.1000000000000001E-2</v>
      </c>
      <c r="S161" s="39">
        <v>0</v>
      </c>
      <c r="T161" s="39">
        <v>0</v>
      </c>
      <c r="U161" s="39">
        <v>7.0279999999999996</v>
      </c>
      <c r="V161" s="39">
        <v>0.74399999999999999</v>
      </c>
      <c r="W161" s="39">
        <v>0</v>
      </c>
      <c r="X161" s="39">
        <v>0</v>
      </c>
      <c r="Y161" s="39">
        <v>2.5270000000000001</v>
      </c>
      <c r="Z161" s="39">
        <v>1.661</v>
      </c>
      <c r="AA161" s="39">
        <v>0</v>
      </c>
      <c r="AB161" s="39">
        <v>0.30099999999999999</v>
      </c>
      <c r="AC161" s="39">
        <v>0</v>
      </c>
      <c r="AD161" s="39">
        <v>0</v>
      </c>
      <c r="AE161" s="39">
        <v>2.6190000000000002</v>
      </c>
      <c r="AF161" s="39">
        <v>0</v>
      </c>
      <c r="AG161" s="39">
        <v>5.1440000000000001</v>
      </c>
      <c r="AH161" s="39">
        <v>0</v>
      </c>
      <c r="AI161" s="39">
        <v>1.0589999999999999</v>
      </c>
      <c r="AJ161" s="39">
        <v>0</v>
      </c>
      <c r="AK161" s="39">
        <v>5.1079999999999997</v>
      </c>
      <c r="AL161" s="39">
        <v>1.1619999999999999</v>
      </c>
      <c r="AM161" s="39">
        <v>0</v>
      </c>
      <c r="AN161" s="39">
        <v>0</v>
      </c>
      <c r="AO161" s="39">
        <v>42.761000000000003</v>
      </c>
      <c r="AP161" s="39">
        <v>0.76700000000000002</v>
      </c>
      <c r="AQ161" s="39">
        <v>0</v>
      </c>
      <c r="AR161" s="39">
        <v>1.5860000000000001</v>
      </c>
      <c r="AS161" s="39">
        <v>0</v>
      </c>
      <c r="AT161" s="39">
        <v>0</v>
      </c>
      <c r="AU161" s="39">
        <v>1.1879999999999999</v>
      </c>
      <c r="AV161" s="39">
        <v>0.33</v>
      </c>
      <c r="AW161" s="39">
        <v>7.5999999999999998E-2</v>
      </c>
      <c r="AX161" s="39">
        <v>0</v>
      </c>
      <c r="AY161" s="39">
        <v>0</v>
      </c>
      <c r="AZ161" s="39">
        <v>0</v>
      </c>
      <c r="BA161" s="39">
        <v>6.0609999999999999</v>
      </c>
      <c r="BB161" s="39">
        <v>0</v>
      </c>
      <c r="BC161" s="39">
        <v>10.085000000000001</v>
      </c>
      <c r="BD161" s="39">
        <v>0</v>
      </c>
      <c r="BE161" s="39">
        <v>4.22</v>
      </c>
      <c r="BF161" s="39">
        <v>5.7000000000000002E-2</v>
      </c>
      <c r="BG161" s="39">
        <v>0</v>
      </c>
      <c r="BH161" s="39">
        <v>4.8899999999999997</v>
      </c>
      <c r="BI161" s="39">
        <v>0</v>
      </c>
      <c r="BJ161" s="39">
        <v>0.625</v>
      </c>
      <c r="BK161" s="39">
        <v>0</v>
      </c>
    </row>
    <row r="162" spans="1:63" x14ac:dyDescent="0.2">
      <c r="A162" s="30">
        <f t="shared" si="32"/>
        <v>2026</v>
      </c>
      <c r="D162" s="30">
        <f t="shared" si="33"/>
        <v>0</v>
      </c>
      <c r="E162" s="30">
        <f t="shared" si="24"/>
        <v>30</v>
      </c>
      <c r="F162" s="30">
        <f t="shared" si="25"/>
        <v>12</v>
      </c>
      <c r="G162" s="30">
        <f t="shared" si="26"/>
        <v>0</v>
      </c>
      <c r="H162" s="30">
        <f t="shared" si="27"/>
        <v>0</v>
      </c>
      <c r="I162" s="30">
        <f t="shared" si="28"/>
        <v>0</v>
      </c>
      <c r="J162" s="30">
        <f t="shared" si="29"/>
        <v>0</v>
      </c>
      <c r="K162" s="30">
        <f t="shared" si="30"/>
        <v>0</v>
      </c>
      <c r="L162" s="30">
        <f t="shared" si="31"/>
        <v>3</v>
      </c>
      <c r="M162" s="38">
        <v>46082</v>
      </c>
      <c r="N162" s="39">
        <v>0</v>
      </c>
      <c r="O162" s="39">
        <v>1.07</v>
      </c>
      <c r="P162" s="39">
        <v>0</v>
      </c>
      <c r="Q162" s="39">
        <v>1.1579999999999999</v>
      </c>
      <c r="R162" s="39">
        <v>0</v>
      </c>
      <c r="S162" s="39">
        <v>0</v>
      </c>
      <c r="T162" s="39">
        <v>1.56</v>
      </c>
      <c r="U162" s="39">
        <v>0</v>
      </c>
      <c r="V162" s="39">
        <v>0</v>
      </c>
      <c r="W162" s="39">
        <v>0</v>
      </c>
      <c r="X162" s="39">
        <v>0</v>
      </c>
      <c r="Y162" s="39">
        <v>5.32</v>
      </c>
      <c r="Z162" s="39">
        <v>0</v>
      </c>
      <c r="AA162" s="39">
        <v>3.6280000000000001</v>
      </c>
      <c r="AB162" s="39">
        <v>0.35199999999999998</v>
      </c>
      <c r="AC162" s="39">
        <v>0</v>
      </c>
      <c r="AD162" s="39">
        <v>6.3380000000000001</v>
      </c>
      <c r="AE162" s="39">
        <v>0</v>
      </c>
      <c r="AF162" s="39">
        <v>0</v>
      </c>
      <c r="AG162" s="39">
        <v>1.4990000000000001</v>
      </c>
      <c r="AH162" s="39">
        <v>0.02</v>
      </c>
      <c r="AI162" s="39">
        <v>1.1830000000000001</v>
      </c>
      <c r="AJ162" s="39">
        <v>0.06</v>
      </c>
      <c r="AK162" s="39">
        <v>0</v>
      </c>
      <c r="AL162" s="39">
        <v>0</v>
      </c>
      <c r="AM162" s="39">
        <v>0.61299999999999999</v>
      </c>
      <c r="AN162" s="39">
        <v>0.2</v>
      </c>
      <c r="AO162" s="39">
        <v>0.46600000000000003</v>
      </c>
      <c r="AP162" s="39">
        <v>0</v>
      </c>
      <c r="AQ162" s="39">
        <v>0.48799999999999999</v>
      </c>
      <c r="AR162" s="39">
        <v>3.5470000000000002</v>
      </c>
      <c r="AS162" s="39">
        <v>0</v>
      </c>
      <c r="AT162" s="39">
        <v>0.70899999999999996</v>
      </c>
      <c r="AU162" s="39">
        <v>0.34200000000000003</v>
      </c>
      <c r="AV162" s="39">
        <v>0</v>
      </c>
      <c r="AW162" s="39">
        <v>0.115</v>
      </c>
      <c r="AX162" s="39">
        <v>0</v>
      </c>
      <c r="AY162" s="39">
        <v>6.2E-2</v>
      </c>
      <c r="AZ162" s="39">
        <v>0.81200000000000006</v>
      </c>
      <c r="BA162" s="39">
        <v>0.52300000000000002</v>
      </c>
      <c r="BB162" s="39">
        <v>0.63100000000000001</v>
      </c>
      <c r="BC162" s="39">
        <v>1.3919999999999999</v>
      </c>
      <c r="BD162" s="39">
        <v>0.224</v>
      </c>
      <c r="BE162" s="39">
        <v>0</v>
      </c>
      <c r="BF162" s="39">
        <v>1.238</v>
      </c>
      <c r="BG162" s="39">
        <v>0.60799999999999998</v>
      </c>
      <c r="BH162" s="39">
        <v>5.5E-2</v>
      </c>
      <c r="BI162" s="39">
        <v>2.2839999999999998</v>
      </c>
      <c r="BJ162" s="39">
        <v>0</v>
      </c>
      <c r="BK162" s="39">
        <v>0.57699999999999996</v>
      </c>
    </row>
    <row r="163" spans="1:63" x14ac:dyDescent="0.2">
      <c r="A163" s="30">
        <f t="shared" si="32"/>
        <v>2026</v>
      </c>
      <c r="D163" s="30">
        <f t="shared" si="33"/>
        <v>0</v>
      </c>
      <c r="E163" s="30">
        <f t="shared" si="24"/>
        <v>2</v>
      </c>
      <c r="F163" s="30">
        <f t="shared" si="25"/>
        <v>0</v>
      </c>
      <c r="G163" s="30">
        <f t="shared" si="26"/>
        <v>0</v>
      </c>
      <c r="H163" s="30">
        <f t="shared" si="27"/>
        <v>0</v>
      </c>
      <c r="I163" s="30">
        <f t="shared" si="28"/>
        <v>0</v>
      </c>
      <c r="J163" s="30">
        <f t="shared" si="29"/>
        <v>0</v>
      </c>
      <c r="K163" s="30">
        <f t="shared" si="30"/>
        <v>0</v>
      </c>
      <c r="L163" s="30">
        <f t="shared" si="31"/>
        <v>4</v>
      </c>
      <c r="M163" s="38">
        <v>46113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9.8000000000000004E-2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1.9E-2</v>
      </c>
      <c r="BC163" s="39">
        <v>0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0</v>
      </c>
      <c r="BK163" s="39">
        <v>0</v>
      </c>
    </row>
    <row r="164" spans="1:63" x14ac:dyDescent="0.2">
      <c r="A164" s="30">
        <f t="shared" si="32"/>
        <v>2026</v>
      </c>
      <c r="D164" s="30">
        <f t="shared" si="33"/>
        <v>0</v>
      </c>
      <c r="E164" s="30">
        <f t="shared" si="24"/>
        <v>11</v>
      </c>
      <c r="F164" s="30">
        <f t="shared" si="25"/>
        <v>2</v>
      </c>
      <c r="G164" s="30">
        <f t="shared" si="26"/>
        <v>0</v>
      </c>
      <c r="H164" s="30">
        <f t="shared" si="27"/>
        <v>0</v>
      </c>
      <c r="I164" s="30">
        <f t="shared" si="28"/>
        <v>0</v>
      </c>
      <c r="J164" s="30">
        <f t="shared" si="29"/>
        <v>0</v>
      </c>
      <c r="K164" s="30">
        <f t="shared" si="30"/>
        <v>0</v>
      </c>
      <c r="L164" s="30">
        <f t="shared" si="31"/>
        <v>5</v>
      </c>
      <c r="M164" s="38">
        <v>46143</v>
      </c>
      <c r="N164" s="39">
        <v>0.317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0.998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7.2999999999999995E-2</v>
      </c>
      <c r="AC164" s="39">
        <v>0</v>
      </c>
      <c r="AD164" s="39">
        <v>0</v>
      </c>
      <c r="AE164" s="39">
        <v>7.0000000000000007E-2</v>
      </c>
      <c r="AF164" s="39">
        <v>0</v>
      </c>
      <c r="AG164" s="39">
        <v>0</v>
      </c>
      <c r="AH164" s="39">
        <v>1.5840000000000001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0.316</v>
      </c>
      <c r="AR164" s="39">
        <v>0.85599999999999998</v>
      </c>
      <c r="AS164" s="39">
        <v>0</v>
      </c>
      <c r="AT164" s="39">
        <v>1.3819999999999999</v>
      </c>
      <c r="AU164" s="39">
        <v>0</v>
      </c>
      <c r="AV164" s="39">
        <v>0</v>
      </c>
      <c r="AW164" s="39">
        <v>0</v>
      </c>
      <c r="AX164" s="39">
        <v>0</v>
      </c>
      <c r="AY164" s="39">
        <v>0.312</v>
      </c>
      <c r="AZ164" s="39">
        <v>0</v>
      </c>
      <c r="BA164" s="39">
        <v>0</v>
      </c>
      <c r="BB164" s="39">
        <v>0.16300000000000001</v>
      </c>
      <c r="BC164" s="39">
        <v>0</v>
      </c>
      <c r="BD164" s="39">
        <v>0</v>
      </c>
      <c r="BE164" s="39">
        <v>0</v>
      </c>
      <c r="BF164" s="39">
        <v>0</v>
      </c>
      <c r="BG164" s="39">
        <v>0.13400000000000001</v>
      </c>
      <c r="BH164" s="39">
        <v>0</v>
      </c>
      <c r="BI164" s="39">
        <v>0</v>
      </c>
      <c r="BJ164" s="39">
        <v>0</v>
      </c>
      <c r="BK164" s="39">
        <v>0</v>
      </c>
    </row>
    <row r="165" spans="1:63" x14ac:dyDescent="0.2">
      <c r="A165" s="30">
        <f t="shared" si="32"/>
        <v>2026</v>
      </c>
      <c r="D165" s="30">
        <f t="shared" si="33"/>
        <v>0</v>
      </c>
      <c r="E165" s="30">
        <f t="shared" si="24"/>
        <v>22</v>
      </c>
      <c r="F165" s="30">
        <f t="shared" si="25"/>
        <v>5</v>
      </c>
      <c r="G165" s="30">
        <f t="shared" si="26"/>
        <v>0</v>
      </c>
      <c r="H165" s="30">
        <f t="shared" si="27"/>
        <v>0</v>
      </c>
      <c r="I165" s="30">
        <f t="shared" si="28"/>
        <v>0</v>
      </c>
      <c r="J165" s="30">
        <f t="shared" si="29"/>
        <v>0</v>
      </c>
      <c r="K165" s="30">
        <f t="shared" si="30"/>
        <v>0</v>
      </c>
      <c r="L165" s="30">
        <f t="shared" si="31"/>
        <v>6</v>
      </c>
      <c r="M165" s="38">
        <v>46174</v>
      </c>
      <c r="N165" s="39">
        <v>0</v>
      </c>
      <c r="O165" s="39">
        <v>5.9829999999999997</v>
      </c>
      <c r="P165" s="39">
        <v>0</v>
      </c>
      <c r="Q165" s="39">
        <v>0.39300000000000002</v>
      </c>
      <c r="R165" s="39">
        <v>1.7290000000000001</v>
      </c>
      <c r="S165" s="39">
        <v>0</v>
      </c>
      <c r="T165" s="39">
        <v>0.61599999999999999</v>
      </c>
      <c r="U165" s="39">
        <v>0.46100000000000002</v>
      </c>
      <c r="V165" s="39">
        <v>0.30199999999999999</v>
      </c>
      <c r="W165" s="39">
        <v>0</v>
      </c>
      <c r="X165" s="39">
        <v>1.8340000000000001</v>
      </c>
      <c r="Y165" s="39">
        <v>0</v>
      </c>
      <c r="Z165" s="39">
        <v>0</v>
      </c>
      <c r="AA165" s="39">
        <v>0.31</v>
      </c>
      <c r="AB165" s="39">
        <v>0.42</v>
      </c>
      <c r="AC165" s="39">
        <v>0</v>
      </c>
      <c r="AD165" s="39">
        <v>0</v>
      </c>
      <c r="AE165" s="39">
        <v>0</v>
      </c>
      <c r="AF165" s="39">
        <v>0.752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1.327</v>
      </c>
      <c r="AN165" s="39">
        <v>0</v>
      </c>
      <c r="AO165" s="39">
        <v>0</v>
      </c>
      <c r="AP165" s="39">
        <v>0</v>
      </c>
      <c r="AQ165" s="39">
        <v>2.5999999999999999E-2</v>
      </c>
      <c r="AR165" s="39">
        <v>0</v>
      </c>
      <c r="AS165" s="39">
        <v>0.85899999999999999</v>
      </c>
      <c r="AT165" s="39">
        <v>0.68799999999999994</v>
      </c>
      <c r="AU165" s="39">
        <v>0.74099999999999999</v>
      </c>
      <c r="AV165" s="39">
        <v>0</v>
      </c>
      <c r="AW165" s="39">
        <v>0.46700000000000003</v>
      </c>
      <c r="AX165" s="39">
        <v>0</v>
      </c>
      <c r="AY165" s="39">
        <v>0.33800000000000002</v>
      </c>
      <c r="AZ165" s="39">
        <v>0</v>
      </c>
      <c r="BA165" s="39">
        <v>0</v>
      </c>
      <c r="BB165" s="39">
        <v>0</v>
      </c>
      <c r="BC165" s="39">
        <v>2.9630000000000001</v>
      </c>
      <c r="BD165" s="39">
        <v>0.45900000000000002</v>
      </c>
      <c r="BE165" s="39">
        <v>0</v>
      </c>
      <c r="BF165" s="39">
        <v>0.59799999999999998</v>
      </c>
      <c r="BG165" s="39">
        <v>0.38600000000000001</v>
      </c>
      <c r="BH165" s="39">
        <v>0</v>
      </c>
      <c r="BI165" s="39">
        <v>0</v>
      </c>
      <c r="BJ165" s="39">
        <v>0.629</v>
      </c>
      <c r="BK165" s="39">
        <v>0</v>
      </c>
    </row>
    <row r="166" spans="1:63" x14ac:dyDescent="0.2">
      <c r="A166" s="30">
        <f t="shared" si="32"/>
        <v>2026</v>
      </c>
      <c r="D166" s="30">
        <f t="shared" si="33"/>
        <v>22</v>
      </c>
      <c r="E166" s="30">
        <f t="shared" si="24"/>
        <v>50</v>
      </c>
      <c r="F166" s="30">
        <f t="shared" si="25"/>
        <v>49</v>
      </c>
      <c r="G166" s="30">
        <f t="shared" si="26"/>
        <v>40</v>
      </c>
      <c r="H166" s="30">
        <f t="shared" si="27"/>
        <v>5</v>
      </c>
      <c r="I166" s="30">
        <f t="shared" si="28"/>
        <v>0</v>
      </c>
      <c r="J166" s="30">
        <f t="shared" si="29"/>
        <v>0</v>
      </c>
      <c r="K166" s="30">
        <f t="shared" si="30"/>
        <v>0</v>
      </c>
      <c r="L166" s="30">
        <f t="shared" si="31"/>
        <v>7</v>
      </c>
      <c r="M166" s="38">
        <v>46204</v>
      </c>
      <c r="N166" s="39">
        <v>45.3</v>
      </c>
      <c r="O166" s="39">
        <v>8.92</v>
      </c>
      <c r="P166" s="39">
        <v>11.218999999999999</v>
      </c>
      <c r="Q166" s="39">
        <v>43.295999999999999</v>
      </c>
      <c r="R166" s="39">
        <v>4.8650000000000002</v>
      </c>
      <c r="S166" s="39">
        <v>49.078000000000003</v>
      </c>
      <c r="T166" s="39">
        <v>13.141</v>
      </c>
      <c r="U166" s="39">
        <v>40.087000000000003</v>
      </c>
      <c r="V166" s="39">
        <v>29.259</v>
      </c>
      <c r="W166" s="39">
        <v>21.763000000000002</v>
      </c>
      <c r="X166" s="39">
        <v>25.77</v>
      </c>
      <c r="Y166" s="39">
        <v>21.866</v>
      </c>
      <c r="Z166" s="39">
        <v>28.349</v>
      </c>
      <c r="AA166" s="39">
        <v>20.225999999999999</v>
      </c>
      <c r="AB166" s="39">
        <v>22.474</v>
      </c>
      <c r="AC166" s="39">
        <v>23.053000000000001</v>
      </c>
      <c r="AD166" s="39">
        <v>56.637</v>
      </c>
      <c r="AE166" s="39">
        <v>1.893</v>
      </c>
      <c r="AF166" s="39">
        <v>30.494</v>
      </c>
      <c r="AG166" s="39">
        <v>15.096</v>
      </c>
      <c r="AH166" s="39">
        <v>4.5830000000000002</v>
      </c>
      <c r="AI166" s="39">
        <v>48.814</v>
      </c>
      <c r="AJ166" s="39">
        <v>20.745999999999999</v>
      </c>
      <c r="AK166" s="39">
        <v>26.856000000000002</v>
      </c>
      <c r="AL166" s="39">
        <v>28.65</v>
      </c>
      <c r="AM166" s="39">
        <v>16.23</v>
      </c>
      <c r="AN166" s="39">
        <v>54.185000000000002</v>
      </c>
      <c r="AO166" s="39">
        <v>5.923</v>
      </c>
      <c r="AP166" s="39">
        <v>48.54</v>
      </c>
      <c r="AQ166" s="39">
        <v>4.3109999999999999</v>
      </c>
      <c r="AR166" s="39">
        <v>11.69</v>
      </c>
      <c r="AS166" s="39">
        <v>35.261000000000003</v>
      </c>
      <c r="AT166" s="39">
        <v>9.86</v>
      </c>
      <c r="AU166" s="39">
        <v>52.036999999999999</v>
      </c>
      <c r="AV166" s="39">
        <v>44.41</v>
      </c>
      <c r="AW166" s="39">
        <v>6.7839999999999998</v>
      </c>
      <c r="AX166" s="39">
        <v>10.726000000000001</v>
      </c>
      <c r="AY166" s="39">
        <v>42.521999999999998</v>
      </c>
      <c r="AZ166" s="39">
        <v>26.736000000000001</v>
      </c>
      <c r="BA166" s="39">
        <v>19.09</v>
      </c>
      <c r="BB166" s="39">
        <v>23.902000000000001</v>
      </c>
      <c r="BC166" s="39">
        <v>20.204999999999998</v>
      </c>
      <c r="BD166" s="39">
        <v>22.097000000000001</v>
      </c>
      <c r="BE166" s="39">
        <v>24.16</v>
      </c>
      <c r="BF166" s="39">
        <v>58.219000000000001</v>
      </c>
      <c r="BG166" s="39">
        <v>0.79900000000000004</v>
      </c>
      <c r="BH166" s="39">
        <v>14.817</v>
      </c>
      <c r="BI166" s="39">
        <v>42.616</v>
      </c>
      <c r="BJ166" s="39">
        <v>51.131999999999998</v>
      </c>
      <c r="BK166" s="39">
        <v>7.16</v>
      </c>
    </row>
    <row r="167" spans="1:63" x14ac:dyDescent="0.2">
      <c r="A167" s="30">
        <f t="shared" si="32"/>
        <v>2026</v>
      </c>
      <c r="D167" s="30">
        <f t="shared" si="33"/>
        <v>1</v>
      </c>
      <c r="E167" s="30">
        <f t="shared" si="24"/>
        <v>50</v>
      </c>
      <c r="F167" s="30">
        <f t="shared" si="25"/>
        <v>46</v>
      </c>
      <c r="G167" s="30">
        <f t="shared" si="26"/>
        <v>4</v>
      </c>
      <c r="H167" s="30">
        <f t="shared" si="27"/>
        <v>0</v>
      </c>
      <c r="I167" s="30">
        <f t="shared" si="28"/>
        <v>0</v>
      </c>
      <c r="J167" s="30">
        <f t="shared" si="29"/>
        <v>0</v>
      </c>
      <c r="K167" s="30">
        <f t="shared" si="30"/>
        <v>0</v>
      </c>
      <c r="L167" s="30">
        <f t="shared" si="31"/>
        <v>8</v>
      </c>
      <c r="M167" s="38">
        <v>46235</v>
      </c>
      <c r="N167" s="39">
        <v>0.85299999999999998</v>
      </c>
      <c r="O167" s="39">
        <v>15.224</v>
      </c>
      <c r="P167" s="39">
        <v>4.0839999999999996</v>
      </c>
      <c r="Q167" s="39">
        <v>3.3580000000000001</v>
      </c>
      <c r="R167" s="39">
        <v>5.5830000000000002</v>
      </c>
      <c r="S167" s="39">
        <v>2.198</v>
      </c>
      <c r="T167" s="39">
        <v>7.25</v>
      </c>
      <c r="U167" s="39">
        <v>4.2619999999999996</v>
      </c>
      <c r="V167" s="39">
        <v>2.8149999999999999</v>
      </c>
      <c r="W167" s="39">
        <v>5.133</v>
      </c>
      <c r="X167" s="39">
        <v>5.1070000000000002</v>
      </c>
      <c r="Y167" s="39">
        <v>2.5419999999999998</v>
      </c>
      <c r="Z167" s="39">
        <v>1.6890000000000001</v>
      </c>
      <c r="AA167" s="39">
        <v>6.94</v>
      </c>
      <c r="AB167" s="39">
        <v>7.2720000000000002</v>
      </c>
      <c r="AC167" s="39">
        <v>0.68300000000000005</v>
      </c>
      <c r="AD167" s="39">
        <v>1.6459999999999999</v>
      </c>
      <c r="AE167" s="39">
        <v>6.3040000000000003</v>
      </c>
      <c r="AF167" s="39">
        <v>2.9489999999999998</v>
      </c>
      <c r="AG167" s="39">
        <v>6.25</v>
      </c>
      <c r="AH167" s="39">
        <v>23.768999999999998</v>
      </c>
      <c r="AI167" s="39">
        <v>3.5190000000000001</v>
      </c>
      <c r="AJ167" s="39">
        <v>4.5570000000000004</v>
      </c>
      <c r="AK167" s="39">
        <v>2.161</v>
      </c>
      <c r="AL167" s="39">
        <v>4.4420000000000002</v>
      </c>
      <c r="AM167" s="39">
        <v>5.274</v>
      </c>
      <c r="AN167" s="39">
        <v>9.3070000000000004</v>
      </c>
      <c r="AO167" s="39">
        <v>1.76</v>
      </c>
      <c r="AP167" s="39">
        <v>4.8390000000000004</v>
      </c>
      <c r="AQ167" s="39">
        <v>2.87</v>
      </c>
      <c r="AR167" s="39">
        <v>6.2320000000000002</v>
      </c>
      <c r="AS167" s="39">
        <v>3.544</v>
      </c>
      <c r="AT167" s="39">
        <v>3.452</v>
      </c>
      <c r="AU167" s="39">
        <v>41.433999999999997</v>
      </c>
      <c r="AV167" s="39">
        <v>1.0129999999999999</v>
      </c>
      <c r="AW167" s="39">
        <v>4.8259999999999996</v>
      </c>
      <c r="AX167" s="39">
        <v>0.90700000000000003</v>
      </c>
      <c r="AY167" s="39">
        <v>5.89</v>
      </c>
      <c r="AZ167" s="39">
        <v>1.2</v>
      </c>
      <c r="BA167" s="39">
        <v>3.0609999999999999</v>
      </c>
      <c r="BB167" s="39">
        <v>5.37</v>
      </c>
      <c r="BC167" s="39">
        <v>4.8600000000000003</v>
      </c>
      <c r="BD167" s="39">
        <v>6.06</v>
      </c>
      <c r="BE167" s="39">
        <v>0.18099999999999999</v>
      </c>
      <c r="BF167" s="39">
        <v>1.653</v>
      </c>
      <c r="BG167" s="39">
        <v>5.5179999999999998</v>
      </c>
      <c r="BH167" s="39">
        <v>22.969000000000001</v>
      </c>
      <c r="BI167" s="39">
        <v>5.29</v>
      </c>
      <c r="BJ167" s="39">
        <v>4.04</v>
      </c>
      <c r="BK167" s="39">
        <v>3.0310000000000001</v>
      </c>
    </row>
    <row r="168" spans="1:63" x14ac:dyDescent="0.2">
      <c r="A168" s="30">
        <f t="shared" si="32"/>
        <v>2026</v>
      </c>
      <c r="D168" s="30">
        <f t="shared" si="33"/>
        <v>0</v>
      </c>
      <c r="E168" s="30">
        <f t="shared" si="24"/>
        <v>50</v>
      </c>
      <c r="F168" s="30">
        <f t="shared" si="25"/>
        <v>46</v>
      </c>
      <c r="G168" s="30">
        <f t="shared" si="26"/>
        <v>11</v>
      </c>
      <c r="H168" s="30">
        <f t="shared" si="27"/>
        <v>0</v>
      </c>
      <c r="I168" s="30">
        <f t="shared" si="28"/>
        <v>0</v>
      </c>
      <c r="J168" s="30">
        <f t="shared" si="29"/>
        <v>0</v>
      </c>
      <c r="K168" s="30">
        <f t="shared" si="30"/>
        <v>0</v>
      </c>
      <c r="L168" s="30">
        <f t="shared" si="31"/>
        <v>9</v>
      </c>
      <c r="M168" s="38">
        <v>46266</v>
      </c>
      <c r="N168" s="39">
        <v>13.022</v>
      </c>
      <c r="O168" s="39">
        <v>1.96</v>
      </c>
      <c r="P168" s="39">
        <v>1.2470000000000001</v>
      </c>
      <c r="Q168" s="39">
        <v>7.6680000000000001</v>
      </c>
      <c r="R168" s="39">
        <v>2.6960000000000002</v>
      </c>
      <c r="S168" s="39">
        <v>10.534000000000001</v>
      </c>
      <c r="T168" s="39">
        <v>14.768000000000001</v>
      </c>
      <c r="U168" s="39">
        <v>13.675000000000001</v>
      </c>
      <c r="V168" s="39">
        <v>5.7309999999999999</v>
      </c>
      <c r="W168" s="39">
        <v>3.5950000000000002</v>
      </c>
      <c r="X168" s="39">
        <v>3.34</v>
      </c>
      <c r="Y168" s="39">
        <v>21.452000000000002</v>
      </c>
      <c r="Z168" s="39">
        <v>2.1509999999999998</v>
      </c>
      <c r="AA168" s="39">
        <v>8.3520000000000003</v>
      </c>
      <c r="AB168" s="39">
        <v>3.5139999999999998</v>
      </c>
      <c r="AC168" s="39">
        <v>4.1529999999999996</v>
      </c>
      <c r="AD168" s="39">
        <v>4.3360000000000003</v>
      </c>
      <c r="AE168" s="39">
        <v>6.7629999999999999</v>
      </c>
      <c r="AF168" s="39">
        <v>0.38100000000000001</v>
      </c>
      <c r="AG168" s="39">
        <v>13.305999999999999</v>
      </c>
      <c r="AH168" s="39">
        <v>2.9780000000000002</v>
      </c>
      <c r="AI168" s="39">
        <v>3.625</v>
      </c>
      <c r="AJ168" s="39">
        <v>2.8420000000000001</v>
      </c>
      <c r="AK168" s="39">
        <v>9.1120000000000001</v>
      </c>
      <c r="AL168" s="39">
        <v>3.2749999999999999</v>
      </c>
      <c r="AM168" s="39">
        <v>6.899</v>
      </c>
      <c r="AN168" s="39">
        <v>2.7280000000000002</v>
      </c>
      <c r="AO168" s="39">
        <v>17.779</v>
      </c>
      <c r="AP168" s="39">
        <v>7.5659999999999998</v>
      </c>
      <c r="AQ168" s="39">
        <v>3.351</v>
      </c>
      <c r="AR168" s="39">
        <v>4.8449999999999998</v>
      </c>
      <c r="AS168" s="39">
        <v>1.2969999999999999</v>
      </c>
      <c r="AT168" s="39">
        <v>1.454</v>
      </c>
      <c r="AU168" s="39">
        <v>14.138</v>
      </c>
      <c r="AV168" s="39">
        <v>5.1580000000000004</v>
      </c>
      <c r="AW168" s="39">
        <v>1.734</v>
      </c>
      <c r="AX168" s="39">
        <v>2.3069999999999999</v>
      </c>
      <c r="AY168" s="39">
        <v>8.6120000000000001</v>
      </c>
      <c r="AZ168" s="39">
        <v>0.01</v>
      </c>
      <c r="BA168" s="39">
        <v>14.218999999999999</v>
      </c>
      <c r="BB168" s="39">
        <v>7.65</v>
      </c>
      <c r="BC168" s="39">
        <v>0.76800000000000002</v>
      </c>
      <c r="BD168" s="39">
        <v>7.55</v>
      </c>
      <c r="BE168" s="39">
        <v>4.3579999999999997</v>
      </c>
      <c r="BF168" s="39">
        <v>0.99399999999999999</v>
      </c>
      <c r="BG168" s="39">
        <v>12.454000000000001</v>
      </c>
      <c r="BH168" s="39">
        <v>3.718</v>
      </c>
      <c r="BI168" s="39">
        <v>22.33</v>
      </c>
      <c r="BJ168" s="39">
        <v>4.577</v>
      </c>
      <c r="BK168" s="39">
        <v>3.4359999999999999</v>
      </c>
    </row>
    <row r="169" spans="1:63" x14ac:dyDescent="0.2">
      <c r="A169" s="30">
        <f t="shared" si="32"/>
        <v>2026</v>
      </c>
      <c r="D169" s="30">
        <f t="shared" si="33"/>
        <v>1</v>
      </c>
      <c r="E169" s="30">
        <f t="shared" si="24"/>
        <v>40</v>
      </c>
      <c r="F169" s="30">
        <f t="shared" si="25"/>
        <v>29</v>
      </c>
      <c r="G169" s="30">
        <f t="shared" si="26"/>
        <v>8</v>
      </c>
      <c r="H169" s="30">
        <f t="shared" si="27"/>
        <v>0</v>
      </c>
      <c r="I169" s="30">
        <f t="shared" si="28"/>
        <v>0</v>
      </c>
      <c r="J169" s="30">
        <f t="shared" si="29"/>
        <v>0</v>
      </c>
      <c r="K169" s="30">
        <f t="shared" si="30"/>
        <v>0</v>
      </c>
      <c r="L169" s="30">
        <f t="shared" si="31"/>
        <v>10</v>
      </c>
      <c r="M169" s="38">
        <v>46296</v>
      </c>
      <c r="N169" s="39">
        <v>0.78300000000000003</v>
      </c>
      <c r="O169" s="39">
        <v>3.052</v>
      </c>
      <c r="P169" s="39">
        <v>5.69</v>
      </c>
      <c r="Q169" s="39">
        <v>0</v>
      </c>
      <c r="R169" s="39">
        <v>2.4249999999999998</v>
      </c>
      <c r="S169" s="39">
        <v>0.64300000000000002</v>
      </c>
      <c r="T169" s="39">
        <v>0.17399999999999999</v>
      </c>
      <c r="U169" s="39">
        <v>16.238</v>
      </c>
      <c r="V169" s="39">
        <v>14.473000000000001</v>
      </c>
      <c r="W169" s="39">
        <v>0</v>
      </c>
      <c r="X169" s="39">
        <v>0.505</v>
      </c>
      <c r="Y169" s="39">
        <v>5.2140000000000004</v>
      </c>
      <c r="Z169" s="39">
        <v>2.516</v>
      </c>
      <c r="AA169" s="39">
        <v>1.413</v>
      </c>
      <c r="AB169" s="39">
        <v>2.3140000000000001</v>
      </c>
      <c r="AC169" s="39">
        <v>1.83</v>
      </c>
      <c r="AD169" s="39">
        <v>18.765000000000001</v>
      </c>
      <c r="AE169" s="39">
        <v>3.121</v>
      </c>
      <c r="AF169" s="39">
        <v>0</v>
      </c>
      <c r="AG169" s="39">
        <v>7.4320000000000004</v>
      </c>
      <c r="AH169" s="39">
        <v>1.286</v>
      </c>
      <c r="AI169" s="39">
        <v>1.538</v>
      </c>
      <c r="AJ169" s="39">
        <v>10.363</v>
      </c>
      <c r="AK169" s="39">
        <v>0.375</v>
      </c>
      <c r="AL169" s="39">
        <v>0</v>
      </c>
      <c r="AM169" s="39">
        <v>6.0060000000000002</v>
      </c>
      <c r="AN169" s="39">
        <v>35.045999999999999</v>
      </c>
      <c r="AO169" s="39">
        <v>0.41099999999999998</v>
      </c>
      <c r="AP169" s="39">
        <v>16.611000000000001</v>
      </c>
      <c r="AQ169" s="39">
        <v>0</v>
      </c>
      <c r="AR169" s="39">
        <v>3.7879999999999998</v>
      </c>
      <c r="AS169" s="39">
        <v>0</v>
      </c>
      <c r="AT169" s="39">
        <v>0.72199999999999998</v>
      </c>
      <c r="AU169" s="39">
        <v>2.1019999999999999</v>
      </c>
      <c r="AV169" s="39">
        <v>1.24</v>
      </c>
      <c r="AW169" s="39">
        <v>0</v>
      </c>
      <c r="AX169" s="39">
        <v>0.34300000000000003</v>
      </c>
      <c r="AY169" s="39">
        <v>0.436</v>
      </c>
      <c r="AZ169" s="39">
        <v>12.611000000000001</v>
      </c>
      <c r="BA169" s="39">
        <v>0.318</v>
      </c>
      <c r="BB169" s="39">
        <v>1.2529999999999999</v>
      </c>
      <c r="BC169" s="39">
        <v>0.90100000000000002</v>
      </c>
      <c r="BD169" s="39">
        <v>1.204</v>
      </c>
      <c r="BE169" s="39">
        <v>0</v>
      </c>
      <c r="BF169" s="39">
        <v>10.808999999999999</v>
      </c>
      <c r="BG169" s="39">
        <v>2.8149999999999999</v>
      </c>
      <c r="BH169" s="39">
        <v>6.2960000000000003</v>
      </c>
      <c r="BI169" s="39">
        <v>0</v>
      </c>
      <c r="BJ169" s="39">
        <v>0</v>
      </c>
      <c r="BK169" s="39">
        <v>3.1</v>
      </c>
    </row>
    <row r="170" spans="1:63" x14ac:dyDescent="0.2">
      <c r="A170" s="30">
        <f t="shared" si="32"/>
        <v>2026</v>
      </c>
      <c r="D170" s="30">
        <f t="shared" si="33"/>
        <v>0</v>
      </c>
      <c r="E170" s="30">
        <f t="shared" si="24"/>
        <v>9</v>
      </c>
      <c r="F170" s="30">
        <f t="shared" si="25"/>
        <v>1</v>
      </c>
      <c r="G170" s="30">
        <f t="shared" si="26"/>
        <v>0</v>
      </c>
      <c r="H170" s="30">
        <f t="shared" si="27"/>
        <v>0</v>
      </c>
      <c r="I170" s="30">
        <f t="shared" si="28"/>
        <v>0</v>
      </c>
      <c r="J170" s="30">
        <f t="shared" si="29"/>
        <v>0</v>
      </c>
      <c r="K170" s="30">
        <f t="shared" si="30"/>
        <v>0</v>
      </c>
      <c r="L170" s="30">
        <f t="shared" si="31"/>
        <v>11</v>
      </c>
      <c r="M170" s="38">
        <v>46327</v>
      </c>
      <c r="N170" s="39">
        <v>0</v>
      </c>
      <c r="O170" s="39">
        <v>0.14199999999999999</v>
      </c>
      <c r="P170" s="39">
        <v>0</v>
      </c>
      <c r="Q170" s="39">
        <v>0.68300000000000005</v>
      </c>
      <c r="R170" s="39">
        <v>0</v>
      </c>
      <c r="S170" s="39">
        <v>0</v>
      </c>
      <c r="T170" s="39">
        <v>0</v>
      </c>
      <c r="U170" s="39">
        <v>0</v>
      </c>
      <c r="V170" s="39">
        <v>4.2000000000000003E-2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0</v>
      </c>
      <c r="AM170" s="39">
        <v>0</v>
      </c>
      <c r="AN170" s="39">
        <v>0</v>
      </c>
      <c r="AO170" s="39">
        <v>0</v>
      </c>
      <c r="AP170" s="39">
        <v>0</v>
      </c>
      <c r="AQ170" s="39">
        <v>0.93799999999999994</v>
      </c>
      <c r="AR170" s="39">
        <v>1.4359999999999999</v>
      </c>
      <c r="AS170" s="39">
        <v>0</v>
      </c>
      <c r="AT170" s="39">
        <v>5.0999999999999997E-2</v>
      </c>
      <c r="AU170" s="39">
        <v>0</v>
      </c>
      <c r="AV170" s="39">
        <v>0</v>
      </c>
      <c r="AW170" s="39">
        <v>0</v>
      </c>
      <c r="AX170" s="39">
        <v>0</v>
      </c>
      <c r="AY170" s="39">
        <v>0.63100000000000001</v>
      </c>
      <c r="AZ170" s="39">
        <v>0</v>
      </c>
      <c r="BA170" s="39">
        <v>0</v>
      </c>
      <c r="BB170" s="39">
        <v>0</v>
      </c>
      <c r="BC170" s="39">
        <v>0</v>
      </c>
      <c r="BD170" s="39">
        <v>0</v>
      </c>
      <c r="BE170" s="39">
        <v>0.73299999999999998</v>
      </c>
      <c r="BF170" s="39">
        <v>0</v>
      </c>
      <c r="BG170" s="39">
        <v>0</v>
      </c>
      <c r="BH170" s="39">
        <v>0.78800000000000003</v>
      </c>
      <c r="BI170" s="39">
        <v>0</v>
      </c>
      <c r="BJ170" s="39">
        <v>0</v>
      </c>
      <c r="BK170" s="39">
        <v>0</v>
      </c>
    </row>
    <row r="171" spans="1:63" x14ac:dyDescent="0.2">
      <c r="A171" s="30">
        <f t="shared" si="32"/>
        <v>2026</v>
      </c>
      <c r="D171" s="30">
        <f t="shared" si="33"/>
        <v>1</v>
      </c>
      <c r="E171" s="30">
        <f t="shared" si="24"/>
        <v>43</v>
      </c>
      <c r="F171" s="30">
        <f t="shared" si="25"/>
        <v>33</v>
      </c>
      <c r="G171" s="30">
        <f t="shared" si="26"/>
        <v>10</v>
      </c>
      <c r="H171" s="30">
        <f t="shared" si="27"/>
        <v>0</v>
      </c>
      <c r="I171" s="30">
        <f t="shared" si="28"/>
        <v>0</v>
      </c>
      <c r="J171" s="30">
        <f t="shared" si="29"/>
        <v>0</v>
      </c>
      <c r="K171" s="30">
        <f t="shared" si="30"/>
        <v>0</v>
      </c>
      <c r="L171" s="30">
        <f t="shared" si="31"/>
        <v>12</v>
      </c>
      <c r="M171" s="38">
        <v>46357</v>
      </c>
      <c r="N171" s="39">
        <v>6.4610000000000003</v>
      </c>
      <c r="O171" s="39">
        <v>0.45600000000000002</v>
      </c>
      <c r="P171" s="39">
        <v>0</v>
      </c>
      <c r="Q171" s="39">
        <v>18.486000000000001</v>
      </c>
      <c r="R171" s="39">
        <v>11.606</v>
      </c>
      <c r="S171" s="39">
        <v>0.20599999999999999</v>
      </c>
      <c r="T171" s="39">
        <v>0.754</v>
      </c>
      <c r="U171" s="39">
        <v>20.108000000000001</v>
      </c>
      <c r="V171" s="39">
        <v>0</v>
      </c>
      <c r="W171" s="39">
        <v>18.638000000000002</v>
      </c>
      <c r="X171" s="39">
        <v>1.0649999999999999</v>
      </c>
      <c r="Y171" s="39">
        <v>2.2930000000000001</v>
      </c>
      <c r="Z171" s="39">
        <v>9.2189999999999994</v>
      </c>
      <c r="AA171" s="39">
        <v>0</v>
      </c>
      <c r="AB171" s="39">
        <v>5.7969999999999997</v>
      </c>
      <c r="AC171" s="39">
        <v>5.2850000000000001</v>
      </c>
      <c r="AD171" s="39">
        <v>19.036000000000001</v>
      </c>
      <c r="AE171" s="39">
        <v>0</v>
      </c>
      <c r="AF171" s="39">
        <v>6.8940000000000001</v>
      </c>
      <c r="AG171" s="39">
        <v>0.88300000000000001</v>
      </c>
      <c r="AH171" s="39">
        <v>6.258</v>
      </c>
      <c r="AI171" s="39">
        <v>1.331</v>
      </c>
      <c r="AJ171" s="39">
        <v>2.0150000000000001</v>
      </c>
      <c r="AK171" s="39">
        <v>2.718</v>
      </c>
      <c r="AL171" s="39">
        <v>4.5949999999999998</v>
      </c>
      <c r="AM171" s="39">
        <v>0.78500000000000003</v>
      </c>
      <c r="AN171" s="39">
        <v>7.4009999999999998</v>
      </c>
      <c r="AO171" s="39">
        <v>0</v>
      </c>
      <c r="AP171" s="39">
        <v>8.8919999999999995</v>
      </c>
      <c r="AQ171" s="39">
        <v>5.1230000000000002</v>
      </c>
      <c r="AR171" s="39">
        <v>4.1219999999999999</v>
      </c>
      <c r="AS171" s="39">
        <v>0</v>
      </c>
      <c r="AT171" s="39">
        <v>1.05</v>
      </c>
      <c r="AU171" s="39">
        <v>1.4770000000000001</v>
      </c>
      <c r="AV171" s="39">
        <v>0.58799999999999997</v>
      </c>
      <c r="AW171" s="39">
        <v>5.4859999999999998</v>
      </c>
      <c r="AX171" s="39">
        <v>0.33800000000000002</v>
      </c>
      <c r="AY171" s="39">
        <v>24.251000000000001</v>
      </c>
      <c r="AZ171" s="39">
        <v>0</v>
      </c>
      <c r="BA171" s="39">
        <v>21.067</v>
      </c>
      <c r="BB171" s="39">
        <v>4.2999999999999997E-2</v>
      </c>
      <c r="BC171" s="39">
        <v>33.726999999999997</v>
      </c>
      <c r="BD171" s="39">
        <v>9.3480000000000008</v>
      </c>
      <c r="BE171" s="39">
        <v>1.3149999999999999</v>
      </c>
      <c r="BF171" s="39">
        <v>0.73699999999999999</v>
      </c>
      <c r="BG171" s="39">
        <v>8.4730000000000008</v>
      </c>
      <c r="BH171" s="39">
        <v>2.536</v>
      </c>
      <c r="BI171" s="39">
        <v>10.242000000000001</v>
      </c>
      <c r="BJ171" s="39">
        <v>0.53</v>
      </c>
      <c r="BK171" s="39">
        <v>13.406000000000001</v>
      </c>
    </row>
    <row r="172" spans="1:63" x14ac:dyDescent="0.2">
      <c r="A172" s="30">
        <f t="shared" si="32"/>
        <v>2027</v>
      </c>
      <c r="D172" s="30">
        <f t="shared" si="33"/>
        <v>4</v>
      </c>
      <c r="E172" s="30">
        <f t="shared" si="24"/>
        <v>43</v>
      </c>
      <c r="F172" s="30">
        <f t="shared" si="25"/>
        <v>38</v>
      </c>
      <c r="G172" s="30">
        <f t="shared" si="26"/>
        <v>11</v>
      </c>
      <c r="H172" s="30">
        <f t="shared" si="27"/>
        <v>0</v>
      </c>
      <c r="I172" s="30">
        <f t="shared" si="28"/>
        <v>0</v>
      </c>
      <c r="J172" s="30">
        <f t="shared" si="29"/>
        <v>0</v>
      </c>
      <c r="K172" s="30">
        <f t="shared" si="30"/>
        <v>0</v>
      </c>
      <c r="L172" s="30">
        <f t="shared" si="31"/>
        <v>1</v>
      </c>
      <c r="M172" s="38">
        <v>46388</v>
      </c>
      <c r="N172" s="39">
        <v>4.7050000000000001</v>
      </c>
      <c r="O172" s="39">
        <v>1.6439999999999999</v>
      </c>
      <c r="P172" s="39">
        <v>1.5880000000000001</v>
      </c>
      <c r="Q172" s="39">
        <v>2.004</v>
      </c>
      <c r="R172" s="39">
        <v>0</v>
      </c>
      <c r="S172" s="39">
        <v>12.356</v>
      </c>
      <c r="T172" s="39">
        <v>0.56399999999999995</v>
      </c>
      <c r="U172" s="39">
        <v>3.08</v>
      </c>
      <c r="V172" s="39">
        <v>3.9319999999999999</v>
      </c>
      <c r="W172" s="39">
        <v>7.7889999999999997</v>
      </c>
      <c r="X172" s="39">
        <v>9.5410000000000004</v>
      </c>
      <c r="Y172" s="39">
        <v>2.7E-2</v>
      </c>
      <c r="Z172" s="39">
        <v>6.157</v>
      </c>
      <c r="AA172" s="39">
        <v>2.6930000000000001</v>
      </c>
      <c r="AB172" s="39">
        <v>1.8140000000000001</v>
      </c>
      <c r="AC172" s="39">
        <v>25.474</v>
      </c>
      <c r="AD172" s="39">
        <v>2.9540000000000002</v>
      </c>
      <c r="AE172" s="39">
        <v>7.2549999999999999</v>
      </c>
      <c r="AF172" s="39">
        <v>29.25</v>
      </c>
      <c r="AG172" s="39">
        <v>0</v>
      </c>
      <c r="AH172" s="39">
        <v>12.121</v>
      </c>
      <c r="AI172" s="39">
        <v>1.4059999999999999</v>
      </c>
      <c r="AJ172" s="39">
        <v>2.7</v>
      </c>
      <c r="AK172" s="39">
        <v>3.0609999999999999</v>
      </c>
      <c r="AL172" s="39">
        <v>0</v>
      </c>
      <c r="AM172" s="39">
        <v>15.89</v>
      </c>
      <c r="AN172" s="39">
        <v>0</v>
      </c>
      <c r="AO172" s="39">
        <v>42.226999999999997</v>
      </c>
      <c r="AP172" s="39">
        <v>0.81</v>
      </c>
      <c r="AQ172" s="39">
        <v>10.116</v>
      </c>
      <c r="AR172" s="39">
        <v>0.64300000000000002</v>
      </c>
      <c r="AS172" s="39">
        <v>5.7409999999999997</v>
      </c>
      <c r="AT172" s="39">
        <v>12.423</v>
      </c>
      <c r="AU172" s="39">
        <v>1.008</v>
      </c>
      <c r="AV172" s="39">
        <v>0</v>
      </c>
      <c r="AW172" s="39">
        <v>33.134999999999998</v>
      </c>
      <c r="AX172" s="39">
        <v>10.489000000000001</v>
      </c>
      <c r="AY172" s="39">
        <v>0</v>
      </c>
      <c r="AZ172" s="39">
        <v>1.911</v>
      </c>
      <c r="BA172" s="39">
        <v>5.52</v>
      </c>
      <c r="BB172" s="39">
        <v>2.1379999999999999</v>
      </c>
      <c r="BC172" s="39">
        <v>2.6840000000000002</v>
      </c>
      <c r="BD172" s="39">
        <v>1.093</v>
      </c>
      <c r="BE172" s="39">
        <v>6.0289999999999999</v>
      </c>
      <c r="BF172" s="39">
        <v>10.026</v>
      </c>
      <c r="BG172" s="39">
        <v>0.121</v>
      </c>
      <c r="BH172" s="39">
        <v>8.8140000000000001</v>
      </c>
      <c r="BI172" s="39">
        <v>0</v>
      </c>
      <c r="BJ172" s="39">
        <v>4.3860000000000001</v>
      </c>
      <c r="BK172" s="39">
        <v>2.7080000000000002</v>
      </c>
    </row>
    <row r="173" spans="1:63" x14ac:dyDescent="0.2">
      <c r="A173" s="30">
        <f t="shared" si="32"/>
        <v>2027</v>
      </c>
      <c r="D173" s="30">
        <f t="shared" si="33"/>
        <v>0</v>
      </c>
      <c r="E173" s="30">
        <f t="shared" si="24"/>
        <v>27</v>
      </c>
      <c r="F173" s="30">
        <f t="shared" si="25"/>
        <v>14</v>
      </c>
      <c r="G173" s="30">
        <f t="shared" si="26"/>
        <v>0</v>
      </c>
      <c r="H173" s="30">
        <f t="shared" si="27"/>
        <v>0</v>
      </c>
      <c r="I173" s="30">
        <f t="shared" si="28"/>
        <v>0</v>
      </c>
      <c r="J173" s="30">
        <f t="shared" si="29"/>
        <v>0</v>
      </c>
      <c r="K173" s="30">
        <f t="shared" si="30"/>
        <v>0</v>
      </c>
      <c r="L173" s="30">
        <f t="shared" si="31"/>
        <v>2</v>
      </c>
      <c r="M173" s="38">
        <v>46419</v>
      </c>
      <c r="N173" s="39">
        <v>8.7999999999999995E-2</v>
      </c>
      <c r="O173" s="39">
        <v>0.43</v>
      </c>
      <c r="P173" s="39">
        <v>0.14599999999999999</v>
      </c>
      <c r="Q173" s="39">
        <v>0</v>
      </c>
      <c r="R173" s="39">
        <v>0</v>
      </c>
      <c r="S173" s="39">
        <v>4.13</v>
      </c>
      <c r="T173" s="39">
        <v>0</v>
      </c>
      <c r="U173" s="39">
        <v>0.68600000000000005</v>
      </c>
      <c r="V173" s="39">
        <v>0</v>
      </c>
      <c r="W173" s="39">
        <v>0.626</v>
      </c>
      <c r="X173" s="39">
        <v>0</v>
      </c>
      <c r="Y173" s="39">
        <v>2.423</v>
      </c>
      <c r="Z173" s="39">
        <v>0.29499999999999998</v>
      </c>
      <c r="AA173" s="39">
        <v>0</v>
      </c>
      <c r="AB173" s="39">
        <v>0</v>
      </c>
      <c r="AC173" s="39">
        <v>0</v>
      </c>
      <c r="AD173" s="39">
        <v>0</v>
      </c>
      <c r="AE173" s="39">
        <v>3.0339999999999998</v>
      </c>
      <c r="AF173" s="39">
        <v>4.32</v>
      </c>
      <c r="AG173" s="39">
        <v>0</v>
      </c>
      <c r="AH173" s="39">
        <v>0</v>
      </c>
      <c r="AI173" s="39">
        <v>0</v>
      </c>
      <c r="AJ173" s="39">
        <v>0.192</v>
      </c>
      <c r="AK173" s="39">
        <v>4.6669999999999998</v>
      </c>
      <c r="AL173" s="39">
        <v>0.71799999999999997</v>
      </c>
      <c r="AM173" s="39">
        <v>1.4359999999999999</v>
      </c>
      <c r="AN173" s="39">
        <v>0</v>
      </c>
      <c r="AO173" s="39">
        <v>0.53100000000000003</v>
      </c>
      <c r="AP173" s="39">
        <v>0</v>
      </c>
      <c r="AQ173" s="39">
        <v>1.7390000000000001</v>
      </c>
      <c r="AR173" s="39">
        <v>0</v>
      </c>
      <c r="AS173" s="39">
        <v>2.468</v>
      </c>
      <c r="AT173" s="39">
        <v>2.5179999999999998</v>
      </c>
      <c r="AU173" s="39">
        <v>0</v>
      </c>
      <c r="AV173" s="39">
        <v>2.9860000000000002</v>
      </c>
      <c r="AW173" s="39">
        <v>0.41699999999999998</v>
      </c>
      <c r="AX173" s="39">
        <v>0</v>
      </c>
      <c r="AY173" s="39">
        <v>2.1560000000000001</v>
      </c>
      <c r="AZ173" s="39">
        <v>0</v>
      </c>
      <c r="BA173" s="39">
        <v>4.2999999999999997E-2</v>
      </c>
      <c r="BB173" s="39">
        <v>2.4470000000000001</v>
      </c>
      <c r="BC173" s="39">
        <v>0</v>
      </c>
      <c r="BD173" s="39">
        <v>0</v>
      </c>
      <c r="BE173" s="39">
        <v>1.4950000000000001</v>
      </c>
      <c r="BF173" s="39">
        <v>0</v>
      </c>
      <c r="BG173" s="39">
        <v>1.016</v>
      </c>
      <c r="BH173" s="39">
        <v>0</v>
      </c>
      <c r="BI173" s="39">
        <v>0.35899999999999999</v>
      </c>
      <c r="BJ173" s="39">
        <v>0</v>
      </c>
      <c r="BK173" s="39">
        <v>0.23100000000000001</v>
      </c>
    </row>
    <row r="174" spans="1:63" x14ac:dyDescent="0.2">
      <c r="A174" s="30">
        <f t="shared" si="32"/>
        <v>2027</v>
      </c>
      <c r="D174" s="30">
        <f t="shared" si="33"/>
        <v>0</v>
      </c>
      <c r="E174" s="30">
        <f t="shared" si="24"/>
        <v>29</v>
      </c>
      <c r="F174" s="30">
        <f t="shared" si="25"/>
        <v>18</v>
      </c>
      <c r="G174" s="30">
        <f t="shared" si="26"/>
        <v>1</v>
      </c>
      <c r="H174" s="30">
        <f t="shared" si="27"/>
        <v>0</v>
      </c>
      <c r="I174" s="30">
        <f t="shared" si="28"/>
        <v>0</v>
      </c>
      <c r="J174" s="30">
        <f t="shared" si="29"/>
        <v>0</v>
      </c>
      <c r="K174" s="30">
        <f t="shared" si="30"/>
        <v>0</v>
      </c>
      <c r="L174" s="30">
        <f t="shared" si="31"/>
        <v>3</v>
      </c>
      <c r="M174" s="38">
        <v>46447</v>
      </c>
      <c r="N174" s="39">
        <v>9.3209999999999997</v>
      </c>
      <c r="O174" s="39">
        <v>0</v>
      </c>
      <c r="P174" s="39">
        <v>3.4740000000000002</v>
      </c>
      <c r="Q174" s="39">
        <v>0</v>
      </c>
      <c r="R174" s="39">
        <v>1.9770000000000001</v>
      </c>
      <c r="S174" s="39">
        <v>2.121</v>
      </c>
      <c r="T174" s="39">
        <v>2.3239999999999998</v>
      </c>
      <c r="U174" s="39">
        <v>0</v>
      </c>
      <c r="V174" s="39">
        <v>0</v>
      </c>
      <c r="W174" s="39">
        <v>0</v>
      </c>
      <c r="X174" s="39">
        <v>0.501</v>
      </c>
      <c r="Y174" s="39">
        <v>0.77800000000000002</v>
      </c>
      <c r="Z174" s="39">
        <v>2.5000000000000001E-2</v>
      </c>
      <c r="AA174" s="39">
        <v>1.6160000000000001</v>
      </c>
      <c r="AB174" s="39">
        <v>0</v>
      </c>
      <c r="AC174" s="39">
        <v>0</v>
      </c>
      <c r="AD174" s="39">
        <v>0</v>
      </c>
      <c r="AE174" s="39">
        <v>1.0940000000000001</v>
      </c>
      <c r="AF174" s="39">
        <v>10.997999999999999</v>
      </c>
      <c r="AG174" s="39">
        <v>0</v>
      </c>
      <c r="AH174" s="39">
        <v>1.5660000000000001</v>
      </c>
      <c r="AI174" s="39">
        <v>0</v>
      </c>
      <c r="AJ174" s="39">
        <v>0</v>
      </c>
      <c r="AK174" s="39">
        <v>0</v>
      </c>
      <c r="AL174" s="39">
        <v>1.2609999999999999</v>
      </c>
      <c r="AM174" s="39">
        <v>1.3759999999999999</v>
      </c>
      <c r="AN174" s="39">
        <v>0</v>
      </c>
      <c r="AO174" s="39">
        <v>0</v>
      </c>
      <c r="AP174" s="39">
        <v>0.311</v>
      </c>
      <c r="AQ174" s="39">
        <v>0</v>
      </c>
      <c r="AR174" s="39">
        <v>0.30599999999999999</v>
      </c>
      <c r="AS174" s="39">
        <v>0.312</v>
      </c>
      <c r="AT174" s="39">
        <v>5.9459999999999997</v>
      </c>
      <c r="AU174" s="39">
        <v>0</v>
      </c>
      <c r="AV174" s="39">
        <v>0.64500000000000002</v>
      </c>
      <c r="AW174" s="39">
        <v>0.58399999999999996</v>
      </c>
      <c r="AX174" s="39">
        <v>1.806</v>
      </c>
      <c r="AY174" s="39">
        <v>0</v>
      </c>
      <c r="AZ174" s="39">
        <v>0</v>
      </c>
      <c r="BA174" s="39">
        <v>0.63900000000000001</v>
      </c>
      <c r="BB174" s="39">
        <v>0.88600000000000001</v>
      </c>
      <c r="BC174" s="39">
        <v>0.49</v>
      </c>
      <c r="BD174" s="39">
        <v>0</v>
      </c>
      <c r="BE174" s="39">
        <v>4.3760000000000003</v>
      </c>
      <c r="BF174" s="39">
        <v>2.5529999999999999</v>
      </c>
      <c r="BG174" s="39">
        <v>1.119</v>
      </c>
      <c r="BH174" s="39">
        <v>1.5309999999999999</v>
      </c>
      <c r="BI174" s="39">
        <v>0</v>
      </c>
      <c r="BJ174" s="39">
        <v>5.6289999999999996</v>
      </c>
      <c r="BK174" s="39">
        <v>0</v>
      </c>
    </row>
    <row r="175" spans="1:63" x14ac:dyDescent="0.2">
      <c r="A175" s="30">
        <f t="shared" si="32"/>
        <v>2027</v>
      </c>
      <c r="D175" s="30">
        <f t="shared" si="33"/>
        <v>0</v>
      </c>
      <c r="E175" s="30">
        <f t="shared" si="24"/>
        <v>3</v>
      </c>
      <c r="F175" s="30">
        <f t="shared" si="25"/>
        <v>0</v>
      </c>
      <c r="G175" s="30">
        <f t="shared" si="26"/>
        <v>0</v>
      </c>
      <c r="H175" s="30">
        <f t="shared" si="27"/>
        <v>0</v>
      </c>
      <c r="I175" s="30">
        <f t="shared" si="28"/>
        <v>0</v>
      </c>
      <c r="J175" s="30">
        <f t="shared" si="29"/>
        <v>0</v>
      </c>
      <c r="K175" s="30">
        <f t="shared" si="30"/>
        <v>0</v>
      </c>
      <c r="L175" s="30">
        <f t="shared" si="31"/>
        <v>4</v>
      </c>
      <c r="M175" s="38">
        <v>46478</v>
      </c>
      <c r="N175" s="39">
        <v>0</v>
      </c>
      <c r="O175" s="39">
        <v>0.42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0.318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v>0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0</v>
      </c>
      <c r="BK175" s="39">
        <v>0.61499999999999999</v>
      </c>
    </row>
    <row r="176" spans="1:63" x14ac:dyDescent="0.2">
      <c r="A176" s="30">
        <f t="shared" si="32"/>
        <v>2027</v>
      </c>
      <c r="D176" s="30">
        <f t="shared" si="33"/>
        <v>0</v>
      </c>
      <c r="E176" s="30">
        <f t="shared" si="24"/>
        <v>10</v>
      </c>
      <c r="F176" s="30">
        <f t="shared" si="25"/>
        <v>3</v>
      </c>
      <c r="G176" s="30">
        <f t="shared" si="26"/>
        <v>0</v>
      </c>
      <c r="H176" s="30">
        <f t="shared" si="27"/>
        <v>0</v>
      </c>
      <c r="I176" s="30">
        <f t="shared" si="28"/>
        <v>0</v>
      </c>
      <c r="J176" s="30">
        <f t="shared" si="29"/>
        <v>0</v>
      </c>
      <c r="K176" s="30">
        <f t="shared" si="30"/>
        <v>0</v>
      </c>
      <c r="L176" s="30">
        <f t="shared" si="31"/>
        <v>5</v>
      </c>
      <c r="M176" s="38">
        <v>46508</v>
      </c>
      <c r="N176" s="39">
        <v>0.875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0.46600000000000003</v>
      </c>
      <c r="U176" s="39">
        <v>0</v>
      </c>
      <c r="V176" s="39">
        <v>0</v>
      </c>
      <c r="W176" s="39">
        <v>0</v>
      </c>
      <c r="X176" s="39">
        <v>0</v>
      </c>
      <c r="Y176" s="39">
        <v>1.69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0.32800000000000001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1.0920000000000001</v>
      </c>
      <c r="AO176" s="39">
        <v>0</v>
      </c>
      <c r="AP176" s="39">
        <v>0</v>
      </c>
      <c r="AQ176" s="39">
        <v>0</v>
      </c>
      <c r="AR176" s="39">
        <v>0.432</v>
      </c>
      <c r="AS176" s="39">
        <v>0</v>
      </c>
      <c r="AT176" s="39">
        <v>0</v>
      </c>
      <c r="AU176" s="39">
        <v>7.6999999999999999E-2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1.214</v>
      </c>
      <c r="BD176" s="39">
        <v>0</v>
      </c>
      <c r="BE176" s="39">
        <v>0.63700000000000001</v>
      </c>
      <c r="BF176" s="39">
        <v>0</v>
      </c>
      <c r="BG176" s="39">
        <v>0.374</v>
      </c>
      <c r="BH176" s="39">
        <v>0</v>
      </c>
      <c r="BI176" s="39">
        <v>0</v>
      </c>
      <c r="BJ176" s="39">
        <v>0</v>
      </c>
      <c r="BK176" s="39">
        <v>0</v>
      </c>
    </row>
    <row r="177" spans="1:63" x14ac:dyDescent="0.2">
      <c r="A177" s="30">
        <f t="shared" si="32"/>
        <v>2027</v>
      </c>
      <c r="D177" s="30">
        <f t="shared" si="33"/>
        <v>0</v>
      </c>
      <c r="E177" s="30">
        <f t="shared" si="24"/>
        <v>24</v>
      </c>
      <c r="F177" s="30">
        <f t="shared" si="25"/>
        <v>8</v>
      </c>
      <c r="G177" s="30">
        <f t="shared" si="26"/>
        <v>0</v>
      </c>
      <c r="H177" s="30">
        <f t="shared" si="27"/>
        <v>0</v>
      </c>
      <c r="I177" s="30">
        <f t="shared" si="28"/>
        <v>0</v>
      </c>
      <c r="J177" s="30">
        <f t="shared" si="29"/>
        <v>0</v>
      </c>
      <c r="K177" s="30">
        <f t="shared" si="30"/>
        <v>0</v>
      </c>
      <c r="L177" s="30">
        <f t="shared" si="31"/>
        <v>6</v>
      </c>
      <c r="M177" s="38">
        <v>46539</v>
      </c>
      <c r="N177" s="39">
        <v>0</v>
      </c>
      <c r="O177" s="39">
        <v>3.1110000000000002</v>
      </c>
      <c r="P177" s="39">
        <v>0</v>
      </c>
      <c r="Q177" s="39">
        <v>0</v>
      </c>
      <c r="R177" s="39">
        <v>1.2110000000000001</v>
      </c>
      <c r="S177" s="39">
        <v>0</v>
      </c>
      <c r="T177" s="39">
        <v>0.54300000000000004</v>
      </c>
      <c r="U177" s="39">
        <v>0</v>
      </c>
      <c r="V177" s="39">
        <v>0</v>
      </c>
      <c r="W177" s="39">
        <v>0</v>
      </c>
      <c r="X177" s="39">
        <v>1.4790000000000001</v>
      </c>
      <c r="Y177" s="39">
        <v>0.44</v>
      </c>
      <c r="Z177" s="39">
        <v>0</v>
      </c>
      <c r="AA177" s="39">
        <v>1.4630000000000001</v>
      </c>
      <c r="AB177" s="39">
        <v>0.52800000000000002</v>
      </c>
      <c r="AC177" s="39">
        <v>0.72899999999999998</v>
      </c>
      <c r="AD177" s="39">
        <v>0.312</v>
      </c>
      <c r="AE177" s="39">
        <v>0</v>
      </c>
      <c r="AF177" s="39">
        <v>0.70799999999999996</v>
      </c>
      <c r="AG177" s="39">
        <v>0</v>
      </c>
      <c r="AH177" s="39">
        <v>1.448</v>
      </c>
      <c r="AI177" s="39">
        <v>0</v>
      </c>
      <c r="AJ177" s="39">
        <v>0</v>
      </c>
      <c r="AK177" s="39">
        <v>0</v>
      </c>
      <c r="AL177" s="39">
        <v>0.106</v>
      </c>
      <c r="AM177" s="39">
        <v>0.48499999999999999</v>
      </c>
      <c r="AN177" s="39">
        <v>0</v>
      </c>
      <c r="AO177" s="39">
        <v>0.67300000000000004</v>
      </c>
      <c r="AP177" s="39">
        <v>0.72699999999999998</v>
      </c>
      <c r="AQ177" s="39">
        <v>0</v>
      </c>
      <c r="AR177" s="39">
        <v>0</v>
      </c>
      <c r="AS177" s="39">
        <v>0</v>
      </c>
      <c r="AT177" s="39">
        <v>0</v>
      </c>
      <c r="AU177" s="39">
        <v>1.631</v>
      </c>
      <c r="AV177" s="39">
        <v>0</v>
      </c>
      <c r="AW177" s="39">
        <v>0.70599999999999996</v>
      </c>
      <c r="AX177" s="39">
        <v>0</v>
      </c>
      <c r="AY177" s="39">
        <v>0.74299999999999999</v>
      </c>
      <c r="AZ177" s="39">
        <v>0.45</v>
      </c>
      <c r="BA177" s="39">
        <v>0.21</v>
      </c>
      <c r="BB177" s="39">
        <v>0.99</v>
      </c>
      <c r="BC177" s="39">
        <v>0.78700000000000003</v>
      </c>
      <c r="BD177" s="39">
        <v>0</v>
      </c>
      <c r="BE177" s="39">
        <v>1.5680000000000001</v>
      </c>
      <c r="BF177" s="39">
        <v>0</v>
      </c>
      <c r="BG177" s="39">
        <v>0</v>
      </c>
      <c r="BH177" s="39">
        <v>0</v>
      </c>
      <c r="BI177" s="39">
        <v>0</v>
      </c>
      <c r="BJ177" s="39">
        <v>1.2809999999999999</v>
      </c>
      <c r="BK177" s="39">
        <v>0</v>
      </c>
    </row>
    <row r="178" spans="1:63" x14ac:dyDescent="0.2">
      <c r="A178" s="30">
        <f t="shared" si="32"/>
        <v>2027</v>
      </c>
      <c r="D178" s="30">
        <f t="shared" si="33"/>
        <v>24</v>
      </c>
      <c r="E178" s="30">
        <f t="shared" si="24"/>
        <v>50</v>
      </c>
      <c r="F178" s="30">
        <f t="shared" si="25"/>
        <v>50</v>
      </c>
      <c r="G178" s="30">
        <f t="shared" si="26"/>
        <v>41</v>
      </c>
      <c r="H178" s="30">
        <f t="shared" si="27"/>
        <v>3</v>
      </c>
      <c r="I178" s="30">
        <f t="shared" si="28"/>
        <v>0</v>
      </c>
      <c r="J178" s="30">
        <f t="shared" si="29"/>
        <v>0</v>
      </c>
      <c r="K178" s="30">
        <f t="shared" si="30"/>
        <v>0</v>
      </c>
      <c r="L178" s="30">
        <f t="shared" si="31"/>
        <v>7</v>
      </c>
      <c r="M178" s="38">
        <v>46569</v>
      </c>
      <c r="N178" s="39">
        <v>10.231</v>
      </c>
      <c r="O178" s="39">
        <v>37.526000000000003</v>
      </c>
      <c r="P178" s="39">
        <v>17.556999999999999</v>
      </c>
      <c r="Q178" s="39">
        <v>32.003</v>
      </c>
      <c r="R178" s="39">
        <v>42.076999999999998</v>
      </c>
      <c r="S178" s="39">
        <v>11.884</v>
      </c>
      <c r="T178" s="39">
        <v>15.302</v>
      </c>
      <c r="U178" s="39">
        <v>32.787999999999997</v>
      </c>
      <c r="V178" s="39">
        <v>9.5530000000000008</v>
      </c>
      <c r="W178" s="39">
        <v>41.37</v>
      </c>
      <c r="X178" s="39">
        <v>31.617000000000001</v>
      </c>
      <c r="Y178" s="39">
        <v>17.53</v>
      </c>
      <c r="Z178" s="39">
        <v>13.364000000000001</v>
      </c>
      <c r="AA178" s="39">
        <v>31.92</v>
      </c>
      <c r="AB178" s="39">
        <v>5.8789999999999996</v>
      </c>
      <c r="AC178" s="39">
        <v>46.582999999999998</v>
      </c>
      <c r="AD178" s="39">
        <v>31.033000000000001</v>
      </c>
      <c r="AE178" s="39">
        <v>16.57</v>
      </c>
      <c r="AF178" s="39">
        <v>25.532</v>
      </c>
      <c r="AG178" s="39">
        <v>20.602</v>
      </c>
      <c r="AH178" s="39">
        <v>9.3520000000000003</v>
      </c>
      <c r="AI178" s="39">
        <v>42.969000000000001</v>
      </c>
      <c r="AJ178" s="39">
        <v>21.561</v>
      </c>
      <c r="AK178" s="39">
        <v>22.641999999999999</v>
      </c>
      <c r="AL178" s="39">
        <v>27.664000000000001</v>
      </c>
      <c r="AM178" s="39">
        <v>20.285</v>
      </c>
      <c r="AN178" s="39">
        <v>8.0449999999999999</v>
      </c>
      <c r="AO178" s="39">
        <v>43.201000000000001</v>
      </c>
      <c r="AP178" s="39">
        <v>7.8719999999999999</v>
      </c>
      <c r="AQ178" s="39">
        <v>43.459000000000003</v>
      </c>
      <c r="AR178" s="39">
        <v>43.389000000000003</v>
      </c>
      <c r="AS178" s="39">
        <v>8.8740000000000006</v>
      </c>
      <c r="AT178" s="39">
        <v>19.541</v>
      </c>
      <c r="AU178" s="39">
        <v>25.643000000000001</v>
      </c>
      <c r="AV178" s="39">
        <v>2.8140000000000001</v>
      </c>
      <c r="AW178" s="39">
        <v>57.887999999999998</v>
      </c>
      <c r="AX178" s="39">
        <v>78.022000000000006</v>
      </c>
      <c r="AY178" s="39">
        <v>2.9550000000000001</v>
      </c>
      <c r="AZ178" s="39">
        <v>39.356999999999999</v>
      </c>
      <c r="BA178" s="39">
        <v>11.257999999999999</v>
      </c>
      <c r="BB178" s="39">
        <v>37.046999999999997</v>
      </c>
      <c r="BC178" s="39">
        <v>13.105</v>
      </c>
      <c r="BD178" s="39">
        <v>18.658999999999999</v>
      </c>
      <c r="BE178" s="39">
        <v>28.946999999999999</v>
      </c>
      <c r="BF178" s="39">
        <v>14.382999999999999</v>
      </c>
      <c r="BG178" s="39">
        <v>34.488</v>
      </c>
      <c r="BH178" s="39">
        <v>1.48</v>
      </c>
      <c r="BI178" s="39">
        <v>64.137</v>
      </c>
      <c r="BJ178" s="39">
        <v>34.494</v>
      </c>
      <c r="BK178" s="39">
        <v>14.651999999999999</v>
      </c>
    </row>
    <row r="179" spans="1:63" x14ac:dyDescent="0.2">
      <c r="A179" s="30">
        <f t="shared" si="32"/>
        <v>2027</v>
      </c>
      <c r="D179" s="30">
        <f t="shared" si="33"/>
        <v>0</v>
      </c>
      <c r="E179" s="30">
        <f t="shared" si="24"/>
        <v>50</v>
      </c>
      <c r="F179" s="30">
        <f t="shared" si="25"/>
        <v>48</v>
      </c>
      <c r="G179" s="30">
        <f t="shared" si="26"/>
        <v>4</v>
      </c>
      <c r="H179" s="30">
        <f t="shared" si="27"/>
        <v>0</v>
      </c>
      <c r="I179" s="30">
        <f t="shared" si="28"/>
        <v>0</v>
      </c>
      <c r="J179" s="30">
        <f t="shared" si="29"/>
        <v>0</v>
      </c>
      <c r="K179" s="30">
        <f t="shared" si="30"/>
        <v>0</v>
      </c>
      <c r="L179" s="30">
        <f t="shared" si="31"/>
        <v>8</v>
      </c>
      <c r="M179" s="38">
        <v>46600</v>
      </c>
      <c r="N179" s="39">
        <v>1.4359999999999999</v>
      </c>
      <c r="O179" s="39">
        <v>2.6480000000000001</v>
      </c>
      <c r="P179" s="39">
        <v>3.2629999999999999</v>
      </c>
      <c r="Q179" s="39">
        <v>8.3239999999999998</v>
      </c>
      <c r="R179" s="39">
        <v>4.2009999999999996</v>
      </c>
      <c r="S179" s="39">
        <v>0.374</v>
      </c>
      <c r="T179" s="39">
        <v>1.637</v>
      </c>
      <c r="U179" s="39">
        <v>3.6949999999999998</v>
      </c>
      <c r="V179" s="39">
        <v>3.423</v>
      </c>
      <c r="W179" s="39">
        <v>3.3820000000000001</v>
      </c>
      <c r="X179" s="39">
        <v>3.258</v>
      </c>
      <c r="Y179" s="39">
        <v>1.4159999999999999</v>
      </c>
      <c r="Z179" s="39">
        <v>3.9940000000000002</v>
      </c>
      <c r="AA179" s="39">
        <v>3.92</v>
      </c>
      <c r="AB179" s="39">
        <v>1.0999999999999999E-2</v>
      </c>
      <c r="AC179" s="39">
        <v>4.84</v>
      </c>
      <c r="AD179" s="39">
        <v>1.506</v>
      </c>
      <c r="AE179" s="39">
        <v>4.9669999999999996</v>
      </c>
      <c r="AF179" s="39">
        <v>2.0779999999999998</v>
      </c>
      <c r="AG179" s="39">
        <v>1.7370000000000001</v>
      </c>
      <c r="AH179" s="39">
        <v>23.937000000000001</v>
      </c>
      <c r="AI179" s="39">
        <v>2.2240000000000002</v>
      </c>
      <c r="AJ179" s="39">
        <v>2.5760000000000001</v>
      </c>
      <c r="AK179" s="39">
        <v>6.1539999999999999</v>
      </c>
      <c r="AL179" s="39">
        <v>2.327</v>
      </c>
      <c r="AM179" s="39">
        <v>3.6970000000000001</v>
      </c>
      <c r="AN179" s="39">
        <v>5.24</v>
      </c>
      <c r="AO179" s="39">
        <v>2.8260000000000001</v>
      </c>
      <c r="AP179" s="39">
        <v>3.8690000000000002</v>
      </c>
      <c r="AQ179" s="39">
        <v>3.1059999999999999</v>
      </c>
      <c r="AR179" s="39">
        <v>1.52</v>
      </c>
      <c r="AS179" s="39">
        <v>3.923</v>
      </c>
      <c r="AT179" s="39">
        <v>2.7480000000000002</v>
      </c>
      <c r="AU179" s="39">
        <v>14.462999999999999</v>
      </c>
      <c r="AV179" s="39">
        <v>7.96</v>
      </c>
      <c r="AW179" s="39">
        <v>2.2050000000000001</v>
      </c>
      <c r="AX179" s="39">
        <v>2.625</v>
      </c>
      <c r="AY179" s="39">
        <v>3.0070000000000001</v>
      </c>
      <c r="AZ179" s="39">
        <v>10.451000000000001</v>
      </c>
      <c r="BA179" s="39">
        <v>1.141</v>
      </c>
      <c r="BB179" s="39">
        <v>7.0030000000000001</v>
      </c>
      <c r="BC179" s="39">
        <v>1.048</v>
      </c>
      <c r="BD179" s="39">
        <v>1.3460000000000001</v>
      </c>
      <c r="BE179" s="39">
        <v>4.2750000000000004</v>
      </c>
      <c r="BF179" s="39">
        <v>4.3869999999999996</v>
      </c>
      <c r="BG179" s="39">
        <v>2.3079999999999998</v>
      </c>
      <c r="BH179" s="39">
        <v>20.119</v>
      </c>
      <c r="BI179" s="39">
        <v>2.2789999999999999</v>
      </c>
      <c r="BJ179" s="39">
        <v>2.1819999999999999</v>
      </c>
      <c r="BK179" s="39">
        <v>6.68</v>
      </c>
    </row>
    <row r="180" spans="1:63" x14ac:dyDescent="0.2">
      <c r="A180" s="30">
        <f t="shared" si="32"/>
        <v>2027</v>
      </c>
      <c r="D180" s="30">
        <f t="shared" si="33"/>
        <v>4</v>
      </c>
      <c r="E180" s="30">
        <f t="shared" si="24"/>
        <v>50</v>
      </c>
      <c r="F180" s="30">
        <f t="shared" si="25"/>
        <v>48</v>
      </c>
      <c r="G180" s="30">
        <f t="shared" si="26"/>
        <v>20</v>
      </c>
      <c r="H180" s="30">
        <f t="shared" si="27"/>
        <v>1</v>
      </c>
      <c r="I180" s="30">
        <f t="shared" si="28"/>
        <v>0</v>
      </c>
      <c r="J180" s="30">
        <f t="shared" si="29"/>
        <v>0</v>
      </c>
      <c r="K180" s="30">
        <f t="shared" si="30"/>
        <v>0</v>
      </c>
      <c r="L180" s="30">
        <f t="shared" si="31"/>
        <v>9</v>
      </c>
      <c r="M180" s="38">
        <v>46631</v>
      </c>
      <c r="N180" s="39">
        <v>3.0139999999999998</v>
      </c>
      <c r="O180" s="39">
        <v>13.933999999999999</v>
      </c>
      <c r="P180" s="39">
        <v>14.875</v>
      </c>
      <c r="Q180" s="39">
        <v>4.7220000000000004</v>
      </c>
      <c r="R180" s="39">
        <v>0.159</v>
      </c>
      <c r="S180" s="39">
        <v>23.681000000000001</v>
      </c>
      <c r="T180" s="39">
        <v>8.6039999999999992</v>
      </c>
      <c r="U180" s="39">
        <v>41.594999999999999</v>
      </c>
      <c r="V180" s="39">
        <v>9.2360000000000007</v>
      </c>
      <c r="W180" s="39">
        <v>4.6680000000000001</v>
      </c>
      <c r="X180" s="39">
        <v>1.5489999999999999</v>
      </c>
      <c r="Y180" s="39">
        <v>24.538</v>
      </c>
      <c r="Z180" s="39">
        <v>4.57</v>
      </c>
      <c r="AA180" s="39">
        <v>17.123999999999999</v>
      </c>
      <c r="AB180" s="39">
        <v>23.402999999999999</v>
      </c>
      <c r="AC180" s="39">
        <v>2.36</v>
      </c>
      <c r="AD180" s="39">
        <v>5.4710000000000001</v>
      </c>
      <c r="AE180" s="39">
        <v>15.646000000000001</v>
      </c>
      <c r="AF180" s="39">
        <v>2.1720000000000002</v>
      </c>
      <c r="AG180" s="39">
        <v>14.739000000000001</v>
      </c>
      <c r="AH180" s="39">
        <v>3.8730000000000002</v>
      </c>
      <c r="AI180" s="39">
        <v>5.2249999999999996</v>
      </c>
      <c r="AJ180" s="39">
        <v>12.920999999999999</v>
      </c>
      <c r="AK180" s="39">
        <v>2.2970000000000002</v>
      </c>
      <c r="AL180" s="39">
        <v>15.609</v>
      </c>
      <c r="AM180" s="39">
        <v>4.8040000000000003</v>
      </c>
      <c r="AN180" s="39">
        <v>29.593</v>
      </c>
      <c r="AO180" s="39">
        <v>3.9369999999999998</v>
      </c>
      <c r="AP180" s="39">
        <v>11.193</v>
      </c>
      <c r="AQ180" s="39">
        <v>3.4609999999999999</v>
      </c>
      <c r="AR180" s="39">
        <v>7.95</v>
      </c>
      <c r="AS180" s="39">
        <v>9.4030000000000005</v>
      </c>
      <c r="AT180" s="39">
        <v>3.3780000000000001</v>
      </c>
      <c r="AU180" s="39">
        <v>10.644</v>
      </c>
      <c r="AV180" s="39">
        <v>6.3109999999999999</v>
      </c>
      <c r="AW180" s="39">
        <v>4.048</v>
      </c>
      <c r="AX180" s="39">
        <v>19.14</v>
      </c>
      <c r="AY180" s="39">
        <v>1.016</v>
      </c>
      <c r="AZ180" s="39">
        <v>17.812000000000001</v>
      </c>
      <c r="BA180" s="39">
        <v>4.4169999999999998</v>
      </c>
      <c r="BB180" s="39">
        <v>2.1970000000000001</v>
      </c>
      <c r="BC180" s="39">
        <v>31.66</v>
      </c>
      <c r="BD180" s="39">
        <v>6.0469999999999997</v>
      </c>
      <c r="BE180" s="39">
        <v>6.2320000000000002</v>
      </c>
      <c r="BF180" s="39">
        <v>0.41499999999999998</v>
      </c>
      <c r="BG180" s="39">
        <v>19.722999999999999</v>
      </c>
      <c r="BH180" s="39">
        <v>3.254</v>
      </c>
      <c r="BI180" s="39">
        <v>53.688000000000002</v>
      </c>
      <c r="BJ180" s="39">
        <v>3.1070000000000002</v>
      </c>
      <c r="BK180" s="39">
        <v>12.308999999999999</v>
      </c>
    </row>
    <row r="181" spans="1:63" x14ac:dyDescent="0.2">
      <c r="A181" s="30">
        <f t="shared" si="32"/>
        <v>2027</v>
      </c>
      <c r="D181" s="30">
        <f t="shared" si="33"/>
        <v>3</v>
      </c>
      <c r="E181" s="30">
        <f t="shared" si="24"/>
        <v>45</v>
      </c>
      <c r="F181" s="30">
        <f t="shared" si="25"/>
        <v>35</v>
      </c>
      <c r="G181" s="30">
        <f t="shared" si="26"/>
        <v>7</v>
      </c>
      <c r="H181" s="30">
        <f t="shared" si="27"/>
        <v>1</v>
      </c>
      <c r="I181" s="30">
        <f t="shared" si="28"/>
        <v>0</v>
      </c>
      <c r="J181" s="30">
        <f t="shared" si="29"/>
        <v>0</v>
      </c>
      <c r="K181" s="30">
        <f t="shared" si="30"/>
        <v>0</v>
      </c>
      <c r="L181" s="30">
        <f t="shared" si="31"/>
        <v>10</v>
      </c>
      <c r="M181" s="38">
        <v>46661</v>
      </c>
      <c r="N181" s="39">
        <v>1.6870000000000001</v>
      </c>
      <c r="O181" s="39">
        <v>4.4560000000000004</v>
      </c>
      <c r="P181" s="39">
        <v>1.4330000000000001</v>
      </c>
      <c r="Q181" s="39">
        <v>7.7990000000000004</v>
      </c>
      <c r="R181" s="39">
        <v>0.95199999999999996</v>
      </c>
      <c r="S181" s="39">
        <v>5.6529999999999996</v>
      </c>
      <c r="T181" s="39">
        <v>0</v>
      </c>
      <c r="U181" s="39">
        <v>61.009</v>
      </c>
      <c r="V181" s="39">
        <v>0.45800000000000002</v>
      </c>
      <c r="W181" s="39">
        <v>1.6639999999999999</v>
      </c>
      <c r="X181" s="39">
        <v>1.2310000000000001</v>
      </c>
      <c r="Y181" s="39">
        <v>1.8009999999999999</v>
      </c>
      <c r="Z181" s="39">
        <v>4.9279999999999999</v>
      </c>
      <c r="AA181" s="39">
        <v>1.242</v>
      </c>
      <c r="AB181" s="39">
        <v>5.3250000000000002</v>
      </c>
      <c r="AC181" s="39">
        <v>1.3420000000000001</v>
      </c>
      <c r="AD181" s="39">
        <v>20.207999999999998</v>
      </c>
      <c r="AE181" s="39">
        <v>2.9950000000000001</v>
      </c>
      <c r="AF181" s="39">
        <v>0.88400000000000001</v>
      </c>
      <c r="AG181" s="39">
        <v>1.159</v>
      </c>
      <c r="AH181" s="39">
        <v>10.946999999999999</v>
      </c>
      <c r="AI181" s="39">
        <v>0.08</v>
      </c>
      <c r="AJ181" s="39">
        <v>5.4660000000000002</v>
      </c>
      <c r="AK181" s="39">
        <v>0.62</v>
      </c>
      <c r="AL181" s="39">
        <v>1.3560000000000001</v>
      </c>
      <c r="AM181" s="39">
        <v>0.26200000000000001</v>
      </c>
      <c r="AN181" s="39">
        <v>27.552</v>
      </c>
      <c r="AO181" s="39">
        <v>0.97899999999999998</v>
      </c>
      <c r="AP181" s="39">
        <v>0.83599999999999997</v>
      </c>
      <c r="AQ181" s="39">
        <v>5.5990000000000002</v>
      </c>
      <c r="AR181" s="39">
        <v>21.745999999999999</v>
      </c>
      <c r="AS181" s="39">
        <v>0</v>
      </c>
      <c r="AT181" s="39">
        <v>1.1990000000000001</v>
      </c>
      <c r="AU181" s="39">
        <v>3.7429999999999999</v>
      </c>
      <c r="AV181" s="39">
        <v>0</v>
      </c>
      <c r="AW181" s="39">
        <v>13.007999999999999</v>
      </c>
      <c r="AX181" s="39">
        <v>0.45200000000000001</v>
      </c>
      <c r="AY181" s="39">
        <v>4.6100000000000003</v>
      </c>
      <c r="AZ181" s="39">
        <v>2.8250000000000002</v>
      </c>
      <c r="BA181" s="39">
        <v>1.913</v>
      </c>
      <c r="BB181" s="39">
        <v>3.8420000000000001</v>
      </c>
      <c r="BC181" s="39">
        <v>0.95199999999999996</v>
      </c>
      <c r="BD181" s="39">
        <v>4.8159999999999998</v>
      </c>
      <c r="BE181" s="39">
        <v>1.7090000000000001</v>
      </c>
      <c r="BF181" s="39">
        <v>31.007999999999999</v>
      </c>
      <c r="BG181" s="39">
        <v>0</v>
      </c>
      <c r="BH181" s="39">
        <v>0</v>
      </c>
      <c r="BI181" s="39">
        <v>6.4980000000000002</v>
      </c>
      <c r="BJ181" s="39">
        <v>1.095</v>
      </c>
      <c r="BK181" s="39">
        <v>2.2839999999999998</v>
      </c>
    </row>
    <row r="182" spans="1:63" x14ac:dyDescent="0.2">
      <c r="A182" s="30">
        <f t="shared" si="32"/>
        <v>2027</v>
      </c>
      <c r="D182" s="30">
        <f t="shared" si="33"/>
        <v>0</v>
      </c>
      <c r="E182" s="30">
        <f t="shared" si="24"/>
        <v>8</v>
      </c>
      <c r="F182" s="30">
        <f t="shared" si="25"/>
        <v>4</v>
      </c>
      <c r="G182" s="30">
        <f t="shared" si="26"/>
        <v>0</v>
      </c>
      <c r="H182" s="30">
        <f t="shared" si="27"/>
        <v>0</v>
      </c>
      <c r="I182" s="30">
        <f t="shared" si="28"/>
        <v>0</v>
      </c>
      <c r="J182" s="30">
        <f t="shared" si="29"/>
        <v>0</v>
      </c>
      <c r="K182" s="30">
        <f t="shared" si="30"/>
        <v>0</v>
      </c>
      <c r="L182" s="30">
        <f t="shared" si="31"/>
        <v>11</v>
      </c>
      <c r="M182" s="38">
        <v>46692</v>
      </c>
      <c r="N182" s="39">
        <v>0</v>
      </c>
      <c r="O182" s="39">
        <v>0.40200000000000002</v>
      </c>
      <c r="P182" s="39">
        <v>0</v>
      </c>
      <c r="Q182" s="39">
        <v>0</v>
      </c>
      <c r="R182" s="39">
        <v>0</v>
      </c>
      <c r="S182" s="39">
        <v>0</v>
      </c>
      <c r="T182" s="39">
        <v>2.4609999999999999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3.1480000000000001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3.1E-2</v>
      </c>
      <c r="AM182" s="39">
        <v>0</v>
      </c>
      <c r="AN182" s="39">
        <v>0</v>
      </c>
      <c r="AO182" s="39">
        <v>0</v>
      </c>
      <c r="AP182" s="39">
        <v>0</v>
      </c>
      <c r="AQ182" s="39">
        <v>0</v>
      </c>
      <c r="AR182" s="39">
        <v>2.4670000000000001</v>
      </c>
      <c r="AS182" s="39">
        <v>0</v>
      </c>
      <c r="AT182" s="39">
        <v>1.016</v>
      </c>
      <c r="AU182" s="39">
        <v>0</v>
      </c>
      <c r="AV182" s="39">
        <v>0</v>
      </c>
      <c r="AW182" s="39">
        <v>0</v>
      </c>
      <c r="AX182" s="39">
        <v>0</v>
      </c>
      <c r="AY182" s="39">
        <v>0</v>
      </c>
      <c r="AZ182" s="39">
        <v>0</v>
      </c>
      <c r="BA182" s="39">
        <v>0</v>
      </c>
      <c r="BB182" s="39">
        <v>0</v>
      </c>
      <c r="BC182" s="39">
        <v>0</v>
      </c>
      <c r="BD182" s="39">
        <v>0</v>
      </c>
      <c r="BE182" s="39">
        <v>0</v>
      </c>
      <c r="BF182" s="39">
        <v>2.4E-2</v>
      </c>
      <c r="BG182" s="39">
        <v>0</v>
      </c>
      <c r="BH182" s="39">
        <v>0.63600000000000001</v>
      </c>
      <c r="BI182" s="39">
        <v>0</v>
      </c>
      <c r="BJ182" s="39">
        <v>0</v>
      </c>
      <c r="BK182" s="39">
        <v>0</v>
      </c>
    </row>
    <row r="183" spans="1:63" x14ac:dyDescent="0.2">
      <c r="A183" s="30">
        <f t="shared" si="32"/>
        <v>2027</v>
      </c>
      <c r="D183" s="30">
        <f t="shared" si="33"/>
        <v>3</v>
      </c>
      <c r="E183" s="30">
        <f t="shared" si="24"/>
        <v>44</v>
      </c>
      <c r="F183" s="30">
        <f t="shared" si="25"/>
        <v>37</v>
      </c>
      <c r="G183" s="30">
        <f t="shared" si="26"/>
        <v>10</v>
      </c>
      <c r="H183" s="30">
        <f t="shared" si="27"/>
        <v>0</v>
      </c>
      <c r="I183" s="30">
        <f t="shared" si="28"/>
        <v>0</v>
      </c>
      <c r="J183" s="30">
        <f t="shared" si="29"/>
        <v>0</v>
      </c>
      <c r="K183" s="30">
        <f t="shared" si="30"/>
        <v>0</v>
      </c>
      <c r="L183" s="30">
        <f t="shared" si="31"/>
        <v>12</v>
      </c>
      <c r="M183" s="38">
        <v>46722</v>
      </c>
      <c r="N183" s="39">
        <v>1.071</v>
      </c>
      <c r="O183" s="39">
        <v>5.1059999999999999</v>
      </c>
      <c r="P183" s="39">
        <v>0</v>
      </c>
      <c r="Q183" s="39">
        <v>18.503</v>
      </c>
      <c r="R183" s="39">
        <v>0.126</v>
      </c>
      <c r="S183" s="39">
        <v>7.6680000000000001</v>
      </c>
      <c r="T183" s="39">
        <v>0</v>
      </c>
      <c r="U183" s="39">
        <v>26.896999999999998</v>
      </c>
      <c r="V183" s="39">
        <v>4.5220000000000002</v>
      </c>
      <c r="W183" s="39">
        <v>2.94</v>
      </c>
      <c r="X183" s="39">
        <v>1.2090000000000001</v>
      </c>
      <c r="Y183" s="39">
        <v>8.7639999999999993</v>
      </c>
      <c r="Z183" s="39">
        <v>0.59899999999999998</v>
      </c>
      <c r="AA183" s="39">
        <v>9.9529999999999994</v>
      </c>
      <c r="AB183" s="39">
        <v>1.696</v>
      </c>
      <c r="AC183" s="39">
        <v>5.149</v>
      </c>
      <c r="AD183" s="39">
        <v>9.49</v>
      </c>
      <c r="AE183" s="39">
        <v>0</v>
      </c>
      <c r="AF183" s="39">
        <v>12.414999999999999</v>
      </c>
      <c r="AG183" s="39">
        <v>0.05</v>
      </c>
      <c r="AH183" s="39">
        <v>6.9619999999999997</v>
      </c>
      <c r="AI183" s="39">
        <v>2.2650000000000001</v>
      </c>
      <c r="AJ183" s="39">
        <v>2.1019999999999999</v>
      </c>
      <c r="AK183" s="39">
        <v>3.2040000000000002</v>
      </c>
      <c r="AL183" s="39">
        <v>27.192</v>
      </c>
      <c r="AM183" s="39">
        <v>0</v>
      </c>
      <c r="AN183" s="39">
        <v>8.2390000000000008</v>
      </c>
      <c r="AO183" s="39">
        <v>4.7549999999999999</v>
      </c>
      <c r="AP183" s="39">
        <v>3.335</v>
      </c>
      <c r="AQ183" s="39">
        <v>2.3380000000000001</v>
      </c>
      <c r="AR183" s="39">
        <v>22.841000000000001</v>
      </c>
      <c r="AS183" s="39">
        <v>0</v>
      </c>
      <c r="AT183" s="39">
        <v>10.122</v>
      </c>
      <c r="AU183" s="39">
        <v>0.61199999999999999</v>
      </c>
      <c r="AV183" s="39">
        <v>3.879</v>
      </c>
      <c r="AW183" s="39">
        <v>5.0220000000000002</v>
      </c>
      <c r="AX183" s="39">
        <v>12.795999999999999</v>
      </c>
      <c r="AY183" s="39">
        <v>1.7000000000000001E-2</v>
      </c>
      <c r="AZ183" s="39">
        <v>2.077</v>
      </c>
      <c r="BA183" s="39">
        <v>3.64</v>
      </c>
      <c r="BB183" s="39">
        <v>4.9349999999999996</v>
      </c>
      <c r="BC183" s="39">
        <v>6.7249999999999996</v>
      </c>
      <c r="BD183" s="39">
        <v>3.9E-2</v>
      </c>
      <c r="BE183" s="39">
        <v>17.033999999999999</v>
      </c>
      <c r="BF183" s="39">
        <v>0.125</v>
      </c>
      <c r="BG183" s="39">
        <v>14.583</v>
      </c>
      <c r="BH183" s="39">
        <v>34.628</v>
      </c>
      <c r="BI183" s="39">
        <v>0</v>
      </c>
      <c r="BJ183" s="39">
        <v>7.8360000000000003</v>
      </c>
      <c r="BK183" s="39">
        <v>2.5329999999999999</v>
      </c>
    </row>
    <row r="184" spans="1:63" x14ac:dyDescent="0.2">
      <c r="A184" s="30">
        <f t="shared" si="32"/>
        <v>2028</v>
      </c>
      <c r="D184" s="30">
        <f t="shared" si="33"/>
        <v>2</v>
      </c>
      <c r="E184" s="30">
        <f t="shared" si="24"/>
        <v>42</v>
      </c>
      <c r="F184" s="30">
        <f t="shared" si="25"/>
        <v>38</v>
      </c>
      <c r="G184" s="30">
        <f t="shared" si="26"/>
        <v>16</v>
      </c>
      <c r="H184" s="30">
        <f t="shared" si="27"/>
        <v>0</v>
      </c>
      <c r="I184" s="30">
        <f t="shared" si="28"/>
        <v>0</v>
      </c>
      <c r="J184" s="30">
        <f t="shared" si="29"/>
        <v>0</v>
      </c>
      <c r="K184" s="30">
        <f t="shared" si="30"/>
        <v>0</v>
      </c>
      <c r="L184" s="30">
        <f t="shared" si="31"/>
        <v>1</v>
      </c>
      <c r="M184" s="38">
        <v>46753</v>
      </c>
      <c r="N184" s="39">
        <v>15.856999999999999</v>
      </c>
      <c r="O184" s="39">
        <v>1.0469999999999999</v>
      </c>
      <c r="P184" s="39">
        <v>5.907</v>
      </c>
      <c r="Q184" s="39">
        <v>2.5569999999999999</v>
      </c>
      <c r="R184" s="39">
        <v>25.268999999999998</v>
      </c>
      <c r="S184" s="39">
        <v>0</v>
      </c>
      <c r="T184" s="39">
        <v>6.173</v>
      </c>
      <c r="U184" s="39">
        <v>5.75</v>
      </c>
      <c r="V184" s="39">
        <v>1.635</v>
      </c>
      <c r="W184" s="39">
        <v>12.542</v>
      </c>
      <c r="X184" s="39">
        <v>3.47</v>
      </c>
      <c r="Y184" s="39">
        <v>2.3639999999999999</v>
      </c>
      <c r="Z184" s="39">
        <v>24.103999999999999</v>
      </c>
      <c r="AA184" s="39">
        <v>0</v>
      </c>
      <c r="AB184" s="39">
        <v>5.3970000000000002</v>
      </c>
      <c r="AC184" s="39">
        <v>22.257999999999999</v>
      </c>
      <c r="AD184" s="39">
        <v>21.645</v>
      </c>
      <c r="AE184" s="39">
        <v>1.7829999999999999</v>
      </c>
      <c r="AF184" s="39">
        <v>3.831</v>
      </c>
      <c r="AG184" s="39">
        <v>2.2010000000000001</v>
      </c>
      <c r="AH184" s="39">
        <v>24.468</v>
      </c>
      <c r="AI184" s="39">
        <v>0</v>
      </c>
      <c r="AJ184" s="39">
        <v>4.1630000000000003</v>
      </c>
      <c r="AK184" s="39">
        <v>0.53300000000000003</v>
      </c>
      <c r="AL184" s="39">
        <v>3.883</v>
      </c>
      <c r="AM184" s="39">
        <v>2.173</v>
      </c>
      <c r="AN184" s="39">
        <v>8.5039999999999996</v>
      </c>
      <c r="AO184" s="39">
        <v>4.4569999999999999</v>
      </c>
      <c r="AP184" s="39">
        <v>5.0229999999999997</v>
      </c>
      <c r="AQ184" s="39">
        <v>0.21</v>
      </c>
      <c r="AR184" s="39">
        <v>0</v>
      </c>
      <c r="AS184" s="39">
        <v>14.35</v>
      </c>
      <c r="AT184" s="39">
        <v>3.4980000000000002</v>
      </c>
      <c r="AU184" s="39">
        <v>3.6680000000000001</v>
      </c>
      <c r="AV184" s="39">
        <v>11.353</v>
      </c>
      <c r="AW184" s="39">
        <v>0</v>
      </c>
      <c r="AX184" s="39">
        <v>11.429</v>
      </c>
      <c r="AY184" s="39">
        <v>0.68300000000000005</v>
      </c>
      <c r="AZ184" s="39">
        <v>11.778</v>
      </c>
      <c r="BA184" s="39">
        <v>6.6040000000000001</v>
      </c>
      <c r="BB184" s="39">
        <v>17.545000000000002</v>
      </c>
      <c r="BC184" s="39">
        <v>0</v>
      </c>
      <c r="BD184" s="39">
        <v>24.396999999999998</v>
      </c>
      <c r="BE184" s="39">
        <v>0.54300000000000004</v>
      </c>
      <c r="BF184" s="39">
        <v>14.02</v>
      </c>
      <c r="BG184" s="39">
        <v>0</v>
      </c>
      <c r="BH184" s="39">
        <v>1.5589999999999999</v>
      </c>
      <c r="BI184" s="39">
        <v>17.725999999999999</v>
      </c>
      <c r="BJ184" s="39">
        <v>36.054000000000002</v>
      </c>
      <c r="BK184" s="39">
        <v>0</v>
      </c>
    </row>
    <row r="185" spans="1:63" x14ac:dyDescent="0.2">
      <c r="A185" s="30">
        <f t="shared" si="32"/>
        <v>2028</v>
      </c>
      <c r="D185" s="30">
        <f t="shared" si="33"/>
        <v>0</v>
      </c>
      <c r="E185" s="30">
        <f t="shared" si="24"/>
        <v>32</v>
      </c>
      <c r="F185" s="30">
        <f t="shared" si="25"/>
        <v>19</v>
      </c>
      <c r="G185" s="30">
        <f t="shared" si="26"/>
        <v>2</v>
      </c>
      <c r="H185" s="30">
        <f t="shared" si="27"/>
        <v>0</v>
      </c>
      <c r="I185" s="30">
        <f t="shared" si="28"/>
        <v>0</v>
      </c>
      <c r="J185" s="30">
        <f t="shared" si="29"/>
        <v>0</v>
      </c>
      <c r="K185" s="30">
        <f t="shared" si="30"/>
        <v>0</v>
      </c>
      <c r="L185" s="30">
        <f t="shared" si="31"/>
        <v>2</v>
      </c>
      <c r="M185" s="38">
        <v>46784</v>
      </c>
      <c r="N185" s="39">
        <v>0.67100000000000004</v>
      </c>
      <c r="O185" s="39">
        <v>0.05</v>
      </c>
      <c r="P185" s="39">
        <v>0</v>
      </c>
      <c r="Q185" s="39">
        <v>5.5</v>
      </c>
      <c r="R185" s="39">
        <v>0.90500000000000003</v>
      </c>
      <c r="S185" s="39">
        <v>8.5999999999999993E-2</v>
      </c>
      <c r="T185" s="39">
        <v>1</v>
      </c>
      <c r="U185" s="39">
        <v>0</v>
      </c>
      <c r="V185" s="39">
        <v>2.64</v>
      </c>
      <c r="W185" s="39">
        <v>0</v>
      </c>
      <c r="X185" s="39">
        <v>0.104</v>
      </c>
      <c r="Y185" s="39">
        <v>1.4770000000000001</v>
      </c>
      <c r="Z185" s="39">
        <v>0</v>
      </c>
      <c r="AA185" s="39">
        <v>2.1349999999999998</v>
      </c>
      <c r="AB185" s="39">
        <v>0</v>
      </c>
      <c r="AC185" s="39">
        <v>5.2889999999999997</v>
      </c>
      <c r="AD185" s="39">
        <v>0.54400000000000004</v>
      </c>
      <c r="AE185" s="39">
        <v>0</v>
      </c>
      <c r="AF185" s="39">
        <v>0</v>
      </c>
      <c r="AG185" s="39">
        <v>3.4990000000000001</v>
      </c>
      <c r="AH185" s="39">
        <v>9.9000000000000005E-2</v>
      </c>
      <c r="AI185" s="39">
        <v>12.438000000000001</v>
      </c>
      <c r="AJ185" s="39">
        <v>0</v>
      </c>
      <c r="AK185" s="39">
        <v>14.862</v>
      </c>
      <c r="AL185" s="39">
        <v>5.3680000000000003</v>
      </c>
      <c r="AM185" s="39">
        <v>0</v>
      </c>
      <c r="AN185" s="39">
        <v>8.5839999999999996</v>
      </c>
      <c r="AO185" s="39">
        <v>0.84</v>
      </c>
      <c r="AP185" s="39">
        <v>0</v>
      </c>
      <c r="AQ185" s="39">
        <v>1.1359999999999999</v>
      </c>
      <c r="AR185" s="39">
        <v>0.81699999999999995</v>
      </c>
      <c r="AS185" s="39">
        <v>2.395</v>
      </c>
      <c r="AT185" s="39">
        <v>1.194</v>
      </c>
      <c r="AU185" s="39">
        <v>0</v>
      </c>
      <c r="AV185" s="39">
        <v>0</v>
      </c>
      <c r="AW185" s="39">
        <v>9.0489999999999995</v>
      </c>
      <c r="AX185" s="39">
        <v>0.432</v>
      </c>
      <c r="AY185" s="39">
        <v>0</v>
      </c>
      <c r="AZ185" s="39">
        <v>0.86799999999999999</v>
      </c>
      <c r="BA185" s="39">
        <v>0.59699999999999998</v>
      </c>
      <c r="BB185" s="39">
        <v>6.6440000000000001</v>
      </c>
      <c r="BC185" s="39">
        <v>0</v>
      </c>
      <c r="BD185" s="39">
        <v>4.8</v>
      </c>
      <c r="BE185" s="39">
        <v>0</v>
      </c>
      <c r="BF185" s="39">
        <v>3.2170000000000001</v>
      </c>
      <c r="BG185" s="39">
        <v>0</v>
      </c>
      <c r="BH185" s="39">
        <v>0</v>
      </c>
      <c r="BI185" s="39">
        <v>2.7160000000000002</v>
      </c>
      <c r="BJ185" s="39">
        <v>3.0529999999999999</v>
      </c>
      <c r="BK185" s="39">
        <v>0</v>
      </c>
    </row>
    <row r="186" spans="1:63" x14ac:dyDescent="0.2">
      <c r="A186" s="30">
        <f t="shared" si="32"/>
        <v>2028</v>
      </c>
      <c r="D186" s="30">
        <f t="shared" si="33"/>
        <v>0</v>
      </c>
      <c r="E186" s="30">
        <f t="shared" si="24"/>
        <v>32</v>
      </c>
      <c r="F186" s="30">
        <f t="shared" si="25"/>
        <v>21</v>
      </c>
      <c r="G186" s="30">
        <f t="shared" si="26"/>
        <v>1</v>
      </c>
      <c r="H186" s="30">
        <f t="shared" si="27"/>
        <v>0</v>
      </c>
      <c r="I186" s="30">
        <f t="shared" si="28"/>
        <v>0</v>
      </c>
      <c r="J186" s="30">
        <f t="shared" si="29"/>
        <v>0</v>
      </c>
      <c r="K186" s="30">
        <f t="shared" si="30"/>
        <v>0</v>
      </c>
      <c r="L186" s="30">
        <f t="shared" si="31"/>
        <v>3</v>
      </c>
      <c r="M186" s="38">
        <v>46813</v>
      </c>
      <c r="N186" s="39">
        <v>7.6139999999999999</v>
      </c>
      <c r="O186" s="39">
        <v>0</v>
      </c>
      <c r="P186" s="39">
        <v>0.437</v>
      </c>
      <c r="Q186" s="39">
        <v>0.42799999999999999</v>
      </c>
      <c r="R186" s="39">
        <v>0.71599999999999997</v>
      </c>
      <c r="S186" s="39">
        <v>0</v>
      </c>
      <c r="T186" s="39">
        <v>0</v>
      </c>
      <c r="U186" s="39">
        <v>6.6849999999999996</v>
      </c>
      <c r="V186" s="39">
        <v>1.1759999999999999</v>
      </c>
      <c r="W186" s="39">
        <v>7.8E-2</v>
      </c>
      <c r="X186" s="39">
        <v>0</v>
      </c>
      <c r="Y186" s="39">
        <v>4.4999999999999998E-2</v>
      </c>
      <c r="Z186" s="39">
        <v>1.2330000000000001</v>
      </c>
      <c r="AA186" s="39">
        <v>5.4950000000000001</v>
      </c>
      <c r="AB186" s="39">
        <v>1.9</v>
      </c>
      <c r="AC186" s="39">
        <v>0</v>
      </c>
      <c r="AD186" s="39">
        <v>2.0939999999999999</v>
      </c>
      <c r="AE186" s="39">
        <v>1.4E-2</v>
      </c>
      <c r="AF186" s="39">
        <v>0</v>
      </c>
      <c r="AG186" s="39">
        <v>2.105</v>
      </c>
      <c r="AH186" s="39">
        <v>0</v>
      </c>
      <c r="AI186" s="39">
        <v>0.97699999999999998</v>
      </c>
      <c r="AJ186" s="39">
        <v>0.41899999999999998</v>
      </c>
      <c r="AK186" s="39">
        <v>0.13500000000000001</v>
      </c>
      <c r="AL186" s="39">
        <v>0.67900000000000005</v>
      </c>
      <c r="AM186" s="39">
        <v>1.2769999999999999</v>
      </c>
      <c r="AN186" s="39">
        <v>0</v>
      </c>
      <c r="AO186" s="39">
        <v>5.0979999999999999</v>
      </c>
      <c r="AP186" s="39">
        <v>0</v>
      </c>
      <c r="AQ186" s="39">
        <v>2.3889999999999998</v>
      </c>
      <c r="AR186" s="39">
        <v>2.4889999999999999</v>
      </c>
      <c r="AS186" s="39">
        <v>0</v>
      </c>
      <c r="AT186" s="39">
        <v>0</v>
      </c>
      <c r="AU186" s="39">
        <v>2.9609999999999999</v>
      </c>
      <c r="AV186" s="39">
        <v>1.6140000000000001</v>
      </c>
      <c r="AW186" s="39">
        <v>0</v>
      </c>
      <c r="AX186" s="39">
        <v>3.6389999999999998</v>
      </c>
      <c r="AY186" s="39">
        <v>0</v>
      </c>
      <c r="AZ186" s="39">
        <v>4.492</v>
      </c>
      <c r="BA186" s="39">
        <v>0</v>
      </c>
      <c r="BB186" s="39">
        <v>10.167</v>
      </c>
      <c r="BC186" s="39">
        <v>0.53100000000000003</v>
      </c>
      <c r="BD186" s="39">
        <v>0</v>
      </c>
      <c r="BE186" s="39">
        <v>2.0699999999999998</v>
      </c>
      <c r="BF186" s="39">
        <v>0</v>
      </c>
      <c r="BG186" s="39">
        <v>2.956</v>
      </c>
      <c r="BH186" s="39">
        <v>3.758</v>
      </c>
      <c r="BI186" s="39">
        <v>0</v>
      </c>
      <c r="BJ186" s="39">
        <v>0</v>
      </c>
      <c r="BK186" s="39">
        <v>2.08</v>
      </c>
    </row>
    <row r="187" spans="1:63" x14ac:dyDescent="0.2">
      <c r="A187" s="30">
        <f t="shared" si="32"/>
        <v>2028</v>
      </c>
      <c r="D187" s="30">
        <f t="shared" si="33"/>
        <v>0</v>
      </c>
      <c r="E187" s="30">
        <f t="shared" si="24"/>
        <v>5</v>
      </c>
      <c r="F187" s="30">
        <f t="shared" si="25"/>
        <v>4</v>
      </c>
      <c r="G187" s="30">
        <f t="shared" si="26"/>
        <v>2</v>
      </c>
      <c r="H187" s="30">
        <f t="shared" si="27"/>
        <v>0</v>
      </c>
      <c r="I187" s="30">
        <f t="shared" si="28"/>
        <v>0</v>
      </c>
      <c r="J187" s="30">
        <f t="shared" si="29"/>
        <v>0</v>
      </c>
      <c r="K187" s="30">
        <f t="shared" si="30"/>
        <v>0</v>
      </c>
      <c r="L187" s="30">
        <f t="shared" si="31"/>
        <v>4</v>
      </c>
      <c r="M187" s="38">
        <v>46844</v>
      </c>
      <c r="N187" s="39">
        <v>1.514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3.1019999999999999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0.372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0</v>
      </c>
      <c r="AR187" s="39">
        <v>0</v>
      </c>
      <c r="AS187" s="39">
        <v>13.388999999999999</v>
      </c>
      <c r="AT187" s="39">
        <v>0</v>
      </c>
      <c r="AU187" s="39">
        <v>0</v>
      </c>
      <c r="AV187" s="39">
        <v>0</v>
      </c>
      <c r="AW187" s="39">
        <v>0</v>
      </c>
      <c r="AX187" s="39">
        <v>0</v>
      </c>
      <c r="AY187" s="39">
        <v>0</v>
      </c>
      <c r="AZ187" s="39">
        <v>0</v>
      </c>
      <c r="BA187" s="39">
        <v>0</v>
      </c>
      <c r="BB187" s="39">
        <v>10.082000000000001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</row>
    <row r="188" spans="1:63" x14ac:dyDescent="0.2">
      <c r="A188" s="30">
        <f t="shared" si="32"/>
        <v>2028</v>
      </c>
      <c r="D188" s="30">
        <f t="shared" si="33"/>
        <v>0</v>
      </c>
      <c r="E188" s="30">
        <f t="shared" si="24"/>
        <v>15</v>
      </c>
      <c r="F188" s="30">
        <f t="shared" si="25"/>
        <v>6</v>
      </c>
      <c r="G188" s="30">
        <f t="shared" si="26"/>
        <v>3</v>
      </c>
      <c r="H188" s="30">
        <f t="shared" si="27"/>
        <v>0</v>
      </c>
      <c r="I188" s="30">
        <f t="shared" si="28"/>
        <v>0</v>
      </c>
      <c r="J188" s="30">
        <f t="shared" si="29"/>
        <v>0</v>
      </c>
      <c r="K188" s="30">
        <f t="shared" si="30"/>
        <v>0</v>
      </c>
      <c r="L188" s="30">
        <f t="shared" si="31"/>
        <v>5</v>
      </c>
      <c r="M188" s="38">
        <v>46874</v>
      </c>
      <c r="N188" s="39">
        <v>8.9999999999999993E-3</v>
      </c>
      <c r="O188" s="39">
        <v>0</v>
      </c>
      <c r="P188" s="39">
        <v>0</v>
      </c>
      <c r="Q188" s="39">
        <v>0</v>
      </c>
      <c r="R188" s="39">
        <v>0</v>
      </c>
      <c r="S188" s="39">
        <v>17.515000000000001</v>
      </c>
      <c r="T188" s="39">
        <v>0</v>
      </c>
      <c r="U188" s="39">
        <v>0</v>
      </c>
      <c r="V188" s="39">
        <v>1.2210000000000001</v>
      </c>
      <c r="W188" s="39">
        <v>0</v>
      </c>
      <c r="X188" s="39">
        <v>0</v>
      </c>
      <c r="Y188" s="39">
        <v>6.9000000000000006E-2</v>
      </c>
      <c r="Z188" s="39">
        <v>5.0880000000000001</v>
      </c>
      <c r="AA188" s="39">
        <v>0</v>
      </c>
      <c r="AB188" s="39">
        <v>0.82199999999999995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3.0000000000000001E-3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0.98199999999999998</v>
      </c>
      <c r="AQ188" s="39">
        <v>0</v>
      </c>
      <c r="AR188" s="39">
        <v>0</v>
      </c>
      <c r="AS188" s="39">
        <v>0</v>
      </c>
      <c r="AT188" s="39">
        <v>0.39700000000000002</v>
      </c>
      <c r="AU188" s="39">
        <v>0</v>
      </c>
      <c r="AV188" s="39">
        <v>0</v>
      </c>
      <c r="AW188" s="39">
        <v>0</v>
      </c>
      <c r="AX188" s="39">
        <v>0.29399999999999998</v>
      </c>
      <c r="AY188" s="39">
        <v>0</v>
      </c>
      <c r="AZ188" s="39">
        <v>0</v>
      </c>
      <c r="BA188" s="39">
        <v>0</v>
      </c>
      <c r="BB188" s="39">
        <v>16.55</v>
      </c>
      <c r="BC188" s="39">
        <v>0</v>
      </c>
      <c r="BD188" s="39">
        <v>9.6000000000000002E-2</v>
      </c>
      <c r="BE188" s="39">
        <v>0.27400000000000002</v>
      </c>
      <c r="BF188" s="39">
        <v>0</v>
      </c>
      <c r="BG188" s="39">
        <v>4.3920000000000003</v>
      </c>
      <c r="BH188" s="39">
        <v>0</v>
      </c>
      <c r="BI188" s="39">
        <v>0</v>
      </c>
      <c r="BJ188" s="39">
        <v>0</v>
      </c>
      <c r="BK188" s="39">
        <v>19.228999999999999</v>
      </c>
    </row>
    <row r="189" spans="1:63" x14ac:dyDescent="0.2">
      <c r="A189" s="30">
        <f t="shared" si="32"/>
        <v>2028</v>
      </c>
      <c r="D189" s="30">
        <f t="shared" si="33"/>
        <v>0</v>
      </c>
      <c r="E189" s="30">
        <f t="shared" si="24"/>
        <v>26</v>
      </c>
      <c r="F189" s="30">
        <f t="shared" si="25"/>
        <v>3</v>
      </c>
      <c r="G189" s="30">
        <f t="shared" si="26"/>
        <v>1</v>
      </c>
      <c r="H189" s="30">
        <f t="shared" si="27"/>
        <v>0</v>
      </c>
      <c r="I189" s="30">
        <f t="shared" si="28"/>
        <v>0</v>
      </c>
      <c r="J189" s="30">
        <f t="shared" si="29"/>
        <v>0</v>
      </c>
      <c r="K189" s="30">
        <f t="shared" si="30"/>
        <v>0</v>
      </c>
      <c r="L189" s="30">
        <f t="shared" si="31"/>
        <v>6</v>
      </c>
      <c r="M189" s="38">
        <v>46905</v>
      </c>
      <c r="N189" s="39">
        <v>0</v>
      </c>
      <c r="O189" s="39">
        <v>1.633</v>
      </c>
      <c r="P189" s="39">
        <v>0</v>
      </c>
      <c r="Q189" s="39">
        <v>0.42</v>
      </c>
      <c r="R189" s="39">
        <v>0</v>
      </c>
      <c r="S189" s="39">
        <v>0</v>
      </c>
      <c r="T189" s="39">
        <v>0.624</v>
      </c>
      <c r="U189" s="39">
        <v>0.185</v>
      </c>
      <c r="V189" s="39">
        <v>0</v>
      </c>
      <c r="W189" s="39">
        <v>0.69699999999999995</v>
      </c>
      <c r="X189" s="39">
        <v>1.071</v>
      </c>
      <c r="Y189" s="39">
        <v>0.70499999999999996</v>
      </c>
      <c r="Z189" s="39">
        <v>0.73</v>
      </c>
      <c r="AA189" s="39">
        <v>0</v>
      </c>
      <c r="AB189" s="39">
        <v>0.34200000000000003</v>
      </c>
      <c r="AC189" s="39">
        <v>0</v>
      </c>
      <c r="AD189" s="39">
        <v>0</v>
      </c>
      <c r="AE189" s="39">
        <v>0</v>
      </c>
      <c r="AF189" s="39">
        <v>0</v>
      </c>
      <c r="AG189" s="39">
        <v>0.503</v>
      </c>
      <c r="AH189" s="39">
        <v>0.36799999999999999</v>
      </c>
      <c r="AI189" s="39">
        <v>0.63700000000000001</v>
      </c>
      <c r="AJ189" s="39">
        <v>0</v>
      </c>
      <c r="AK189" s="39">
        <v>0</v>
      </c>
      <c r="AL189" s="39">
        <v>0.72</v>
      </c>
      <c r="AM189" s="39">
        <v>0.65</v>
      </c>
      <c r="AN189" s="39">
        <v>0.56299999999999994</v>
      </c>
      <c r="AO189" s="39">
        <v>0</v>
      </c>
      <c r="AP189" s="39">
        <v>0</v>
      </c>
      <c r="AQ189" s="39">
        <v>0.47799999999999998</v>
      </c>
      <c r="AR189" s="39">
        <v>0</v>
      </c>
      <c r="AS189" s="39">
        <v>0.40500000000000003</v>
      </c>
      <c r="AT189" s="39">
        <v>0.56000000000000005</v>
      </c>
      <c r="AU189" s="39">
        <v>0.44500000000000001</v>
      </c>
      <c r="AV189" s="39">
        <v>0</v>
      </c>
      <c r="AW189" s="39">
        <v>0</v>
      </c>
      <c r="AX189" s="39">
        <v>0.90800000000000003</v>
      </c>
      <c r="AY189" s="39">
        <v>0</v>
      </c>
      <c r="AZ189" s="39">
        <v>0.45800000000000002</v>
      </c>
      <c r="BA189" s="39">
        <v>0</v>
      </c>
      <c r="BB189" s="39">
        <v>0.20100000000000001</v>
      </c>
      <c r="BC189" s="39">
        <v>0.80400000000000005</v>
      </c>
      <c r="BD189" s="39">
        <v>0.20399999999999999</v>
      </c>
      <c r="BE189" s="39">
        <v>0</v>
      </c>
      <c r="BF189" s="39">
        <v>21.81</v>
      </c>
      <c r="BG189" s="39">
        <v>0</v>
      </c>
      <c r="BH189" s="39">
        <v>0</v>
      </c>
      <c r="BI189" s="39">
        <v>0</v>
      </c>
      <c r="BJ189" s="39">
        <v>0.53</v>
      </c>
      <c r="BK189" s="39">
        <v>0</v>
      </c>
    </row>
    <row r="190" spans="1:63" x14ac:dyDescent="0.2">
      <c r="A190" s="30">
        <f t="shared" si="32"/>
        <v>2028</v>
      </c>
      <c r="D190" s="30">
        <f t="shared" si="33"/>
        <v>22</v>
      </c>
      <c r="E190" s="30">
        <f t="shared" si="24"/>
        <v>50</v>
      </c>
      <c r="F190" s="30">
        <f t="shared" si="25"/>
        <v>50</v>
      </c>
      <c r="G190" s="30">
        <f t="shared" si="26"/>
        <v>43</v>
      </c>
      <c r="H190" s="30">
        <f t="shared" si="27"/>
        <v>3</v>
      </c>
      <c r="I190" s="30">
        <f t="shared" si="28"/>
        <v>0</v>
      </c>
      <c r="J190" s="30">
        <f t="shared" si="29"/>
        <v>0</v>
      </c>
      <c r="K190" s="30">
        <f t="shared" si="30"/>
        <v>0</v>
      </c>
      <c r="L190" s="30">
        <f t="shared" si="31"/>
        <v>7</v>
      </c>
      <c r="M190" s="38">
        <v>46935</v>
      </c>
      <c r="N190" s="39">
        <v>21.042999999999999</v>
      </c>
      <c r="O190" s="39">
        <v>28.114000000000001</v>
      </c>
      <c r="P190" s="39">
        <v>21.736000000000001</v>
      </c>
      <c r="Q190" s="39">
        <v>23.949000000000002</v>
      </c>
      <c r="R190" s="39">
        <v>28.844999999999999</v>
      </c>
      <c r="S190" s="39">
        <v>16.067</v>
      </c>
      <c r="T190" s="39">
        <v>19.643000000000001</v>
      </c>
      <c r="U190" s="39">
        <v>24.183</v>
      </c>
      <c r="V190" s="39">
        <v>42.881</v>
      </c>
      <c r="W190" s="39">
        <v>6.7640000000000002</v>
      </c>
      <c r="X190" s="39">
        <v>16.289000000000001</v>
      </c>
      <c r="Y190" s="39">
        <v>32.274000000000001</v>
      </c>
      <c r="Z190" s="39">
        <v>28.041</v>
      </c>
      <c r="AA190" s="39">
        <v>18.788</v>
      </c>
      <c r="AB190" s="39">
        <v>15.16</v>
      </c>
      <c r="AC190" s="39">
        <v>34.738999999999997</v>
      </c>
      <c r="AD190" s="39">
        <v>10.766999999999999</v>
      </c>
      <c r="AE190" s="39">
        <v>38.465000000000003</v>
      </c>
      <c r="AF190" s="39">
        <v>60.505000000000003</v>
      </c>
      <c r="AG190" s="39">
        <v>3.2090000000000001</v>
      </c>
      <c r="AH190" s="39">
        <v>33.752000000000002</v>
      </c>
      <c r="AI190" s="39">
        <v>14.010999999999999</v>
      </c>
      <c r="AJ190" s="39">
        <v>3.5379999999999998</v>
      </c>
      <c r="AK190" s="39">
        <v>49.406999999999996</v>
      </c>
      <c r="AL190" s="39">
        <v>6.3860000000000001</v>
      </c>
      <c r="AM190" s="39">
        <v>57.412999999999997</v>
      </c>
      <c r="AN190" s="39">
        <v>26.219000000000001</v>
      </c>
      <c r="AO190" s="39">
        <v>21.925999999999998</v>
      </c>
      <c r="AP190" s="39">
        <v>21.864999999999998</v>
      </c>
      <c r="AQ190" s="39">
        <v>25.748999999999999</v>
      </c>
      <c r="AR190" s="39">
        <v>5.2809999999999997</v>
      </c>
      <c r="AS190" s="39">
        <v>52.180999999999997</v>
      </c>
      <c r="AT190" s="39">
        <v>12.26</v>
      </c>
      <c r="AU190" s="39">
        <v>31.852</v>
      </c>
      <c r="AV190" s="39">
        <v>23.928000000000001</v>
      </c>
      <c r="AW190" s="39">
        <v>21.536000000000001</v>
      </c>
      <c r="AX190" s="39">
        <v>35.256</v>
      </c>
      <c r="AY190" s="39">
        <v>13.183</v>
      </c>
      <c r="AZ190" s="39">
        <v>17.943999999999999</v>
      </c>
      <c r="BA190" s="39">
        <v>28.504999999999999</v>
      </c>
      <c r="BB190" s="39">
        <v>29.917000000000002</v>
      </c>
      <c r="BC190" s="39">
        <v>15.557</v>
      </c>
      <c r="BD190" s="39">
        <v>4.7359999999999998</v>
      </c>
      <c r="BE190" s="39">
        <v>48.247999999999998</v>
      </c>
      <c r="BF190" s="39">
        <v>25.451000000000001</v>
      </c>
      <c r="BG190" s="39">
        <v>20.431999999999999</v>
      </c>
      <c r="BH190" s="39">
        <v>6.9009999999999998</v>
      </c>
      <c r="BI190" s="39">
        <v>46.079000000000001</v>
      </c>
      <c r="BJ190" s="39">
        <v>34.975999999999999</v>
      </c>
      <c r="BK190" s="39">
        <v>11.458</v>
      </c>
    </row>
    <row r="191" spans="1:63" x14ac:dyDescent="0.2">
      <c r="A191" s="30">
        <f t="shared" si="32"/>
        <v>2028</v>
      </c>
      <c r="D191" s="30">
        <f t="shared" si="33"/>
        <v>0</v>
      </c>
      <c r="E191" s="30">
        <f t="shared" si="24"/>
        <v>50</v>
      </c>
      <c r="F191" s="30">
        <f t="shared" si="25"/>
        <v>46</v>
      </c>
      <c r="G191" s="30">
        <f t="shared" si="26"/>
        <v>4</v>
      </c>
      <c r="H191" s="30">
        <f t="shared" si="27"/>
        <v>0</v>
      </c>
      <c r="I191" s="30">
        <f t="shared" si="28"/>
        <v>0</v>
      </c>
      <c r="J191" s="30">
        <f t="shared" si="29"/>
        <v>0</v>
      </c>
      <c r="K191" s="30">
        <f t="shared" si="30"/>
        <v>0</v>
      </c>
      <c r="L191" s="30">
        <f t="shared" si="31"/>
        <v>8</v>
      </c>
      <c r="M191" s="38">
        <v>46966</v>
      </c>
      <c r="N191" s="39">
        <v>5.2279999999999998</v>
      </c>
      <c r="O191" s="39">
        <v>1.266</v>
      </c>
      <c r="P191" s="39">
        <v>8.3230000000000004</v>
      </c>
      <c r="Q191" s="39">
        <v>0.60799999999999998</v>
      </c>
      <c r="R191" s="39">
        <v>3.79</v>
      </c>
      <c r="S191" s="39">
        <v>2.7480000000000002</v>
      </c>
      <c r="T191" s="39">
        <v>6.0129999999999999</v>
      </c>
      <c r="U191" s="39">
        <v>2.0129999999999999</v>
      </c>
      <c r="V191" s="39">
        <v>0.83799999999999997</v>
      </c>
      <c r="W191" s="39">
        <v>9.5820000000000007</v>
      </c>
      <c r="X191" s="39">
        <v>6.8360000000000003</v>
      </c>
      <c r="Y191" s="39">
        <v>3</v>
      </c>
      <c r="Z191" s="39">
        <v>11.802</v>
      </c>
      <c r="AA191" s="39">
        <v>3.0739999999999998</v>
      </c>
      <c r="AB191" s="39">
        <v>3.3439999999999999</v>
      </c>
      <c r="AC191" s="39">
        <v>3.6589999999999998</v>
      </c>
      <c r="AD191" s="39">
        <v>6.3849999999999998</v>
      </c>
      <c r="AE191" s="39">
        <v>1.867</v>
      </c>
      <c r="AF191" s="39">
        <v>4.0579999999999998</v>
      </c>
      <c r="AG191" s="39">
        <v>0.24099999999999999</v>
      </c>
      <c r="AH191" s="39">
        <v>19.125</v>
      </c>
      <c r="AI191" s="39">
        <v>3.1859999999999999</v>
      </c>
      <c r="AJ191" s="39">
        <v>5.2850000000000001</v>
      </c>
      <c r="AK191" s="39">
        <v>3.1909999999999998</v>
      </c>
      <c r="AL191" s="39">
        <v>5.298</v>
      </c>
      <c r="AM191" s="39">
        <v>5.1760000000000002</v>
      </c>
      <c r="AN191" s="39">
        <v>7.22</v>
      </c>
      <c r="AO191" s="39">
        <v>2.8889999999999998</v>
      </c>
      <c r="AP191" s="39">
        <v>6.4189999999999996</v>
      </c>
      <c r="AQ191" s="39">
        <v>4.28</v>
      </c>
      <c r="AR191" s="39">
        <v>4.6790000000000003</v>
      </c>
      <c r="AS191" s="39">
        <v>2.37</v>
      </c>
      <c r="AT191" s="39">
        <v>4.8019999999999996</v>
      </c>
      <c r="AU191" s="39">
        <v>17.904</v>
      </c>
      <c r="AV191" s="39">
        <v>3.8660000000000001</v>
      </c>
      <c r="AW191" s="39">
        <v>8.7390000000000008</v>
      </c>
      <c r="AX191" s="39">
        <v>6.8440000000000003</v>
      </c>
      <c r="AY191" s="39">
        <v>0.56999999999999995</v>
      </c>
      <c r="AZ191" s="39">
        <v>3.2469999999999999</v>
      </c>
      <c r="BA191" s="39">
        <v>4.867</v>
      </c>
      <c r="BB191" s="39">
        <v>3.476</v>
      </c>
      <c r="BC191" s="39">
        <v>1.554</v>
      </c>
      <c r="BD191" s="39">
        <v>1.63</v>
      </c>
      <c r="BE191" s="39">
        <v>8.3330000000000002</v>
      </c>
      <c r="BF191" s="39">
        <v>5.4669999999999996</v>
      </c>
      <c r="BG191" s="39">
        <v>3.7679999999999998</v>
      </c>
      <c r="BH191" s="39">
        <v>17.495999999999999</v>
      </c>
      <c r="BI191" s="39">
        <v>6.726</v>
      </c>
      <c r="BJ191" s="39">
        <v>2.9750000000000001</v>
      </c>
      <c r="BK191" s="39">
        <v>7.1539999999999999</v>
      </c>
    </row>
    <row r="192" spans="1:63" x14ac:dyDescent="0.2">
      <c r="A192" s="30">
        <f t="shared" si="32"/>
        <v>2028</v>
      </c>
      <c r="D192" s="30">
        <f t="shared" si="33"/>
        <v>3</v>
      </c>
      <c r="E192" s="30">
        <f t="shared" si="24"/>
        <v>49</v>
      </c>
      <c r="F192" s="30">
        <f t="shared" si="25"/>
        <v>47</v>
      </c>
      <c r="G192" s="30">
        <f t="shared" si="26"/>
        <v>11</v>
      </c>
      <c r="H192" s="30">
        <f t="shared" si="27"/>
        <v>1</v>
      </c>
      <c r="I192" s="30">
        <f t="shared" si="28"/>
        <v>0</v>
      </c>
      <c r="J192" s="30">
        <f t="shared" si="29"/>
        <v>0</v>
      </c>
      <c r="K192" s="30">
        <f t="shared" si="30"/>
        <v>0</v>
      </c>
      <c r="L192" s="30">
        <f t="shared" si="31"/>
        <v>9</v>
      </c>
      <c r="M192" s="38">
        <v>46997</v>
      </c>
      <c r="N192" s="39">
        <v>5.8540000000000001</v>
      </c>
      <c r="O192" s="39">
        <v>4.5750000000000002</v>
      </c>
      <c r="P192" s="39">
        <v>4.7869999999999999</v>
      </c>
      <c r="Q192" s="39">
        <v>7.5490000000000004</v>
      </c>
      <c r="R192" s="39">
        <v>3.383</v>
      </c>
      <c r="S192" s="39">
        <v>12.977</v>
      </c>
      <c r="T192" s="39">
        <v>10.712</v>
      </c>
      <c r="U192" s="39">
        <v>30.931999999999999</v>
      </c>
      <c r="V192" s="39">
        <v>2.02</v>
      </c>
      <c r="W192" s="39">
        <v>21.228999999999999</v>
      </c>
      <c r="X192" s="39">
        <v>3.54</v>
      </c>
      <c r="Y192" s="39">
        <v>8.1950000000000003</v>
      </c>
      <c r="Z192" s="39">
        <v>6.6760000000000002</v>
      </c>
      <c r="AA192" s="39">
        <v>2.891</v>
      </c>
      <c r="AB192" s="39">
        <v>4.4160000000000004</v>
      </c>
      <c r="AC192" s="39">
        <v>9.1489999999999991</v>
      </c>
      <c r="AD192" s="39">
        <v>8.8330000000000002</v>
      </c>
      <c r="AE192" s="39">
        <v>5.2359999999999998</v>
      </c>
      <c r="AF192" s="39">
        <v>0.47</v>
      </c>
      <c r="AG192" s="39">
        <v>14.026</v>
      </c>
      <c r="AH192" s="39">
        <v>2.6909999999999998</v>
      </c>
      <c r="AI192" s="39">
        <v>6.2539999999999996</v>
      </c>
      <c r="AJ192" s="39">
        <v>8.8490000000000002</v>
      </c>
      <c r="AK192" s="39">
        <v>5.984</v>
      </c>
      <c r="AL192" s="39">
        <v>7.0750000000000002</v>
      </c>
      <c r="AM192" s="39">
        <v>4.5380000000000003</v>
      </c>
      <c r="AN192" s="39">
        <v>11.032</v>
      </c>
      <c r="AO192" s="39">
        <v>5.73</v>
      </c>
      <c r="AP192" s="39">
        <v>4.3819999999999997</v>
      </c>
      <c r="AQ192" s="39">
        <v>10.525</v>
      </c>
      <c r="AR192" s="39">
        <v>9.8109999999999999</v>
      </c>
      <c r="AS192" s="39">
        <v>2.5680000000000001</v>
      </c>
      <c r="AT192" s="39">
        <v>7.569</v>
      </c>
      <c r="AU192" s="39">
        <v>3.6480000000000001</v>
      </c>
      <c r="AV192" s="39">
        <v>7.0780000000000003</v>
      </c>
      <c r="AW192" s="39">
        <v>4.8639999999999999</v>
      </c>
      <c r="AX192" s="39">
        <v>0.36399999999999999</v>
      </c>
      <c r="AY192" s="39">
        <v>12.346</v>
      </c>
      <c r="AZ192" s="39">
        <v>8.7149999999999999</v>
      </c>
      <c r="BA192" s="39">
        <v>6.39</v>
      </c>
      <c r="BB192" s="39">
        <v>0</v>
      </c>
      <c r="BC192" s="39">
        <v>29.123000000000001</v>
      </c>
      <c r="BD192" s="39">
        <v>10.757999999999999</v>
      </c>
      <c r="BE192" s="39">
        <v>3.0209999999999999</v>
      </c>
      <c r="BF192" s="39">
        <v>3.3159999999999998</v>
      </c>
      <c r="BG192" s="39">
        <v>7.2610000000000001</v>
      </c>
      <c r="BH192" s="39">
        <v>2.3380000000000001</v>
      </c>
      <c r="BI192" s="39">
        <v>59.789000000000001</v>
      </c>
      <c r="BJ192" s="39">
        <v>6.7080000000000002</v>
      </c>
      <c r="BK192" s="39">
        <v>6.524</v>
      </c>
    </row>
    <row r="193" spans="1:63" x14ac:dyDescent="0.2">
      <c r="A193" s="30">
        <f t="shared" si="32"/>
        <v>2028</v>
      </c>
      <c r="D193" s="30">
        <f t="shared" si="33"/>
        <v>0</v>
      </c>
      <c r="E193" s="30">
        <f t="shared" si="24"/>
        <v>46</v>
      </c>
      <c r="F193" s="30">
        <f t="shared" si="25"/>
        <v>36</v>
      </c>
      <c r="G193" s="30">
        <f t="shared" si="26"/>
        <v>5</v>
      </c>
      <c r="H193" s="30">
        <f t="shared" si="27"/>
        <v>0</v>
      </c>
      <c r="I193" s="30">
        <f t="shared" si="28"/>
        <v>0</v>
      </c>
      <c r="J193" s="30">
        <f t="shared" si="29"/>
        <v>0</v>
      </c>
      <c r="K193" s="30">
        <f t="shared" si="30"/>
        <v>0</v>
      </c>
      <c r="L193" s="30">
        <f t="shared" si="31"/>
        <v>10</v>
      </c>
      <c r="M193" s="38">
        <v>47027</v>
      </c>
      <c r="N193" s="39">
        <v>8.3030000000000008</v>
      </c>
      <c r="O193" s="39">
        <v>0</v>
      </c>
      <c r="P193" s="39">
        <v>0.877</v>
      </c>
      <c r="Q193" s="39">
        <v>2.544</v>
      </c>
      <c r="R193" s="39">
        <v>1.4630000000000001</v>
      </c>
      <c r="S193" s="39">
        <v>0.81799999999999995</v>
      </c>
      <c r="T193" s="39">
        <v>1.8240000000000001</v>
      </c>
      <c r="U193" s="39">
        <v>15.766999999999999</v>
      </c>
      <c r="V193" s="39">
        <v>2.4140000000000001</v>
      </c>
      <c r="W193" s="39">
        <v>1.57</v>
      </c>
      <c r="X193" s="39">
        <v>1.827</v>
      </c>
      <c r="Y193" s="39">
        <v>1.508</v>
      </c>
      <c r="Z193" s="39">
        <v>0.91200000000000003</v>
      </c>
      <c r="AA193" s="39">
        <v>4.3970000000000002</v>
      </c>
      <c r="AB193" s="39">
        <v>3.6869999999999998</v>
      </c>
      <c r="AC193" s="39">
        <v>0.157</v>
      </c>
      <c r="AD193" s="39">
        <v>15.31</v>
      </c>
      <c r="AE193" s="39">
        <v>1.0860000000000001</v>
      </c>
      <c r="AF193" s="39">
        <v>3.14</v>
      </c>
      <c r="AG193" s="39">
        <v>0.96799999999999997</v>
      </c>
      <c r="AH193" s="39">
        <v>3.0510000000000002</v>
      </c>
      <c r="AI193" s="39">
        <v>0.67</v>
      </c>
      <c r="AJ193" s="39">
        <v>7.7690000000000001</v>
      </c>
      <c r="AK193" s="39">
        <v>0</v>
      </c>
      <c r="AL193" s="39">
        <v>0</v>
      </c>
      <c r="AM193" s="39">
        <v>5.234</v>
      </c>
      <c r="AN193" s="39">
        <v>16.045999999999999</v>
      </c>
      <c r="AO193" s="39">
        <v>3.948</v>
      </c>
      <c r="AP193" s="39">
        <v>0.64800000000000002</v>
      </c>
      <c r="AQ193" s="39">
        <v>1.0980000000000001</v>
      </c>
      <c r="AR193" s="39">
        <v>3.0619999999999998</v>
      </c>
      <c r="AS193" s="39">
        <v>1.19</v>
      </c>
      <c r="AT193" s="39">
        <v>1.07</v>
      </c>
      <c r="AU193" s="39">
        <v>3.9060000000000001</v>
      </c>
      <c r="AV193" s="39">
        <v>1.23</v>
      </c>
      <c r="AW193" s="39">
        <v>3.8620000000000001</v>
      </c>
      <c r="AX193" s="39">
        <v>10.725</v>
      </c>
      <c r="AY193" s="39">
        <v>0</v>
      </c>
      <c r="AZ193" s="39">
        <v>0.91500000000000004</v>
      </c>
      <c r="BA193" s="39">
        <v>1.1100000000000001</v>
      </c>
      <c r="BB193" s="39">
        <v>0.61599999999999999</v>
      </c>
      <c r="BC193" s="39">
        <v>3.4830000000000001</v>
      </c>
      <c r="BD193" s="39">
        <v>1.714</v>
      </c>
      <c r="BE193" s="39">
        <v>3.734</v>
      </c>
      <c r="BF193" s="39">
        <v>17.428000000000001</v>
      </c>
      <c r="BG193" s="39">
        <v>1.718</v>
      </c>
      <c r="BH193" s="39">
        <v>1.526</v>
      </c>
      <c r="BI193" s="39">
        <v>1.9279999999999999</v>
      </c>
      <c r="BJ193" s="39">
        <v>3.1920000000000002</v>
      </c>
      <c r="BK193" s="39">
        <v>0.98899999999999999</v>
      </c>
    </row>
    <row r="194" spans="1:63" x14ac:dyDescent="0.2">
      <c r="A194" s="30">
        <f t="shared" si="32"/>
        <v>2028</v>
      </c>
      <c r="D194" s="30">
        <f t="shared" si="33"/>
        <v>0</v>
      </c>
      <c r="E194" s="30">
        <f t="shared" si="24"/>
        <v>6</v>
      </c>
      <c r="F194" s="30">
        <f t="shared" si="25"/>
        <v>2</v>
      </c>
      <c r="G194" s="30">
        <f t="shared" si="26"/>
        <v>0</v>
      </c>
      <c r="H194" s="30">
        <f t="shared" si="27"/>
        <v>0</v>
      </c>
      <c r="I194" s="30">
        <f t="shared" si="28"/>
        <v>0</v>
      </c>
      <c r="J194" s="30">
        <f t="shared" si="29"/>
        <v>0</v>
      </c>
      <c r="K194" s="30">
        <f t="shared" si="30"/>
        <v>0</v>
      </c>
      <c r="L194" s="30">
        <f t="shared" si="31"/>
        <v>11</v>
      </c>
      <c r="M194" s="38">
        <v>47058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3.9750000000000001</v>
      </c>
      <c r="X194" s="39">
        <v>0</v>
      </c>
      <c r="Y194" s="39">
        <v>0</v>
      </c>
      <c r="Z194" s="39">
        <v>0.60799999999999998</v>
      </c>
      <c r="AA194" s="39">
        <v>0</v>
      </c>
      <c r="AB194" s="39">
        <v>0</v>
      </c>
      <c r="AC194" s="39">
        <v>0</v>
      </c>
      <c r="AD194" s="39">
        <v>3.3559999999999999</v>
      </c>
      <c r="AE194" s="39">
        <v>0</v>
      </c>
      <c r="AF194" s="39">
        <v>0</v>
      </c>
      <c r="AG194" s="39">
        <v>0</v>
      </c>
      <c r="AH194" s="39">
        <v>0.40500000000000003</v>
      </c>
      <c r="AI194" s="39">
        <v>0</v>
      </c>
      <c r="AJ194" s="39">
        <v>0.33500000000000002</v>
      </c>
      <c r="AK194" s="39">
        <v>0</v>
      </c>
      <c r="AL194" s="39">
        <v>0</v>
      </c>
      <c r="AM194" s="39">
        <v>0</v>
      </c>
      <c r="AN194" s="39">
        <v>0</v>
      </c>
      <c r="AO194" s="39">
        <v>0</v>
      </c>
      <c r="AP194" s="39">
        <v>0</v>
      </c>
      <c r="AQ194" s="39">
        <v>0</v>
      </c>
      <c r="AR194" s="39">
        <v>0</v>
      </c>
      <c r="AS194" s="39">
        <v>0</v>
      </c>
      <c r="AT194" s="39">
        <v>0</v>
      </c>
      <c r="AU194" s="39">
        <v>0</v>
      </c>
      <c r="AV194" s="39">
        <v>0</v>
      </c>
      <c r="AW194" s="39">
        <v>0</v>
      </c>
      <c r="AX194" s="39">
        <v>0</v>
      </c>
      <c r="AY194" s="39">
        <v>0</v>
      </c>
      <c r="AZ194" s="39">
        <v>0</v>
      </c>
      <c r="BA194" s="39">
        <v>0.30499999999999999</v>
      </c>
      <c r="BB194" s="39">
        <v>0</v>
      </c>
      <c r="BC194" s="39">
        <v>0</v>
      </c>
      <c r="BD194" s="39">
        <v>0</v>
      </c>
      <c r="BE194" s="39">
        <v>0</v>
      </c>
      <c r="BF194" s="39">
        <v>0</v>
      </c>
      <c r="BG194" s="39">
        <v>0</v>
      </c>
      <c r="BH194" s="39">
        <v>0</v>
      </c>
      <c r="BI194" s="39">
        <v>0</v>
      </c>
      <c r="BJ194" s="39">
        <v>0</v>
      </c>
      <c r="BK194" s="39">
        <v>0</v>
      </c>
    </row>
    <row r="195" spans="1:63" x14ac:dyDescent="0.2">
      <c r="A195" s="30">
        <f t="shared" si="32"/>
        <v>2028</v>
      </c>
      <c r="D195" s="30">
        <f t="shared" si="33"/>
        <v>4</v>
      </c>
      <c r="E195" s="30">
        <f t="shared" si="24"/>
        <v>44</v>
      </c>
      <c r="F195" s="30">
        <f t="shared" si="25"/>
        <v>39</v>
      </c>
      <c r="G195" s="30">
        <f t="shared" si="26"/>
        <v>13</v>
      </c>
      <c r="H195" s="30">
        <f t="shared" si="27"/>
        <v>2</v>
      </c>
      <c r="I195" s="30">
        <f t="shared" si="28"/>
        <v>0</v>
      </c>
      <c r="J195" s="30">
        <f t="shared" si="29"/>
        <v>0</v>
      </c>
      <c r="K195" s="30">
        <f t="shared" si="30"/>
        <v>0</v>
      </c>
      <c r="L195" s="30">
        <f t="shared" si="31"/>
        <v>12</v>
      </c>
      <c r="M195" s="38">
        <v>47088</v>
      </c>
      <c r="N195" s="39">
        <v>0.442</v>
      </c>
      <c r="O195" s="39">
        <v>11.840999999999999</v>
      </c>
      <c r="P195" s="39">
        <v>0.61899999999999999</v>
      </c>
      <c r="Q195" s="39">
        <v>10.19</v>
      </c>
      <c r="R195" s="39">
        <v>11.132</v>
      </c>
      <c r="S195" s="39">
        <v>1.5489999999999999</v>
      </c>
      <c r="T195" s="39">
        <v>5.4029999999999996</v>
      </c>
      <c r="U195" s="39">
        <v>0.121</v>
      </c>
      <c r="V195" s="39">
        <v>1.133</v>
      </c>
      <c r="W195" s="39">
        <v>33.593000000000004</v>
      </c>
      <c r="X195" s="39">
        <v>1.335</v>
      </c>
      <c r="Y195" s="39">
        <v>14.316000000000001</v>
      </c>
      <c r="Z195" s="39">
        <v>10.422000000000001</v>
      </c>
      <c r="AA195" s="39">
        <v>1.744</v>
      </c>
      <c r="AB195" s="39">
        <v>9.3789999999999996</v>
      </c>
      <c r="AC195" s="39">
        <v>2.633</v>
      </c>
      <c r="AD195" s="39">
        <v>2.794</v>
      </c>
      <c r="AE195" s="39">
        <v>1.431</v>
      </c>
      <c r="AF195" s="39">
        <v>13.324999999999999</v>
      </c>
      <c r="AG195" s="39">
        <v>0</v>
      </c>
      <c r="AH195" s="39">
        <v>7.64</v>
      </c>
      <c r="AI195" s="39">
        <v>1.2170000000000001</v>
      </c>
      <c r="AJ195" s="39">
        <v>0.04</v>
      </c>
      <c r="AK195" s="39">
        <v>6.492</v>
      </c>
      <c r="AL195" s="39">
        <v>13.292999999999999</v>
      </c>
      <c r="AM195" s="39">
        <v>0</v>
      </c>
      <c r="AN195" s="39">
        <v>3.5960000000000001</v>
      </c>
      <c r="AO195" s="39">
        <v>4.1929999999999996</v>
      </c>
      <c r="AP195" s="39">
        <v>1.9470000000000001</v>
      </c>
      <c r="AQ195" s="39">
        <v>1.6060000000000001</v>
      </c>
      <c r="AR195" s="39">
        <v>6.1139999999999999</v>
      </c>
      <c r="AS195" s="39">
        <v>1.1060000000000001</v>
      </c>
      <c r="AT195" s="39">
        <v>1.18</v>
      </c>
      <c r="AU195" s="39">
        <v>3.1419999999999999</v>
      </c>
      <c r="AV195" s="39">
        <v>3.3660000000000001</v>
      </c>
      <c r="AW195" s="39">
        <v>26.108000000000001</v>
      </c>
      <c r="AX195" s="39">
        <v>1.0449999999999999</v>
      </c>
      <c r="AY195" s="39">
        <v>5.5279999999999996</v>
      </c>
      <c r="AZ195" s="39">
        <v>67.52</v>
      </c>
      <c r="BA195" s="39">
        <v>0</v>
      </c>
      <c r="BB195" s="39">
        <v>2.282</v>
      </c>
      <c r="BC195" s="39">
        <v>7.5819999999999999</v>
      </c>
      <c r="BD195" s="39">
        <v>0</v>
      </c>
      <c r="BE195" s="39">
        <v>7.085</v>
      </c>
      <c r="BF195" s="39">
        <v>18.591000000000001</v>
      </c>
      <c r="BG195" s="39">
        <v>0</v>
      </c>
      <c r="BH195" s="39">
        <v>0.29599999999999999</v>
      </c>
      <c r="BI195" s="39">
        <v>19.484000000000002</v>
      </c>
      <c r="BJ195" s="39">
        <v>0</v>
      </c>
      <c r="BK195" s="39">
        <v>95.953000000000003</v>
      </c>
    </row>
    <row r="196" spans="1:63" x14ac:dyDescent="0.2">
      <c r="A196" s="30">
        <f t="shared" si="32"/>
        <v>2029</v>
      </c>
      <c r="D196" s="30">
        <f t="shared" si="33"/>
        <v>1</v>
      </c>
      <c r="E196" s="30">
        <f t="shared" si="24"/>
        <v>34</v>
      </c>
      <c r="F196" s="30">
        <f t="shared" si="25"/>
        <v>27</v>
      </c>
      <c r="G196" s="30">
        <f t="shared" si="26"/>
        <v>5</v>
      </c>
      <c r="H196" s="30">
        <f t="shared" si="27"/>
        <v>0</v>
      </c>
      <c r="I196" s="30">
        <f t="shared" si="28"/>
        <v>0</v>
      </c>
      <c r="J196" s="30">
        <f t="shared" si="29"/>
        <v>0</v>
      </c>
      <c r="K196" s="30">
        <f t="shared" si="30"/>
        <v>0</v>
      </c>
      <c r="L196" s="30">
        <f t="shared" si="31"/>
        <v>1</v>
      </c>
      <c r="M196" s="38">
        <v>47119</v>
      </c>
      <c r="N196" s="39">
        <v>0</v>
      </c>
      <c r="O196" s="39">
        <v>1.244</v>
      </c>
      <c r="P196" s="39">
        <v>0</v>
      </c>
      <c r="Q196" s="39">
        <v>1.2649999999999999</v>
      </c>
      <c r="R196" s="39">
        <v>39.688000000000002</v>
      </c>
      <c r="S196" s="39">
        <v>0</v>
      </c>
      <c r="T196" s="39">
        <v>8.1129999999999995</v>
      </c>
      <c r="U196" s="39">
        <v>0</v>
      </c>
      <c r="V196" s="39">
        <v>1.9259999999999999</v>
      </c>
      <c r="W196" s="39">
        <v>2.8149999999999999</v>
      </c>
      <c r="X196" s="39">
        <v>4.32</v>
      </c>
      <c r="Y196" s="39">
        <v>0</v>
      </c>
      <c r="Z196" s="39">
        <v>1.61</v>
      </c>
      <c r="AA196" s="39">
        <v>0</v>
      </c>
      <c r="AB196" s="39">
        <v>4.1749999999999998</v>
      </c>
      <c r="AC196" s="39">
        <v>1.512</v>
      </c>
      <c r="AD196" s="39">
        <v>0</v>
      </c>
      <c r="AE196" s="39">
        <v>7.242</v>
      </c>
      <c r="AF196" s="39">
        <v>3.8610000000000002</v>
      </c>
      <c r="AG196" s="39">
        <v>0</v>
      </c>
      <c r="AH196" s="39">
        <v>0</v>
      </c>
      <c r="AI196" s="39">
        <v>3.6680000000000001</v>
      </c>
      <c r="AJ196" s="39">
        <v>0</v>
      </c>
      <c r="AK196" s="39">
        <v>16.108000000000001</v>
      </c>
      <c r="AL196" s="39">
        <v>1.6120000000000001</v>
      </c>
      <c r="AM196" s="39">
        <v>0</v>
      </c>
      <c r="AN196" s="39">
        <v>0</v>
      </c>
      <c r="AO196" s="39">
        <v>15.481999999999999</v>
      </c>
      <c r="AP196" s="39">
        <v>1.3640000000000001</v>
      </c>
      <c r="AQ196" s="39">
        <v>3.6190000000000002</v>
      </c>
      <c r="AR196" s="39">
        <v>0</v>
      </c>
      <c r="AS196" s="39">
        <v>4.0490000000000004</v>
      </c>
      <c r="AT196" s="39">
        <v>0</v>
      </c>
      <c r="AU196" s="39">
        <v>11.904999999999999</v>
      </c>
      <c r="AV196" s="39">
        <v>0.56200000000000006</v>
      </c>
      <c r="AW196" s="39">
        <v>0.114</v>
      </c>
      <c r="AX196" s="39">
        <v>1.7999999999999999E-2</v>
      </c>
      <c r="AY196" s="39">
        <v>3.3620000000000001</v>
      </c>
      <c r="AZ196" s="39">
        <v>2.7989999999999999</v>
      </c>
      <c r="BA196" s="39">
        <v>0</v>
      </c>
      <c r="BB196" s="39">
        <v>3.165</v>
      </c>
      <c r="BC196" s="39">
        <v>0.56000000000000005</v>
      </c>
      <c r="BD196" s="39">
        <v>1.044</v>
      </c>
      <c r="BE196" s="39">
        <v>0.75600000000000001</v>
      </c>
      <c r="BF196" s="39">
        <v>4.7839999999999998</v>
      </c>
      <c r="BG196" s="39">
        <v>6.0999999999999999E-2</v>
      </c>
      <c r="BH196" s="39">
        <v>0.16</v>
      </c>
      <c r="BI196" s="39">
        <v>1.865</v>
      </c>
      <c r="BJ196" s="39">
        <v>0</v>
      </c>
      <c r="BK196" s="39">
        <v>10.178000000000001</v>
      </c>
    </row>
    <row r="197" spans="1:63" x14ac:dyDescent="0.2">
      <c r="A197" s="30">
        <f t="shared" si="32"/>
        <v>2029</v>
      </c>
      <c r="D197" s="30">
        <f t="shared" si="33"/>
        <v>1</v>
      </c>
      <c r="E197" s="30">
        <f t="shared" si="24"/>
        <v>22</v>
      </c>
      <c r="F197" s="30">
        <f t="shared" si="25"/>
        <v>11</v>
      </c>
      <c r="G197" s="30">
        <f t="shared" si="26"/>
        <v>2</v>
      </c>
      <c r="H197" s="30">
        <f t="shared" si="27"/>
        <v>0</v>
      </c>
      <c r="I197" s="30">
        <f t="shared" si="28"/>
        <v>0</v>
      </c>
      <c r="J197" s="30">
        <f t="shared" si="29"/>
        <v>0</v>
      </c>
      <c r="K197" s="30">
        <f t="shared" si="30"/>
        <v>0</v>
      </c>
      <c r="L197" s="30">
        <f t="shared" si="31"/>
        <v>2</v>
      </c>
      <c r="M197" s="38">
        <v>47150</v>
      </c>
      <c r="N197" s="39">
        <v>0</v>
      </c>
      <c r="O197" s="39">
        <v>3.9580000000000002</v>
      </c>
      <c r="P197" s="39">
        <v>5.5629999999999997</v>
      </c>
      <c r="Q197" s="39">
        <v>0</v>
      </c>
      <c r="R197" s="39">
        <v>0.83299999999999996</v>
      </c>
      <c r="S197" s="39">
        <v>0</v>
      </c>
      <c r="T197" s="39">
        <v>0</v>
      </c>
      <c r="U197" s="39">
        <v>0.27800000000000002</v>
      </c>
      <c r="V197" s="39">
        <v>0</v>
      </c>
      <c r="W197" s="39">
        <v>0</v>
      </c>
      <c r="X197" s="39">
        <v>5.0650000000000004</v>
      </c>
      <c r="Y197" s="39">
        <v>0</v>
      </c>
      <c r="Z197" s="39">
        <v>0</v>
      </c>
      <c r="AA197" s="39">
        <v>0.90600000000000003</v>
      </c>
      <c r="AB197" s="39">
        <v>0</v>
      </c>
      <c r="AC197" s="39">
        <v>1.4E-2</v>
      </c>
      <c r="AD197" s="39">
        <v>0.504</v>
      </c>
      <c r="AE197" s="39">
        <v>0.33700000000000002</v>
      </c>
      <c r="AF197" s="39">
        <v>1.694</v>
      </c>
      <c r="AG197" s="39">
        <v>0</v>
      </c>
      <c r="AH197" s="39">
        <v>0</v>
      </c>
      <c r="AI197" s="39">
        <v>24.885999999999999</v>
      </c>
      <c r="AJ197" s="39">
        <v>0</v>
      </c>
      <c r="AK197" s="39">
        <v>45.37</v>
      </c>
      <c r="AL197" s="39">
        <v>0</v>
      </c>
      <c r="AM197" s="39">
        <v>0.28599999999999998</v>
      </c>
      <c r="AN197" s="39">
        <v>1.496</v>
      </c>
      <c r="AO197" s="39">
        <v>6.5000000000000002E-2</v>
      </c>
      <c r="AP197" s="39">
        <v>1.3859999999999999</v>
      </c>
      <c r="AQ197" s="39">
        <v>0</v>
      </c>
      <c r="AR197" s="39">
        <v>0</v>
      </c>
      <c r="AS197" s="39">
        <v>0</v>
      </c>
      <c r="AT197" s="39">
        <v>0</v>
      </c>
      <c r="AU197" s="39">
        <v>3.0430000000000001</v>
      </c>
      <c r="AV197" s="39">
        <v>1.702</v>
      </c>
      <c r="AW197" s="39">
        <v>0</v>
      </c>
      <c r="AX197" s="39">
        <v>2.8319999999999999</v>
      </c>
      <c r="AY197" s="39">
        <v>0</v>
      </c>
      <c r="AZ197" s="39">
        <v>0.155</v>
      </c>
      <c r="BA197" s="39">
        <v>0.23699999999999999</v>
      </c>
      <c r="BB197" s="39">
        <v>0</v>
      </c>
      <c r="BC197" s="39">
        <v>0</v>
      </c>
      <c r="BD197" s="39">
        <v>0</v>
      </c>
      <c r="BE197" s="39">
        <v>0</v>
      </c>
      <c r="BF197" s="39">
        <v>0</v>
      </c>
      <c r="BG197" s="39">
        <v>0</v>
      </c>
      <c r="BH197" s="39">
        <v>0.67400000000000004</v>
      </c>
      <c r="BI197" s="39">
        <v>0</v>
      </c>
      <c r="BJ197" s="39">
        <v>0</v>
      </c>
      <c r="BK197" s="39">
        <v>0</v>
      </c>
    </row>
    <row r="198" spans="1:63" x14ac:dyDescent="0.2">
      <c r="A198" s="30">
        <f t="shared" si="32"/>
        <v>2029</v>
      </c>
      <c r="D198" s="30">
        <f t="shared" si="33"/>
        <v>0</v>
      </c>
      <c r="E198" s="30">
        <f t="shared" si="24"/>
        <v>37</v>
      </c>
      <c r="F198" s="30">
        <f t="shared" si="25"/>
        <v>27</v>
      </c>
      <c r="G198" s="30">
        <f t="shared" si="26"/>
        <v>2</v>
      </c>
      <c r="H198" s="30">
        <f t="shared" si="27"/>
        <v>0</v>
      </c>
      <c r="I198" s="30">
        <f t="shared" si="28"/>
        <v>0</v>
      </c>
      <c r="J198" s="30">
        <f t="shared" si="29"/>
        <v>0</v>
      </c>
      <c r="K198" s="30">
        <f t="shared" si="30"/>
        <v>0</v>
      </c>
      <c r="L198" s="30">
        <f t="shared" si="31"/>
        <v>3</v>
      </c>
      <c r="M198" s="38">
        <v>47178</v>
      </c>
      <c r="N198" s="39">
        <v>1.8859999999999999</v>
      </c>
      <c r="O198" s="39">
        <v>3.8130000000000002</v>
      </c>
      <c r="P198" s="39">
        <v>2.6360000000000001</v>
      </c>
      <c r="Q198" s="39">
        <v>0</v>
      </c>
      <c r="R198" s="39">
        <v>0.9</v>
      </c>
      <c r="S198" s="39">
        <v>3.927</v>
      </c>
      <c r="T198" s="39">
        <v>3.5960000000000001</v>
      </c>
      <c r="U198" s="39">
        <v>2.633</v>
      </c>
      <c r="V198" s="39">
        <v>6.95</v>
      </c>
      <c r="W198" s="39">
        <v>0</v>
      </c>
      <c r="X198" s="39">
        <v>1.365</v>
      </c>
      <c r="Y198" s="39">
        <v>1.7629999999999999</v>
      </c>
      <c r="Z198" s="39">
        <v>9.8390000000000004</v>
      </c>
      <c r="AA198" s="39">
        <v>1.355</v>
      </c>
      <c r="AB198" s="39">
        <v>3.2610000000000001</v>
      </c>
      <c r="AC198" s="39">
        <v>0</v>
      </c>
      <c r="AD198" s="39">
        <v>0</v>
      </c>
      <c r="AE198" s="39">
        <v>8.5359999999999996</v>
      </c>
      <c r="AF198" s="39">
        <v>0</v>
      </c>
      <c r="AG198" s="39">
        <v>1.5580000000000001</v>
      </c>
      <c r="AH198" s="39">
        <v>3.1280000000000001</v>
      </c>
      <c r="AI198" s="39">
        <v>0.33800000000000002</v>
      </c>
      <c r="AJ198" s="39">
        <v>0.71599999999999997</v>
      </c>
      <c r="AK198" s="39">
        <v>4.7439999999999998</v>
      </c>
      <c r="AL198" s="39">
        <v>0</v>
      </c>
      <c r="AM198" s="39">
        <v>1.3640000000000001</v>
      </c>
      <c r="AN198" s="39">
        <v>0</v>
      </c>
      <c r="AO198" s="39">
        <v>0.316</v>
      </c>
      <c r="AP198" s="39">
        <v>12.718</v>
      </c>
      <c r="AQ198" s="39">
        <v>0</v>
      </c>
      <c r="AR198" s="39">
        <v>3.93</v>
      </c>
      <c r="AS198" s="39">
        <v>0</v>
      </c>
      <c r="AT198" s="39">
        <v>0.876</v>
      </c>
      <c r="AU198" s="39">
        <v>0.94399999999999995</v>
      </c>
      <c r="AV198" s="39">
        <v>0.45400000000000001</v>
      </c>
      <c r="AW198" s="39">
        <v>2.2290000000000001</v>
      </c>
      <c r="AX198" s="39">
        <v>0</v>
      </c>
      <c r="AY198" s="39">
        <v>0.76900000000000002</v>
      </c>
      <c r="AZ198" s="39">
        <v>0</v>
      </c>
      <c r="BA198" s="39">
        <v>6.9530000000000003</v>
      </c>
      <c r="BB198" s="39">
        <v>12.121</v>
      </c>
      <c r="BC198" s="39">
        <v>0</v>
      </c>
      <c r="BD198" s="39">
        <v>5.5839999999999996</v>
      </c>
      <c r="BE198" s="39">
        <v>1.782</v>
      </c>
      <c r="BF198" s="39">
        <v>1.1659999999999999</v>
      </c>
      <c r="BG198" s="39">
        <v>0.27700000000000002</v>
      </c>
      <c r="BH198" s="39">
        <v>0</v>
      </c>
      <c r="BI198" s="39">
        <v>1.806</v>
      </c>
      <c r="BJ198" s="39">
        <v>4.2000000000000003E-2</v>
      </c>
      <c r="BK198" s="39">
        <v>2.5579999999999998</v>
      </c>
    </row>
    <row r="199" spans="1:63" x14ac:dyDescent="0.2">
      <c r="A199" s="30">
        <f t="shared" si="32"/>
        <v>2029</v>
      </c>
      <c r="D199" s="30">
        <f t="shared" si="33"/>
        <v>0</v>
      </c>
      <c r="E199" s="30">
        <f t="shared" si="24"/>
        <v>4</v>
      </c>
      <c r="F199" s="30">
        <f t="shared" si="25"/>
        <v>1</v>
      </c>
      <c r="G199" s="30">
        <f t="shared" si="26"/>
        <v>0</v>
      </c>
      <c r="H199" s="30">
        <f t="shared" si="27"/>
        <v>0</v>
      </c>
      <c r="I199" s="30">
        <f t="shared" si="28"/>
        <v>0</v>
      </c>
      <c r="J199" s="30">
        <f t="shared" si="29"/>
        <v>0</v>
      </c>
      <c r="K199" s="30">
        <f t="shared" si="30"/>
        <v>0</v>
      </c>
      <c r="L199" s="30">
        <f t="shared" si="31"/>
        <v>4</v>
      </c>
      <c r="M199" s="38">
        <v>47209</v>
      </c>
      <c r="N199" s="39">
        <v>0</v>
      </c>
      <c r="O199" s="39">
        <v>1.83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0.88700000000000001</v>
      </c>
      <c r="AC199" s="39">
        <v>0</v>
      </c>
      <c r="AD199" s="39">
        <v>0</v>
      </c>
      <c r="AE199" s="39">
        <v>0.48099999999999998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0</v>
      </c>
      <c r="AV199" s="39">
        <v>0</v>
      </c>
      <c r="AW199" s="39">
        <v>0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0.29899999999999999</v>
      </c>
      <c r="BJ199" s="39">
        <v>0</v>
      </c>
      <c r="BK199" s="39">
        <v>0</v>
      </c>
    </row>
    <row r="200" spans="1:63" x14ac:dyDescent="0.2">
      <c r="A200" s="30">
        <f t="shared" si="32"/>
        <v>2029</v>
      </c>
      <c r="D200" s="30">
        <f t="shared" si="33"/>
        <v>0</v>
      </c>
      <c r="E200" s="30">
        <f t="shared" si="24"/>
        <v>33</v>
      </c>
      <c r="F200" s="30">
        <f t="shared" si="25"/>
        <v>20</v>
      </c>
      <c r="G200" s="30">
        <f t="shared" si="26"/>
        <v>0</v>
      </c>
      <c r="H200" s="30">
        <f t="shared" si="27"/>
        <v>0</v>
      </c>
      <c r="I200" s="30">
        <f t="shared" si="28"/>
        <v>0</v>
      </c>
      <c r="J200" s="30">
        <f t="shared" si="29"/>
        <v>0</v>
      </c>
      <c r="K200" s="30">
        <f t="shared" si="30"/>
        <v>0</v>
      </c>
      <c r="L200" s="30">
        <f t="shared" si="31"/>
        <v>5</v>
      </c>
      <c r="M200" s="38">
        <v>47239</v>
      </c>
      <c r="N200" s="39">
        <v>0.24</v>
      </c>
      <c r="O200" s="39">
        <v>0.122</v>
      </c>
      <c r="P200" s="39">
        <v>0</v>
      </c>
      <c r="Q200" s="39">
        <v>4.2610000000000001</v>
      </c>
      <c r="R200" s="39">
        <v>0.38900000000000001</v>
      </c>
      <c r="S200" s="39">
        <v>0</v>
      </c>
      <c r="T200" s="39">
        <v>0.20399999999999999</v>
      </c>
      <c r="U200" s="39">
        <v>5.6000000000000001E-2</v>
      </c>
      <c r="V200" s="39">
        <v>2.2240000000000002</v>
      </c>
      <c r="W200" s="39">
        <v>0</v>
      </c>
      <c r="X200" s="39">
        <v>5.6210000000000004</v>
      </c>
      <c r="Y200" s="39">
        <v>0</v>
      </c>
      <c r="Z200" s="39">
        <v>0</v>
      </c>
      <c r="AA200" s="39">
        <v>4.7430000000000003</v>
      </c>
      <c r="AB200" s="39">
        <v>8.4000000000000005E-2</v>
      </c>
      <c r="AC200" s="39">
        <v>2.282</v>
      </c>
      <c r="AD200" s="39">
        <v>0.12</v>
      </c>
      <c r="AE200" s="39">
        <v>2.1909999999999998</v>
      </c>
      <c r="AF200" s="39">
        <v>0</v>
      </c>
      <c r="AG200" s="39">
        <v>9.07</v>
      </c>
      <c r="AH200" s="39">
        <v>1.972</v>
      </c>
      <c r="AI200" s="39">
        <v>0</v>
      </c>
      <c r="AJ200" s="39">
        <v>1.9330000000000001</v>
      </c>
      <c r="AK200" s="39">
        <v>0</v>
      </c>
      <c r="AL200" s="39">
        <v>1.105</v>
      </c>
      <c r="AM200" s="39">
        <v>1.3480000000000001</v>
      </c>
      <c r="AN200" s="39">
        <v>0</v>
      </c>
      <c r="AO200" s="39">
        <v>0.23899999999999999</v>
      </c>
      <c r="AP200" s="39">
        <v>0.41199999999999998</v>
      </c>
      <c r="AQ200" s="39">
        <v>2.1360000000000001</v>
      </c>
      <c r="AR200" s="39">
        <v>7.8710000000000004</v>
      </c>
      <c r="AS200" s="39">
        <v>0</v>
      </c>
      <c r="AT200" s="39">
        <v>0</v>
      </c>
      <c r="AU200" s="39">
        <v>5.1820000000000004</v>
      </c>
      <c r="AV200" s="39">
        <v>4.9770000000000003</v>
      </c>
      <c r="AW200" s="39">
        <v>0</v>
      </c>
      <c r="AX200" s="39">
        <v>0.16400000000000001</v>
      </c>
      <c r="AY200" s="39">
        <v>0.84399999999999997</v>
      </c>
      <c r="AZ200" s="39">
        <v>1.885</v>
      </c>
      <c r="BA200" s="39">
        <v>0.11799999999999999</v>
      </c>
      <c r="BB200" s="39">
        <v>0</v>
      </c>
      <c r="BC200" s="39">
        <v>3.7269999999999999</v>
      </c>
      <c r="BD200" s="39">
        <v>2.86</v>
      </c>
      <c r="BE200" s="39">
        <v>0</v>
      </c>
      <c r="BF200" s="39">
        <v>0.52100000000000002</v>
      </c>
      <c r="BG200" s="39">
        <v>0</v>
      </c>
      <c r="BH200" s="39">
        <v>7.5730000000000004</v>
      </c>
      <c r="BI200" s="39">
        <v>0</v>
      </c>
      <c r="BJ200" s="39">
        <v>0</v>
      </c>
      <c r="BK200" s="39">
        <v>5.46</v>
      </c>
    </row>
    <row r="201" spans="1:63" x14ac:dyDescent="0.2">
      <c r="A201" s="30">
        <f t="shared" si="32"/>
        <v>2029</v>
      </c>
      <c r="D201" s="30">
        <f t="shared" si="33"/>
        <v>0</v>
      </c>
      <c r="E201" s="30">
        <f t="shared" si="24"/>
        <v>26</v>
      </c>
      <c r="F201" s="30">
        <f t="shared" si="25"/>
        <v>12</v>
      </c>
      <c r="G201" s="30">
        <f t="shared" si="26"/>
        <v>4</v>
      </c>
      <c r="H201" s="30">
        <f t="shared" si="27"/>
        <v>0</v>
      </c>
      <c r="I201" s="30">
        <f t="shared" si="28"/>
        <v>0</v>
      </c>
      <c r="J201" s="30">
        <f t="shared" si="29"/>
        <v>0</v>
      </c>
      <c r="K201" s="30">
        <f t="shared" si="30"/>
        <v>0</v>
      </c>
      <c r="L201" s="30">
        <f t="shared" si="31"/>
        <v>6</v>
      </c>
      <c r="M201" s="38">
        <v>47270</v>
      </c>
      <c r="N201" s="39">
        <v>0</v>
      </c>
      <c r="O201" s="39">
        <v>18.446999999999999</v>
      </c>
      <c r="P201" s="39">
        <v>0.36</v>
      </c>
      <c r="Q201" s="39">
        <v>0</v>
      </c>
      <c r="R201" s="39">
        <v>0</v>
      </c>
      <c r="S201" s="39">
        <v>0.75600000000000001</v>
      </c>
      <c r="T201" s="39">
        <v>0</v>
      </c>
      <c r="U201" s="39">
        <v>0.69799999999999995</v>
      </c>
      <c r="V201" s="39">
        <v>0</v>
      </c>
      <c r="W201" s="39">
        <v>0</v>
      </c>
      <c r="X201" s="39">
        <v>6.9509999999999996</v>
      </c>
      <c r="Y201" s="39">
        <v>1.044</v>
      </c>
      <c r="Z201" s="39">
        <v>0</v>
      </c>
      <c r="AA201" s="39">
        <v>1.6739999999999999</v>
      </c>
      <c r="AB201" s="39">
        <v>0.12</v>
      </c>
      <c r="AC201" s="39">
        <v>0.71099999999999997</v>
      </c>
      <c r="AD201" s="39">
        <v>0.377</v>
      </c>
      <c r="AE201" s="39">
        <v>0</v>
      </c>
      <c r="AF201" s="39">
        <v>0.502</v>
      </c>
      <c r="AG201" s="39">
        <v>0</v>
      </c>
      <c r="AH201" s="39">
        <v>6.7830000000000004</v>
      </c>
      <c r="AI201" s="39">
        <v>0</v>
      </c>
      <c r="AJ201" s="39">
        <v>0.77</v>
      </c>
      <c r="AK201" s="39">
        <v>0.36399999999999999</v>
      </c>
      <c r="AL201" s="39">
        <v>0</v>
      </c>
      <c r="AM201" s="39">
        <v>17.161000000000001</v>
      </c>
      <c r="AN201" s="39">
        <v>0</v>
      </c>
      <c r="AO201" s="39">
        <v>1.72</v>
      </c>
      <c r="AP201" s="39">
        <v>0</v>
      </c>
      <c r="AQ201" s="39">
        <v>0.53800000000000003</v>
      </c>
      <c r="AR201" s="39">
        <v>0</v>
      </c>
      <c r="AS201" s="39">
        <v>0</v>
      </c>
      <c r="AT201" s="39">
        <v>0</v>
      </c>
      <c r="AU201" s="39">
        <v>12.74</v>
      </c>
      <c r="AV201" s="39">
        <v>0.63900000000000001</v>
      </c>
      <c r="AW201" s="39">
        <v>0</v>
      </c>
      <c r="AX201" s="39">
        <v>0</v>
      </c>
      <c r="AY201" s="39">
        <v>0.78500000000000003</v>
      </c>
      <c r="AZ201" s="39">
        <v>1.0960000000000001</v>
      </c>
      <c r="BA201" s="39">
        <v>0</v>
      </c>
      <c r="BB201" s="39">
        <v>3.089</v>
      </c>
      <c r="BC201" s="39">
        <v>0</v>
      </c>
      <c r="BD201" s="39">
        <v>0</v>
      </c>
      <c r="BE201" s="39">
        <v>0.50900000000000001</v>
      </c>
      <c r="BF201" s="39">
        <v>15.106999999999999</v>
      </c>
      <c r="BG201" s="39">
        <v>0.65300000000000002</v>
      </c>
      <c r="BH201" s="39">
        <v>0</v>
      </c>
      <c r="BI201" s="39">
        <v>2.9340000000000002</v>
      </c>
      <c r="BJ201" s="39">
        <v>0</v>
      </c>
      <c r="BK201" s="39">
        <v>0</v>
      </c>
    </row>
    <row r="202" spans="1:63" x14ac:dyDescent="0.2">
      <c r="A202" s="30">
        <f t="shared" si="32"/>
        <v>2029</v>
      </c>
      <c r="D202" s="30">
        <f t="shared" si="33"/>
        <v>4</v>
      </c>
      <c r="E202" s="30">
        <f t="shared" si="24"/>
        <v>50</v>
      </c>
      <c r="F202" s="30">
        <f t="shared" si="25"/>
        <v>48</v>
      </c>
      <c r="G202" s="30">
        <f t="shared" si="26"/>
        <v>19</v>
      </c>
      <c r="H202" s="30">
        <f t="shared" si="27"/>
        <v>0</v>
      </c>
      <c r="I202" s="30">
        <f t="shared" si="28"/>
        <v>0</v>
      </c>
      <c r="J202" s="30">
        <f t="shared" si="29"/>
        <v>0</v>
      </c>
      <c r="K202" s="30">
        <f t="shared" si="30"/>
        <v>0</v>
      </c>
      <c r="L202" s="30">
        <f t="shared" si="31"/>
        <v>7</v>
      </c>
      <c r="M202" s="38">
        <v>47300</v>
      </c>
      <c r="N202" s="39">
        <v>5.343</v>
      </c>
      <c r="O202" s="39">
        <v>9.8059999999999992</v>
      </c>
      <c r="P202" s="39">
        <v>4.5880000000000001</v>
      </c>
      <c r="Q202" s="39">
        <v>8.8689999999999998</v>
      </c>
      <c r="R202" s="39">
        <v>15.925000000000001</v>
      </c>
      <c r="S202" s="39">
        <v>1.756</v>
      </c>
      <c r="T202" s="39">
        <v>9.7479999999999993</v>
      </c>
      <c r="U202" s="39">
        <v>4.5830000000000002</v>
      </c>
      <c r="V202" s="39">
        <v>3.0779999999999998</v>
      </c>
      <c r="W202" s="39">
        <v>10.412000000000001</v>
      </c>
      <c r="X202" s="39">
        <v>7.2510000000000003</v>
      </c>
      <c r="Y202" s="39">
        <v>12.366</v>
      </c>
      <c r="Z202" s="39">
        <v>9.7140000000000004</v>
      </c>
      <c r="AA202" s="39">
        <v>10.837</v>
      </c>
      <c r="AB202" s="39">
        <v>25.457999999999998</v>
      </c>
      <c r="AC202" s="39">
        <v>0.54</v>
      </c>
      <c r="AD202" s="39">
        <v>7.375</v>
      </c>
      <c r="AE202" s="39">
        <v>6.5510000000000002</v>
      </c>
      <c r="AF202" s="39">
        <v>28.902999999999999</v>
      </c>
      <c r="AG202" s="39">
        <v>0.27</v>
      </c>
      <c r="AH202" s="39">
        <v>1.2330000000000001</v>
      </c>
      <c r="AI202" s="39">
        <v>24.510999999999999</v>
      </c>
      <c r="AJ202" s="39">
        <v>16.512</v>
      </c>
      <c r="AK202" s="39">
        <v>3.5939999999999999</v>
      </c>
      <c r="AL202" s="39">
        <v>1.0740000000000001</v>
      </c>
      <c r="AM202" s="39">
        <v>18.239999999999998</v>
      </c>
      <c r="AN202" s="39">
        <v>7.0590000000000002</v>
      </c>
      <c r="AO202" s="39">
        <v>6.335</v>
      </c>
      <c r="AP202" s="39">
        <v>8.9420000000000002</v>
      </c>
      <c r="AQ202" s="39">
        <v>6.7779999999999996</v>
      </c>
      <c r="AR202" s="39">
        <v>30.245000000000001</v>
      </c>
      <c r="AS202" s="39">
        <v>2.0739999999999998</v>
      </c>
      <c r="AT202" s="39">
        <v>2.35</v>
      </c>
      <c r="AU202" s="39">
        <v>25.606000000000002</v>
      </c>
      <c r="AV202" s="39">
        <v>20.521000000000001</v>
      </c>
      <c r="AW202" s="39">
        <v>1.042</v>
      </c>
      <c r="AX202" s="39">
        <v>15.196</v>
      </c>
      <c r="AY202" s="39">
        <v>5.78</v>
      </c>
      <c r="AZ202" s="39">
        <v>5.1950000000000003</v>
      </c>
      <c r="BA202" s="39">
        <v>11.154999999999999</v>
      </c>
      <c r="BB202" s="39">
        <v>2.92</v>
      </c>
      <c r="BC202" s="39">
        <v>17.718</v>
      </c>
      <c r="BD202" s="39">
        <v>14.295</v>
      </c>
      <c r="BE202" s="39">
        <v>3.7490000000000001</v>
      </c>
      <c r="BF202" s="39">
        <v>2.5880000000000001</v>
      </c>
      <c r="BG202" s="39">
        <v>21.649000000000001</v>
      </c>
      <c r="BH202" s="39">
        <v>12.65</v>
      </c>
      <c r="BI202" s="39">
        <v>4.2670000000000003</v>
      </c>
      <c r="BJ202" s="39">
        <v>4.8559999999999999</v>
      </c>
      <c r="BK202" s="39">
        <v>16.606000000000002</v>
      </c>
    </row>
    <row r="203" spans="1:63" x14ac:dyDescent="0.2">
      <c r="A203" s="30">
        <f t="shared" si="32"/>
        <v>2029</v>
      </c>
      <c r="D203" s="30">
        <f t="shared" si="33"/>
        <v>4</v>
      </c>
      <c r="E203" s="30">
        <f t="shared" si="24"/>
        <v>50</v>
      </c>
      <c r="F203" s="30">
        <f t="shared" si="25"/>
        <v>49</v>
      </c>
      <c r="G203" s="30">
        <f t="shared" si="26"/>
        <v>20</v>
      </c>
      <c r="H203" s="30">
        <f t="shared" si="27"/>
        <v>0</v>
      </c>
      <c r="I203" s="30">
        <f t="shared" si="28"/>
        <v>0</v>
      </c>
      <c r="J203" s="30">
        <f t="shared" si="29"/>
        <v>0</v>
      </c>
      <c r="K203" s="30">
        <f t="shared" si="30"/>
        <v>0</v>
      </c>
      <c r="L203" s="30">
        <f t="shared" si="31"/>
        <v>8</v>
      </c>
      <c r="M203" s="38">
        <v>47331</v>
      </c>
      <c r="N203" s="39">
        <v>5.5869999999999997</v>
      </c>
      <c r="O203" s="39">
        <v>7.3840000000000003</v>
      </c>
      <c r="P203" s="39">
        <v>3.1880000000000002</v>
      </c>
      <c r="Q203" s="39">
        <v>29.911999999999999</v>
      </c>
      <c r="R203" s="39">
        <v>9.11</v>
      </c>
      <c r="S203" s="39">
        <v>6.8079999999999998</v>
      </c>
      <c r="T203" s="39">
        <v>6.9889999999999999</v>
      </c>
      <c r="U203" s="39">
        <v>10.129</v>
      </c>
      <c r="V203" s="39">
        <v>29.971</v>
      </c>
      <c r="W203" s="39">
        <v>3.3780000000000001</v>
      </c>
      <c r="X203" s="39">
        <v>13.988</v>
      </c>
      <c r="Y203" s="39">
        <v>2.448</v>
      </c>
      <c r="Z203" s="39">
        <v>4.5750000000000002</v>
      </c>
      <c r="AA203" s="39">
        <v>13.629</v>
      </c>
      <c r="AB203" s="39">
        <v>21.658999999999999</v>
      </c>
      <c r="AC203" s="39">
        <v>0.96</v>
      </c>
      <c r="AD203" s="39">
        <v>7.3449999999999998</v>
      </c>
      <c r="AE203" s="39">
        <v>9.2919999999999998</v>
      </c>
      <c r="AF203" s="39">
        <v>11.429</v>
      </c>
      <c r="AG203" s="39">
        <v>2.7360000000000002</v>
      </c>
      <c r="AH203" s="39">
        <v>22.533999999999999</v>
      </c>
      <c r="AI203" s="39">
        <v>9.1460000000000008</v>
      </c>
      <c r="AJ203" s="39">
        <v>2.0470000000000002</v>
      </c>
      <c r="AK203" s="39">
        <v>18.407</v>
      </c>
      <c r="AL203" s="39">
        <v>5.7560000000000002</v>
      </c>
      <c r="AM203" s="39">
        <v>5.1159999999999997</v>
      </c>
      <c r="AN203" s="39">
        <v>7.1319999999999997</v>
      </c>
      <c r="AO203" s="39">
        <v>3.681</v>
      </c>
      <c r="AP203" s="39">
        <v>12.476000000000001</v>
      </c>
      <c r="AQ203" s="39">
        <v>4.2409999999999997</v>
      </c>
      <c r="AR203" s="39">
        <v>16.001999999999999</v>
      </c>
      <c r="AS203" s="39">
        <v>3.4769999999999999</v>
      </c>
      <c r="AT203" s="39">
        <v>6.5039999999999996</v>
      </c>
      <c r="AU203" s="39">
        <v>35.654000000000003</v>
      </c>
      <c r="AV203" s="39">
        <v>14.555999999999999</v>
      </c>
      <c r="AW203" s="39">
        <v>3.6349999999999998</v>
      </c>
      <c r="AX203" s="39">
        <v>1.7050000000000001</v>
      </c>
      <c r="AY203" s="39">
        <v>13.555999999999999</v>
      </c>
      <c r="AZ203" s="39">
        <v>12.599</v>
      </c>
      <c r="BA203" s="39">
        <v>10.297000000000001</v>
      </c>
      <c r="BB203" s="39">
        <v>11.635</v>
      </c>
      <c r="BC203" s="39">
        <v>4.3529999999999998</v>
      </c>
      <c r="BD203" s="39">
        <v>10.920999999999999</v>
      </c>
      <c r="BE203" s="39">
        <v>4.9539999999999997</v>
      </c>
      <c r="BF203" s="39">
        <v>8.4109999999999996</v>
      </c>
      <c r="BG203" s="39">
        <v>4.306</v>
      </c>
      <c r="BH203" s="39">
        <v>32.170999999999999</v>
      </c>
      <c r="BI203" s="39">
        <v>6.1269999999999998</v>
      </c>
      <c r="BJ203" s="39">
        <v>2.3420000000000001</v>
      </c>
      <c r="BK203" s="39">
        <v>19.166</v>
      </c>
    </row>
    <row r="204" spans="1:63" x14ac:dyDescent="0.2">
      <c r="A204" s="30">
        <f t="shared" si="32"/>
        <v>2029</v>
      </c>
      <c r="D204" s="30">
        <f t="shared" si="33"/>
        <v>1</v>
      </c>
      <c r="E204" s="30">
        <f t="shared" si="24"/>
        <v>49</v>
      </c>
      <c r="F204" s="30">
        <f t="shared" si="25"/>
        <v>48</v>
      </c>
      <c r="G204" s="30">
        <f t="shared" si="26"/>
        <v>14</v>
      </c>
      <c r="H204" s="30">
        <f t="shared" si="27"/>
        <v>0</v>
      </c>
      <c r="I204" s="30">
        <f t="shared" si="28"/>
        <v>0</v>
      </c>
      <c r="J204" s="30">
        <f t="shared" si="29"/>
        <v>0</v>
      </c>
      <c r="K204" s="30">
        <f t="shared" si="30"/>
        <v>0</v>
      </c>
      <c r="L204" s="30">
        <f t="shared" si="31"/>
        <v>9</v>
      </c>
      <c r="M204" s="38">
        <v>47362</v>
      </c>
      <c r="N204" s="39">
        <v>2.714</v>
      </c>
      <c r="O204" s="39">
        <v>12.657999999999999</v>
      </c>
      <c r="P204" s="39">
        <v>1.1859999999999999</v>
      </c>
      <c r="Q204" s="39">
        <v>8.6820000000000004</v>
      </c>
      <c r="R204" s="39">
        <v>7.8</v>
      </c>
      <c r="S204" s="39">
        <v>1.427</v>
      </c>
      <c r="T204" s="39">
        <v>14.391</v>
      </c>
      <c r="U204" s="39">
        <v>17.579000000000001</v>
      </c>
      <c r="V204" s="39">
        <v>7.51</v>
      </c>
      <c r="W204" s="39">
        <v>6.3650000000000002</v>
      </c>
      <c r="X204" s="39">
        <v>3.8460000000000001</v>
      </c>
      <c r="Y204" s="39">
        <v>5.6989999999999998</v>
      </c>
      <c r="Z204" s="39">
        <v>5.3860000000000001</v>
      </c>
      <c r="AA204" s="39">
        <v>7.008</v>
      </c>
      <c r="AB204" s="39">
        <v>11.928000000000001</v>
      </c>
      <c r="AC204" s="39">
        <v>4.1420000000000003</v>
      </c>
      <c r="AD204" s="39">
        <v>4.1159999999999997</v>
      </c>
      <c r="AE204" s="39">
        <v>8.34</v>
      </c>
      <c r="AF204" s="39">
        <v>14.615</v>
      </c>
      <c r="AG204" s="39">
        <v>2.8220000000000001</v>
      </c>
      <c r="AH204" s="39">
        <v>1.4730000000000001</v>
      </c>
      <c r="AI204" s="39">
        <v>7.202</v>
      </c>
      <c r="AJ204" s="39">
        <v>2.4009999999999998</v>
      </c>
      <c r="AK204" s="39">
        <v>8.4</v>
      </c>
      <c r="AL204" s="39">
        <v>13.837999999999999</v>
      </c>
      <c r="AM204" s="39">
        <v>0.41199999999999998</v>
      </c>
      <c r="AN204" s="39">
        <v>0</v>
      </c>
      <c r="AO204" s="39">
        <v>21.419</v>
      </c>
      <c r="AP204" s="39">
        <v>1.1559999999999999</v>
      </c>
      <c r="AQ204" s="39">
        <v>7.3259999999999996</v>
      </c>
      <c r="AR204" s="39">
        <v>9.7520000000000007</v>
      </c>
      <c r="AS204" s="39">
        <v>6.4139999999999997</v>
      </c>
      <c r="AT204" s="39">
        <v>17.350999999999999</v>
      </c>
      <c r="AU204" s="39">
        <v>1.3580000000000001</v>
      </c>
      <c r="AV204" s="39">
        <v>4.5519999999999996</v>
      </c>
      <c r="AW204" s="39">
        <v>4.7839999999999998</v>
      </c>
      <c r="AX204" s="39">
        <v>1.5840000000000001</v>
      </c>
      <c r="AY204" s="39">
        <v>21.123999999999999</v>
      </c>
      <c r="AZ204" s="39">
        <v>14.06</v>
      </c>
      <c r="BA204" s="39">
        <v>6.4189999999999996</v>
      </c>
      <c r="BB204" s="39">
        <v>6.6749999999999998</v>
      </c>
      <c r="BC204" s="39">
        <v>4.4130000000000003</v>
      </c>
      <c r="BD204" s="39">
        <v>11.722</v>
      </c>
      <c r="BE204" s="39">
        <v>4.1159999999999997</v>
      </c>
      <c r="BF204" s="39">
        <v>5.2</v>
      </c>
      <c r="BG204" s="39">
        <v>14.028</v>
      </c>
      <c r="BH204" s="39">
        <v>6.641</v>
      </c>
      <c r="BI204" s="39">
        <v>30.154</v>
      </c>
      <c r="BJ204" s="39">
        <v>1.8</v>
      </c>
      <c r="BK204" s="39">
        <v>16.495000000000001</v>
      </c>
    </row>
    <row r="205" spans="1:63" x14ac:dyDescent="0.2">
      <c r="A205" s="30">
        <f t="shared" si="32"/>
        <v>2029</v>
      </c>
      <c r="D205" s="30">
        <f t="shared" si="33"/>
        <v>0</v>
      </c>
      <c r="E205" s="30">
        <f t="shared" si="24"/>
        <v>45</v>
      </c>
      <c r="F205" s="30">
        <f t="shared" si="25"/>
        <v>31</v>
      </c>
      <c r="G205" s="30">
        <f t="shared" si="26"/>
        <v>4</v>
      </c>
      <c r="H205" s="30">
        <f t="shared" si="27"/>
        <v>0</v>
      </c>
      <c r="I205" s="30">
        <f t="shared" si="28"/>
        <v>0</v>
      </c>
      <c r="J205" s="30">
        <f t="shared" si="29"/>
        <v>0</v>
      </c>
      <c r="K205" s="30">
        <f t="shared" si="30"/>
        <v>0</v>
      </c>
      <c r="L205" s="30">
        <f t="shared" si="31"/>
        <v>10</v>
      </c>
      <c r="M205" s="38">
        <v>47392</v>
      </c>
      <c r="N205" s="39">
        <v>1.3520000000000001</v>
      </c>
      <c r="O205" s="39">
        <v>0.19900000000000001</v>
      </c>
      <c r="P205" s="39">
        <v>0.22600000000000001</v>
      </c>
      <c r="Q205" s="39">
        <v>3.8439999999999999</v>
      </c>
      <c r="R205" s="39">
        <v>0</v>
      </c>
      <c r="S205" s="39">
        <v>1.127</v>
      </c>
      <c r="T205" s="39">
        <v>0.29599999999999999</v>
      </c>
      <c r="U205" s="39">
        <v>24.053999999999998</v>
      </c>
      <c r="V205" s="39">
        <v>2.3639999999999999</v>
      </c>
      <c r="W205" s="39">
        <v>0.86299999999999999</v>
      </c>
      <c r="X205" s="39">
        <v>0.189</v>
      </c>
      <c r="Y205" s="39">
        <v>1.712</v>
      </c>
      <c r="Z205" s="39">
        <v>5.4119999999999999</v>
      </c>
      <c r="AA205" s="39">
        <v>0.48599999999999999</v>
      </c>
      <c r="AB205" s="39">
        <v>0.55900000000000005</v>
      </c>
      <c r="AC205" s="39">
        <v>6.57</v>
      </c>
      <c r="AD205" s="39">
        <v>9.6620000000000008</v>
      </c>
      <c r="AE205" s="39">
        <v>5.2569999999999997</v>
      </c>
      <c r="AF205" s="39">
        <v>0.999</v>
      </c>
      <c r="AG205" s="39">
        <v>1.53</v>
      </c>
      <c r="AH205" s="39">
        <v>0.629</v>
      </c>
      <c r="AI205" s="39">
        <v>1.2090000000000001</v>
      </c>
      <c r="AJ205" s="39">
        <v>0.46800000000000003</v>
      </c>
      <c r="AK205" s="39">
        <v>1.33</v>
      </c>
      <c r="AL205" s="39">
        <v>3.27</v>
      </c>
      <c r="AM205" s="39">
        <v>0.78</v>
      </c>
      <c r="AN205" s="39">
        <v>21.835999999999999</v>
      </c>
      <c r="AO205" s="39">
        <v>0</v>
      </c>
      <c r="AP205" s="39">
        <v>2.5739999999999998</v>
      </c>
      <c r="AQ205" s="39">
        <v>0.46899999999999997</v>
      </c>
      <c r="AR205" s="39">
        <v>9.67</v>
      </c>
      <c r="AS205" s="39">
        <v>0</v>
      </c>
      <c r="AT205" s="39">
        <v>3.7170000000000001</v>
      </c>
      <c r="AU205" s="39">
        <v>0</v>
      </c>
      <c r="AV205" s="39">
        <v>11.015000000000001</v>
      </c>
      <c r="AW205" s="39">
        <v>0</v>
      </c>
      <c r="AX205" s="39">
        <v>2.2719999999999998</v>
      </c>
      <c r="AY205" s="39">
        <v>2.0640000000000001</v>
      </c>
      <c r="AZ205" s="39">
        <v>2.1030000000000002</v>
      </c>
      <c r="BA205" s="39">
        <v>1.7370000000000001</v>
      </c>
      <c r="BB205" s="39">
        <v>12.96</v>
      </c>
      <c r="BC205" s="39">
        <v>0.45200000000000001</v>
      </c>
      <c r="BD205" s="39">
        <v>1.0860000000000001</v>
      </c>
      <c r="BE205" s="39">
        <v>1.5640000000000001</v>
      </c>
      <c r="BF205" s="39">
        <v>5.6230000000000002</v>
      </c>
      <c r="BG205" s="39">
        <v>2.7930000000000001</v>
      </c>
      <c r="BH205" s="39">
        <v>1.371</v>
      </c>
      <c r="BI205" s="39">
        <v>2.5920000000000001</v>
      </c>
      <c r="BJ205" s="39">
        <v>6.8849999999999998</v>
      </c>
      <c r="BK205" s="39">
        <v>0.14899999999999999</v>
      </c>
    </row>
    <row r="206" spans="1:63" x14ac:dyDescent="0.2">
      <c r="A206" s="30">
        <f t="shared" si="32"/>
        <v>2029</v>
      </c>
      <c r="D206" s="30">
        <f t="shared" si="33"/>
        <v>0</v>
      </c>
      <c r="E206" s="30">
        <f t="shared" si="24"/>
        <v>20</v>
      </c>
      <c r="F206" s="30">
        <f t="shared" si="25"/>
        <v>5</v>
      </c>
      <c r="G206" s="30">
        <f t="shared" si="26"/>
        <v>0</v>
      </c>
      <c r="H206" s="30">
        <f t="shared" si="27"/>
        <v>0</v>
      </c>
      <c r="I206" s="30">
        <f t="shared" si="28"/>
        <v>0</v>
      </c>
      <c r="J206" s="30">
        <f t="shared" si="29"/>
        <v>0</v>
      </c>
      <c r="K206" s="30">
        <f t="shared" si="30"/>
        <v>0</v>
      </c>
      <c r="L206" s="30">
        <f t="shared" si="31"/>
        <v>11</v>
      </c>
      <c r="M206" s="38">
        <v>47423</v>
      </c>
      <c r="N206" s="39">
        <v>0</v>
      </c>
      <c r="O206" s="39">
        <v>0.95499999999999996</v>
      </c>
      <c r="P206" s="39">
        <v>1.0960000000000001</v>
      </c>
      <c r="Q206" s="39">
        <v>0</v>
      </c>
      <c r="R206" s="39">
        <v>0.26200000000000001</v>
      </c>
      <c r="S206" s="39">
        <v>0</v>
      </c>
      <c r="T206" s="39">
        <v>0.57599999999999996</v>
      </c>
      <c r="U206" s="39">
        <v>0</v>
      </c>
      <c r="V206" s="39">
        <v>0</v>
      </c>
      <c r="W206" s="39">
        <v>0.316</v>
      </c>
      <c r="X206" s="39">
        <v>0</v>
      </c>
      <c r="Y206" s="39">
        <v>0.86099999999999999</v>
      </c>
      <c r="Z206" s="39">
        <v>0.54</v>
      </c>
      <c r="AA206" s="39">
        <v>0</v>
      </c>
      <c r="AB206" s="39">
        <v>0</v>
      </c>
      <c r="AC206" s="39">
        <v>0</v>
      </c>
      <c r="AD206" s="39">
        <v>0</v>
      </c>
      <c r="AE206" s="39">
        <v>0</v>
      </c>
      <c r="AF206" s="39">
        <v>0</v>
      </c>
      <c r="AG206" s="39">
        <v>0</v>
      </c>
      <c r="AH206" s="39">
        <v>4.0000000000000001E-3</v>
      </c>
      <c r="AI206" s="39">
        <v>0</v>
      </c>
      <c r="AJ206" s="39">
        <v>0</v>
      </c>
      <c r="AK206" s="39">
        <v>0</v>
      </c>
      <c r="AL206" s="39">
        <v>0</v>
      </c>
      <c r="AM206" s="39">
        <v>0.92</v>
      </c>
      <c r="AN206" s="39">
        <v>2.226</v>
      </c>
      <c r="AO206" s="39">
        <v>0</v>
      </c>
      <c r="AP206" s="39">
        <v>0</v>
      </c>
      <c r="AQ206" s="39">
        <v>1.784</v>
      </c>
      <c r="AR206" s="39">
        <v>0</v>
      </c>
      <c r="AS206" s="39">
        <v>4.25</v>
      </c>
      <c r="AT206" s="39">
        <v>0</v>
      </c>
      <c r="AU206" s="39">
        <v>0</v>
      </c>
      <c r="AV206" s="39">
        <v>0</v>
      </c>
      <c r="AW206" s="39">
        <v>0</v>
      </c>
      <c r="AX206" s="39">
        <v>0.16900000000000001</v>
      </c>
      <c r="AY206" s="39">
        <v>0</v>
      </c>
      <c r="AZ206" s="39">
        <v>0.57899999999999996</v>
      </c>
      <c r="BA206" s="39">
        <v>0</v>
      </c>
      <c r="BB206" s="39">
        <v>0</v>
      </c>
      <c r="BC206" s="39">
        <v>0</v>
      </c>
      <c r="BD206" s="39">
        <v>1.5649999999999999</v>
      </c>
      <c r="BE206" s="39">
        <v>0</v>
      </c>
      <c r="BF206" s="39">
        <v>0</v>
      </c>
      <c r="BG206" s="39">
        <v>0.23300000000000001</v>
      </c>
      <c r="BH206" s="39">
        <v>0.85</v>
      </c>
      <c r="BI206" s="39">
        <v>0.499</v>
      </c>
      <c r="BJ206" s="39">
        <v>3.5999999999999997E-2</v>
      </c>
      <c r="BK206" s="39">
        <v>3.5000000000000003E-2</v>
      </c>
    </row>
    <row r="207" spans="1:63" x14ac:dyDescent="0.2">
      <c r="A207" s="30">
        <f t="shared" si="32"/>
        <v>2029</v>
      </c>
      <c r="D207" s="30">
        <f t="shared" si="33"/>
        <v>0</v>
      </c>
      <c r="E207" s="30">
        <f t="shared" si="24"/>
        <v>27</v>
      </c>
      <c r="F207" s="30">
        <f t="shared" si="25"/>
        <v>18</v>
      </c>
      <c r="G207" s="30">
        <f t="shared" si="26"/>
        <v>1</v>
      </c>
      <c r="H207" s="30">
        <f t="shared" si="27"/>
        <v>0</v>
      </c>
      <c r="I207" s="30">
        <f t="shared" si="28"/>
        <v>0</v>
      </c>
      <c r="J207" s="30">
        <f t="shared" si="29"/>
        <v>0</v>
      </c>
      <c r="K207" s="30">
        <f t="shared" si="30"/>
        <v>0</v>
      </c>
      <c r="L207" s="30">
        <f t="shared" si="31"/>
        <v>12</v>
      </c>
      <c r="M207" s="38">
        <v>47453</v>
      </c>
      <c r="N207" s="39">
        <v>0</v>
      </c>
      <c r="O207" s="39">
        <v>4.8070000000000004</v>
      </c>
      <c r="P207" s="39">
        <v>0.42499999999999999</v>
      </c>
      <c r="Q207" s="39">
        <v>1.9319999999999999</v>
      </c>
      <c r="R207" s="39">
        <v>0.375</v>
      </c>
      <c r="S207" s="39">
        <v>0</v>
      </c>
      <c r="T207" s="39">
        <v>1.242</v>
      </c>
      <c r="U207" s="39">
        <v>0</v>
      </c>
      <c r="V207" s="39">
        <v>0</v>
      </c>
      <c r="W207" s="39">
        <v>0</v>
      </c>
      <c r="X207" s="39">
        <v>0.86399999999999999</v>
      </c>
      <c r="Y207" s="39">
        <v>0</v>
      </c>
      <c r="Z207" s="39">
        <v>2.6669999999999998</v>
      </c>
      <c r="AA207" s="39">
        <v>0</v>
      </c>
      <c r="AB207" s="39">
        <v>0.45700000000000002</v>
      </c>
      <c r="AC207" s="39">
        <v>0.87</v>
      </c>
      <c r="AD207" s="39">
        <v>0</v>
      </c>
      <c r="AE207" s="39">
        <v>3.9060000000000001</v>
      </c>
      <c r="AF207" s="39">
        <v>0</v>
      </c>
      <c r="AG207" s="39">
        <v>2.3159999999999998</v>
      </c>
      <c r="AH207" s="39">
        <v>0</v>
      </c>
      <c r="AI207" s="39">
        <v>0</v>
      </c>
      <c r="AJ207" s="39">
        <v>1.448</v>
      </c>
      <c r="AK207" s="39">
        <v>0.76900000000000002</v>
      </c>
      <c r="AL207" s="39">
        <v>0.66900000000000004</v>
      </c>
      <c r="AM207" s="39">
        <v>1.6639999999999999</v>
      </c>
      <c r="AN207" s="39">
        <v>1.3660000000000001</v>
      </c>
      <c r="AO207" s="39">
        <v>0</v>
      </c>
      <c r="AP207" s="39">
        <v>8.3119999999999994</v>
      </c>
      <c r="AQ207" s="39">
        <v>0</v>
      </c>
      <c r="AR207" s="39">
        <v>5.7450000000000001</v>
      </c>
      <c r="AS207" s="39">
        <v>0</v>
      </c>
      <c r="AT207" s="39">
        <v>0</v>
      </c>
      <c r="AU207" s="39">
        <v>2.0270000000000001</v>
      </c>
      <c r="AV207" s="39">
        <v>0</v>
      </c>
      <c r="AW207" s="39">
        <v>2.64</v>
      </c>
      <c r="AX207" s="39">
        <v>0</v>
      </c>
      <c r="AY207" s="39">
        <v>3.282</v>
      </c>
      <c r="AZ207" s="39">
        <v>0</v>
      </c>
      <c r="BA207" s="39">
        <v>9.9309999999999992</v>
      </c>
      <c r="BB207" s="39">
        <v>4.59</v>
      </c>
      <c r="BC207" s="39">
        <v>0</v>
      </c>
      <c r="BD207" s="39">
        <v>0</v>
      </c>
      <c r="BE207" s="39">
        <v>0.23400000000000001</v>
      </c>
      <c r="BF207" s="39">
        <v>0</v>
      </c>
      <c r="BG207" s="39">
        <v>11.493</v>
      </c>
      <c r="BH207" s="39">
        <v>0</v>
      </c>
      <c r="BI207" s="39">
        <v>0.53400000000000003</v>
      </c>
      <c r="BJ207" s="39">
        <v>1.3420000000000001</v>
      </c>
      <c r="BK207" s="39">
        <v>0</v>
      </c>
    </row>
    <row r="208" spans="1:63" x14ac:dyDescent="0.2">
      <c r="A208" s="30">
        <f t="shared" si="32"/>
        <v>2030</v>
      </c>
      <c r="D208" s="30">
        <f t="shared" si="33"/>
        <v>1</v>
      </c>
      <c r="E208" s="30">
        <f t="shared" si="24"/>
        <v>41</v>
      </c>
      <c r="F208" s="30">
        <f t="shared" si="25"/>
        <v>32</v>
      </c>
      <c r="G208" s="30">
        <f t="shared" si="26"/>
        <v>4</v>
      </c>
      <c r="H208" s="30">
        <f t="shared" si="27"/>
        <v>0</v>
      </c>
      <c r="I208" s="30">
        <f t="shared" si="28"/>
        <v>0</v>
      </c>
      <c r="J208" s="30">
        <f t="shared" si="29"/>
        <v>0</v>
      </c>
      <c r="K208" s="30">
        <f t="shared" si="30"/>
        <v>0</v>
      </c>
      <c r="L208" s="30">
        <f t="shared" si="31"/>
        <v>1</v>
      </c>
      <c r="M208" s="38">
        <v>47484</v>
      </c>
      <c r="N208" s="39">
        <v>0.52</v>
      </c>
      <c r="O208" s="39">
        <v>2.883</v>
      </c>
      <c r="P208" s="39">
        <v>0</v>
      </c>
      <c r="Q208" s="39">
        <v>7.9989999999999997</v>
      </c>
      <c r="R208" s="39">
        <v>0.27600000000000002</v>
      </c>
      <c r="S208" s="39">
        <v>4.242</v>
      </c>
      <c r="T208" s="39">
        <v>0.68700000000000006</v>
      </c>
      <c r="U208" s="39">
        <v>1.9379999999999999</v>
      </c>
      <c r="V208" s="39">
        <v>6.1319999999999997</v>
      </c>
      <c r="W208" s="39">
        <v>0.19400000000000001</v>
      </c>
      <c r="X208" s="39">
        <v>0.75600000000000001</v>
      </c>
      <c r="Y208" s="39">
        <v>8.3780000000000001</v>
      </c>
      <c r="Z208" s="39">
        <v>4.968</v>
      </c>
      <c r="AA208" s="39">
        <v>0.126</v>
      </c>
      <c r="AB208" s="39">
        <v>2.726</v>
      </c>
      <c r="AC208" s="39">
        <v>1.885</v>
      </c>
      <c r="AD208" s="39">
        <v>17.155999999999999</v>
      </c>
      <c r="AE208" s="39">
        <v>0</v>
      </c>
      <c r="AF208" s="39">
        <v>0</v>
      </c>
      <c r="AG208" s="39">
        <v>3.343</v>
      </c>
      <c r="AH208" s="39">
        <v>4.5839999999999996</v>
      </c>
      <c r="AI208" s="39">
        <v>1.837</v>
      </c>
      <c r="AJ208" s="39">
        <v>3.3279999999999998</v>
      </c>
      <c r="AK208" s="39">
        <v>1.476</v>
      </c>
      <c r="AL208" s="39">
        <v>7.2789999999999999</v>
      </c>
      <c r="AM208" s="39">
        <v>0</v>
      </c>
      <c r="AN208" s="39">
        <v>4.3090000000000002</v>
      </c>
      <c r="AO208" s="39">
        <v>19.713999999999999</v>
      </c>
      <c r="AP208" s="39">
        <v>9.4459999999999997</v>
      </c>
      <c r="AQ208" s="39">
        <v>0.38600000000000001</v>
      </c>
      <c r="AR208" s="39">
        <v>2.2690000000000001</v>
      </c>
      <c r="AS208" s="39">
        <v>0</v>
      </c>
      <c r="AT208" s="39">
        <v>0</v>
      </c>
      <c r="AU208" s="39">
        <v>45.683</v>
      </c>
      <c r="AV208" s="39">
        <v>0</v>
      </c>
      <c r="AW208" s="39">
        <v>8.8160000000000007</v>
      </c>
      <c r="AX208" s="39">
        <v>3.0219999999999998</v>
      </c>
      <c r="AY208" s="39">
        <v>11.734</v>
      </c>
      <c r="AZ208" s="39">
        <v>0.14399999999999999</v>
      </c>
      <c r="BA208" s="39">
        <v>1.19</v>
      </c>
      <c r="BB208" s="39">
        <v>1.7410000000000001</v>
      </c>
      <c r="BC208" s="39">
        <v>0</v>
      </c>
      <c r="BD208" s="39">
        <v>1.472</v>
      </c>
      <c r="BE208" s="39">
        <v>2.1360000000000001</v>
      </c>
      <c r="BF208" s="39">
        <v>5.7939999999999996</v>
      </c>
      <c r="BG208" s="39">
        <v>0</v>
      </c>
      <c r="BH208" s="39">
        <v>2.3029999999999999</v>
      </c>
      <c r="BI208" s="39">
        <v>0.109</v>
      </c>
      <c r="BJ208" s="39">
        <v>2.198</v>
      </c>
      <c r="BK208" s="39">
        <v>2.1739999999999999</v>
      </c>
    </row>
    <row r="209" spans="1:63" x14ac:dyDescent="0.2">
      <c r="A209" s="30">
        <f t="shared" si="32"/>
        <v>2030</v>
      </c>
      <c r="D209" s="30">
        <f t="shared" si="33"/>
        <v>0</v>
      </c>
      <c r="E209" s="30">
        <f t="shared" si="24"/>
        <v>24</v>
      </c>
      <c r="F209" s="30">
        <f t="shared" si="25"/>
        <v>15</v>
      </c>
      <c r="G209" s="30">
        <f t="shared" si="26"/>
        <v>3</v>
      </c>
      <c r="H209" s="30">
        <f t="shared" si="27"/>
        <v>0</v>
      </c>
      <c r="I209" s="30">
        <f t="shared" si="28"/>
        <v>0</v>
      </c>
      <c r="J209" s="30">
        <f t="shared" si="29"/>
        <v>0</v>
      </c>
      <c r="K209" s="30">
        <f t="shared" si="30"/>
        <v>0</v>
      </c>
      <c r="L209" s="30">
        <f t="shared" si="31"/>
        <v>2</v>
      </c>
      <c r="M209" s="38">
        <v>47515</v>
      </c>
      <c r="N209" s="39">
        <v>0</v>
      </c>
      <c r="O209" s="39">
        <v>0</v>
      </c>
      <c r="P209" s="39">
        <v>7.1550000000000002</v>
      </c>
      <c r="Q209" s="39">
        <v>0</v>
      </c>
      <c r="R209" s="39">
        <v>0</v>
      </c>
      <c r="S209" s="39">
        <v>3.464</v>
      </c>
      <c r="T209" s="39">
        <v>0</v>
      </c>
      <c r="U209" s="39">
        <v>3.4740000000000002</v>
      </c>
      <c r="V209" s="39">
        <v>2.2869999999999999</v>
      </c>
      <c r="W209" s="39">
        <v>0</v>
      </c>
      <c r="X209" s="39">
        <v>0</v>
      </c>
      <c r="Y209" s="39">
        <v>0.248</v>
      </c>
      <c r="Z209" s="39">
        <v>0</v>
      </c>
      <c r="AA209" s="39">
        <v>0.56200000000000006</v>
      </c>
      <c r="AB209" s="39">
        <v>0</v>
      </c>
      <c r="AC209" s="39">
        <v>2.1429999999999998</v>
      </c>
      <c r="AD209" s="39">
        <v>0</v>
      </c>
      <c r="AE209" s="39">
        <v>1.726</v>
      </c>
      <c r="AF209" s="39">
        <v>1.496</v>
      </c>
      <c r="AG209" s="39">
        <v>0</v>
      </c>
      <c r="AH209" s="39">
        <v>0.71299999999999997</v>
      </c>
      <c r="AI209" s="39">
        <v>21.404</v>
      </c>
      <c r="AJ209" s="39">
        <v>1.33</v>
      </c>
      <c r="AK209" s="39">
        <v>1.07</v>
      </c>
      <c r="AL209" s="39">
        <v>0</v>
      </c>
      <c r="AM209" s="39">
        <v>5.7149999999999999</v>
      </c>
      <c r="AN209" s="39">
        <v>0</v>
      </c>
      <c r="AO209" s="39">
        <v>18.977</v>
      </c>
      <c r="AP209" s="39">
        <v>0.72099999999999997</v>
      </c>
      <c r="AQ209" s="39">
        <v>0</v>
      </c>
      <c r="AR209" s="39">
        <v>7.02</v>
      </c>
      <c r="AS209" s="39">
        <v>0</v>
      </c>
      <c r="AT209" s="39">
        <v>0</v>
      </c>
      <c r="AU209" s="39">
        <v>0</v>
      </c>
      <c r="AV209" s="39">
        <v>20.704999999999998</v>
      </c>
      <c r="AW209" s="39">
        <v>0</v>
      </c>
      <c r="AX209" s="39">
        <v>0</v>
      </c>
      <c r="AY209" s="39">
        <v>0.99099999999999999</v>
      </c>
      <c r="AZ209" s="39">
        <v>0</v>
      </c>
      <c r="BA209" s="39">
        <v>3.2000000000000001E-2</v>
      </c>
      <c r="BB209" s="39">
        <v>0.104</v>
      </c>
      <c r="BC209" s="39">
        <v>0</v>
      </c>
      <c r="BD209" s="39">
        <v>9.2750000000000004</v>
      </c>
      <c r="BE209" s="39">
        <v>0</v>
      </c>
      <c r="BF209" s="39">
        <v>0.91</v>
      </c>
      <c r="BG209" s="39">
        <v>0</v>
      </c>
      <c r="BH209" s="39">
        <v>0</v>
      </c>
      <c r="BI209" s="39">
        <v>0</v>
      </c>
      <c r="BJ209" s="39">
        <v>0.41499999999999998</v>
      </c>
      <c r="BK209" s="39">
        <v>0</v>
      </c>
    </row>
    <row r="210" spans="1:63" x14ac:dyDescent="0.2">
      <c r="A210" s="30">
        <f t="shared" si="32"/>
        <v>2030</v>
      </c>
      <c r="D210" s="30">
        <f t="shared" si="33"/>
        <v>0</v>
      </c>
      <c r="E210" s="30">
        <f t="shared" si="24"/>
        <v>40</v>
      </c>
      <c r="F210" s="30">
        <f t="shared" si="25"/>
        <v>32</v>
      </c>
      <c r="G210" s="30">
        <f t="shared" si="26"/>
        <v>4</v>
      </c>
      <c r="H210" s="30">
        <f t="shared" si="27"/>
        <v>0</v>
      </c>
      <c r="I210" s="30">
        <f t="shared" si="28"/>
        <v>0</v>
      </c>
      <c r="J210" s="30">
        <f t="shared" si="29"/>
        <v>0</v>
      </c>
      <c r="K210" s="30">
        <f t="shared" si="30"/>
        <v>0</v>
      </c>
      <c r="L210" s="30">
        <f t="shared" si="31"/>
        <v>3</v>
      </c>
      <c r="M210" s="38">
        <v>47543</v>
      </c>
      <c r="N210" s="39">
        <v>4.4390000000000001</v>
      </c>
      <c r="O210" s="39">
        <v>0.501</v>
      </c>
      <c r="P210" s="39">
        <v>1.635</v>
      </c>
      <c r="Q210" s="39">
        <v>3.1970000000000001</v>
      </c>
      <c r="R210" s="39">
        <v>0</v>
      </c>
      <c r="S210" s="39">
        <v>10.067</v>
      </c>
      <c r="T210" s="39">
        <v>1.375</v>
      </c>
      <c r="U210" s="39">
        <v>3.2749999999999999</v>
      </c>
      <c r="V210" s="39">
        <v>0</v>
      </c>
      <c r="W210" s="39">
        <v>6.4219999999999997</v>
      </c>
      <c r="X210" s="39">
        <v>0</v>
      </c>
      <c r="Y210" s="39">
        <v>5.173</v>
      </c>
      <c r="Z210" s="39">
        <v>19.532</v>
      </c>
      <c r="AA210" s="39">
        <v>0.30299999999999999</v>
      </c>
      <c r="AB210" s="39">
        <v>0.83099999999999996</v>
      </c>
      <c r="AC210" s="39">
        <v>6.0979999999999999</v>
      </c>
      <c r="AD210" s="39">
        <v>5.6989999999999998</v>
      </c>
      <c r="AE210" s="39">
        <v>0.55000000000000004</v>
      </c>
      <c r="AF210" s="39">
        <v>0.218</v>
      </c>
      <c r="AG210" s="39">
        <v>4.1319999999999997</v>
      </c>
      <c r="AH210" s="39">
        <v>3.0470000000000002</v>
      </c>
      <c r="AI210" s="39">
        <v>0.32300000000000001</v>
      </c>
      <c r="AJ210" s="39">
        <v>0</v>
      </c>
      <c r="AK210" s="39">
        <v>2.484</v>
      </c>
      <c r="AL210" s="39">
        <v>8.4499999999999993</v>
      </c>
      <c r="AM210" s="39">
        <v>0</v>
      </c>
      <c r="AN210" s="39">
        <v>0</v>
      </c>
      <c r="AO210" s="39">
        <v>10.417</v>
      </c>
      <c r="AP210" s="39">
        <v>0</v>
      </c>
      <c r="AQ210" s="39">
        <v>0.34599999999999997</v>
      </c>
      <c r="AR210" s="39">
        <v>1.8069999999999999</v>
      </c>
      <c r="AS210" s="39">
        <v>0</v>
      </c>
      <c r="AT210" s="39">
        <v>2.3460000000000001</v>
      </c>
      <c r="AU210" s="39">
        <v>2.1320000000000001</v>
      </c>
      <c r="AV210" s="39">
        <v>4.2</v>
      </c>
      <c r="AW210" s="39">
        <v>1.171</v>
      </c>
      <c r="AX210" s="39">
        <v>4.8330000000000002</v>
      </c>
      <c r="AY210" s="39">
        <v>4.0650000000000004</v>
      </c>
      <c r="AZ210" s="39">
        <v>0</v>
      </c>
      <c r="BA210" s="39">
        <v>6.1680000000000001</v>
      </c>
      <c r="BB210" s="39">
        <v>5.6970000000000001</v>
      </c>
      <c r="BC210" s="39">
        <v>1.9279999999999999</v>
      </c>
      <c r="BD210" s="39">
        <v>1.1539999999999999</v>
      </c>
      <c r="BE210" s="39">
        <v>2.7370000000000001</v>
      </c>
      <c r="BF210" s="39">
        <v>4.38</v>
      </c>
      <c r="BG210" s="39">
        <v>0</v>
      </c>
      <c r="BH210" s="39">
        <v>1.6339999999999999</v>
      </c>
      <c r="BI210" s="39">
        <v>1.2829999999999999</v>
      </c>
      <c r="BJ210" s="39">
        <v>0.16400000000000001</v>
      </c>
      <c r="BK210" s="39">
        <v>11.019</v>
      </c>
    </row>
    <row r="211" spans="1:63" x14ac:dyDescent="0.2">
      <c r="A211" s="30">
        <f t="shared" si="32"/>
        <v>2030</v>
      </c>
      <c r="D211" s="30">
        <f t="shared" si="33"/>
        <v>0</v>
      </c>
      <c r="E211" s="30">
        <f t="shared" si="24"/>
        <v>5</v>
      </c>
      <c r="F211" s="30">
        <f t="shared" si="25"/>
        <v>1</v>
      </c>
      <c r="G211" s="30">
        <f t="shared" si="26"/>
        <v>0</v>
      </c>
      <c r="H211" s="30">
        <f t="shared" si="27"/>
        <v>0</v>
      </c>
      <c r="I211" s="30">
        <f t="shared" si="28"/>
        <v>0</v>
      </c>
      <c r="J211" s="30">
        <f t="shared" si="29"/>
        <v>0</v>
      </c>
      <c r="K211" s="30">
        <f t="shared" si="30"/>
        <v>0</v>
      </c>
      <c r="L211" s="30">
        <f t="shared" si="31"/>
        <v>4</v>
      </c>
      <c r="M211" s="38">
        <v>47574</v>
      </c>
      <c r="N211" s="39">
        <v>0.59199999999999997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7.0999999999999994E-2</v>
      </c>
      <c r="AG211" s="39">
        <v>0</v>
      </c>
      <c r="AH211" s="39">
        <v>0</v>
      </c>
      <c r="AI211" s="39">
        <v>0</v>
      </c>
      <c r="AJ211" s="39">
        <v>0.373</v>
      </c>
      <c r="AK211" s="39">
        <v>0</v>
      </c>
      <c r="AL211" s="39">
        <v>0</v>
      </c>
      <c r="AM211" s="39">
        <v>1.272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0</v>
      </c>
      <c r="AY211" s="39">
        <v>0</v>
      </c>
      <c r="AZ211" s="39">
        <v>0</v>
      </c>
      <c r="BA211" s="39">
        <v>0.113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</row>
    <row r="212" spans="1:63" x14ac:dyDescent="0.2">
      <c r="A212" s="30">
        <f t="shared" si="32"/>
        <v>2030</v>
      </c>
      <c r="D212" s="30">
        <f t="shared" si="33"/>
        <v>0</v>
      </c>
      <c r="E212" s="30">
        <f t="shared" si="24"/>
        <v>10</v>
      </c>
      <c r="F212" s="30">
        <f t="shared" si="25"/>
        <v>3</v>
      </c>
      <c r="G212" s="30">
        <f t="shared" si="26"/>
        <v>0</v>
      </c>
      <c r="H212" s="30">
        <f t="shared" si="27"/>
        <v>0</v>
      </c>
      <c r="I212" s="30">
        <f t="shared" si="28"/>
        <v>0</v>
      </c>
      <c r="J212" s="30">
        <f t="shared" si="29"/>
        <v>0</v>
      </c>
      <c r="K212" s="30">
        <f t="shared" si="30"/>
        <v>0</v>
      </c>
      <c r="L212" s="30">
        <f t="shared" si="31"/>
        <v>5</v>
      </c>
      <c r="M212" s="38">
        <v>47604</v>
      </c>
      <c r="N212" s="39">
        <v>0.48099999999999998</v>
      </c>
      <c r="O212" s="39">
        <v>0</v>
      </c>
      <c r="P212" s="39">
        <v>0</v>
      </c>
      <c r="Q212" s="39">
        <v>1.367</v>
      </c>
      <c r="R212" s="39">
        <v>1.7070000000000001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1.167</v>
      </c>
      <c r="AE212" s="39">
        <v>0</v>
      </c>
      <c r="AF212" s="39">
        <v>0</v>
      </c>
      <c r="AG212" s="39">
        <v>0.30299999999999999</v>
      </c>
      <c r="AH212" s="39">
        <v>0</v>
      </c>
      <c r="AI212" s="39">
        <v>0</v>
      </c>
      <c r="AJ212" s="39">
        <v>0</v>
      </c>
      <c r="AK212" s="39">
        <v>0</v>
      </c>
      <c r="AL212" s="39">
        <v>0.92</v>
      </c>
      <c r="AM212" s="39">
        <v>0</v>
      </c>
      <c r="AN212" s="39">
        <v>0</v>
      </c>
      <c r="AO212" s="39">
        <v>0</v>
      </c>
      <c r="AP212" s="39">
        <v>0</v>
      </c>
      <c r="AQ212" s="39">
        <v>0.76500000000000001</v>
      </c>
      <c r="AR212" s="39">
        <v>0</v>
      </c>
      <c r="AS212" s="39">
        <v>0</v>
      </c>
      <c r="AT212" s="39">
        <v>0</v>
      </c>
      <c r="AU212" s="39">
        <v>0</v>
      </c>
      <c r="AV212" s="39">
        <v>4.0000000000000001E-3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0.98599999999999999</v>
      </c>
      <c r="BE212" s="39">
        <v>0</v>
      </c>
      <c r="BF212" s="39">
        <v>0</v>
      </c>
      <c r="BG212" s="39">
        <v>0</v>
      </c>
      <c r="BH212" s="39">
        <v>7.0000000000000007E-2</v>
      </c>
      <c r="BI212" s="39">
        <v>0</v>
      </c>
      <c r="BJ212" s="39">
        <v>0</v>
      </c>
      <c r="BK212" s="39">
        <v>0</v>
      </c>
    </row>
    <row r="213" spans="1:63" x14ac:dyDescent="0.2">
      <c r="A213" s="30">
        <f t="shared" si="32"/>
        <v>2030</v>
      </c>
      <c r="D213" s="30">
        <f t="shared" si="33"/>
        <v>1</v>
      </c>
      <c r="E213" s="30">
        <f t="shared" si="24"/>
        <v>34</v>
      </c>
      <c r="F213" s="30">
        <f t="shared" si="25"/>
        <v>15</v>
      </c>
      <c r="G213" s="30">
        <f t="shared" si="26"/>
        <v>2</v>
      </c>
      <c r="H213" s="30">
        <f t="shared" si="27"/>
        <v>0</v>
      </c>
      <c r="I213" s="30">
        <f t="shared" si="28"/>
        <v>0</v>
      </c>
      <c r="J213" s="30">
        <f t="shared" si="29"/>
        <v>0</v>
      </c>
      <c r="K213" s="30">
        <f t="shared" si="30"/>
        <v>0</v>
      </c>
      <c r="L213" s="30">
        <f t="shared" si="31"/>
        <v>6</v>
      </c>
      <c r="M213" s="38">
        <v>47635</v>
      </c>
      <c r="N213" s="39">
        <v>1.3979999999999999</v>
      </c>
      <c r="O213" s="39">
        <v>1.1180000000000001</v>
      </c>
      <c r="P213" s="39">
        <v>0.61499999999999999</v>
      </c>
      <c r="Q213" s="39">
        <v>0</v>
      </c>
      <c r="R213" s="39">
        <v>0.58599999999999997</v>
      </c>
      <c r="S213" s="39">
        <v>0</v>
      </c>
      <c r="T213" s="39">
        <v>0.60799999999999998</v>
      </c>
      <c r="U213" s="39">
        <v>0.74399999999999999</v>
      </c>
      <c r="V213" s="39">
        <v>2.84</v>
      </c>
      <c r="W213" s="39">
        <v>0</v>
      </c>
      <c r="X213" s="39">
        <v>17.542000000000002</v>
      </c>
      <c r="Y213" s="39">
        <v>0</v>
      </c>
      <c r="Z213" s="39">
        <v>0</v>
      </c>
      <c r="AA213" s="39">
        <v>1.48</v>
      </c>
      <c r="AB213" s="39">
        <v>5.3029999999999999</v>
      </c>
      <c r="AC213" s="39">
        <v>0</v>
      </c>
      <c r="AD213" s="39">
        <v>1.663</v>
      </c>
      <c r="AE213" s="39">
        <v>0</v>
      </c>
      <c r="AF213" s="39">
        <v>0.70699999999999996</v>
      </c>
      <c r="AG213" s="39">
        <v>0.64500000000000002</v>
      </c>
      <c r="AH213" s="39">
        <v>0.69899999999999995</v>
      </c>
      <c r="AI213" s="39">
        <v>1.2709999999999999</v>
      </c>
      <c r="AJ213" s="39">
        <v>0.65500000000000003</v>
      </c>
      <c r="AK213" s="39">
        <v>0</v>
      </c>
      <c r="AL213" s="39">
        <v>0</v>
      </c>
      <c r="AM213" s="39">
        <v>4.0389999999999997</v>
      </c>
      <c r="AN213" s="39">
        <v>0</v>
      </c>
      <c r="AO213" s="39">
        <v>0.89800000000000002</v>
      </c>
      <c r="AP213" s="39">
        <v>0</v>
      </c>
      <c r="AQ213" s="39">
        <v>0.92100000000000004</v>
      </c>
      <c r="AR213" s="39">
        <v>0.81899999999999995</v>
      </c>
      <c r="AS213" s="39">
        <v>0</v>
      </c>
      <c r="AT213" s="39">
        <v>0.72199999999999998</v>
      </c>
      <c r="AU213" s="39">
        <v>4.1139999999999999</v>
      </c>
      <c r="AV213" s="39">
        <v>0.66100000000000003</v>
      </c>
      <c r="AW213" s="39">
        <v>6.0000000000000001E-3</v>
      </c>
      <c r="AX213" s="39">
        <v>4.1680000000000001</v>
      </c>
      <c r="AY213" s="39">
        <v>0</v>
      </c>
      <c r="AZ213" s="39">
        <v>2.036</v>
      </c>
      <c r="BA213" s="39">
        <v>0.38300000000000001</v>
      </c>
      <c r="BB213" s="39">
        <v>0</v>
      </c>
      <c r="BC213" s="39">
        <v>1.7669999999999999</v>
      </c>
      <c r="BD213" s="39">
        <v>0</v>
      </c>
      <c r="BE213" s="39">
        <v>2.222</v>
      </c>
      <c r="BF213" s="39">
        <v>32.9</v>
      </c>
      <c r="BG213" s="39">
        <v>0.432</v>
      </c>
      <c r="BH213" s="39">
        <v>0.97899999999999998</v>
      </c>
      <c r="BI213" s="39">
        <v>0.47399999999999998</v>
      </c>
      <c r="BJ213" s="39">
        <v>0.03</v>
      </c>
      <c r="BK213" s="39">
        <v>0</v>
      </c>
    </row>
    <row r="214" spans="1:63" x14ac:dyDescent="0.2">
      <c r="A214" s="30">
        <f t="shared" si="32"/>
        <v>2030</v>
      </c>
      <c r="D214" s="30">
        <f t="shared" si="33"/>
        <v>3</v>
      </c>
      <c r="E214" s="30">
        <f t="shared" si="24"/>
        <v>50</v>
      </c>
      <c r="F214" s="30">
        <f t="shared" si="25"/>
        <v>50</v>
      </c>
      <c r="G214" s="30">
        <f t="shared" si="26"/>
        <v>19</v>
      </c>
      <c r="H214" s="30">
        <f t="shared" si="27"/>
        <v>0</v>
      </c>
      <c r="I214" s="30">
        <f t="shared" si="28"/>
        <v>0</v>
      </c>
      <c r="J214" s="30">
        <f t="shared" si="29"/>
        <v>0</v>
      </c>
      <c r="K214" s="30">
        <f t="shared" si="30"/>
        <v>0</v>
      </c>
      <c r="L214" s="30">
        <f t="shared" si="31"/>
        <v>7</v>
      </c>
      <c r="M214" s="38">
        <v>47665</v>
      </c>
      <c r="N214" s="39">
        <v>3.67</v>
      </c>
      <c r="O214" s="39">
        <v>7.9749999999999996</v>
      </c>
      <c r="P214" s="39">
        <v>33.139000000000003</v>
      </c>
      <c r="Q214" s="39">
        <v>1.387</v>
      </c>
      <c r="R214" s="39">
        <v>10.35</v>
      </c>
      <c r="S214" s="39">
        <v>6.984</v>
      </c>
      <c r="T214" s="39">
        <v>3.774</v>
      </c>
      <c r="U214" s="39">
        <v>12.936</v>
      </c>
      <c r="V214" s="39">
        <v>11.723000000000001</v>
      </c>
      <c r="W214" s="39">
        <v>7.3440000000000003</v>
      </c>
      <c r="X214" s="39">
        <v>6.45</v>
      </c>
      <c r="Y214" s="39">
        <v>9.0009999999999994</v>
      </c>
      <c r="Z214" s="39">
        <v>2.8919999999999999</v>
      </c>
      <c r="AA214" s="39">
        <v>19.289000000000001</v>
      </c>
      <c r="AB214" s="39">
        <v>3.101</v>
      </c>
      <c r="AC214" s="39">
        <v>17.581</v>
      </c>
      <c r="AD214" s="39">
        <v>2.2759999999999998</v>
      </c>
      <c r="AE214" s="39">
        <v>22.260999999999999</v>
      </c>
      <c r="AF214" s="39">
        <v>25.387</v>
      </c>
      <c r="AG214" s="39">
        <v>1.954</v>
      </c>
      <c r="AH214" s="39">
        <v>3.08</v>
      </c>
      <c r="AI214" s="39">
        <v>23.225999999999999</v>
      </c>
      <c r="AJ214" s="39">
        <v>7.4779999999999998</v>
      </c>
      <c r="AK214" s="39">
        <v>5.6260000000000003</v>
      </c>
      <c r="AL214" s="39">
        <v>11.839</v>
      </c>
      <c r="AM214" s="39">
        <v>3.347</v>
      </c>
      <c r="AN214" s="39">
        <v>1.4730000000000001</v>
      </c>
      <c r="AO214" s="39">
        <v>15.881</v>
      </c>
      <c r="AP214" s="39">
        <v>4.6500000000000004</v>
      </c>
      <c r="AQ214" s="39">
        <v>14.673999999999999</v>
      </c>
      <c r="AR214" s="39">
        <v>26.446999999999999</v>
      </c>
      <c r="AS214" s="39">
        <v>3.6059999999999999</v>
      </c>
      <c r="AT214" s="39">
        <v>4.67</v>
      </c>
      <c r="AU214" s="39">
        <v>12.614000000000001</v>
      </c>
      <c r="AV214" s="39">
        <v>3.6349999999999998</v>
      </c>
      <c r="AW214" s="39">
        <v>11.628</v>
      </c>
      <c r="AX214" s="39">
        <v>8.11</v>
      </c>
      <c r="AY214" s="39">
        <v>7.4169999999999998</v>
      </c>
      <c r="AZ214" s="39">
        <v>8.6470000000000002</v>
      </c>
      <c r="BA214" s="39">
        <v>6.24</v>
      </c>
      <c r="BB214" s="39">
        <v>2.59</v>
      </c>
      <c r="BC214" s="39">
        <v>12.018000000000001</v>
      </c>
      <c r="BD214" s="39">
        <v>10.159000000000001</v>
      </c>
      <c r="BE214" s="39">
        <v>5.4359999999999999</v>
      </c>
      <c r="BF214" s="39">
        <v>16.491</v>
      </c>
      <c r="BG214" s="39">
        <v>4.0250000000000004</v>
      </c>
      <c r="BH214" s="39">
        <v>9.0359999999999996</v>
      </c>
      <c r="BI214" s="39">
        <v>6.9930000000000003</v>
      </c>
      <c r="BJ214" s="39">
        <v>11.815</v>
      </c>
      <c r="BK214" s="39">
        <v>4.2759999999999998</v>
      </c>
    </row>
    <row r="215" spans="1:63" x14ac:dyDescent="0.2">
      <c r="A215" s="30">
        <f t="shared" si="32"/>
        <v>2030</v>
      </c>
      <c r="D215" s="30">
        <f t="shared" si="33"/>
        <v>1</v>
      </c>
      <c r="E215" s="30">
        <f t="shared" si="24"/>
        <v>50</v>
      </c>
      <c r="F215" s="30">
        <f t="shared" si="25"/>
        <v>49</v>
      </c>
      <c r="G215" s="30">
        <f t="shared" si="26"/>
        <v>19</v>
      </c>
      <c r="H215" s="30">
        <f t="shared" si="27"/>
        <v>0</v>
      </c>
      <c r="I215" s="30">
        <f t="shared" si="28"/>
        <v>0</v>
      </c>
      <c r="J215" s="30">
        <f t="shared" si="29"/>
        <v>0</v>
      </c>
      <c r="K215" s="30">
        <f t="shared" si="30"/>
        <v>0</v>
      </c>
      <c r="L215" s="30">
        <f t="shared" si="31"/>
        <v>8</v>
      </c>
      <c r="M215" s="38">
        <v>47696</v>
      </c>
      <c r="N215" s="39">
        <v>15.808999999999999</v>
      </c>
      <c r="O215" s="39">
        <v>3.472</v>
      </c>
      <c r="P215" s="39">
        <v>16.068999999999999</v>
      </c>
      <c r="Q215" s="39">
        <v>2.5249999999999999</v>
      </c>
      <c r="R215" s="39">
        <v>6.13</v>
      </c>
      <c r="S215" s="39">
        <v>7.8339999999999996</v>
      </c>
      <c r="T215" s="39">
        <v>1.927</v>
      </c>
      <c r="U215" s="39">
        <v>12.59</v>
      </c>
      <c r="V215" s="39">
        <v>3.2839999999999998</v>
      </c>
      <c r="W215" s="39">
        <v>12.916</v>
      </c>
      <c r="X215" s="39">
        <v>1.851</v>
      </c>
      <c r="Y215" s="39">
        <v>20.119</v>
      </c>
      <c r="Z215" s="39">
        <v>6.1230000000000002</v>
      </c>
      <c r="AA215" s="39">
        <v>8.3800000000000008</v>
      </c>
      <c r="AB215" s="39">
        <v>7.0679999999999996</v>
      </c>
      <c r="AC215" s="39">
        <v>6.45</v>
      </c>
      <c r="AD215" s="39">
        <v>8.7219999999999995</v>
      </c>
      <c r="AE215" s="39">
        <v>4.9909999999999997</v>
      </c>
      <c r="AF215" s="39">
        <v>23.905999999999999</v>
      </c>
      <c r="AG215" s="39">
        <v>2.3969999999999998</v>
      </c>
      <c r="AH215" s="39">
        <v>24.859000000000002</v>
      </c>
      <c r="AI215" s="39">
        <v>9.375</v>
      </c>
      <c r="AJ215" s="39">
        <v>10.71</v>
      </c>
      <c r="AK215" s="39">
        <v>6.9210000000000003</v>
      </c>
      <c r="AL215" s="39">
        <v>34.299999999999997</v>
      </c>
      <c r="AM215" s="39">
        <v>0.70599999999999996</v>
      </c>
      <c r="AN215" s="39">
        <v>2.9889999999999999</v>
      </c>
      <c r="AO215" s="39">
        <v>18.446999999999999</v>
      </c>
      <c r="AP215" s="39">
        <v>2.7669999999999999</v>
      </c>
      <c r="AQ215" s="39">
        <v>7.1959999999999997</v>
      </c>
      <c r="AR215" s="39">
        <v>17.687999999999999</v>
      </c>
      <c r="AS215" s="39">
        <v>2.83</v>
      </c>
      <c r="AT215" s="39">
        <v>21.385000000000002</v>
      </c>
      <c r="AU215" s="39">
        <v>13.832000000000001</v>
      </c>
      <c r="AV215" s="39">
        <v>13.538</v>
      </c>
      <c r="AW215" s="39">
        <v>5.1909999999999998</v>
      </c>
      <c r="AX215" s="39">
        <v>5.0670000000000002</v>
      </c>
      <c r="AY215" s="39">
        <v>11.566000000000001</v>
      </c>
      <c r="AZ215" s="39">
        <v>3.1440000000000001</v>
      </c>
      <c r="BA215" s="39">
        <v>17.395</v>
      </c>
      <c r="BB215" s="39">
        <v>9.1820000000000004</v>
      </c>
      <c r="BC215" s="39">
        <v>5.4770000000000003</v>
      </c>
      <c r="BD215" s="39">
        <v>2.8969999999999998</v>
      </c>
      <c r="BE215" s="39">
        <v>8.4979999999999993</v>
      </c>
      <c r="BF215" s="39">
        <v>4.016</v>
      </c>
      <c r="BG215" s="39">
        <v>7.58</v>
      </c>
      <c r="BH215" s="39">
        <v>14.997</v>
      </c>
      <c r="BI215" s="39">
        <v>18.43</v>
      </c>
      <c r="BJ215" s="39">
        <v>10.827</v>
      </c>
      <c r="BK215" s="39">
        <v>5.694</v>
      </c>
    </row>
    <row r="216" spans="1:63" x14ac:dyDescent="0.2">
      <c r="A216" s="30">
        <f t="shared" si="32"/>
        <v>2030</v>
      </c>
      <c r="D216" s="30">
        <f t="shared" si="33"/>
        <v>2</v>
      </c>
      <c r="E216" s="30">
        <f t="shared" si="24"/>
        <v>50</v>
      </c>
      <c r="F216" s="30">
        <f t="shared" si="25"/>
        <v>49</v>
      </c>
      <c r="G216" s="30">
        <f t="shared" si="26"/>
        <v>13</v>
      </c>
      <c r="H216" s="30">
        <f t="shared" si="27"/>
        <v>1</v>
      </c>
      <c r="I216" s="30">
        <f t="shared" si="28"/>
        <v>0</v>
      </c>
      <c r="J216" s="30">
        <f t="shared" si="29"/>
        <v>0</v>
      </c>
      <c r="K216" s="30">
        <f t="shared" si="30"/>
        <v>0</v>
      </c>
      <c r="L216" s="30">
        <f t="shared" si="31"/>
        <v>9</v>
      </c>
      <c r="M216" s="38">
        <v>47727</v>
      </c>
      <c r="N216" s="39">
        <v>30.657</v>
      </c>
      <c r="O216" s="39">
        <v>1.278</v>
      </c>
      <c r="P216" s="39">
        <v>3.12</v>
      </c>
      <c r="Q216" s="39">
        <v>15.984999999999999</v>
      </c>
      <c r="R216" s="39">
        <v>5.7619999999999996</v>
      </c>
      <c r="S216" s="39">
        <v>9.8360000000000003</v>
      </c>
      <c r="T216" s="39">
        <v>6.1970000000000001</v>
      </c>
      <c r="U216" s="39">
        <v>19.800999999999998</v>
      </c>
      <c r="V216" s="39">
        <v>5.0759999999999996</v>
      </c>
      <c r="W216" s="39">
        <v>11.641999999999999</v>
      </c>
      <c r="X216" s="39">
        <v>0.78200000000000003</v>
      </c>
      <c r="Y216" s="39">
        <v>5.5339999999999998</v>
      </c>
      <c r="Z216" s="39">
        <v>8.718</v>
      </c>
      <c r="AA216" s="39">
        <v>6.61</v>
      </c>
      <c r="AB216" s="39">
        <v>2.7869999999999999</v>
      </c>
      <c r="AC216" s="39">
        <v>11.089</v>
      </c>
      <c r="AD216" s="39">
        <v>10.295999999999999</v>
      </c>
      <c r="AE216" s="39">
        <v>4.202</v>
      </c>
      <c r="AF216" s="39">
        <v>6.5209999999999999</v>
      </c>
      <c r="AG216" s="39">
        <v>5.2560000000000002</v>
      </c>
      <c r="AH216" s="39">
        <v>7.21</v>
      </c>
      <c r="AI216" s="39">
        <v>5.5620000000000003</v>
      </c>
      <c r="AJ216" s="39">
        <v>3.3359999999999999</v>
      </c>
      <c r="AK216" s="39">
        <v>7.9320000000000004</v>
      </c>
      <c r="AL216" s="39">
        <v>11.491</v>
      </c>
      <c r="AM216" s="39">
        <v>5.133</v>
      </c>
      <c r="AN216" s="39">
        <v>3.6080000000000001</v>
      </c>
      <c r="AO216" s="39">
        <v>7.0960000000000001</v>
      </c>
      <c r="AP216" s="39">
        <v>2.65</v>
      </c>
      <c r="AQ216" s="39">
        <v>3.2440000000000002</v>
      </c>
      <c r="AR216" s="39">
        <v>3.625</v>
      </c>
      <c r="AS216" s="39">
        <v>6.4889999999999999</v>
      </c>
      <c r="AT216" s="39">
        <v>6.4480000000000004</v>
      </c>
      <c r="AU216" s="39">
        <v>10.023999999999999</v>
      </c>
      <c r="AV216" s="39">
        <v>19.866</v>
      </c>
      <c r="AW216" s="39">
        <v>3.1179999999999999</v>
      </c>
      <c r="AX216" s="39">
        <v>2.97</v>
      </c>
      <c r="AY216" s="39">
        <v>9.3390000000000004</v>
      </c>
      <c r="AZ216" s="39">
        <v>2.7639999999999998</v>
      </c>
      <c r="BA216" s="39">
        <v>10.099</v>
      </c>
      <c r="BB216" s="39">
        <v>2.5390000000000001</v>
      </c>
      <c r="BC216" s="39">
        <v>6.1580000000000004</v>
      </c>
      <c r="BD216" s="39">
        <v>11.654</v>
      </c>
      <c r="BE216" s="39">
        <v>2.7360000000000002</v>
      </c>
      <c r="BF216" s="39">
        <v>1.4239999999999999</v>
      </c>
      <c r="BG216" s="39">
        <v>16.7</v>
      </c>
      <c r="BH216" s="39">
        <v>3.335</v>
      </c>
      <c r="BI216" s="39">
        <v>53.612000000000002</v>
      </c>
      <c r="BJ216" s="39">
        <v>3.7679999999999998</v>
      </c>
      <c r="BK216" s="39">
        <v>8.9480000000000004</v>
      </c>
    </row>
    <row r="217" spans="1:63" x14ac:dyDescent="0.2">
      <c r="A217" s="30">
        <f t="shared" si="32"/>
        <v>2030</v>
      </c>
      <c r="D217" s="30">
        <f t="shared" si="33"/>
        <v>2</v>
      </c>
      <c r="E217" s="30">
        <f t="shared" si="24"/>
        <v>43</v>
      </c>
      <c r="F217" s="30">
        <f t="shared" si="25"/>
        <v>28</v>
      </c>
      <c r="G217" s="30">
        <f t="shared" si="26"/>
        <v>8</v>
      </c>
      <c r="H217" s="30">
        <f t="shared" si="27"/>
        <v>0</v>
      </c>
      <c r="I217" s="30">
        <f t="shared" si="28"/>
        <v>0</v>
      </c>
      <c r="J217" s="30">
        <f t="shared" si="29"/>
        <v>0</v>
      </c>
      <c r="K217" s="30">
        <f t="shared" si="30"/>
        <v>0</v>
      </c>
      <c r="L217" s="30">
        <f t="shared" si="31"/>
        <v>10</v>
      </c>
      <c r="M217" s="38">
        <v>47757</v>
      </c>
      <c r="N217" s="39">
        <v>1.875</v>
      </c>
      <c r="O217" s="39">
        <v>0.66900000000000004</v>
      </c>
      <c r="P217" s="39">
        <v>3.6070000000000002</v>
      </c>
      <c r="Q217" s="39">
        <v>0</v>
      </c>
      <c r="R217" s="39">
        <v>0.51400000000000001</v>
      </c>
      <c r="S217" s="39">
        <v>0.62</v>
      </c>
      <c r="T217" s="39">
        <v>0.93200000000000005</v>
      </c>
      <c r="U217" s="39">
        <v>35.045999999999999</v>
      </c>
      <c r="V217" s="39">
        <v>4.3760000000000003</v>
      </c>
      <c r="W217" s="39">
        <v>0.79800000000000004</v>
      </c>
      <c r="X217" s="39">
        <v>1.466</v>
      </c>
      <c r="Y217" s="39">
        <v>1.0189999999999999</v>
      </c>
      <c r="Z217" s="39">
        <v>1.599</v>
      </c>
      <c r="AA217" s="39">
        <v>1.3149999999999999</v>
      </c>
      <c r="AB217" s="39">
        <v>10.657999999999999</v>
      </c>
      <c r="AC217" s="39">
        <v>1.355</v>
      </c>
      <c r="AD217" s="39">
        <v>47.36</v>
      </c>
      <c r="AE217" s="39">
        <v>0.314</v>
      </c>
      <c r="AF217" s="39">
        <v>1.9139999999999999</v>
      </c>
      <c r="AG217" s="39">
        <v>6.4</v>
      </c>
      <c r="AH217" s="39">
        <v>1.29</v>
      </c>
      <c r="AI217" s="39">
        <v>0.10100000000000001</v>
      </c>
      <c r="AJ217" s="39">
        <v>3.8959999999999999</v>
      </c>
      <c r="AK217" s="39">
        <v>0</v>
      </c>
      <c r="AL217" s="39">
        <v>0.17799999999999999</v>
      </c>
      <c r="AM217" s="39">
        <v>11.78</v>
      </c>
      <c r="AN217" s="39">
        <v>18.584</v>
      </c>
      <c r="AO217" s="39">
        <v>2.552</v>
      </c>
      <c r="AP217" s="39">
        <v>0</v>
      </c>
      <c r="AQ217" s="39">
        <v>7.2389999999999999</v>
      </c>
      <c r="AR217" s="39">
        <v>7.6230000000000002</v>
      </c>
      <c r="AS217" s="39">
        <v>0</v>
      </c>
      <c r="AT217" s="39">
        <v>11.394</v>
      </c>
      <c r="AU217" s="39">
        <v>0.86</v>
      </c>
      <c r="AV217" s="39">
        <v>8.5000000000000006E-2</v>
      </c>
      <c r="AW217" s="39">
        <v>2.2850000000000001</v>
      </c>
      <c r="AX217" s="39">
        <v>0.54400000000000004</v>
      </c>
      <c r="AY217" s="39">
        <v>11.371</v>
      </c>
      <c r="AZ217" s="39">
        <v>0</v>
      </c>
      <c r="BA217" s="39">
        <v>4.5620000000000003</v>
      </c>
      <c r="BB217" s="39">
        <v>0.69499999999999995</v>
      </c>
      <c r="BC217" s="39">
        <v>1.218</v>
      </c>
      <c r="BD217" s="39">
        <v>3.476</v>
      </c>
      <c r="BE217" s="39">
        <v>0</v>
      </c>
      <c r="BF217" s="39">
        <v>18.431000000000001</v>
      </c>
      <c r="BG217" s="39">
        <v>0.52400000000000002</v>
      </c>
      <c r="BH217" s="39">
        <v>0</v>
      </c>
      <c r="BI217" s="39">
        <v>7.1379999999999999</v>
      </c>
      <c r="BJ217" s="39">
        <v>0.61099999999999999</v>
      </c>
      <c r="BK217" s="39">
        <v>0.48899999999999999</v>
      </c>
    </row>
    <row r="218" spans="1:63" x14ac:dyDescent="0.2">
      <c r="A218" s="30">
        <f t="shared" si="32"/>
        <v>2030</v>
      </c>
      <c r="D218" s="30">
        <f t="shared" si="33"/>
        <v>0</v>
      </c>
      <c r="E218" s="30">
        <f t="shared" si="24"/>
        <v>20</v>
      </c>
      <c r="F218" s="30">
        <f t="shared" si="25"/>
        <v>11</v>
      </c>
      <c r="G218" s="30">
        <f t="shared" si="26"/>
        <v>1</v>
      </c>
      <c r="H218" s="30">
        <f t="shared" si="27"/>
        <v>0</v>
      </c>
      <c r="I218" s="30">
        <f t="shared" si="28"/>
        <v>0</v>
      </c>
      <c r="J218" s="30">
        <f t="shared" si="29"/>
        <v>0</v>
      </c>
      <c r="K218" s="30">
        <f t="shared" si="30"/>
        <v>0</v>
      </c>
      <c r="L218" s="30">
        <f t="shared" si="31"/>
        <v>11</v>
      </c>
      <c r="M218" s="38">
        <v>47788</v>
      </c>
      <c r="N218" s="39">
        <v>0</v>
      </c>
      <c r="O218" s="39">
        <v>1.617</v>
      </c>
      <c r="P218" s="39">
        <v>0</v>
      </c>
      <c r="Q218" s="39">
        <v>0</v>
      </c>
      <c r="R218" s="39">
        <v>0.622</v>
      </c>
      <c r="S218" s="39">
        <v>0</v>
      </c>
      <c r="T218" s="39">
        <v>8.2000000000000003E-2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39">
        <v>0</v>
      </c>
      <c r="AA218" s="39">
        <v>0.49199999999999999</v>
      </c>
      <c r="AB218" s="39">
        <v>0</v>
      </c>
      <c r="AC218" s="39">
        <v>2.875</v>
      </c>
      <c r="AD218" s="39">
        <v>0.88600000000000001</v>
      </c>
      <c r="AE218" s="39">
        <v>0</v>
      </c>
      <c r="AF218" s="39">
        <v>0</v>
      </c>
      <c r="AG218" s="39">
        <v>0.78600000000000003</v>
      </c>
      <c r="AH218" s="39">
        <v>0</v>
      </c>
      <c r="AI218" s="39">
        <v>1.2749999999999999</v>
      </c>
      <c r="AJ218" s="39">
        <v>0</v>
      </c>
      <c r="AK218" s="39">
        <v>0.66100000000000003</v>
      </c>
      <c r="AL218" s="39">
        <v>0</v>
      </c>
      <c r="AM218" s="39">
        <v>1.911</v>
      </c>
      <c r="AN218" s="39">
        <v>3.0539999999999998</v>
      </c>
      <c r="AO218" s="39">
        <v>0</v>
      </c>
      <c r="AP218" s="39">
        <v>0</v>
      </c>
      <c r="AQ218" s="39">
        <v>0.437</v>
      </c>
      <c r="AR218" s="39">
        <v>1.8979999999999999</v>
      </c>
      <c r="AS218" s="39">
        <v>0</v>
      </c>
      <c r="AT218" s="39">
        <v>0.94299999999999995</v>
      </c>
      <c r="AU218" s="39">
        <v>0</v>
      </c>
      <c r="AV218" s="39">
        <v>0</v>
      </c>
      <c r="AW218" s="39">
        <v>0.36299999999999999</v>
      </c>
      <c r="AX218" s="39">
        <v>0</v>
      </c>
      <c r="AY218" s="39">
        <v>0</v>
      </c>
      <c r="AZ218" s="39">
        <v>0</v>
      </c>
      <c r="BA218" s="39">
        <v>2.5449999999999999</v>
      </c>
      <c r="BB218" s="39">
        <v>3.7989999999999999</v>
      </c>
      <c r="BC218" s="39">
        <v>0</v>
      </c>
      <c r="BD218" s="39">
        <v>1.083</v>
      </c>
      <c r="BE218" s="39">
        <v>0</v>
      </c>
      <c r="BF218" s="39">
        <v>0</v>
      </c>
      <c r="BG218" s="39">
        <v>4.1900000000000004</v>
      </c>
      <c r="BH218" s="39">
        <v>17.818000000000001</v>
      </c>
      <c r="BI218" s="39">
        <v>0</v>
      </c>
      <c r="BJ218" s="39">
        <v>0</v>
      </c>
      <c r="BK218" s="39">
        <v>0</v>
      </c>
    </row>
    <row r="219" spans="1:63" x14ac:dyDescent="0.2">
      <c r="A219" s="30">
        <f t="shared" si="32"/>
        <v>2030</v>
      </c>
      <c r="D219" s="30">
        <f t="shared" si="33"/>
        <v>0</v>
      </c>
      <c r="E219" s="30">
        <f t="shared" si="24"/>
        <v>25</v>
      </c>
      <c r="F219" s="30">
        <f t="shared" si="25"/>
        <v>13</v>
      </c>
      <c r="G219" s="30">
        <f t="shared" si="26"/>
        <v>3</v>
      </c>
      <c r="H219" s="30">
        <f t="shared" si="27"/>
        <v>0</v>
      </c>
      <c r="I219" s="30">
        <f t="shared" si="28"/>
        <v>0</v>
      </c>
      <c r="J219" s="30">
        <f t="shared" si="29"/>
        <v>0</v>
      </c>
      <c r="K219" s="30">
        <f t="shared" si="30"/>
        <v>0</v>
      </c>
      <c r="L219" s="30">
        <f t="shared" si="31"/>
        <v>12</v>
      </c>
      <c r="M219" s="38">
        <v>47818</v>
      </c>
      <c r="N219" s="39">
        <v>0</v>
      </c>
      <c r="O219" s="39">
        <v>0.36299999999999999</v>
      </c>
      <c r="P219" s="39">
        <v>0.36199999999999999</v>
      </c>
      <c r="Q219" s="39">
        <v>2.69</v>
      </c>
      <c r="R219" s="39">
        <v>0</v>
      </c>
      <c r="S219" s="39">
        <v>0.66</v>
      </c>
      <c r="T219" s="39">
        <v>12.773</v>
      </c>
      <c r="U219" s="39">
        <v>0</v>
      </c>
      <c r="V219" s="39">
        <v>0</v>
      </c>
      <c r="W219" s="39">
        <v>0</v>
      </c>
      <c r="X219" s="39">
        <v>3.5750000000000002</v>
      </c>
      <c r="Y219" s="39">
        <v>0</v>
      </c>
      <c r="Z219" s="39">
        <v>0</v>
      </c>
      <c r="AA219" s="39">
        <v>0.18</v>
      </c>
      <c r="AB219" s="39">
        <v>0.06</v>
      </c>
      <c r="AC219" s="39">
        <v>0.64100000000000001</v>
      </c>
      <c r="AD219" s="39">
        <v>0</v>
      </c>
      <c r="AE219" s="39">
        <v>2.8519999999999999</v>
      </c>
      <c r="AF219" s="39">
        <v>1.806</v>
      </c>
      <c r="AG219" s="39">
        <v>0</v>
      </c>
      <c r="AH219" s="39">
        <v>0</v>
      </c>
      <c r="AI219" s="39">
        <v>5.0910000000000002</v>
      </c>
      <c r="AJ219" s="39">
        <v>1.8779999999999999</v>
      </c>
      <c r="AK219" s="39">
        <v>0</v>
      </c>
      <c r="AL219" s="39">
        <v>2.73</v>
      </c>
      <c r="AM219" s="39">
        <v>0</v>
      </c>
      <c r="AN219" s="39">
        <v>0</v>
      </c>
      <c r="AO219" s="39">
        <v>0.76800000000000002</v>
      </c>
      <c r="AP219" s="39">
        <v>0.83499999999999996</v>
      </c>
      <c r="AQ219" s="39">
        <v>4.3999999999999997E-2</v>
      </c>
      <c r="AR219" s="39">
        <v>0</v>
      </c>
      <c r="AS219" s="39">
        <v>0</v>
      </c>
      <c r="AT219" s="39">
        <v>0</v>
      </c>
      <c r="AU219" s="39">
        <v>0</v>
      </c>
      <c r="AV219" s="39">
        <v>0</v>
      </c>
      <c r="AW219" s="39">
        <v>3.03</v>
      </c>
      <c r="AX219" s="39">
        <v>0</v>
      </c>
      <c r="AY219" s="39">
        <v>5.3659999999999997</v>
      </c>
      <c r="AZ219" s="39">
        <v>0.13400000000000001</v>
      </c>
      <c r="BA219" s="39">
        <v>4.6280000000000001</v>
      </c>
      <c r="BB219" s="39">
        <v>0</v>
      </c>
      <c r="BC219" s="39">
        <v>0</v>
      </c>
      <c r="BD219" s="39">
        <v>0.318</v>
      </c>
      <c r="BE219" s="39">
        <v>0</v>
      </c>
      <c r="BF219" s="39">
        <v>10.577999999999999</v>
      </c>
      <c r="BG219" s="39">
        <v>0</v>
      </c>
      <c r="BH219" s="39">
        <v>0</v>
      </c>
      <c r="BI219" s="39">
        <v>0.53200000000000003</v>
      </c>
      <c r="BJ219" s="39">
        <v>0</v>
      </c>
      <c r="BK219" s="39">
        <v>14.036</v>
      </c>
    </row>
    <row r="220" spans="1:63" x14ac:dyDescent="0.2">
      <c r="A220" s="30">
        <f t="shared" si="32"/>
        <v>2031</v>
      </c>
      <c r="D220" s="30">
        <f t="shared" si="33"/>
        <v>4</v>
      </c>
      <c r="E220" s="30">
        <f t="shared" ref="E220:E267" si="34">COUNTIF($N220:$BK220,"&gt;0")</f>
        <v>47</v>
      </c>
      <c r="F220" s="30">
        <f t="shared" ref="F220:F267" si="35">COUNTIF($N220:$BK220,"&gt;1")</f>
        <v>41</v>
      </c>
      <c r="G220" s="30">
        <f t="shared" ref="G220:G267" si="36">COUNTIF($N220:$BK220,"&gt;10")</f>
        <v>20</v>
      </c>
      <c r="H220" s="30">
        <f t="shared" ref="H220:H267" si="37">COUNTIF($N220:$BK220,"&gt;50")</f>
        <v>0</v>
      </c>
      <c r="I220" s="30">
        <f t="shared" ref="I220:I267" si="38">COUNTIF($N220:$BK220,"&gt;100")</f>
        <v>0</v>
      </c>
      <c r="J220" s="30">
        <f t="shared" ref="J220:J267" si="39">COUNTIF($N220:$BK220,"&gt;500")</f>
        <v>0</v>
      </c>
      <c r="K220" s="30">
        <f t="shared" ref="K220:K267" si="40">COUNTIF($N220:$BK220,"&gt;1000")</f>
        <v>0</v>
      </c>
      <c r="L220" s="30">
        <f t="shared" ref="L220:L267" si="41">MONTH(M220)</f>
        <v>1</v>
      </c>
      <c r="M220" s="38">
        <v>47849</v>
      </c>
      <c r="N220" s="39">
        <v>21.817</v>
      </c>
      <c r="O220" s="39">
        <v>0.27</v>
      </c>
      <c r="P220" s="39">
        <v>11.714</v>
      </c>
      <c r="Q220" s="39">
        <v>2.0150000000000001</v>
      </c>
      <c r="R220" s="39">
        <v>27.372</v>
      </c>
      <c r="S220" s="39">
        <v>0</v>
      </c>
      <c r="T220" s="39">
        <v>0</v>
      </c>
      <c r="U220" s="39">
        <v>16.491</v>
      </c>
      <c r="V220" s="39">
        <v>8.9149999999999991</v>
      </c>
      <c r="W220" s="39">
        <v>8.4380000000000006</v>
      </c>
      <c r="X220" s="39">
        <v>4.3899999999999997</v>
      </c>
      <c r="Y220" s="39">
        <v>4.6669999999999998</v>
      </c>
      <c r="Z220" s="39">
        <v>2.4340000000000002</v>
      </c>
      <c r="AA220" s="39">
        <v>5.6280000000000001</v>
      </c>
      <c r="AB220" s="39">
        <v>36.241999999999997</v>
      </c>
      <c r="AC220" s="39">
        <v>0.124</v>
      </c>
      <c r="AD220" s="39">
        <v>0.221</v>
      </c>
      <c r="AE220" s="39">
        <v>31.661999999999999</v>
      </c>
      <c r="AF220" s="39">
        <v>0.71199999999999997</v>
      </c>
      <c r="AG220" s="39">
        <v>13.951000000000001</v>
      </c>
      <c r="AH220" s="39">
        <v>3.9969999999999999</v>
      </c>
      <c r="AI220" s="39">
        <v>15.082000000000001</v>
      </c>
      <c r="AJ220" s="39">
        <v>10.15</v>
      </c>
      <c r="AK220" s="39">
        <v>3.214</v>
      </c>
      <c r="AL220" s="39">
        <v>3.355</v>
      </c>
      <c r="AM220" s="39">
        <v>8.1419999999999995</v>
      </c>
      <c r="AN220" s="39">
        <v>8.2739999999999991</v>
      </c>
      <c r="AO220" s="39">
        <v>16.193000000000001</v>
      </c>
      <c r="AP220" s="39">
        <v>13.288</v>
      </c>
      <c r="AQ220" s="39">
        <v>1.355</v>
      </c>
      <c r="AR220" s="39">
        <v>0</v>
      </c>
      <c r="AS220" s="39">
        <v>32.69</v>
      </c>
      <c r="AT220" s="39">
        <v>1.377</v>
      </c>
      <c r="AU220" s="39">
        <v>8.6530000000000005</v>
      </c>
      <c r="AV220" s="39">
        <v>11.981999999999999</v>
      </c>
      <c r="AW220" s="39">
        <v>0.83</v>
      </c>
      <c r="AX220" s="39">
        <v>12.712999999999999</v>
      </c>
      <c r="AY220" s="39">
        <v>3.887</v>
      </c>
      <c r="AZ220" s="39">
        <v>2.2120000000000002</v>
      </c>
      <c r="BA220" s="39">
        <v>15.194000000000001</v>
      </c>
      <c r="BB220" s="39">
        <v>20.420999999999999</v>
      </c>
      <c r="BC220" s="39">
        <v>1.702</v>
      </c>
      <c r="BD220" s="39">
        <v>16.492000000000001</v>
      </c>
      <c r="BE220" s="39">
        <v>11.143000000000001</v>
      </c>
      <c r="BF220" s="39">
        <v>3.762</v>
      </c>
      <c r="BG220" s="39">
        <v>11.968999999999999</v>
      </c>
      <c r="BH220" s="39">
        <v>5.28</v>
      </c>
      <c r="BI220" s="39">
        <v>5.5720000000000001</v>
      </c>
      <c r="BJ220" s="39">
        <v>20.562999999999999</v>
      </c>
      <c r="BK220" s="39">
        <v>2.3E-2</v>
      </c>
    </row>
    <row r="221" spans="1:63" x14ac:dyDescent="0.2">
      <c r="A221" s="30">
        <f t="shared" ref="A221:A267" si="42">YEAR(M221)</f>
        <v>2031</v>
      </c>
      <c r="D221" s="30">
        <f t="shared" ref="D221:D267" si="43">COUNTIF(N221:BK221,"&gt;25")</f>
        <v>1</v>
      </c>
      <c r="E221" s="30">
        <f t="shared" si="34"/>
        <v>30</v>
      </c>
      <c r="F221" s="30">
        <f t="shared" si="35"/>
        <v>22</v>
      </c>
      <c r="G221" s="30">
        <f t="shared" si="36"/>
        <v>4</v>
      </c>
      <c r="H221" s="30">
        <f t="shared" si="37"/>
        <v>0</v>
      </c>
      <c r="I221" s="30">
        <f t="shared" si="38"/>
        <v>0</v>
      </c>
      <c r="J221" s="30">
        <f t="shared" si="39"/>
        <v>0</v>
      </c>
      <c r="K221" s="30">
        <f t="shared" si="40"/>
        <v>0</v>
      </c>
      <c r="L221" s="30">
        <f t="shared" si="41"/>
        <v>2</v>
      </c>
      <c r="M221" s="38">
        <v>47880</v>
      </c>
      <c r="N221" s="39">
        <v>0</v>
      </c>
      <c r="O221" s="39">
        <v>4.29</v>
      </c>
      <c r="P221" s="39">
        <v>0</v>
      </c>
      <c r="Q221" s="39">
        <v>0.30599999999999999</v>
      </c>
      <c r="R221" s="39">
        <v>4.3760000000000003</v>
      </c>
      <c r="S221" s="39">
        <v>0</v>
      </c>
      <c r="T221" s="39">
        <v>0</v>
      </c>
      <c r="U221" s="39">
        <v>3.125</v>
      </c>
      <c r="V221" s="39">
        <v>0</v>
      </c>
      <c r="W221" s="39">
        <v>0.745</v>
      </c>
      <c r="X221" s="39">
        <v>0.77300000000000002</v>
      </c>
      <c r="Y221" s="39">
        <v>0</v>
      </c>
      <c r="Z221" s="39">
        <v>1.1279999999999999</v>
      </c>
      <c r="AA221" s="39">
        <v>0</v>
      </c>
      <c r="AB221" s="39">
        <v>6.226</v>
      </c>
      <c r="AC221" s="39">
        <v>0</v>
      </c>
      <c r="AD221" s="39">
        <v>0</v>
      </c>
      <c r="AE221" s="39">
        <v>2.298</v>
      </c>
      <c r="AF221" s="39">
        <v>0</v>
      </c>
      <c r="AG221" s="39">
        <v>0.21</v>
      </c>
      <c r="AH221" s="39">
        <v>6.1539999999999999</v>
      </c>
      <c r="AI221" s="39">
        <v>31.378</v>
      </c>
      <c r="AJ221" s="39">
        <v>0</v>
      </c>
      <c r="AK221" s="39">
        <v>10.576000000000001</v>
      </c>
      <c r="AL221" s="39">
        <v>2.23</v>
      </c>
      <c r="AM221" s="39">
        <v>0</v>
      </c>
      <c r="AN221" s="39">
        <v>2.12</v>
      </c>
      <c r="AO221" s="39">
        <v>3.7919999999999998</v>
      </c>
      <c r="AP221" s="39">
        <v>0</v>
      </c>
      <c r="AQ221" s="39">
        <v>0.91700000000000004</v>
      </c>
      <c r="AR221" s="39">
        <v>0</v>
      </c>
      <c r="AS221" s="39">
        <v>16.972000000000001</v>
      </c>
      <c r="AT221" s="39">
        <v>0</v>
      </c>
      <c r="AU221" s="39">
        <v>9.66</v>
      </c>
      <c r="AV221" s="39">
        <v>10.09</v>
      </c>
      <c r="AW221" s="39">
        <v>0</v>
      </c>
      <c r="AX221" s="39">
        <v>1.3720000000000001</v>
      </c>
      <c r="AY221" s="39">
        <v>0.50700000000000001</v>
      </c>
      <c r="AZ221" s="39">
        <v>0</v>
      </c>
      <c r="BA221" s="39">
        <v>5.1369999999999996</v>
      </c>
      <c r="BB221" s="39">
        <v>1.0920000000000001</v>
      </c>
      <c r="BC221" s="39">
        <v>0.70899999999999996</v>
      </c>
      <c r="BD221" s="39">
        <v>1.583</v>
      </c>
      <c r="BE221" s="39">
        <v>0.48599999999999999</v>
      </c>
      <c r="BF221" s="39">
        <v>0</v>
      </c>
      <c r="BG221" s="39">
        <v>2.0659999999999998</v>
      </c>
      <c r="BH221" s="39">
        <v>0</v>
      </c>
      <c r="BI221" s="39">
        <v>1.119</v>
      </c>
      <c r="BJ221" s="39">
        <v>3.4390000000000001</v>
      </c>
      <c r="BK221" s="39">
        <v>0</v>
      </c>
    </row>
    <row r="222" spans="1:63" x14ac:dyDescent="0.2">
      <c r="A222" s="30">
        <f t="shared" si="42"/>
        <v>2031</v>
      </c>
      <c r="D222" s="30">
        <f t="shared" si="43"/>
        <v>0</v>
      </c>
      <c r="E222" s="30">
        <f t="shared" si="34"/>
        <v>42</v>
      </c>
      <c r="F222" s="30">
        <f t="shared" si="35"/>
        <v>28</v>
      </c>
      <c r="G222" s="30">
        <f t="shared" si="36"/>
        <v>2</v>
      </c>
      <c r="H222" s="30">
        <f t="shared" si="37"/>
        <v>0</v>
      </c>
      <c r="I222" s="30">
        <f t="shared" si="38"/>
        <v>0</v>
      </c>
      <c r="J222" s="30">
        <f t="shared" si="39"/>
        <v>0</v>
      </c>
      <c r="K222" s="30">
        <f t="shared" si="40"/>
        <v>0</v>
      </c>
      <c r="L222" s="30">
        <f t="shared" si="41"/>
        <v>3</v>
      </c>
      <c r="M222" s="38">
        <v>47908</v>
      </c>
      <c r="N222" s="39">
        <v>2.9020000000000001</v>
      </c>
      <c r="O222" s="39">
        <v>0.753</v>
      </c>
      <c r="P222" s="39">
        <v>1.0449999999999999</v>
      </c>
      <c r="Q222" s="39">
        <v>0</v>
      </c>
      <c r="R222" s="39">
        <v>0</v>
      </c>
      <c r="S222" s="39">
        <v>1.9259999999999999</v>
      </c>
      <c r="T222" s="39">
        <v>2.266</v>
      </c>
      <c r="U222" s="39">
        <v>0.3</v>
      </c>
      <c r="V222" s="39">
        <v>0.86299999999999999</v>
      </c>
      <c r="W222" s="39">
        <v>3.0720000000000001</v>
      </c>
      <c r="X222" s="39">
        <v>3.6320000000000001</v>
      </c>
      <c r="Y222" s="39">
        <v>0</v>
      </c>
      <c r="Z222" s="39">
        <v>12.3</v>
      </c>
      <c r="AA222" s="39">
        <v>1.2130000000000001</v>
      </c>
      <c r="AB222" s="39">
        <v>0.14099999999999999</v>
      </c>
      <c r="AC222" s="39">
        <v>0.17199999999999999</v>
      </c>
      <c r="AD222" s="39">
        <v>0</v>
      </c>
      <c r="AE222" s="39">
        <v>1.4139999999999999</v>
      </c>
      <c r="AF222" s="39">
        <v>8.0190000000000001</v>
      </c>
      <c r="AG222" s="39">
        <v>0</v>
      </c>
      <c r="AH222" s="39">
        <v>0.57099999999999995</v>
      </c>
      <c r="AI222" s="39">
        <v>0.53500000000000003</v>
      </c>
      <c r="AJ222" s="39">
        <v>0.25600000000000001</v>
      </c>
      <c r="AK222" s="39">
        <v>3.1259999999999999</v>
      </c>
      <c r="AL222" s="39">
        <v>0</v>
      </c>
      <c r="AM222" s="39">
        <v>4.5659999999999998</v>
      </c>
      <c r="AN222" s="39">
        <v>1.9410000000000001</v>
      </c>
      <c r="AO222" s="39">
        <v>2.3980000000000001</v>
      </c>
      <c r="AP222" s="39">
        <v>2.5569999999999999</v>
      </c>
      <c r="AQ222" s="39">
        <v>0</v>
      </c>
      <c r="AR222" s="39">
        <v>0.83899999999999997</v>
      </c>
      <c r="AS222" s="39">
        <v>2.4359999999999999</v>
      </c>
      <c r="AT222" s="39">
        <v>1.1279999999999999</v>
      </c>
      <c r="AU222" s="39">
        <v>2.9220000000000002</v>
      </c>
      <c r="AV222" s="39">
        <v>3.08</v>
      </c>
      <c r="AW222" s="39">
        <v>0.26800000000000002</v>
      </c>
      <c r="AX222" s="39">
        <v>0.41499999999999998</v>
      </c>
      <c r="AY222" s="39">
        <v>3.1259999999999999</v>
      </c>
      <c r="AZ222" s="39">
        <v>5.899</v>
      </c>
      <c r="BA222" s="39">
        <v>0.79800000000000004</v>
      </c>
      <c r="BB222" s="39">
        <v>6.6920000000000002</v>
      </c>
      <c r="BC222" s="39">
        <v>1.9690000000000001</v>
      </c>
      <c r="BD222" s="39">
        <v>11.372</v>
      </c>
      <c r="BE222" s="39">
        <v>0</v>
      </c>
      <c r="BF222" s="39">
        <v>1.3140000000000001</v>
      </c>
      <c r="BG222" s="39">
        <v>0.98099999999999998</v>
      </c>
      <c r="BH222" s="39">
        <v>1.21</v>
      </c>
      <c r="BI222" s="39">
        <v>0.69899999999999995</v>
      </c>
      <c r="BJ222" s="39">
        <v>1.655</v>
      </c>
      <c r="BK222" s="39">
        <v>3.782</v>
      </c>
    </row>
    <row r="223" spans="1:63" x14ac:dyDescent="0.2">
      <c r="A223" s="30">
        <f t="shared" si="42"/>
        <v>2031</v>
      </c>
      <c r="D223" s="30">
        <f t="shared" si="43"/>
        <v>0</v>
      </c>
      <c r="E223" s="30">
        <f t="shared" si="34"/>
        <v>5</v>
      </c>
      <c r="F223" s="30">
        <f t="shared" si="35"/>
        <v>1</v>
      </c>
      <c r="G223" s="30">
        <f t="shared" si="36"/>
        <v>0</v>
      </c>
      <c r="H223" s="30">
        <f t="shared" si="37"/>
        <v>0</v>
      </c>
      <c r="I223" s="30">
        <f t="shared" si="38"/>
        <v>0</v>
      </c>
      <c r="J223" s="30">
        <f t="shared" si="39"/>
        <v>0</v>
      </c>
      <c r="K223" s="30">
        <f t="shared" si="40"/>
        <v>0</v>
      </c>
      <c r="L223" s="30">
        <f t="shared" si="41"/>
        <v>4</v>
      </c>
      <c r="M223" s="38">
        <v>47939</v>
      </c>
      <c r="N223" s="39">
        <v>1.4750000000000001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0.29099999999999998</v>
      </c>
      <c r="AB223" s="39">
        <v>0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0</v>
      </c>
      <c r="AV223" s="39">
        <v>0</v>
      </c>
      <c r="AW223" s="39">
        <v>0</v>
      </c>
      <c r="AX223" s="39">
        <v>0</v>
      </c>
      <c r="AY223" s="39">
        <v>0</v>
      </c>
      <c r="AZ223" s="39">
        <v>0</v>
      </c>
      <c r="BA223" s="39">
        <v>0.25</v>
      </c>
      <c r="BB223" s="39">
        <v>0</v>
      </c>
      <c r="BC223" s="39">
        <v>0.74</v>
      </c>
      <c r="BD223" s="39">
        <v>0</v>
      </c>
      <c r="BE223" s="39">
        <v>8.7999999999999995E-2</v>
      </c>
      <c r="BF223" s="39">
        <v>0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</row>
    <row r="224" spans="1:63" x14ac:dyDescent="0.2">
      <c r="A224" s="30">
        <f t="shared" si="42"/>
        <v>2031</v>
      </c>
      <c r="D224" s="30">
        <f t="shared" si="43"/>
        <v>0</v>
      </c>
      <c r="E224" s="30">
        <f t="shared" si="34"/>
        <v>14</v>
      </c>
      <c r="F224" s="30">
        <f t="shared" si="35"/>
        <v>2</v>
      </c>
      <c r="G224" s="30">
        <f t="shared" si="36"/>
        <v>0</v>
      </c>
      <c r="H224" s="30">
        <f t="shared" si="37"/>
        <v>0</v>
      </c>
      <c r="I224" s="30">
        <f t="shared" si="38"/>
        <v>0</v>
      </c>
      <c r="J224" s="30">
        <f t="shared" si="39"/>
        <v>0</v>
      </c>
      <c r="K224" s="30">
        <f t="shared" si="40"/>
        <v>0</v>
      </c>
      <c r="L224" s="30">
        <f t="shared" si="41"/>
        <v>5</v>
      </c>
      <c r="M224" s="38">
        <v>47969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0.56799999999999995</v>
      </c>
      <c r="V224" s="39">
        <v>0.65700000000000003</v>
      </c>
      <c r="W224" s="39">
        <v>0</v>
      </c>
      <c r="X224" s="39">
        <v>0.53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0.434</v>
      </c>
      <c r="AG224" s="39">
        <v>0</v>
      </c>
      <c r="AH224" s="39">
        <v>0</v>
      </c>
      <c r="AI224" s="39">
        <v>0.51400000000000001</v>
      </c>
      <c r="AJ224" s="39">
        <v>0.53200000000000003</v>
      </c>
      <c r="AK224" s="39">
        <v>0</v>
      </c>
      <c r="AL224" s="39">
        <v>1.8140000000000001</v>
      </c>
      <c r="AM224" s="39">
        <v>0</v>
      </c>
      <c r="AN224" s="39">
        <v>0.128</v>
      </c>
      <c r="AO224" s="39">
        <v>0</v>
      </c>
      <c r="AP224" s="39">
        <v>0.58499999999999996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1.1990000000000001</v>
      </c>
      <c r="AX224" s="39">
        <v>0</v>
      </c>
      <c r="AY224" s="39">
        <v>9.8000000000000004E-2</v>
      </c>
      <c r="AZ224" s="39">
        <v>0</v>
      </c>
      <c r="BA224" s="39">
        <v>0.499</v>
      </c>
      <c r="BB224" s="39">
        <v>0</v>
      </c>
      <c r="BC224" s="39">
        <v>0</v>
      </c>
      <c r="BD224" s="39">
        <v>0.71099999999999997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0.46200000000000002</v>
      </c>
    </row>
    <row r="225" spans="1:63" x14ac:dyDescent="0.2">
      <c r="A225" s="30">
        <f t="shared" si="42"/>
        <v>2031</v>
      </c>
      <c r="D225" s="30">
        <f t="shared" si="43"/>
        <v>1</v>
      </c>
      <c r="E225" s="30">
        <f t="shared" si="34"/>
        <v>26</v>
      </c>
      <c r="F225" s="30">
        <f t="shared" si="35"/>
        <v>13</v>
      </c>
      <c r="G225" s="30">
        <f t="shared" si="36"/>
        <v>1</v>
      </c>
      <c r="H225" s="30">
        <f t="shared" si="37"/>
        <v>0</v>
      </c>
      <c r="I225" s="30">
        <f t="shared" si="38"/>
        <v>0</v>
      </c>
      <c r="J225" s="30">
        <f t="shared" si="39"/>
        <v>0</v>
      </c>
      <c r="K225" s="30">
        <f t="shared" si="40"/>
        <v>0</v>
      </c>
      <c r="L225" s="30">
        <f t="shared" si="41"/>
        <v>6</v>
      </c>
      <c r="M225" s="38">
        <v>48000</v>
      </c>
      <c r="N225" s="39">
        <v>0</v>
      </c>
      <c r="O225" s="39">
        <v>6.9610000000000003</v>
      </c>
      <c r="P225" s="39">
        <v>0.51700000000000002</v>
      </c>
      <c r="Q225" s="39">
        <v>0</v>
      </c>
      <c r="R225" s="39">
        <v>0</v>
      </c>
      <c r="S225" s="39">
        <v>0</v>
      </c>
      <c r="T225" s="39">
        <v>0.91</v>
      </c>
      <c r="U225" s="39">
        <v>0</v>
      </c>
      <c r="V225" s="39">
        <v>1.8380000000000001</v>
      </c>
      <c r="W225" s="39">
        <v>0</v>
      </c>
      <c r="X225" s="39">
        <v>0.70199999999999996</v>
      </c>
      <c r="Y225" s="39">
        <v>0.66200000000000003</v>
      </c>
      <c r="Z225" s="39">
        <v>7.2999999999999995E-2</v>
      </c>
      <c r="AA225" s="39">
        <v>0</v>
      </c>
      <c r="AB225" s="39">
        <v>0</v>
      </c>
      <c r="AC225" s="39">
        <v>2.25</v>
      </c>
      <c r="AD225" s="39">
        <v>0.95499999999999996</v>
      </c>
      <c r="AE225" s="39">
        <v>0.37</v>
      </c>
      <c r="AF225" s="39">
        <v>0</v>
      </c>
      <c r="AG225" s="39">
        <v>0.90500000000000003</v>
      </c>
      <c r="AH225" s="39">
        <v>0</v>
      </c>
      <c r="AI225" s="39">
        <v>0.32</v>
      </c>
      <c r="AJ225" s="39">
        <v>4.8390000000000004</v>
      </c>
      <c r="AK225" s="39">
        <v>0</v>
      </c>
      <c r="AL225" s="39">
        <v>0</v>
      </c>
      <c r="AM225" s="39">
        <v>4.5350000000000001</v>
      </c>
      <c r="AN225" s="39">
        <v>0.86199999999999999</v>
      </c>
      <c r="AO225" s="39">
        <v>0</v>
      </c>
      <c r="AP225" s="39">
        <v>0</v>
      </c>
      <c r="AQ225" s="39">
        <v>2.0049999999999999</v>
      </c>
      <c r="AR225" s="39">
        <v>0.47499999999999998</v>
      </c>
      <c r="AS225" s="39">
        <v>0</v>
      </c>
      <c r="AT225" s="39">
        <v>0</v>
      </c>
      <c r="AU225" s="39">
        <v>1.355</v>
      </c>
      <c r="AV225" s="39">
        <v>0</v>
      </c>
      <c r="AW225" s="39">
        <v>0</v>
      </c>
      <c r="AX225" s="39">
        <v>1.641</v>
      </c>
      <c r="AY225" s="39">
        <v>0</v>
      </c>
      <c r="AZ225" s="39">
        <v>1.53</v>
      </c>
      <c r="BA225" s="39">
        <v>0</v>
      </c>
      <c r="BB225" s="39">
        <v>1.3380000000000001</v>
      </c>
      <c r="BC225" s="39">
        <v>0</v>
      </c>
      <c r="BD225" s="39">
        <v>0</v>
      </c>
      <c r="BE225" s="39">
        <v>2.024</v>
      </c>
      <c r="BF225" s="39">
        <v>40.469000000000001</v>
      </c>
      <c r="BG225" s="39">
        <v>0</v>
      </c>
      <c r="BH225" s="39">
        <v>4.9000000000000002E-2</v>
      </c>
      <c r="BI225" s="39">
        <v>0.33700000000000002</v>
      </c>
      <c r="BJ225" s="39">
        <v>0</v>
      </c>
      <c r="BK225" s="39">
        <v>1.5409999999999999</v>
      </c>
    </row>
    <row r="226" spans="1:63" x14ac:dyDescent="0.2">
      <c r="A226" s="30">
        <f t="shared" si="42"/>
        <v>2031</v>
      </c>
      <c r="D226" s="30">
        <f t="shared" si="43"/>
        <v>28</v>
      </c>
      <c r="E226" s="30">
        <f t="shared" si="34"/>
        <v>50</v>
      </c>
      <c r="F226" s="30">
        <f t="shared" si="35"/>
        <v>50</v>
      </c>
      <c r="G226" s="30">
        <f t="shared" si="36"/>
        <v>42</v>
      </c>
      <c r="H226" s="30">
        <f t="shared" si="37"/>
        <v>7</v>
      </c>
      <c r="I226" s="30">
        <f t="shared" si="38"/>
        <v>0</v>
      </c>
      <c r="J226" s="30">
        <f t="shared" si="39"/>
        <v>0</v>
      </c>
      <c r="K226" s="30">
        <f t="shared" si="40"/>
        <v>0</v>
      </c>
      <c r="L226" s="30">
        <f t="shared" si="41"/>
        <v>7</v>
      </c>
      <c r="M226" s="38">
        <v>48030</v>
      </c>
      <c r="N226" s="39">
        <v>27.972000000000001</v>
      </c>
      <c r="O226" s="39">
        <v>32.033000000000001</v>
      </c>
      <c r="P226" s="39">
        <v>36.600999999999999</v>
      </c>
      <c r="Q226" s="39">
        <v>17.640999999999998</v>
      </c>
      <c r="R226" s="39">
        <v>62.079000000000001</v>
      </c>
      <c r="S226" s="39">
        <v>3.66</v>
      </c>
      <c r="T226" s="39">
        <v>54.868000000000002</v>
      </c>
      <c r="U226" s="39">
        <v>7.6559999999999997</v>
      </c>
      <c r="V226" s="39">
        <v>27.04</v>
      </c>
      <c r="W226" s="39">
        <v>28.759</v>
      </c>
      <c r="X226" s="39">
        <v>22.274000000000001</v>
      </c>
      <c r="Y226" s="39">
        <v>32.520000000000003</v>
      </c>
      <c r="Z226" s="39">
        <v>32.662999999999997</v>
      </c>
      <c r="AA226" s="39">
        <v>20.870999999999999</v>
      </c>
      <c r="AB226" s="39">
        <v>47.338999999999999</v>
      </c>
      <c r="AC226" s="39">
        <v>9.2910000000000004</v>
      </c>
      <c r="AD226" s="39">
        <v>6.6349999999999998</v>
      </c>
      <c r="AE226" s="39">
        <v>57.55</v>
      </c>
      <c r="AF226" s="39">
        <v>50.31</v>
      </c>
      <c r="AG226" s="39">
        <v>9.4719999999999995</v>
      </c>
      <c r="AH226" s="39">
        <v>9.2799999999999994</v>
      </c>
      <c r="AI226" s="39">
        <v>50.500999999999998</v>
      </c>
      <c r="AJ226" s="39">
        <v>22.015999999999998</v>
      </c>
      <c r="AK226" s="39">
        <v>31.696999999999999</v>
      </c>
      <c r="AL226" s="39">
        <v>22.452999999999999</v>
      </c>
      <c r="AM226" s="39">
        <v>32.372</v>
      </c>
      <c r="AN226" s="39">
        <v>31.867999999999999</v>
      </c>
      <c r="AO226" s="39">
        <v>24.542000000000002</v>
      </c>
      <c r="AP226" s="39">
        <v>34.465000000000003</v>
      </c>
      <c r="AQ226" s="39">
        <v>21.364000000000001</v>
      </c>
      <c r="AR226" s="39">
        <v>4.8659999999999997</v>
      </c>
      <c r="AS226" s="39">
        <v>64.138000000000005</v>
      </c>
      <c r="AT226" s="39">
        <v>13.134</v>
      </c>
      <c r="AU226" s="39">
        <v>42.509</v>
      </c>
      <c r="AV226" s="39">
        <v>29.375</v>
      </c>
      <c r="AW226" s="39">
        <v>38.369999999999997</v>
      </c>
      <c r="AX226" s="39">
        <v>72.507000000000005</v>
      </c>
      <c r="AY226" s="39">
        <v>2.0409999999999999</v>
      </c>
      <c r="AZ226" s="39">
        <v>10.878</v>
      </c>
      <c r="BA226" s="39">
        <v>49.816000000000003</v>
      </c>
      <c r="BB226" s="39">
        <v>16.445</v>
      </c>
      <c r="BC226" s="39">
        <v>38.887</v>
      </c>
      <c r="BD226" s="39">
        <v>42.377000000000002</v>
      </c>
      <c r="BE226" s="39">
        <v>14.1</v>
      </c>
      <c r="BF226" s="39">
        <v>22.76</v>
      </c>
      <c r="BG226" s="39">
        <v>30.119</v>
      </c>
      <c r="BH226" s="39">
        <v>42</v>
      </c>
      <c r="BI226" s="39">
        <v>11.686999999999999</v>
      </c>
      <c r="BJ226" s="39">
        <v>31.556000000000001</v>
      </c>
      <c r="BK226" s="39">
        <v>20.97</v>
      </c>
    </row>
    <row r="227" spans="1:63" x14ac:dyDescent="0.2">
      <c r="A227" s="30">
        <f t="shared" si="42"/>
        <v>2031</v>
      </c>
      <c r="D227" s="30">
        <f t="shared" si="43"/>
        <v>1</v>
      </c>
      <c r="E227" s="30">
        <f t="shared" si="34"/>
        <v>50</v>
      </c>
      <c r="F227" s="30">
        <f t="shared" si="35"/>
        <v>46</v>
      </c>
      <c r="G227" s="30">
        <f t="shared" si="36"/>
        <v>6</v>
      </c>
      <c r="H227" s="30">
        <f t="shared" si="37"/>
        <v>0</v>
      </c>
      <c r="I227" s="30">
        <f t="shared" si="38"/>
        <v>0</v>
      </c>
      <c r="J227" s="30">
        <f t="shared" si="39"/>
        <v>0</v>
      </c>
      <c r="K227" s="30">
        <f t="shared" si="40"/>
        <v>0</v>
      </c>
      <c r="L227" s="30">
        <f t="shared" si="41"/>
        <v>8</v>
      </c>
      <c r="M227" s="38">
        <v>48061</v>
      </c>
      <c r="N227" s="39">
        <v>4.74</v>
      </c>
      <c r="O227" s="39">
        <v>1.5780000000000001</v>
      </c>
      <c r="P227" s="39">
        <v>1.931</v>
      </c>
      <c r="Q227" s="39">
        <v>3.3849999999999998</v>
      </c>
      <c r="R227" s="39">
        <v>2.5459999999999998</v>
      </c>
      <c r="S227" s="39">
        <v>5.3979999999999997</v>
      </c>
      <c r="T227" s="39">
        <v>8.6989999999999998</v>
      </c>
      <c r="U227" s="39">
        <v>1.55</v>
      </c>
      <c r="V227" s="39">
        <v>2.2389999999999999</v>
      </c>
      <c r="W227" s="39">
        <v>10.295999999999999</v>
      </c>
      <c r="X227" s="39">
        <v>26.001000000000001</v>
      </c>
      <c r="Y227" s="39">
        <v>8.8999999999999996E-2</v>
      </c>
      <c r="Z227" s="39">
        <v>6.0069999999999997</v>
      </c>
      <c r="AA227" s="39">
        <v>1.9750000000000001</v>
      </c>
      <c r="AB227" s="39">
        <v>6.7930000000000001</v>
      </c>
      <c r="AC227" s="39">
        <v>4.0519999999999996</v>
      </c>
      <c r="AD227" s="39">
        <v>5.0250000000000004</v>
      </c>
      <c r="AE227" s="39">
        <v>0.23799999999999999</v>
      </c>
      <c r="AF227" s="39">
        <v>5.97</v>
      </c>
      <c r="AG227" s="39">
        <v>4.0359999999999996</v>
      </c>
      <c r="AH227" s="39">
        <v>13.576000000000001</v>
      </c>
      <c r="AI227" s="39">
        <v>4.5549999999999997</v>
      </c>
      <c r="AJ227" s="39">
        <v>3.5609999999999999</v>
      </c>
      <c r="AK227" s="39">
        <v>3.7280000000000002</v>
      </c>
      <c r="AL227" s="39">
        <v>3.2879999999999998</v>
      </c>
      <c r="AM227" s="39">
        <v>3.3370000000000002</v>
      </c>
      <c r="AN227" s="39">
        <v>5.016</v>
      </c>
      <c r="AO227" s="39">
        <v>1.9650000000000001</v>
      </c>
      <c r="AP227" s="39">
        <v>1.607</v>
      </c>
      <c r="AQ227" s="39">
        <v>5.2830000000000004</v>
      </c>
      <c r="AR227" s="39">
        <v>6.2720000000000002</v>
      </c>
      <c r="AS227" s="39">
        <v>3.125</v>
      </c>
      <c r="AT227" s="39">
        <v>4.3920000000000003</v>
      </c>
      <c r="AU227" s="39">
        <v>16.64</v>
      </c>
      <c r="AV227" s="39">
        <v>6.7359999999999998</v>
      </c>
      <c r="AW227" s="39">
        <v>0.92400000000000004</v>
      </c>
      <c r="AX227" s="39">
        <v>3.3140000000000001</v>
      </c>
      <c r="AY227" s="39">
        <v>2.5960000000000001</v>
      </c>
      <c r="AZ227" s="39">
        <v>4.9859999999999998</v>
      </c>
      <c r="BA227" s="39">
        <v>0.77900000000000003</v>
      </c>
      <c r="BB227" s="39">
        <v>16.023</v>
      </c>
      <c r="BC227" s="39">
        <v>1.6850000000000001</v>
      </c>
      <c r="BD227" s="39">
        <v>3.2669999999999999</v>
      </c>
      <c r="BE227" s="39">
        <v>6.4089999999999998</v>
      </c>
      <c r="BF227" s="39">
        <v>3.9289999999999998</v>
      </c>
      <c r="BG227" s="39">
        <v>4.5129999999999999</v>
      </c>
      <c r="BH227" s="39">
        <v>15.134</v>
      </c>
      <c r="BI227" s="39">
        <v>7.8979999999999997</v>
      </c>
      <c r="BJ227" s="39">
        <v>2.1789999999999998</v>
      </c>
      <c r="BK227" s="39">
        <v>2.2210000000000001</v>
      </c>
    </row>
    <row r="228" spans="1:63" x14ac:dyDescent="0.2">
      <c r="A228" s="30">
        <f t="shared" si="42"/>
        <v>2031</v>
      </c>
      <c r="D228" s="30">
        <f t="shared" si="43"/>
        <v>9</v>
      </c>
      <c r="E228" s="30">
        <f t="shared" si="34"/>
        <v>50</v>
      </c>
      <c r="F228" s="30">
        <f t="shared" si="35"/>
        <v>50</v>
      </c>
      <c r="G228" s="30">
        <f t="shared" si="36"/>
        <v>26</v>
      </c>
      <c r="H228" s="30">
        <f t="shared" si="37"/>
        <v>0</v>
      </c>
      <c r="I228" s="30">
        <f t="shared" si="38"/>
        <v>0</v>
      </c>
      <c r="J228" s="30">
        <f t="shared" si="39"/>
        <v>0</v>
      </c>
      <c r="K228" s="30">
        <f t="shared" si="40"/>
        <v>0</v>
      </c>
      <c r="L228" s="30">
        <f t="shared" si="41"/>
        <v>9</v>
      </c>
      <c r="M228" s="38">
        <v>48092</v>
      </c>
      <c r="N228" s="39">
        <v>19.213999999999999</v>
      </c>
      <c r="O228" s="39">
        <v>4.2240000000000002</v>
      </c>
      <c r="P228" s="39">
        <v>7.7519999999999998</v>
      </c>
      <c r="Q228" s="39">
        <v>17.666</v>
      </c>
      <c r="R228" s="39">
        <v>34.518000000000001</v>
      </c>
      <c r="S228" s="39">
        <v>4.2149999999999999</v>
      </c>
      <c r="T228" s="39">
        <v>11.936</v>
      </c>
      <c r="U228" s="39">
        <v>27.475999999999999</v>
      </c>
      <c r="V228" s="39">
        <v>27.943999999999999</v>
      </c>
      <c r="W228" s="39">
        <v>4.5170000000000003</v>
      </c>
      <c r="X228" s="39">
        <v>29.937000000000001</v>
      </c>
      <c r="Y228" s="39">
        <v>1.956</v>
      </c>
      <c r="Z228" s="39">
        <v>5.2160000000000002</v>
      </c>
      <c r="AA228" s="39">
        <v>21.295999999999999</v>
      </c>
      <c r="AB228" s="39">
        <v>6.0439999999999996</v>
      </c>
      <c r="AC228" s="39">
        <v>18.145</v>
      </c>
      <c r="AD228" s="39">
        <v>1.8819999999999999</v>
      </c>
      <c r="AE228" s="39">
        <v>17.18</v>
      </c>
      <c r="AF228" s="39">
        <v>1.8460000000000001</v>
      </c>
      <c r="AG228" s="39">
        <v>17.472000000000001</v>
      </c>
      <c r="AH228" s="39">
        <v>5.7439999999999998</v>
      </c>
      <c r="AI228" s="39">
        <v>20.919</v>
      </c>
      <c r="AJ228" s="39">
        <v>5.7320000000000002</v>
      </c>
      <c r="AK228" s="39">
        <v>23.215</v>
      </c>
      <c r="AL228" s="39">
        <v>7.6269999999999998</v>
      </c>
      <c r="AM228" s="39">
        <v>11.622999999999999</v>
      </c>
      <c r="AN228" s="39">
        <v>3.9249999999999998</v>
      </c>
      <c r="AO228" s="39">
        <v>16.974</v>
      </c>
      <c r="AP228" s="39">
        <v>3.919</v>
      </c>
      <c r="AQ228" s="39">
        <v>18.507999999999999</v>
      </c>
      <c r="AR228" s="39">
        <v>34.216999999999999</v>
      </c>
      <c r="AS228" s="39">
        <v>3.8559999999999999</v>
      </c>
      <c r="AT228" s="39">
        <v>9.3879999999999999</v>
      </c>
      <c r="AU228" s="39">
        <v>11.297000000000001</v>
      </c>
      <c r="AV228" s="39">
        <v>20.742000000000001</v>
      </c>
      <c r="AW228" s="39">
        <v>6.2149999999999999</v>
      </c>
      <c r="AX228" s="39">
        <v>2.13</v>
      </c>
      <c r="AY228" s="39">
        <v>26.661999999999999</v>
      </c>
      <c r="AZ228" s="39">
        <v>3.74</v>
      </c>
      <c r="BA228" s="39">
        <v>27.573</v>
      </c>
      <c r="BB228" s="39">
        <v>17.600000000000001</v>
      </c>
      <c r="BC228" s="39">
        <v>4.835</v>
      </c>
      <c r="BD228" s="39">
        <v>7.2930000000000001</v>
      </c>
      <c r="BE228" s="39">
        <v>13.539</v>
      </c>
      <c r="BF228" s="39">
        <v>7.2110000000000003</v>
      </c>
      <c r="BG228" s="39">
        <v>12.443</v>
      </c>
      <c r="BH228" s="39">
        <v>6.5540000000000003</v>
      </c>
      <c r="BI228" s="39">
        <v>40.625</v>
      </c>
      <c r="BJ228" s="39">
        <v>29.731999999999999</v>
      </c>
      <c r="BK228" s="39">
        <v>2.1579999999999999</v>
      </c>
    </row>
    <row r="229" spans="1:63" x14ac:dyDescent="0.2">
      <c r="A229" s="30">
        <f t="shared" si="42"/>
        <v>2031</v>
      </c>
      <c r="D229" s="30">
        <f t="shared" si="43"/>
        <v>3</v>
      </c>
      <c r="E229" s="30">
        <f t="shared" si="34"/>
        <v>49</v>
      </c>
      <c r="F229" s="30">
        <f t="shared" si="35"/>
        <v>45</v>
      </c>
      <c r="G229" s="30">
        <f t="shared" si="36"/>
        <v>12</v>
      </c>
      <c r="H229" s="30">
        <f t="shared" si="37"/>
        <v>0</v>
      </c>
      <c r="I229" s="30">
        <f t="shared" si="38"/>
        <v>0</v>
      </c>
      <c r="J229" s="30">
        <f t="shared" si="39"/>
        <v>0</v>
      </c>
      <c r="K229" s="30">
        <f t="shared" si="40"/>
        <v>0</v>
      </c>
      <c r="L229" s="30">
        <f t="shared" si="41"/>
        <v>10</v>
      </c>
      <c r="M229" s="38">
        <v>48122</v>
      </c>
      <c r="N229" s="39">
        <v>5.1639999999999997</v>
      </c>
      <c r="O229" s="39">
        <v>2.5259999999999998</v>
      </c>
      <c r="P229" s="39">
        <v>7.7240000000000002</v>
      </c>
      <c r="Q229" s="39">
        <v>2.1309999999999998</v>
      </c>
      <c r="R229" s="39">
        <v>3.4830000000000001</v>
      </c>
      <c r="S229" s="39">
        <v>2.6880000000000002</v>
      </c>
      <c r="T229" s="39">
        <v>5.9089999999999998</v>
      </c>
      <c r="U229" s="39">
        <v>39.088999999999999</v>
      </c>
      <c r="V229" s="39">
        <v>24.384</v>
      </c>
      <c r="W229" s="39">
        <v>1.02</v>
      </c>
      <c r="X229" s="39">
        <v>13.606999999999999</v>
      </c>
      <c r="Y229" s="39">
        <v>0.81599999999999995</v>
      </c>
      <c r="Z229" s="39">
        <v>2.2400000000000002</v>
      </c>
      <c r="AA229" s="39">
        <v>8.8239999999999998</v>
      </c>
      <c r="AB229" s="39">
        <v>1.954</v>
      </c>
      <c r="AC229" s="39">
        <v>6.0919999999999996</v>
      </c>
      <c r="AD229" s="39">
        <v>32.677999999999997</v>
      </c>
      <c r="AE229" s="39">
        <v>1.3560000000000001</v>
      </c>
      <c r="AF229" s="39">
        <v>2.919</v>
      </c>
      <c r="AG229" s="39">
        <v>17.303000000000001</v>
      </c>
      <c r="AH229" s="39">
        <v>2.6429999999999998</v>
      </c>
      <c r="AI229" s="39">
        <v>3.843</v>
      </c>
      <c r="AJ229" s="39">
        <v>0</v>
      </c>
      <c r="AK229" s="39">
        <v>15.435</v>
      </c>
      <c r="AL229" s="39">
        <v>0.92700000000000005</v>
      </c>
      <c r="AM229" s="39">
        <v>14.256</v>
      </c>
      <c r="AN229" s="39">
        <v>14.339</v>
      </c>
      <c r="AO229" s="39">
        <v>10.319000000000001</v>
      </c>
      <c r="AP229" s="39">
        <v>1.0189999999999999</v>
      </c>
      <c r="AQ229" s="39">
        <v>7.5250000000000004</v>
      </c>
      <c r="AR229" s="39">
        <v>9.6039999999999992</v>
      </c>
      <c r="AS229" s="39">
        <v>3.7050000000000001</v>
      </c>
      <c r="AT229" s="39">
        <v>4.4649999999999999</v>
      </c>
      <c r="AU229" s="39">
        <v>3.7669999999999999</v>
      </c>
      <c r="AV229" s="39">
        <v>2.9260000000000002</v>
      </c>
      <c r="AW229" s="39">
        <v>3.1669999999999998</v>
      </c>
      <c r="AX229" s="39">
        <v>2.0110000000000001</v>
      </c>
      <c r="AY229" s="39">
        <v>5.2249999999999996</v>
      </c>
      <c r="AZ229" s="39">
        <v>3.7949999999999999</v>
      </c>
      <c r="BA229" s="39">
        <v>1.4970000000000001</v>
      </c>
      <c r="BB229" s="39">
        <v>2.875</v>
      </c>
      <c r="BC229" s="39">
        <v>3.242</v>
      </c>
      <c r="BD229" s="39">
        <v>12.398</v>
      </c>
      <c r="BE229" s="39">
        <v>0.28100000000000003</v>
      </c>
      <c r="BF229" s="39">
        <v>41.905000000000001</v>
      </c>
      <c r="BG229" s="39">
        <v>2.3149999999999999</v>
      </c>
      <c r="BH229" s="39">
        <v>6.8869999999999996</v>
      </c>
      <c r="BI229" s="39">
        <v>2.0529999999999999</v>
      </c>
      <c r="BJ229" s="39">
        <v>12.582000000000001</v>
      </c>
      <c r="BK229" s="39">
        <v>0.82799999999999996</v>
      </c>
    </row>
    <row r="230" spans="1:63" x14ac:dyDescent="0.2">
      <c r="A230" s="30">
        <f t="shared" si="42"/>
        <v>2031</v>
      </c>
      <c r="D230" s="30">
        <f t="shared" si="43"/>
        <v>0</v>
      </c>
      <c r="E230" s="30">
        <f t="shared" si="34"/>
        <v>20</v>
      </c>
      <c r="F230" s="30">
        <f t="shared" si="35"/>
        <v>5</v>
      </c>
      <c r="G230" s="30">
        <f t="shared" si="36"/>
        <v>0</v>
      </c>
      <c r="H230" s="30">
        <f t="shared" si="37"/>
        <v>0</v>
      </c>
      <c r="I230" s="30">
        <f t="shared" si="38"/>
        <v>0</v>
      </c>
      <c r="J230" s="30">
        <f t="shared" si="39"/>
        <v>0</v>
      </c>
      <c r="K230" s="30">
        <f t="shared" si="40"/>
        <v>0</v>
      </c>
      <c r="L230" s="30">
        <f t="shared" si="41"/>
        <v>11</v>
      </c>
      <c r="M230" s="38">
        <v>48153</v>
      </c>
      <c r="N230" s="39">
        <v>2.6960000000000002</v>
      </c>
      <c r="O230" s="39">
        <v>0</v>
      </c>
      <c r="P230" s="39">
        <v>0.496</v>
      </c>
      <c r="Q230" s="39">
        <v>0</v>
      </c>
      <c r="R230" s="39">
        <v>0.57199999999999995</v>
      </c>
      <c r="S230" s="39">
        <v>0.152</v>
      </c>
      <c r="T230" s="39">
        <v>0</v>
      </c>
      <c r="U230" s="39">
        <v>0</v>
      </c>
      <c r="V230" s="39">
        <v>0</v>
      </c>
      <c r="W230" s="39">
        <v>0.496</v>
      </c>
      <c r="X230" s="39">
        <v>3.379</v>
      </c>
      <c r="Y230" s="39">
        <v>0</v>
      </c>
      <c r="Z230" s="39">
        <v>0.628</v>
      </c>
      <c r="AA230" s="39">
        <v>0</v>
      </c>
      <c r="AB230" s="39">
        <v>0</v>
      </c>
      <c r="AC230" s="39">
        <v>0</v>
      </c>
      <c r="AD230" s="39">
        <v>0.48899999999999999</v>
      </c>
      <c r="AE230" s="39">
        <v>0</v>
      </c>
      <c r="AF230" s="39">
        <v>0</v>
      </c>
      <c r="AG230" s="39">
        <v>4.47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0.75800000000000001</v>
      </c>
      <c r="AN230" s="39">
        <v>0</v>
      </c>
      <c r="AO230" s="39">
        <v>1.206</v>
      </c>
      <c r="AP230" s="39">
        <v>6.9000000000000006E-2</v>
      </c>
      <c r="AQ230" s="39">
        <v>0</v>
      </c>
      <c r="AR230" s="39">
        <v>0</v>
      </c>
      <c r="AS230" s="39">
        <v>0.108</v>
      </c>
      <c r="AT230" s="39">
        <v>0.23100000000000001</v>
      </c>
      <c r="AU230" s="39">
        <v>0</v>
      </c>
      <c r="AV230" s="39">
        <v>0.626</v>
      </c>
      <c r="AW230" s="39">
        <v>0</v>
      </c>
      <c r="AX230" s="39">
        <v>8.0000000000000002E-3</v>
      </c>
      <c r="AY230" s="39">
        <v>0</v>
      </c>
      <c r="AZ230" s="39">
        <v>0</v>
      </c>
      <c r="BA230" s="39">
        <v>0</v>
      </c>
      <c r="BB230" s="39">
        <v>0.40899999999999997</v>
      </c>
      <c r="BC230" s="39">
        <v>0</v>
      </c>
      <c r="BD230" s="39">
        <v>4.7370000000000001</v>
      </c>
      <c r="BE230" s="39">
        <v>0</v>
      </c>
      <c r="BF230" s="39">
        <v>0</v>
      </c>
      <c r="BG230" s="39">
        <v>0</v>
      </c>
      <c r="BH230" s="39">
        <v>0.73399999999999999</v>
      </c>
      <c r="BI230" s="39">
        <v>0</v>
      </c>
      <c r="BJ230" s="39">
        <v>0</v>
      </c>
      <c r="BK230" s="39">
        <v>0.23</v>
      </c>
    </row>
    <row r="231" spans="1:63" x14ac:dyDescent="0.2">
      <c r="A231" s="30">
        <f t="shared" si="42"/>
        <v>2031</v>
      </c>
      <c r="D231" s="30">
        <f t="shared" si="43"/>
        <v>5</v>
      </c>
      <c r="E231" s="30">
        <f t="shared" si="34"/>
        <v>44</v>
      </c>
      <c r="F231" s="30">
        <f t="shared" si="35"/>
        <v>39</v>
      </c>
      <c r="G231" s="30">
        <f t="shared" si="36"/>
        <v>15</v>
      </c>
      <c r="H231" s="30">
        <f t="shared" si="37"/>
        <v>0</v>
      </c>
      <c r="I231" s="30">
        <f t="shared" si="38"/>
        <v>0</v>
      </c>
      <c r="J231" s="30">
        <f t="shared" si="39"/>
        <v>0</v>
      </c>
      <c r="K231" s="30">
        <f t="shared" si="40"/>
        <v>0</v>
      </c>
      <c r="L231" s="30">
        <f t="shared" si="41"/>
        <v>12</v>
      </c>
      <c r="M231" s="38">
        <v>48183</v>
      </c>
      <c r="N231" s="39">
        <v>2.222</v>
      </c>
      <c r="O231" s="39">
        <v>11.909000000000001</v>
      </c>
      <c r="P231" s="39">
        <v>2.2410000000000001</v>
      </c>
      <c r="Q231" s="39">
        <v>6.2610000000000001</v>
      </c>
      <c r="R231" s="39">
        <v>0.78600000000000003</v>
      </c>
      <c r="S231" s="39">
        <v>9.4849999999999994</v>
      </c>
      <c r="T231" s="39">
        <v>30.632999999999999</v>
      </c>
      <c r="U231" s="39">
        <v>0</v>
      </c>
      <c r="V231" s="39">
        <v>0</v>
      </c>
      <c r="W231" s="39">
        <v>18.405999999999999</v>
      </c>
      <c r="X231" s="39">
        <v>14.339</v>
      </c>
      <c r="Y231" s="39">
        <v>6.2039999999999997</v>
      </c>
      <c r="Z231" s="39">
        <v>7.1189999999999998</v>
      </c>
      <c r="AA231" s="39">
        <v>2.8159999999999998</v>
      </c>
      <c r="AB231" s="39">
        <v>2.5470000000000002</v>
      </c>
      <c r="AC231" s="39">
        <v>7.4859999999999998</v>
      </c>
      <c r="AD231" s="39">
        <v>3.448</v>
      </c>
      <c r="AE231" s="39">
        <v>4.8920000000000003</v>
      </c>
      <c r="AF231" s="39">
        <v>0</v>
      </c>
      <c r="AG231" s="39">
        <v>31.286999999999999</v>
      </c>
      <c r="AH231" s="39">
        <v>13.22</v>
      </c>
      <c r="AI231" s="39">
        <v>2.282</v>
      </c>
      <c r="AJ231" s="39">
        <v>38.402000000000001</v>
      </c>
      <c r="AK231" s="39">
        <v>0</v>
      </c>
      <c r="AL231" s="39">
        <v>0</v>
      </c>
      <c r="AM231" s="39">
        <v>36.131999999999998</v>
      </c>
      <c r="AN231" s="39">
        <v>11.269</v>
      </c>
      <c r="AO231" s="39">
        <v>3.3119999999999998</v>
      </c>
      <c r="AP231" s="39">
        <v>5.3</v>
      </c>
      <c r="AQ231" s="39">
        <v>4.0830000000000002</v>
      </c>
      <c r="AR231" s="39">
        <v>11.561</v>
      </c>
      <c r="AS231" s="39">
        <v>6.3639999999999999</v>
      </c>
      <c r="AT231" s="39">
        <v>0.69599999999999995</v>
      </c>
      <c r="AU231" s="39">
        <v>19.204000000000001</v>
      </c>
      <c r="AV231" s="39">
        <v>5.5860000000000003</v>
      </c>
      <c r="AW231" s="39">
        <v>8.843</v>
      </c>
      <c r="AX231" s="39">
        <v>9.9480000000000004</v>
      </c>
      <c r="AY231" s="39">
        <v>0.83599999999999997</v>
      </c>
      <c r="AZ231" s="39">
        <v>5.165</v>
      </c>
      <c r="BA231" s="39">
        <v>3.45</v>
      </c>
      <c r="BB231" s="39">
        <v>40.942</v>
      </c>
      <c r="BC231" s="39">
        <v>0</v>
      </c>
      <c r="BD231" s="39">
        <v>5.9180000000000001</v>
      </c>
      <c r="BE231" s="39">
        <v>2.6230000000000002</v>
      </c>
      <c r="BF231" s="39">
        <v>13.081</v>
      </c>
      <c r="BG231" s="39">
        <v>9.9510000000000005</v>
      </c>
      <c r="BH231" s="39">
        <v>0.127</v>
      </c>
      <c r="BI231" s="39">
        <v>20.792999999999999</v>
      </c>
      <c r="BJ231" s="39">
        <v>12.082000000000001</v>
      </c>
      <c r="BK231" s="39">
        <v>0.49</v>
      </c>
    </row>
    <row r="232" spans="1:63" x14ac:dyDescent="0.2">
      <c r="A232" s="30">
        <f t="shared" si="42"/>
        <v>2032</v>
      </c>
      <c r="D232" s="30">
        <f t="shared" si="43"/>
        <v>5</v>
      </c>
      <c r="E232" s="30">
        <f t="shared" si="34"/>
        <v>48</v>
      </c>
      <c r="F232" s="30">
        <f t="shared" si="35"/>
        <v>45</v>
      </c>
      <c r="G232" s="30">
        <f t="shared" si="36"/>
        <v>17</v>
      </c>
      <c r="H232" s="30">
        <f t="shared" si="37"/>
        <v>0</v>
      </c>
      <c r="I232" s="30">
        <f t="shared" si="38"/>
        <v>0</v>
      </c>
      <c r="J232" s="30">
        <f t="shared" si="39"/>
        <v>0</v>
      </c>
      <c r="K232" s="30">
        <f t="shared" si="40"/>
        <v>0</v>
      </c>
      <c r="L232" s="30">
        <f t="shared" si="41"/>
        <v>1</v>
      </c>
      <c r="M232" s="38">
        <v>48214</v>
      </c>
      <c r="N232" s="39">
        <v>30.568000000000001</v>
      </c>
      <c r="O232" s="39">
        <v>0</v>
      </c>
      <c r="P232" s="39">
        <v>9.0429999999999993</v>
      </c>
      <c r="Q232" s="39">
        <v>5.32</v>
      </c>
      <c r="R232" s="39">
        <v>18.173999999999999</v>
      </c>
      <c r="S232" s="39">
        <v>6.2880000000000003</v>
      </c>
      <c r="T232" s="39">
        <v>4.085</v>
      </c>
      <c r="U232" s="39">
        <v>7.0970000000000004</v>
      </c>
      <c r="V232" s="39">
        <v>8.1980000000000004</v>
      </c>
      <c r="W232" s="39">
        <v>5.5730000000000004</v>
      </c>
      <c r="X232" s="39">
        <v>18.829999999999998</v>
      </c>
      <c r="Y232" s="39">
        <v>0.78500000000000003</v>
      </c>
      <c r="Z232" s="39">
        <v>10.182</v>
      </c>
      <c r="AA232" s="39">
        <v>8.64</v>
      </c>
      <c r="AB232" s="39">
        <v>5.8380000000000001</v>
      </c>
      <c r="AC232" s="39">
        <v>38.411999999999999</v>
      </c>
      <c r="AD232" s="39">
        <v>4.7229999999999999</v>
      </c>
      <c r="AE232" s="39">
        <v>6.61</v>
      </c>
      <c r="AF232" s="39">
        <v>6.3879999999999999</v>
      </c>
      <c r="AG232" s="39">
        <v>3.18</v>
      </c>
      <c r="AH232" s="39">
        <v>9.1449999999999996</v>
      </c>
      <c r="AI232" s="39">
        <v>12.968</v>
      </c>
      <c r="AJ232" s="39">
        <v>20.553999999999998</v>
      </c>
      <c r="AK232" s="39">
        <v>1.1319999999999999</v>
      </c>
      <c r="AL232" s="39">
        <v>0.97199999999999998</v>
      </c>
      <c r="AM232" s="39">
        <v>8.109</v>
      </c>
      <c r="AN232" s="39">
        <v>5.2380000000000004</v>
      </c>
      <c r="AO232" s="39">
        <v>38.234000000000002</v>
      </c>
      <c r="AP232" s="39">
        <v>23.456</v>
      </c>
      <c r="AQ232" s="39">
        <v>0.95299999999999996</v>
      </c>
      <c r="AR232" s="39">
        <v>5.53</v>
      </c>
      <c r="AS232" s="39">
        <v>3.125</v>
      </c>
      <c r="AT232" s="39">
        <v>0</v>
      </c>
      <c r="AU232" s="39">
        <v>25.963999999999999</v>
      </c>
      <c r="AV232" s="39">
        <v>12.202999999999999</v>
      </c>
      <c r="AW232" s="39">
        <v>2.2519999999999998</v>
      </c>
      <c r="AX232" s="39">
        <v>10.239000000000001</v>
      </c>
      <c r="AY232" s="39">
        <v>12.631</v>
      </c>
      <c r="AZ232" s="39">
        <v>3.0230000000000001</v>
      </c>
      <c r="BA232" s="39">
        <v>7.6660000000000004</v>
      </c>
      <c r="BB232" s="39">
        <v>28.876000000000001</v>
      </c>
      <c r="BC232" s="39">
        <v>2.073</v>
      </c>
      <c r="BD232" s="39">
        <v>22.890999999999998</v>
      </c>
      <c r="BE232" s="39">
        <v>14.97</v>
      </c>
      <c r="BF232" s="39">
        <v>4.05</v>
      </c>
      <c r="BG232" s="39">
        <v>9.16</v>
      </c>
      <c r="BH232" s="39">
        <v>4.8109999999999999</v>
      </c>
      <c r="BI232" s="39">
        <v>8.25</v>
      </c>
      <c r="BJ232" s="39">
        <v>16.265999999999998</v>
      </c>
      <c r="BK232" s="39">
        <v>3.7959999999999998</v>
      </c>
    </row>
    <row r="233" spans="1:63" x14ac:dyDescent="0.2">
      <c r="A233" s="30">
        <f t="shared" si="42"/>
        <v>2032</v>
      </c>
      <c r="D233" s="30">
        <f t="shared" si="43"/>
        <v>0</v>
      </c>
      <c r="E233" s="30">
        <f t="shared" si="34"/>
        <v>36</v>
      </c>
      <c r="F233" s="30">
        <f t="shared" si="35"/>
        <v>27</v>
      </c>
      <c r="G233" s="30">
        <f t="shared" si="36"/>
        <v>3</v>
      </c>
      <c r="H233" s="30">
        <f t="shared" si="37"/>
        <v>0</v>
      </c>
      <c r="I233" s="30">
        <f t="shared" si="38"/>
        <v>0</v>
      </c>
      <c r="J233" s="30">
        <f t="shared" si="39"/>
        <v>0</v>
      </c>
      <c r="K233" s="30">
        <f t="shared" si="40"/>
        <v>0</v>
      </c>
      <c r="L233" s="30">
        <f t="shared" si="41"/>
        <v>2</v>
      </c>
      <c r="M233" s="38">
        <v>48245</v>
      </c>
      <c r="N233" s="39">
        <v>0</v>
      </c>
      <c r="O233" s="39">
        <v>7.569</v>
      </c>
      <c r="P233" s="39">
        <v>0.192</v>
      </c>
      <c r="Q233" s="39">
        <v>8.7889999999999997</v>
      </c>
      <c r="R233" s="39">
        <v>6.2949999999999999</v>
      </c>
      <c r="S233" s="39">
        <v>0</v>
      </c>
      <c r="T233" s="39">
        <v>4.3949999999999996</v>
      </c>
      <c r="U233" s="39">
        <v>0</v>
      </c>
      <c r="V233" s="39">
        <v>0</v>
      </c>
      <c r="W233" s="39">
        <v>3.3940000000000001</v>
      </c>
      <c r="X233" s="39">
        <v>0</v>
      </c>
      <c r="Y233" s="39">
        <v>1.3720000000000001</v>
      </c>
      <c r="Z233" s="39">
        <v>4.4800000000000004</v>
      </c>
      <c r="AA233" s="39">
        <v>0</v>
      </c>
      <c r="AB233" s="39">
        <v>0</v>
      </c>
      <c r="AC233" s="39">
        <v>8.7219999999999995</v>
      </c>
      <c r="AD233" s="39">
        <v>1.675</v>
      </c>
      <c r="AE233" s="39">
        <v>0.22600000000000001</v>
      </c>
      <c r="AF233" s="39">
        <v>1.8640000000000001</v>
      </c>
      <c r="AG233" s="39">
        <v>2.7E-2</v>
      </c>
      <c r="AH233" s="39">
        <v>3.3039999999999998</v>
      </c>
      <c r="AI233" s="39">
        <v>24.603999999999999</v>
      </c>
      <c r="AJ233" s="39">
        <v>6.3739999999999997</v>
      </c>
      <c r="AK233" s="39">
        <v>3.0270000000000001</v>
      </c>
      <c r="AL233" s="39">
        <v>2.355</v>
      </c>
      <c r="AM233" s="39">
        <v>0</v>
      </c>
      <c r="AN233" s="39">
        <v>18.669</v>
      </c>
      <c r="AO233" s="39">
        <v>0</v>
      </c>
      <c r="AP233" s="39">
        <v>1.736</v>
      </c>
      <c r="AQ233" s="39">
        <v>1.7090000000000001</v>
      </c>
      <c r="AR233" s="39">
        <v>4.048</v>
      </c>
      <c r="AS233" s="39">
        <v>0.17</v>
      </c>
      <c r="AT233" s="39">
        <v>0</v>
      </c>
      <c r="AU233" s="39">
        <v>2.536</v>
      </c>
      <c r="AV233" s="39">
        <v>1.893</v>
      </c>
      <c r="AW233" s="39">
        <v>6.2359999999999998</v>
      </c>
      <c r="AX233" s="39">
        <v>5.6000000000000001E-2</v>
      </c>
      <c r="AY233" s="39">
        <v>0.36399999999999999</v>
      </c>
      <c r="AZ233" s="39">
        <v>0.35799999999999998</v>
      </c>
      <c r="BA233" s="39">
        <v>0</v>
      </c>
      <c r="BB233" s="39">
        <v>6.6609999999999996</v>
      </c>
      <c r="BC233" s="39">
        <v>0.115</v>
      </c>
      <c r="BD233" s="39">
        <v>5.4640000000000004</v>
      </c>
      <c r="BE233" s="39">
        <v>0.65</v>
      </c>
      <c r="BF233" s="39">
        <v>5.52</v>
      </c>
      <c r="BG233" s="39">
        <v>0</v>
      </c>
      <c r="BH233" s="39">
        <v>0</v>
      </c>
      <c r="BI233" s="39">
        <v>7.1710000000000003</v>
      </c>
      <c r="BJ233" s="39">
        <v>12.17</v>
      </c>
      <c r="BK233" s="39">
        <v>0</v>
      </c>
    </row>
    <row r="234" spans="1:63" x14ac:dyDescent="0.2">
      <c r="A234" s="30">
        <f t="shared" si="42"/>
        <v>2032</v>
      </c>
      <c r="D234" s="30">
        <f t="shared" si="43"/>
        <v>0</v>
      </c>
      <c r="E234" s="30">
        <f t="shared" si="34"/>
        <v>36</v>
      </c>
      <c r="F234" s="30">
        <f t="shared" si="35"/>
        <v>31</v>
      </c>
      <c r="G234" s="30">
        <f t="shared" si="36"/>
        <v>1</v>
      </c>
      <c r="H234" s="30">
        <f t="shared" si="37"/>
        <v>0</v>
      </c>
      <c r="I234" s="30">
        <f t="shared" si="38"/>
        <v>0</v>
      </c>
      <c r="J234" s="30">
        <f t="shared" si="39"/>
        <v>0</v>
      </c>
      <c r="K234" s="30">
        <f t="shared" si="40"/>
        <v>0</v>
      </c>
      <c r="L234" s="30">
        <f t="shared" si="41"/>
        <v>3</v>
      </c>
      <c r="M234" s="38">
        <v>48274</v>
      </c>
      <c r="N234" s="39">
        <v>0.126</v>
      </c>
      <c r="O234" s="39">
        <v>3.4580000000000002</v>
      </c>
      <c r="P234" s="39">
        <v>0</v>
      </c>
      <c r="Q234" s="39">
        <v>3.5640000000000001</v>
      </c>
      <c r="R234" s="39">
        <v>0</v>
      </c>
      <c r="S234" s="39">
        <v>4.3479999999999999</v>
      </c>
      <c r="T234" s="39">
        <v>1.2330000000000001</v>
      </c>
      <c r="U234" s="39">
        <v>2.8170000000000002</v>
      </c>
      <c r="V234" s="39">
        <v>0</v>
      </c>
      <c r="W234" s="39">
        <v>2.298</v>
      </c>
      <c r="X234" s="39">
        <v>1.073</v>
      </c>
      <c r="Y234" s="39">
        <v>1.6339999999999999</v>
      </c>
      <c r="Z234" s="39">
        <v>13.23</v>
      </c>
      <c r="AA234" s="39">
        <v>1.1419999999999999</v>
      </c>
      <c r="AB234" s="39">
        <v>3.5329999999999999</v>
      </c>
      <c r="AC234" s="39">
        <v>0.28299999999999997</v>
      </c>
      <c r="AD234" s="39">
        <v>3.8740000000000001</v>
      </c>
      <c r="AE234" s="39">
        <v>0.66</v>
      </c>
      <c r="AF234" s="39">
        <v>3.6549999999999998</v>
      </c>
      <c r="AG234" s="39">
        <v>1.34</v>
      </c>
      <c r="AH234" s="39">
        <v>1.177</v>
      </c>
      <c r="AI234" s="39">
        <v>0</v>
      </c>
      <c r="AJ234" s="39">
        <v>0</v>
      </c>
      <c r="AK234" s="39">
        <v>1.5880000000000001</v>
      </c>
      <c r="AL234" s="39">
        <v>0</v>
      </c>
      <c r="AM234" s="39">
        <v>1.7430000000000001</v>
      </c>
      <c r="AN234" s="39">
        <v>4.6779999999999999</v>
      </c>
      <c r="AO234" s="39">
        <v>0</v>
      </c>
      <c r="AP234" s="39">
        <v>0</v>
      </c>
      <c r="AQ234" s="39">
        <v>5.0579999999999998</v>
      </c>
      <c r="AR234" s="39">
        <v>0</v>
      </c>
      <c r="AS234" s="39">
        <v>3.35</v>
      </c>
      <c r="AT234" s="39">
        <v>0.57299999999999995</v>
      </c>
      <c r="AU234" s="39">
        <v>2.556</v>
      </c>
      <c r="AV234" s="39">
        <v>7.234</v>
      </c>
      <c r="AW234" s="39">
        <v>0</v>
      </c>
      <c r="AX234" s="39">
        <v>0</v>
      </c>
      <c r="AY234" s="39">
        <v>5.9930000000000003</v>
      </c>
      <c r="AZ234" s="39">
        <v>0.45500000000000002</v>
      </c>
      <c r="BA234" s="39">
        <v>7.9139999999999997</v>
      </c>
      <c r="BB234" s="39">
        <v>4.0490000000000004</v>
      </c>
      <c r="BC234" s="39">
        <v>3.1659999999999999</v>
      </c>
      <c r="BD234" s="39">
        <v>0</v>
      </c>
      <c r="BE234" s="39">
        <v>4.4640000000000004</v>
      </c>
      <c r="BF234" s="39">
        <v>0</v>
      </c>
      <c r="BG234" s="39">
        <v>1.2989999999999999</v>
      </c>
      <c r="BH234" s="39">
        <v>0</v>
      </c>
      <c r="BI234" s="39">
        <v>2.6160000000000001</v>
      </c>
      <c r="BJ234" s="39">
        <v>1.147</v>
      </c>
      <c r="BK234" s="39">
        <v>2.15</v>
      </c>
    </row>
    <row r="235" spans="1:63" x14ac:dyDescent="0.2">
      <c r="A235" s="30">
        <f t="shared" si="42"/>
        <v>2032</v>
      </c>
      <c r="D235" s="30">
        <f t="shared" si="43"/>
        <v>0</v>
      </c>
      <c r="E235" s="30">
        <f t="shared" si="34"/>
        <v>9</v>
      </c>
      <c r="F235" s="30">
        <f t="shared" si="35"/>
        <v>3</v>
      </c>
      <c r="G235" s="30">
        <f t="shared" si="36"/>
        <v>2</v>
      </c>
      <c r="H235" s="30">
        <f t="shared" si="37"/>
        <v>0</v>
      </c>
      <c r="I235" s="30">
        <f t="shared" si="38"/>
        <v>0</v>
      </c>
      <c r="J235" s="30">
        <f t="shared" si="39"/>
        <v>0</v>
      </c>
      <c r="K235" s="30">
        <f t="shared" si="40"/>
        <v>0</v>
      </c>
      <c r="L235" s="30">
        <f t="shared" si="41"/>
        <v>4</v>
      </c>
      <c r="M235" s="38">
        <v>48305</v>
      </c>
      <c r="N235" s="39">
        <v>0</v>
      </c>
      <c r="O235" s="39">
        <v>0</v>
      </c>
      <c r="P235" s="39">
        <v>0</v>
      </c>
      <c r="Q235" s="39">
        <v>0</v>
      </c>
      <c r="R235" s="39">
        <v>0.628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0.126</v>
      </c>
      <c r="AC235" s="39">
        <v>0</v>
      </c>
      <c r="AD235" s="39">
        <v>0</v>
      </c>
      <c r="AE235" s="39">
        <v>9.6159999999999997</v>
      </c>
      <c r="AF235" s="39">
        <v>0</v>
      </c>
      <c r="AG235" s="39">
        <v>0</v>
      </c>
      <c r="AH235" s="39">
        <v>0</v>
      </c>
      <c r="AI235" s="39">
        <v>0</v>
      </c>
      <c r="AJ235" s="39">
        <v>0.59399999999999997</v>
      </c>
      <c r="AK235" s="39">
        <v>0</v>
      </c>
      <c r="AL235" s="39">
        <v>0.311</v>
      </c>
      <c r="AM235" s="39">
        <v>0</v>
      </c>
      <c r="AN235" s="39">
        <v>0</v>
      </c>
      <c r="AO235" s="39">
        <v>0</v>
      </c>
      <c r="AP235" s="39">
        <v>5.3999999999999999E-2</v>
      </c>
      <c r="AQ235" s="39">
        <v>0</v>
      </c>
      <c r="AR235" s="39">
        <v>0</v>
      </c>
      <c r="AS235" s="39">
        <v>17.161000000000001</v>
      </c>
      <c r="AT235" s="39">
        <v>0</v>
      </c>
      <c r="AU235" s="39">
        <v>0</v>
      </c>
      <c r="AV235" s="39">
        <v>0</v>
      </c>
      <c r="AW235" s="39">
        <v>0</v>
      </c>
      <c r="AX235" s="39">
        <v>0</v>
      </c>
      <c r="AY235" s="39">
        <v>0</v>
      </c>
      <c r="AZ235" s="39">
        <v>0</v>
      </c>
      <c r="BA235" s="39">
        <v>0</v>
      </c>
      <c r="BB235" s="39">
        <v>22.196000000000002</v>
      </c>
      <c r="BC235" s="39">
        <v>0</v>
      </c>
      <c r="BD235" s="39">
        <v>0.23</v>
      </c>
      <c r="BE235" s="39">
        <v>0</v>
      </c>
      <c r="BF235" s="39">
        <v>0</v>
      </c>
      <c r="BG235" s="39">
        <v>0</v>
      </c>
      <c r="BH235" s="39">
        <v>0</v>
      </c>
      <c r="BI235" s="39">
        <v>0</v>
      </c>
      <c r="BJ235" s="39">
        <v>0</v>
      </c>
      <c r="BK235" s="39">
        <v>0</v>
      </c>
    </row>
    <row r="236" spans="1:63" x14ac:dyDescent="0.2">
      <c r="A236" s="30">
        <f t="shared" si="42"/>
        <v>2032</v>
      </c>
      <c r="D236" s="30">
        <f t="shared" si="43"/>
        <v>0</v>
      </c>
      <c r="E236" s="30">
        <f t="shared" si="34"/>
        <v>42</v>
      </c>
      <c r="F236" s="30">
        <f t="shared" si="35"/>
        <v>19</v>
      </c>
      <c r="G236" s="30">
        <f t="shared" si="36"/>
        <v>1</v>
      </c>
      <c r="H236" s="30">
        <f t="shared" si="37"/>
        <v>0</v>
      </c>
      <c r="I236" s="30">
        <f t="shared" si="38"/>
        <v>0</v>
      </c>
      <c r="J236" s="30">
        <f t="shared" si="39"/>
        <v>0</v>
      </c>
      <c r="K236" s="30">
        <f t="shared" si="40"/>
        <v>0</v>
      </c>
      <c r="L236" s="30">
        <f t="shared" si="41"/>
        <v>5</v>
      </c>
      <c r="M236" s="38">
        <v>48335</v>
      </c>
      <c r="N236" s="39">
        <v>0.57999999999999996</v>
      </c>
      <c r="O236" s="39">
        <v>3.198</v>
      </c>
      <c r="P236" s="39">
        <v>0.42299999999999999</v>
      </c>
      <c r="Q236" s="39">
        <v>1.1639999999999999</v>
      </c>
      <c r="R236" s="39">
        <v>0</v>
      </c>
      <c r="S236" s="39">
        <v>12.02</v>
      </c>
      <c r="T236" s="39">
        <v>0.158</v>
      </c>
      <c r="U236" s="39">
        <v>4.1550000000000002</v>
      </c>
      <c r="V236" s="39">
        <v>9.702</v>
      </c>
      <c r="W236" s="39">
        <v>0</v>
      </c>
      <c r="X236" s="39">
        <v>0.20699999999999999</v>
      </c>
      <c r="Y236" s="39">
        <v>0.53500000000000003</v>
      </c>
      <c r="Z236" s="39">
        <v>1.7000000000000001E-2</v>
      </c>
      <c r="AA236" s="39">
        <v>0.23499999999999999</v>
      </c>
      <c r="AB236" s="39">
        <v>3.6859999999999999</v>
      </c>
      <c r="AC236" s="39">
        <v>0</v>
      </c>
      <c r="AD236" s="39">
        <v>0.19500000000000001</v>
      </c>
      <c r="AE236" s="39">
        <v>0.28299999999999997</v>
      </c>
      <c r="AF236" s="39">
        <v>0.27500000000000002</v>
      </c>
      <c r="AG236" s="39">
        <v>2.0099999999999998</v>
      </c>
      <c r="AH236" s="39">
        <v>1.125</v>
      </c>
      <c r="AI236" s="39">
        <v>0</v>
      </c>
      <c r="AJ236" s="39">
        <v>0.26700000000000002</v>
      </c>
      <c r="AK236" s="39">
        <v>5.1859999999999999</v>
      </c>
      <c r="AL236" s="39">
        <v>0.40899999999999997</v>
      </c>
      <c r="AM236" s="39">
        <v>2.2120000000000002</v>
      </c>
      <c r="AN236" s="39">
        <v>0.81799999999999995</v>
      </c>
      <c r="AO236" s="39">
        <v>0.76900000000000002</v>
      </c>
      <c r="AP236" s="39">
        <v>0</v>
      </c>
      <c r="AQ236" s="39">
        <v>0.79</v>
      </c>
      <c r="AR236" s="39">
        <v>0</v>
      </c>
      <c r="AS236" s="39">
        <v>3.2170000000000001</v>
      </c>
      <c r="AT236" s="39">
        <v>0.34</v>
      </c>
      <c r="AU236" s="39">
        <v>1.246</v>
      </c>
      <c r="AV236" s="39">
        <v>2.0230000000000001</v>
      </c>
      <c r="AW236" s="39">
        <v>0.47199999999999998</v>
      </c>
      <c r="AX236" s="39">
        <v>0.248</v>
      </c>
      <c r="AY236" s="39">
        <v>1.046</v>
      </c>
      <c r="AZ236" s="39">
        <v>0.72499999999999998</v>
      </c>
      <c r="BA236" s="39">
        <v>1.4339999999999999</v>
      </c>
      <c r="BB236" s="39">
        <v>7.1999999999999995E-2</v>
      </c>
      <c r="BC236" s="39">
        <v>1.528</v>
      </c>
      <c r="BD236" s="39">
        <v>0.51100000000000001</v>
      </c>
      <c r="BE236" s="39">
        <v>5.3999999999999999E-2</v>
      </c>
      <c r="BF236" s="39">
        <v>3.7</v>
      </c>
      <c r="BG236" s="39">
        <v>0.73199999999999998</v>
      </c>
      <c r="BH236" s="39">
        <v>2.4649999999999999</v>
      </c>
      <c r="BI236" s="39">
        <v>0</v>
      </c>
      <c r="BJ236" s="39">
        <v>8.3119999999999994</v>
      </c>
      <c r="BK236" s="39">
        <v>0</v>
      </c>
    </row>
    <row r="237" spans="1:63" x14ac:dyDescent="0.2">
      <c r="A237" s="30">
        <f t="shared" si="42"/>
        <v>2032</v>
      </c>
      <c r="D237" s="30">
        <f t="shared" si="43"/>
        <v>1</v>
      </c>
      <c r="E237" s="30">
        <f t="shared" si="34"/>
        <v>29</v>
      </c>
      <c r="F237" s="30">
        <f t="shared" si="35"/>
        <v>11</v>
      </c>
      <c r="G237" s="30">
        <f t="shared" si="36"/>
        <v>1</v>
      </c>
      <c r="H237" s="30">
        <f t="shared" si="37"/>
        <v>0</v>
      </c>
      <c r="I237" s="30">
        <f t="shared" si="38"/>
        <v>0</v>
      </c>
      <c r="J237" s="30">
        <f t="shared" si="39"/>
        <v>0</v>
      </c>
      <c r="K237" s="30">
        <f t="shared" si="40"/>
        <v>0</v>
      </c>
      <c r="L237" s="30">
        <f t="shared" si="41"/>
        <v>6</v>
      </c>
      <c r="M237" s="38">
        <v>48366</v>
      </c>
      <c r="N237" s="39">
        <v>0.59899999999999998</v>
      </c>
      <c r="O237" s="39">
        <v>3.282</v>
      </c>
      <c r="P237" s="39">
        <v>0</v>
      </c>
      <c r="Q237" s="39">
        <v>0.53600000000000003</v>
      </c>
      <c r="R237" s="39">
        <v>0</v>
      </c>
      <c r="S237" s="39">
        <v>1.0329999999999999</v>
      </c>
      <c r="T237" s="39">
        <v>0.77200000000000002</v>
      </c>
      <c r="U237" s="39">
        <v>0</v>
      </c>
      <c r="V237" s="39">
        <v>0.158</v>
      </c>
      <c r="W237" s="39">
        <v>0.13500000000000001</v>
      </c>
      <c r="X237" s="39">
        <v>0.66400000000000003</v>
      </c>
      <c r="Y237" s="39">
        <v>1.097</v>
      </c>
      <c r="Z237" s="39">
        <v>0</v>
      </c>
      <c r="AA237" s="39">
        <v>0</v>
      </c>
      <c r="AB237" s="39">
        <v>0.35</v>
      </c>
      <c r="AC237" s="39">
        <v>3.2000000000000001E-2</v>
      </c>
      <c r="AD237" s="39">
        <v>0</v>
      </c>
      <c r="AE237" s="39">
        <v>0</v>
      </c>
      <c r="AF237" s="39">
        <v>3.149</v>
      </c>
      <c r="AG237" s="39">
        <v>0</v>
      </c>
      <c r="AH237" s="39">
        <v>0</v>
      </c>
      <c r="AI237" s="39">
        <v>2.056</v>
      </c>
      <c r="AJ237" s="39">
        <v>0</v>
      </c>
      <c r="AK237" s="39">
        <v>0</v>
      </c>
      <c r="AL237" s="39">
        <v>0.88600000000000001</v>
      </c>
      <c r="AM237" s="39">
        <v>0</v>
      </c>
      <c r="AN237" s="39">
        <v>0</v>
      </c>
      <c r="AO237" s="39">
        <v>0</v>
      </c>
      <c r="AP237" s="39">
        <v>0</v>
      </c>
      <c r="AQ237" s="39">
        <v>0.60899999999999999</v>
      </c>
      <c r="AR237" s="39">
        <v>0</v>
      </c>
      <c r="AS237" s="39">
        <v>1.5760000000000001</v>
      </c>
      <c r="AT237" s="39">
        <v>6.3E-2</v>
      </c>
      <c r="AU237" s="39">
        <v>2.879</v>
      </c>
      <c r="AV237" s="39">
        <v>0</v>
      </c>
      <c r="AW237" s="39">
        <v>0</v>
      </c>
      <c r="AX237" s="39">
        <v>0.73099999999999998</v>
      </c>
      <c r="AY237" s="39">
        <v>0</v>
      </c>
      <c r="AZ237" s="39">
        <v>9.2999999999999999E-2</v>
      </c>
      <c r="BA237" s="39">
        <v>0.25900000000000001</v>
      </c>
      <c r="BB237" s="39">
        <v>0</v>
      </c>
      <c r="BC237" s="39">
        <v>1.891</v>
      </c>
      <c r="BD237" s="39">
        <v>0.13600000000000001</v>
      </c>
      <c r="BE237" s="39">
        <v>0.79800000000000004</v>
      </c>
      <c r="BF237" s="39">
        <v>26.981000000000002</v>
      </c>
      <c r="BG237" s="39">
        <v>3.605</v>
      </c>
      <c r="BH237" s="39">
        <v>7.6999999999999999E-2</v>
      </c>
      <c r="BI237" s="39">
        <v>0.35799999999999998</v>
      </c>
      <c r="BJ237" s="39">
        <v>1.014</v>
      </c>
      <c r="BK237" s="39">
        <v>0</v>
      </c>
    </row>
    <row r="238" spans="1:63" x14ac:dyDescent="0.2">
      <c r="A238" s="30">
        <f t="shared" si="42"/>
        <v>2032</v>
      </c>
      <c r="D238" s="30">
        <f t="shared" si="43"/>
        <v>27</v>
      </c>
      <c r="E238" s="30">
        <f t="shared" si="34"/>
        <v>50</v>
      </c>
      <c r="F238" s="30">
        <f t="shared" si="35"/>
        <v>50</v>
      </c>
      <c r="G238" s="30">
        <f t="shared" si="36"/>
        <v>48</v>
      </c>
      <c r="H238" s="30">
        <f t="shared" si="37"/>
        <v>3</v>
      </c>
      <c r="I238" s="30">
        <f t="shared" si="38"/>
        <v>0</v>
      </c>
      <c r="J238" s="30">
        <f t="shared" si="39"/>
        <v>0</v>
      </c>
      <c r="K238" s="30">
        <f t="shared" si="40"/>
        <v>0</v>
      </c>
      <c r="L238" s="30">
        <f t="shared" si="41"/>
        <v>7</v>
      </c>
      <c r="M238" s="38">
        <v>48396</v>
      </c>
      <c r="N238" s="39">
        <v>16.167999999999999</v>
      </c>
      <c r="O238" s="39">
        <v>38.270000000000003</v>
      </c>
      <c r="P238" s="39">
        <v>40.174999999999997</v>
      </c>
      <c r="Q238" s="39">
        <v>14.904</v>
      </c>
      <c r="R238" s="39">
        <v>41.719000000000001</v>
      </c>
      <c r="S238" s="39">
        <v>16.177</v>
      </c>
      <c r="T238" s="39">
        <v>12.071999999999999</v>
      </c>
      <c r="U238" s="39">
        <v>46.271000000000001</v>
      </c>
      <c r="V238" s="39">
        <v>29.074999999999999</v>
      </c>
      <c r="W238" s="39">
        <v>24.991</v>
      </c>
      <c r="X238" s="39">
        <v>22.388000000000002</v>
      </c>
      <c r="Y238" s="39">
        <v>29.071000000000002</v>
      </c>
      <c r="Z238" s="39">
        <v>30.992000000000001</v>
      </c>
      <c r="AA238" s="39">
        <v>22.545999999999999</v>
      </c>
      <c r="AB238" s="39">
        <v>20.13</v>
      </c>
      <c r="AC238" s="39">
        <v>34.787999999999997</v>
      </c>
      <c r="AD238" s="39">
        <v>27.225000000000001</v>
      </c>
      <c r="AE238" s="39">
        <v>49.415999999999997</v>
      </c>
      <c r="AF238" s="39">
        <v>8.8770000000000007</v>
      </c>
      <c r="AG238" s="39">
        <v>54.197000000000003</v>
      </c>
      <c r="AH238" s="39">
        <v>28.58</v>
      </c>
      <c r="AI238" s="39">
        <v>25.995000000000001</v>
      </c>
      <c r="AJ238" s="39">
        <v>24.917000000000002</v>
      </c>
      <c r="AK238" s="39">
        <v>33.363</v>
      </c>
      <c r="AL238" s="39">
        <v>4.6790000000000003</v>
      </c>
      <c r="AM238" s="39">
        <v>61.767000000000003</v>
      </c>
      <c r="AN238" s="39">
        <v>23.271000000000001</v>
      </c>
      <c r="AO238" s="39">
        <v>30.657</v>
      </c>
      <c r="AP238" s="39">
        <v>46.625999999999998</v>
      </c>
      <c r="AQ238" s="39">
        <v>12.385</v>
      </c>
      <c r="AR238" s="39">
        <v>21.047000000000001</v>
      </c>
      <c r="AS238" s="39">
        <v>33.241999999999997</v>
      </c>
      <c r="AT238" s="39">
        <v>32.384</v>
      </c>
      <c r="AU238" s="39">
        <v>21.434999999999999</v>
      </c>
      <c r="AV238" s="39">
        <v>27.062999999999999</v>
      </c>
      <c r="AW238" s="39">
        <v>24.744</v>
      </c>
      <c r="AX238" s="39">
        <v>31.094000000000001</v>
      </c>
      <c r="AY238" s="39">
        <v>22.193000000000001</v>
      </c>
      <c r="AZ238" s="39">
        <v>10.042</v>
      </c>
      <c r="BA238" s="39">
        <v>48.899000000000001</v>
      </c>
      <c r="BB238" s="39">
        <v>18.751999999999999</v>
      </c>
      <c r="BC238" s="39">
        <v>88.543000000000006</v>
      </c>
      <c r="BD238" s="39">
        <v>11.558</v>
      </c>
      <c r="BE238" s="39">
        <v>42.847999999999999</v>
      </c>
      <c r="BF238" s="39">
        <v>19.382000000000001</v>
      </c>
      <c r="BG238" s="39">
        <v>38.482999999999997</v>
      </c>
      <c r="BH238" s="39">
        <v>31.748999999999999</v>
      </c>
      <c r="BI238" s="39">
        <v>22.408999999999999</v>
      </c>
      <c r="BJ238" s="39">
        <v>40.243000000000002</v>
      </c>
      <c r="BK238" s="39">
        <v>13.25</v>
      </c>
    </row>
    <row r="239" spans="1:63" x14ac:dyDescent="0.2">
      <c r="A239" s="30">
        <f t="shared" si="42"/>
        <v>2032</v>
      </c>
      <c r="D239" s="30">
        <f t="shared" si="43"/>
        <v>3</v>
      </c>
      <c r="E239" s="30">
        <f t="shared" si="34"/>
        <v>50</v>
      </c>
      <c r="F239" s="30">
        <f t="shared" si="35"/>
        <v>48</v>
      </c>
      <c r="G239" s="30">
        <f t="shared" si="36"/>
        <v>7</v>
      </c>
      <c r="H239" s="30">
        <f t="shared" si="37"/>
        <v>0</v>
      </c>
      <c r="I239" s="30">
        <f t="shared" si="38"/>
        <v>0</v>
      </c>
      <c r="J239" s="30">
        <f t="shared" si="39"/>
        <v>0</v>
      </c>
      <c r="K239" s="30">
        <f t="shared" si="40"/>
        <v>0</v>
      </c>
      <c r="L239" s="30">
        <f t="shared" si="41"/>
        <v>8</v>
      </c>
      <c r="M239" s="38">
        <v>48427</v>
      </c>
      <c r="N239" s="39">
        <v>3.8410000000000002</v>
      </c>
      <c r="O239" s="39">
        <v>4.7240000000000002</v>
      </c>
      <c r="P239" s="39">
        <v>9.9939999999999998</v>
      </c>
      <c r="Q239" s="39">
        <v>0.623</v>
      </c>
      <c r="R239" s="39">
        <v>11.875999999999999</v>
      </c>
      <c r="S239" s="39">
        <v>1.3879999999999999</v>
      </c>
      <c r="T239" s="39">
        <v>2.9940000000000002</v>
      </c>
      <c r="U239" s="39">
        <v>9.3819999999999997</v>
      </c>
      <c r="V239" s="39">
        <v>4.1139999999999999</v>
      </c>
      <c r="W239" s="39">
        <v>4.5590000000000002</v>
      </c>
      <c r="X239" s="39">
        <v>5.4480000000000004</v>
      </c>
      <c r="Y239" s="39">
        <v>5.7809999999999997</v>
      </c>
      <c r="Z239" s="39">
        <v>1.77</v>
      </c>
      <c r="AA239" s="39">
        <v>12.497</v>
      </c>
      <c r="AB239" s="39">
        <v>9.8230000000000004</v>
      </c>
      <c r="AC239" s="39">
        <v>1.357</v>
      </c>
      <c r="AD239" s="39">
        <v>6.2469999999999999</v>
      </c>
      <c r="AE239" s="39">
        <v>3.887</v>
      </c>
      <c r="AF239" s="39">
        <v>8.2669999999999995</v>
      </c>
      <c r="AG239" s="39">
        <v>3.8239999999999998</v>
      </c>
      <c r="AH239" s="39">
        <v>35.484000000000002</v>
      </c>
      <c r="AI239" s="39">
        <v>2.0249999999999999</v>
      </c>
      <c r="AJ239" s="39">
        <v>1.8089999999999999</v>
      </c>
      <c r="AK239" s="39">
        <v>6.5609999999999999</v>
      </c>
      <c r="AL239" s="39">
        <v>5.0019999999999998</v>
      </c>
      <c r="AM239" s="39">
        <v>1.4019999999999999</v>
      </c>
      <c r="AN239" s="39">
        <v>4.2220000000000004</v>
      </c>
      <c r="AO239" s="39">
        <v>4.8230000000000004</v>
      </c>
      <c r="AP239" s="39">
        <v>5.4669999999999996</v>
      </c>
      <c r="AQ239" s="39">
        <v>2.9860000000000002</v>
      </c>
      <c r="AR239" s="39">
        <v>6.351</v>
      </c>
      <c r="AS239" s="39">
        <v>0.81100000000000005</v>
      </c>
      <c r="AT239" s="39">
        <v>3.68</v>
      </c>
      <c r="AU239" s="39">
        <v>22.228000000000002</v>
      </c>
      <c r="AV239" s="39">
        <v>2.3460000000000001</v>
      </c>
      <c r="AW239" s="39">
        <v>8.0939999999999994</v>
      </c>
      <c r="AX239" s="39">
        <v>3.3210000000000002</v>
      </c>
      <c r="AY239" s="39">
        <v>5.1619999999999999</v>
      </c>
      <c r="AZ239" s="39">
        <v>1.49</v>
      </c>
      <c r="BA239" s="39">
        <v>34.43</v>
      </c>
      <c r="BB239" s="39">
        <v>7.2530000000000001</v>
      </c>
      <c r="BC239" s="39">
        <v>2.3919999999999999</v>
      </c>
      <c r="BD239" s="39">
        <v>5.2130000000000001</v>
      </c>
      <c r="BE239" s="39">
        <v>2.2509999999999999</v>
      </c>
      <c r="BF239" s="39">
        <v>4.4960000000000004</v>
      </c>
      <c r="BG239" s="39">
        <v>7.1440000000000001</v>
      </c>
      <c r="BH239" s="39">
        <v>41.368000000000002</v>
      </c>
      <c r="BI239" s="39">
        <v>2.7050000000000001</v>
      </c>
      <c r="BJ239" s="39">
        <v>3.5840000000000001</v>
      </c>
      <c r="BK239" s="39">
        <v>11.723000000000001</v>
      </c>
    </row>
    <row r="240" spans="1:63" x14ac:dyDescent="0.2">
      <c r="A240" s="30">
        <f t="shared" si="42"/>
        <v>2032</v>
      </c>
      <c r="D240" s="30">
        <f t="shared" si="43"/>
        <v>2</v>
      </c>
      <c r="E240" s="30">
        <f t="shared" si="34"/>
        <v>50</v>
      </c>
      <c r="F240" s="30">
        <f t="shared" si="35"/>
        <v>49</v>
      </c>
      <c r="G240" s="30">
        <f t="shared" si="36"/>
        <v>20</v>
      </c>
      <c r="H240" s="30">
        <f t="shared" si="37"/>
        <v>0</v>
      </c>
      <c r="I240" s="30">
        <f t="shared" si="38"/>
        <v>0</v>
      </c>
      <c r="J240" s="30">
        <f t="shared" si="39"/>
        <v>0</v>
      </c>
      <c r="K240" s="30">
        <f t="shared" si="40"/>
        <v>0</v>
      </c>
      <c r="L240" s="30">
        <f t="shared" si="41"/>
        <v>9</v>
      </c>
      <c r="M240" s="38">
        <v>48458</v>
      </c>
      <c r="N240" s="39">
        <v>15.365</v>
      </c>
      <c r="O240" s="39">
        <v>3.6880000000000002</v>
      </c>
      <c r="P240" s="39">
        <v>21.948</v>
      </c>
      <c r="Q240" s="39">
        <v>4.78</v>
      </c>
      <c r="R240" s="39">
        <v>6.6040000000000001</v>
      </c>
      <c r="S240" s="39">
        <v>8.0860000000000003</v>
      </c>
      <c r="T240" s="39">
        <v>16.495000000000001</v>
      </c>
      <c r="U240" s="39">
        <v>22.606000000000002</v>
      </c>
      <c r="V240" s="39">
        <v>16.631</v>
      </c>
      <c r="W240" s="39">
        <v>1.0980000000000001</v>
      </c>
      <c r="X240" s="39">
        <v>13.603999999999999</v>
      </c>
      <c r="Y240" s="39">
        <v>6.67</v>
      </c>
      <c r="Z240" s="39">
        <v>1.5309999999999999</v>
      </c>
      <c r="AA240" s="39">
        <v>15.398999999999999</v>
      </c>
      <c r="AB240" s="39">
        <v>0.624</v>
      </c>
      <c r="AC240" s="39">
        <v>13.827</v>
      </c>
      <c r="AD240" s="39">
        <v>9.0280000000000005</v>
      </c>
      <c r="AE240" s="39">
        <v>6.5529999999999999</v>
      </c>
      <c r="AF240" s="39">
        <v>12.994</v>
      </c>
      <c r="AG240" s="39">
        <v>5.9820000000000002</v>
      </c>
      <c r="AH240" s="39">
        <v>6.8410000000000002</v>
      </c>
      <c r="AI240" s="39">
        <v>8.7129999999999992</v>
      </c>
      <c r="AJ240" s="39">
        <v>6.6580000000000004</v>
      </c>
      <c r="AK240" s="39">
        <v>11.12</v>
      </c>
      <c r="AL240" s="39">
        <v>2.2890000000000001</v>
      </c>
      <c r="AM240" s="39">
        <v>34.420999999999999</v>
      </c>
      <c r="AN240" s="39">
        <v>11.852</v>
      </c>
      <c r="AO240" s="39">
        <v>7.1429999999999998</v>
      </c>
      <c r="AP240" s="39">
        <v>1.3120000000000001</v>
      </c>
      <c r="AQ240" s="39">
        <v>12.95</v>
      </c>
      <c r="AR240" s="39">
        <v>14.391</v>
      </c>
      <c r="AS240" s="39">
        <v>2.3149999999999999</v>
      </c>
      <c r="AT240" s="39">
        <v>8.0329999999999995</v>
      </c>
      <c r="AU240" s="39">
        <v>5.3019999999999996</v>
      </c>
      <c r="AV240" s="39">
        <v>4.976</v>
      </c>
      <c r="AW240" s="39">
        <v>5.6029999999999998</v>
      </c>
      <c r="AX240" s="39">
        <v>7.6079999999999997</v>
      </c>
      <c r="AY240" s="39">
        <v>7.1050000000000004</v>
      </c>
      <c r="AZ240" s="39">
        <v>5.9690000000000003</v>
      </c>
      <c r="BA240" s="39">
        <v>12.518000000000001</v>
      </c>
      <c r="BB240" s="39">
        <v>2.0790000000000002</v>
      </c>
      <c r="BC240" s="39">
        <v>13.048999999999999</v>
      </c>
      <c r="BD240" s="39">
        <v>14.526999999999999</v>
      </c>
      <c r="BE240" s="39">
        <v>4.6719999999999997</v>
      </c>
      <c r="BF240" s="39">
        <v>1.67</v>
      </c>
      <c r="BG240" s="39">
        <v>14.448</v>
      </c>
      <c r="BH240" s="39">
        <v>2.7080000000000002</v>
      </c>
      <c r="BI240" s="39">
        <v>39.497999999999998</v>
      </c>
      <c r="BJ240" s="39">
        <v>12.358000000000001</v>
      </c>
      <c r="BK240" s="39">
        <v>1.1180000000000001</v>
      </c>
    </row>
    <row r="241" spans="1:63" x14ac:dyDescent="0.2">
      <c r="A241" s="30">
        <f t="shared" si="42"/>
        <v>2032</v>
      </c>
      <c r="D241" s="30">
        <f t="shared" si="43"/>
        <v>4</v>
      </c>
      <c r="E241" s="30">
        <f t="shared" si="34"/>
        <v>48</v>
      </c>
      <c r="F241" s="30">
        <f t="shared" si="35"/>
        <v>41</v>
      </c>
      <c r="G241" s="30">
        <f t="shared" si="36"/>
        <v>12</v>
      </c>
      <c r="H241" s="30">
        <f t="shared" si="37"/>
        <v>1</v>
      </c>
      <c r="I241" s="30">
        <f t="shared" si="38"/>
        <v>0</v>
      </c>
      <c r="J241" s="30">
        <f t="shared" si="39"/>
        <v>0</v>
      </c>
      <c r="K241" s="30">
        <f t="shared" si="40"/>
        <v>0</v>
      </c>
      <c r="L241" s="30">
        <f t="shared" si="41"/>
        <v>10</v>
      </c>
      <c r="M241" s="38">
        <v>48488</v>
      </c>
      <c r="N241" s="39">
        <v>5.9720000000000004</v>
      </c>
      <c r="O241" s="39">
        <v>1.3879999999999999</v>
      </c>
      <c r="P241" s="39">
        <v>3.8620000000000001</v>
      </c>
      <c r="Q241" s="39">
        <v>0.89100000000000001</v>
      </c>
      <c r="R241" s="39">
        <v>3.1619999999999999</v>
      </c>
      <c r="S241" s="39">
        <v>5.7649999999999997</v>
      </c>
      <c r="T241" s="39">
        <v>0.63700000000000001</v>
      </c>
      <c r="U241" s="39">
        <v>46.945999999999998</v>
      </c>
      <c r="V241" s="39">
        <v>21.533000000000001</v>
      </c>
      <c r="W241" s="39">
        <v>0.46400000000000002</v>
      </c>
      <c r="X241" s="39">
        <v>1.3129999999999999</v>
      </c>
      <c r="Y241" s="39">
        <v>15.818</v>
      </c>
      <c r="Z241" s="39">
        <v>9.7949999999999999</v>
      </c>
      <c r="AA241" s="39">
        <v>3.3069999999999999</v>
      </c>
      <c r="AB241" s="39">
        <v>1.504</v>
      </c>
      <c r="AC241" s="39">
        <v>10.792999999999999</v>
      </c>
      <c r="AD241" s="39">
        <v>52.378999999999998</v>
      </c>
      <c r="AE241" s="39">
        <v>1.1890000000000001</v>
      </c>
      <c r="AF241" s="39">
        <v>1.5529999999999999</v>
      </c>
      <c r="AG241" s="39">
        <v>10.377000000000001</v>
      </c>
      <c r="AH241" s="39">
        <v>2.758</v>
      </c>
      <c r="AI241" s="39">
        <v>4.548</v>
      </c>
      <c r="AJ241" s="39">
        <v>2.6440000000000001</v>
      </c>
      <c r="AK241" s="39">
        <v>6.0359999999999996</v>
      </c>
      <c r="AL241" s="39">
        <v>1.845</v>
      </c>
      <c r="AM241" s="39">
        <v>8.6769999999999996</v>
      </c>
      <c r="AN241" s="39">
        <v>8.3360000000000003</v>
      </c>
      <c r="AO241" s="39">
        <v>15.856</v>
      </c>
      <c r="AP241" s="39">
        <v>0</v>
      </c>
      <c r="AQ241" s="39">
        <v>40.618000000000002</v>
      </c>
      <c r="AR241" s="39">
        <v>0.81699999999999995</v>
      </c>
      <c r="AS241" s="39">
        <v>6.7320000000000002</v>
      </c>
      <c r="AT241" s="39">
        <v>15.843999999999999</v>
      </c>
      <c r="AU241" s="39">
        <v>1.321</v>
      </c>
      <c r="AV241" s="39">
        <v>8.2629999999999999</v>
      </c>
      <c r="AW241" s="39">
        <v>1.885</v>
      </c>
      <c r="AX241" s="39">
        <v>19.706</v>
      </c>
      <c r="AY241" s="39">
        <v>0</v>
      </c>
      <c r="AZ241" s="39">
        <v>7.9820000000000002</v>
      </c>
      <c r="BA241" s="39">
        <v>0.28000000000000003</v>
      </c>
      <c r="BB241" s="39">
        <v>2.3980000000000001</v>
      </c>
      <c r="BC241" s="39">
        <v>5.4770000000000003</v>
      </c>
      <c r="BD241" s="39">
        <v>8.3699999999999992</v>
      </c>
      <c r="BE241" s="39">
        <v>0.26700000000000002</v>
      </c>
      <c r="BF241" s="39">
        <v>29.832000000000001</v>
      </c>
      <c r="BG241" s="39">
        <v>5.17</v>
      </c>
      <c r="BH241" s="39">
        <v>0.76900000000000002</v>
      </c>
      <c r="BI241" s="39">
        <v>12.737</v>
      </c>
      <c r="BJ241" s="39">
        <v>1.21</v>
      </c>
      <c r="BK241" s="39">
        <v>4.6230000000000002</v>
      </c>
    </row>
    <row r="242" spans="1:63" x14ac:dyDescent="0.2">
      <c r="A242" s="30">
        <f t="shared" si="42"/>
        <v>2032</v>
      </c>
      <c r="D242" s="30">
        <f t="shared" si="43"/>
        <v>0</v>
      </c>
      <c r="E242" s="30">
        <f t="shared" si="34"/>
        <v>14</v>
      </c>
      <c r="F242" s="30">
        <f t="shared" si="35"/>
        <v>3</v>
      </c>
      <c r="G242" s="30">
        <f t="shared" si="36"/>
        <v>0</v>
      </c>
      <c r="H242" s="30">
        <f t="shared" si="37"/>
        <v>0</v>
      </c>
      <c r="I242" s="30">
        <f t="shared" si="38"/>
        <v>0</v>
      </c>
      <c r="J242" s="30">
        <f t="shared" si="39"/>
        <v>0</v>
      </c>
      <c r="K242" s="30">
        <f t="shared" si="40"/>
        <v>0</v>
      </c>
      <c r="L242" s="30">
        <f t="shared" si="41"/>
        <v>11</v>
      </c>
      <c r="M242" s="38">
        <v>48519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1.794</v>
      </c>
      <c r="T242" s="39">
        <v>0.999</v>
      </c>
      <c r="U242" s="39">
        <v>0</v>
      </c>
      <c r="V242" s="39">
        <v>0</v>
      </c>
      <c r="W242" s="39">
        <v>0</v>
      </c>
      <c r="X242" s="39">
        <v>0</v>
      </c>
      <c r="Y242" s="39">
        <v>0.10100000000000001</v>
      </c>
      <c r="Z242" s="39">
        <v>0</v>
      </c>
      <c r="AA242" s="39">
        <v>0.45</v>
      </c>
      <c r="AB242" s="39">
        <v>0.48899999999999999</v>
      </c>
      <c r="AC242" s="39">
        <v>0</v>
      </c>
      <c r="AD242" s="39">
        <v>0</v>
      </c>
      <c r="AE242" s="39">
        <v>0</v>
      </c>
      <c r="AF242" s="39">
        <v>0.89400000000000002</v>
      </c>
      <c r="AG242" s="39">
        <v>0</v>
      </c>
      <c r="AH242" s="39">
        <v>0</v>
      </c>
      <c r="AI242" s="39">
        <v>4.2999999999999997E-2</v>
      </c>
      <c r="AJ242" s="39">
        <v>0</v>
      </c>
      <c r="AK242" s="39">
        <v>3.798</v>
      </c>
      <c r="AL242" s="39">
        <v>0</v>
      </c>
      <c r="AM242" s="39">
        <v>0</v>
      </c>
      <c r="AN242" s="39">
        <v>0.29699999999999999</v>
      </c>
      <c r="AO242" s="39">
        <v>0</v>
      </c>
      <c r="AP242" s="39">
        <v>0</v>
      </c>
      <c r="AQ242" s="39">
        <v>0</v>
      </c>
      <c r="AR242" s="39">
        <v>0.122</v>
      </c>
      <c r="AS242" s="39">
        <v>0</v>
      </c>
      <c r="AT242" s="39">
        <v>0</v>
      </c>
      <c r="AU242" s="39">
        <v>0</v>
      </c>
      <c r="AV242" s="39">
        <v>0</v>
      </c>
      <c r="AW242" s="39">
        <v>0</v>
      </c>
      <c r="AX242" s="39">
        <v>5.4420000000000002</v>
      </c>
      <c r="AY242" s="39">
        <v>0</v>
      </c>
      <c r="AZ242" s="39">
        <v>0</v>
      </c>
      <c r="BA242" s="39">
        <v>0.82699999999999996</v>
      </c>
      <c r="BB242" s="39">
        <v>0</v>
      </c>
      <c r="BC242" s="39">
        <v>0</v>
      </c>
      <c r="BD242" s="39">
        <v>0</v>
      </c>
      <c r="BE242" s="39">
        <v>0.38500000000000001</v>
      </c>
      <c r="BF242" s="39">
        <v>0</v>
      </c>
      <c r="BG242" s="39">
        <v>0</v>
      </c>
      <c r="BH242" s="39">
        <v>0.13800000000000001</v>
      </c>
      <c r="BI242" s="39">
        <v>0</v>
      </c>
      <c r="BJ242" s="39">
        <v>0</v>
      </c>
      <c r="BK242" s="39">
        <v>0</v>
      </c>
    </row>
    <row r="243" spans="1:63" x14ac:dyDescent="0.2">
      <c r="A243" s="30">
        <f t="shared" si="42"/>
        <v>2032</v>
      </c>
      <c r="D243" s="30">
        <f t="shared" si="43"/>
        <v>6</v>
      </c>
      <c r="E243" s="30">
        <f t="shared" si="34"/>
        <v>42</v>
      </c>
      <c r="F243" s="30">
        <f t="shared" si="35"/>
        <v>34</v>
      </c>
      <c r="G243" s="30">
        <f t="shared" si="36"/>
        <v>19</v>
      </c>
      <c r="H243" s="30">
        <f t="shared" si="37"/>
        <v>0</v>
      </c>
      <c r="I243" s="30">
        <f t="shared" si="38"/>
        <v>0</v>
      </c>
      <c r="J243" s="30">
        <f t="shared" si="39"/>
        <v>0</v>
      </c>
      <c r="K243" s="30">
        <f t="shared" si="40"/>
        <v>0</v>
      </c>
      <c r="L243" s="30">
        <f t="shared" si="41"/>
        <v>12</v>
      </c>
      <c r="M243" s="38">
        <v>48549</v>
      </c>
      <c r="N243" s="39">
        <v>0</v>
      </c>
      <c r="O243" s="39">
        <v>47.994</v>
      </c>
      <c r="P243" s="39">
        <v>4.399</v>
      </c>
      <c r="Q243" s="39">
        <v>3.1909999999999998</v>
      </c>
      <c r="R243" s="39">
        <v>2.407</v>
      </c>
      <c r="S243" s="39">
        <v>19.73</v>
      </c>
      <c r="T243" s="39">
        <v>14.734</v>
      </c>
      <c r="U243" s="39">
        <v>1.5269999999999999</v>
      </c>
      <c r="V243" s="39">
        <v>29.228999999999999</v>
      </c>
      <c r="W243" s="39">
        <v>0</v>
      </c>
      <c r="X243" s="39">
        <v>2.1890000000000001</v>
      </c>
      <c r="Y243" s="39">
        <v>11.323</v>
      </c>
      <c r="Z243" s="39">
        <v>7.6740000000000004</v>
      </c>
      <c r="AA243" s="39">
        <v>0.71699999999999997</v>
      </c>
      <c r="AB243" s="39">
        <v>0.10299999999999999</v>
      </c>
      <c r="AC243" s="39">
        <v>18.170000000000002</v>
      </c>
      <c r="AD243" s="39">
        <v>0</v>
      </c>
      <c r="AE243" s="39">
        <v>22.763000000000002</v>
      </c>
      <c r="AF243" s="39">
        <v>0.41299999999999998</v>
      </c>
      <c r="AG243" s="39">
        <v>17.654</v>
      </c>
      <c r="AH243" s="39">
        <v>4.0650000000000004</v>
      </c>
      <c r="AI243" s="39">
        <v>11.262</v>
      </c>
      <c r="AJ243" s="39">
        <v>1.1359999999999999</v>
      </c>
      <c r="AK243" s="39">
        <v>13.984</v>
      </c>
      <c r="AL243" s="39">
        <v>0.314</v>
      </c>
      <c r="AM243" s="39">
        <v>41.692999999999998</v>
      </c>
      <c r="AN243" s="39">
        <v>6.0069999999999997</v>
      </c>
      <c r="AO243" s="39">
        <v>4.0750000000000002</v>
      </c>
      <c r="AP243" s="39">
        <v>0</v>
      </c>
      <c r="AQ243" s="39">
        <v>28.164000000000001</v>
      </c>
      <c r="AR243" s="39">
        <v>17.626999999999999</v>
      </c>
      <c r="AS243" s="39">
        <v>0</v>
      </c>
      <c r="AT243" s="39">
        <v>8.6300000000000008</v>
      </c>
      <c r="AU243" s="39">
        <v>7.3940000000000001</v>
      </c>
      <c r="AV243" s="39">
        <v>0.29099999999999998</v>
      </c>
      <c r="AW243" s="39">
        <v>11.766</v>
      </c>
      <c r="AX243" s="39">
        <v>16.111999999999998</v>
      </c>
      <c r="AY243" s="39">
        <v>0.96599999999999997</v>
      </c>
      <c r="AZ243" s="39">
        <v>5.4459999999999997</v>
      </c>
      <c r="BA243" s="39">
        <v>3.8359999999999999</v>
      </c>
      <c r="BB243" s="39">
        <v>0</v>
      </c>
      <c r="BC243" s="39">
        <v>15.952</v>
      </c>
      <c r="BD243" s="39">
        <v>14.132</v>
      </c>
      <c r="BE243" s="39">
        <v>0.70499999999999996</v>
      </c>
      <c r="BF243" s="39">
        <v>8.0250000000000004</v>
      </c>
      <c r="BG243" s="39">
        <v>0.86299999999999999</v>
      </c>
      <c r="BH243" s="39">
        <v>39.290999999999997</v>
      </c>
      <c r="BI243" s="39">
        <v>0</v>
      </c>
      <c r="BJ243" s="39">
        <v>29.715</v>
      </c>
      <c r="BK243" s="39">
        <v>0</v>
      </c>
    </row>
    <row r="244" spans="1:63" x14ac:dyDescent="0.2">
      <c r="A244" s="30">
        <f t="shared" si="42"/>
        <v>2033</v>
      </c>
      <c r="D244" s="30">
        <f t="shared" si="43"/>
        <v>10</v>
      </c>
      <c r="E244" s="30">
        <f t="shared" si="34"/>
        <v>47</v>
      </c>
      <c r="F244" s="30">
        <f t="shared" si="35"/>
        <v>43</v>
      </c>
      <c r="G244" s="30">
        <f t="shared" si="36"/>
        <v>18</v>
      </c>
      <c r="H244" s="30">
        <f t="shared" si="37"/>
        <v>2</v>
      </c>
      <c r="I244" s="30">
        <f t="shared" si="38"/>
        <v>0</v>
      </c>
      <c r="J244" s="30">
        <f t="shared" si="39"/>
        <v>0</v>
      </c>
      <c r="K244" s="30">
        <f t="shared" si="40"/>
        <v>0</v>
      </c>
      <c r="L244" s="30">
        <f t="shared" si="41"/>
        <v>1</v>
      </c>
      <c r="M244" s="38">
        <v>48580</v>
      </c>
      <c r="N244" s="39">
        <v>15.597</v>
      </c>
      <c r="O244" s="39">
        <v>4.242</v>
      </c>
      <c r="P244" s="39">
        <v>2.4809999999999999</v>
      </c>
      <c r="Q244" s="39">
        <v>29.515999999999998</v>
      </c>
      <c r="R244" s="39">
        <v>21.151</v>
      </c>
      <c r="S244" s="39">
        <v>0.88</v>
      </c>
      <c r="T244" s="39">
        <v>37.063000000000002</v>
      </c>
      <c r="U244" s="39">
        <v>0</v>
      </c>
      <c r="V244" s="39">
        <v>9.3170000000000002</v>
      </c>
      <c r="W244" s="39">
        <v>4.0259999999999998</v>
      </c>
      <c r="X244" s="39">
        <v>3.2330000000000001</v>
      </c>
      <c r="Y244" s="39">
        <v>13.672000000000001</v>
      </c>
      <c r="Z244" s="39">
        <v>0.60599999999999998</v>
      </c>
      <c r="AA244" s="39">
        <v>26.09</v>
      </c>
      <c r="AB244" s="39">
        <v>7.319</v>
      </c>
      <c r="AC244" s="39">
        <v>25.198</v>
      </c>
      <c r="AD244" s="39">
        <v>1.1000000000000001</v>
      </c>
      <c r="AE244" s="39">
        <v>25.113</v>
      </c>
      <c r="AF244" s="39">
        <v>3.1960000000000002</v>
      </c>
      <c r="AG244" s="39">
        <v>8.7119999999999997</v>
      </c>
      <c r="AH244" s="39">
        <v>22.073</v>
      </c>
      <c r="AI244" s="39">
        <v>4.468</v>
      </c>
      <c r="AJ244" s="39">
        <v>12.859</v>
      </c>
      <c r="AK244" s="39">
        <v>2.161</v>
      </c>
      <c r="AL244" s="39">
        <v>66.111000000000004</v>
      </c>
      <c r="AM244" s="39">
        <v>0.94</v>
      </c>
      <c r="AN244" s="39">
        <v>8.0549999999999997</v>
      </c>
      <c r="AO244" s="39">
        <v>28.704000000000001</v>
      </c>
      <c r="AP244" s="39">
        <v>0</v>
      </c>
      <c r="AQ244" s="39">
        <v>50.478000000000002</v>
      </c>
      <c r="AR244" s="39">
        <v>3.653</v>
      </c>
      <c r="AS244" s="39">
        <v>5.375</v>
      </c>
      <c r="AT244" s="39">
        <v>4.1929999999999996</v>
      </c>
      <c r="AU244" s="39">
        <v>8.4060000000000006</v>
      </c>
      <c r="AV244" s="39">
        <v>1.1100000000000001</v>
      </c>
      <c r="AW244" s="39">
        <v>36.366</v>
      </c>
      <c r="AX244" s="39">
        <v>0.70499999999999996</v>
      </c>
      <c r="AY244" s="39">
        <v>19.225999999999999</v>
      </c>
      <c r="AZ244" s="39">
        <v>8.7249999999999996</v>
      </c>
      <c r="BA244" s="39">
        <v>2.1880000000000002</v>
      </c>
      <c r="BB244" s="39">
        <v>2.1110000000000002</v>
      </c>
      <c r="BC244" s="39">
        <v>14.448</v>
      </c>
      <c r="BD244" s="39">
        <v>9.9600000000000009</v>
      </c>
      <c r="BE244" s="39">
        <v>27.033999999999999</v>
      </c>
      <c r="BF244" s="39">
        <v>1.677</v>
      </c>
      <c r="BG244" s="39">
        <v>9.1</v>
      </c>
      <c r="BH244" s="39">
        <v>4.766</v>
      </c>
      <c r="BI244" s="39">
        <v>8.7040000000000006</v>
      </c>
      <c r="BJ244" s="39">
        <v>24.782</v>
      </c>
      <c r="BK244" s="39">
        <v>0</v>
      </c>
    </row>
    <row r="245" spans="1:63" x14ac:dyDescent="0.2">
      <c r="A245" s="30">
        <f t="shared" si="42"/>
        <v>2033</v>
      </c>
      <c r="D245" s="30">
        <f t="shared" si="43"/>
        <v>0</v>
      </c>
      <c r="E245" s="30">
        <f t="shared" si="34"/>
        <v>35</v>
      </c>
      <c r="F245" s="30">
        <f t="shared" si="35"/>
        <v>26</v>
      </c>
      <c r="G245" s="30">
        <f t="shared" si="36"/>
        <v>4</v>
      </c>
      <c r="H245" s="30">
        <f t="shared" si="37"/>
        <v>0</v>
      </c>
      <c r="I245" s="30">
        <f t="shared" si="38"/>
        <v>0</v>
      </c>
      <c r="J245" s="30">
        <f t="shared" si="39"/>
        <v>0</v>
      </c>
      <c r="K245" s="30">
        <f t="shared" si="40"/>
        <v>0</v>
      </c>
      <c r="L245" s="30">
        <f t="shared" si="41"/>
        <v>2</v>
      </c>
      <c r="M245" s="38">
        <v>48611</v>
      </c>
      <c r="N245" s="39">
        <v>0</v>
      </c>
      <c r="O245" s="39">
        <v>6.8460000000000001</v>
      </c>
      <c r="P245" s="39">
        <v>6.1310000000000002</v>
      </c>
      <c r="Q245" s="39">
        <v>0</v>
      </c>
      <c r="R245" s="39">
        <v>3.8860000000000001</v>
      </c>
      <c r="S245" s="39">
        <v>0</v>
      </c>
      <c r="T245" s="39">
        <v>0.22500000000000001</v>
      </c>
      <c r="U245" s="39">
        <v>3.274</v>
      </c>
      <c r="V245" s="39">
        <v>8.34</v>
      </c>
      <c r="W245" s="39">
        <v>0</v>
      </c>
      <c r="X245" s="39">
        <v>1.6759999999999999</v>
      </c>
      <c r="Y245" s="39">
        <v>0</v>
      </c>
      <c r="Z245" s="39">
        <v>2.3860000000000001</v>
      </c>
      <c r="AA245" s="39">
        <v>1.804</v>
      </c>
      <c r="AB245" s="39">
        <v>0.115</v>
      </c>
      <c r="AC245" s="39">
        <v>0.25</v>
      </c>
      <c r="AD245" s="39">
        <v>2.1190000000000002</v>
      </c>
      <c r="AE245" s="39">
        <v>1.5429999999999999</v>
      </c>
      <c r="AF245" s="39">
        <v>4.032</v>
      </c>
      <c r="AG245" s="39">
        <v>0</v>
      </c>
      <c r="AH245" s="39">
        <v>0</v>
      </c>
      <c r="AI245" s="39">
        <v>11.013999999999999</v>
      </c>
      <c r="AJ245" s="39">
        <v>0.80500000000000005</v>
      </c>
      <c r="AK245" s="39">
        <v>22.273</v>
      </c>
      <c r="AL245" s="39">
        <v>6.0019999999999998</v>
      </c>
      <c r="AM245" s="39">
        <v>0</v>
      </c>
      <c r="AN245" s="39">
        <v>0.83499999999999996</v>
      </c>
      <c r="AO245" s="39">
        <v>6.3490000000000002</v>
      </c>
      <c r="AP245" s="39">
        <v>4.226</v>
      </c>
      <c r="AQ245" s="39">
        <v>0</v>
      </c>
      <c r="AR245" s="39">
        <v>13.026999999999999</v>
      </c>
      <c r="AS245" s="39">
        <v>0</v>
      </c>
      <c r="AT245" s="39">
        <v>6.3E-2</v>
      </c>
      <c r="AU245" s="39">
        <v>1.9119999999999999</v>
      </c>
      <c r="AV245" s="39">
        <v>1.5920000000000001</v>
      </c>
      <c r="AW245" s="39">
        <v>3.7879999999999998</v>
      </c>
      <c r="AX245" s="39">
        <v>10.531000000000001</v>
      </c>
      <c r="AY245" s="39">
        <v>0</v>
      </c>
      <c r="AZ245" s="39">
        <v>0</v>
      </c>
      <c r="BA245" s="39">
        <v>3.887</v>
      </c>
      <c r="BB245" s="39">
        <v>2.1850000000000001</v>
      </c>
      <c r="BC245" s="39">
        <v>0.45100000000000001</v>
      </c>
      <c r="BD245" s="39">
        <v>4.7290000000000001</v>
      </c>
      <c r="BE245" s="39">
        <v>0.28299999999999997</v>
      </c>
      <c r="BF245" s="39">
        <v>3.5129999999999999</v>
      </c>
      <c r="BG245" s="39">
        <v>0</v>
      </c>
      <c r="BH245" s="39">
        <v>0</v>
      </c>
      <c r="BI245" s="39">
        <v>0.53400000000000003</v>
      </c>
      <c r="BJ245" s="39">
        <v>0</v>
      </c>
      <c r="BK245" s="39">
        <v>7.31</v>
      </c>
    </row>
    <row r="246" spans="1:63" x14ac:dyDescent="0.2">
      <c r="A246" s="30">
        <f t="shared" si="42"/>
        <v>2033</v>
      </c>
      <c r="D246" s="30">
        <f t="shared" si="43"/>
        <v>1</v>
      </c>
      <c r="E246" s="30">
        <f t="shared" si="34"/>
        <v>39</v>
      </c>
      <c r="F246" s="30">
        <f t="shared" si="35"/>
        <v>30</v>
      </c>
      <c r="G246" s="30">
        <f t="shared" si="36"/>
        <v>4</v>
      </c>
      <c r="H246" s="30">
        <f t="shared" si="37"/>
        <v>0</v>
      </c>
      <c r="I246" s="30">
        <f t="shared" si="38"/>
        <v>0</v>
      </c>
      <c r="J246" s="30">
        <f t="shared" si="39"/>
        <v>0</v>
      </c>
      <c r="K246" s="30">
        <f t="shared" si="40"/>
        <v>0</v>
      </c>
      <c r="L246" s="30">
        <f t="shared" si="41"/>
        <v>3</v>
      </c>
      <c r="M246" s="38">
        <v>48639</v>
      </c>
      <c r="N246" s="39">
        <v>2.4209999999999998</v>
      </c>
      <c r="O246" s="39">
        <v>0.40200000000000002</v>
      </c>
      <c r="P246" s="39">
        <v>10.585000000000001</v>
      </c>
      <c r="Q246" s="39">
        <v>0</v>
      </c>
      <c r="R246" s="39">
        <v>2.98</v>
      </c>
      <c r="S246" s="39">
        <v>0</v>
      </c>
      <c r="T246" s="39">
        <v>1.3180000000000001</v>
      </c>
      <c r="U246" s="39">
        <v>2.0670000000000002</v>
      </c>
      <c r="V246" s="39">
        <v>1.1910000000000001</v>
      </c>
      <c r="W246" s="39">
        <v>0.22500000000000001</v>
      </c>
      <c r="X246" s="39">
        <v>0.28599999999999998</v>
      </c>
      <c r="Y246" s="39">
        <v>1.6719999999999999</v>
      </c>
      <c r="Z246" s="39">
        <v>2.0619999999999998</v>
      </c>
      <c r="AA246" s="39">
        <v>5.7539999999999996</v>
      </c>
      <c r="AB246" s="39">
        <v>0</v>
      </c>
      <c r="AC246" s="39">
        <v>28.515999999999998</v>
      </c>
      <c r="AD246" s="39">
        <v>4.9740000000000002</v>
      </c>
      <c r="AE246" s="39">
        <v>0</v>
      </c>
      <c r="AF246" s="39">
        <v>1.7090000000000001</v>
      </c>
      <c r="AG246" s="39">
        <v>0.79500000000000004</v>
      </c>
      <c r="AH246" s="39">
        <v>1.2210000000000001</v>
      </c>
      <c r="AI246" s="39">
        <v>0</v>
      </c>
      <c r="AJ246" s="39">
        <v>1.417</v>
      </c>
      <c r="AK246" s="39">
        <v>7.173</v>
      </c>
      <c r="AL246" s="39">
        <v>0</v>
      </c>
      <c r="AM246" s="39">
        <v>5.04</v>
      </c>
      <c r="AN246" s="39">
        <v>1.302</v>
      </c>
      <c r="AO246" s="39">
        <v>1.496</v>
      </c>
      <c r="AP246" s="39">
        <v>0</v>
      </c>
      <c r="AQ246" s="39">
        <v>10.544</v>
      </c>
      <c r="AR246" s="39">
        <v>0.39100000000000001</v>
      </c>
      <c r="AS246" s="39">
        <v>4.0759999999999996</v>
      </c>
      <c r="AT246" s="39">
        <v>0.71399999999999997</v>
      </c>
      <c r="AU246" s="39">
        <v>3.0950000000000002</v>
      </c>
      <c r="AV246" s="39">
        <v>1.468</v>
      </c>
      <c r="AW246" s="39">
        <v>1.8620000000000001</v>
      </c>
      <c r="AX246" s="39">
        <v>0</v>
      </c>
      <c r="AY246" s="39">
        <v>0.88600000000000001</v>
      </c>
      <c r="AZ246" s="39">
        <v>2.2879999999999998</v>
      </c>
      <c r="BA246" s="39">
        <v>0.23400000000000001</v>
      </c>
      <c r="BB246" s="39">
        <v>24.087</v>
      </c>
      <c r="BC246" s="39">
        <v>2.9279999999999999</v>
      </c>
      <c r="BD246" s="39">
        <v>0</v>
      </c>
      <c r="BE246" s="39">
        <v>7.2930000000000001</v>
      </c>
      <c r="BF246" s="39">
        <v>0</v>
      </c>
      <c r="BG246" s="39">
        <v>2.6829999999999998</v>
      </c>
      <c r="BH246" s="39">
        <v>0.54900000000000004</v>
      </c>
      <c r="BI246" s="39">
        <v>3.2530000000000001</v>
      </c>
      <c r="BJ246" s="39">
        <v>1.4239999999999999</v>
      </c>
      <c r="BK246" s="39">
        <v>0</v>
      </c>
    </row>
    <row r="247" spans="1:63" x14ac:dyDescent="0.2">
      <c r="A247" s="30">
        <f t="shared" si="42"/>
        <v>2033</v>
      </c>
      <c r="D247" s="30">
        <f t="shared" si="43"/>
        <v>0</v>
      </c>
      <c r="E247" s="30">
        <f t="shared" si="34"/>
        <v>2</v>
      </c>
      <c r="F247" s="30">
        <f t="shared" si="35"/>
        <v>2</v>
      </c>
      <c r="G247" s="30">
        <f t="shared" si="36"/>
        <v>0</v>
      </c>
      <c r="H247" s="30">
        <f t="shared" si="37"/>
        <v>0</v>
      </c>
      <c r="I247" s="30">
        <f t="shared" si="38"/>
        <v>0</v>
      </c>
      <c r="J247" s="30">
        <f t="shared" si="39"/>
        <v>0</v>
      </c>
      <c r="K247" s="30">
        <f t="shared" si="40"/>
        <v>0</v>
      </c>
      <c r="L247" s="30">
        <f t="shared" si="41"/>
        <v>4</v>
      </c>
      <c r="M247" s="38">
        <v>48670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2.081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2.0110000000000001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</row>
    <row r="248" spans="1:63" x14ac:dyDescent="0.2">
      <c r="A248" s="30">
        <f t="shared" si="42"/>
        <v>2033</v>
      </c>
      <c r="D248" s="30">
        <f t="shared" si="43"/>
        <v>0</v>
      </c>
      <c r="E248" s="30">
        <f t="shared" si="34"/>
        <v>18</v>
      </c>
      <c r="F248" s="30">
        <f t="shared" si="35"/>
        <v>6</v>
      </c>
      <c r="G248" s="30">
        <f t="shared" si="36"/>
        <v>2</v>
      </c>
      <c r="H248" s="30">
        <f t="shared" si="37"/>
        <v>0</v>
      </c>
      <c r="I248" s="30">
        <f t="shared" si="38"/>
        <v>0</v>
      </c>
      <c r="J248" s="30">
        <f t="shared" si="39"/>
        <v>0</v>
      </c>
      <c r="K248" s="30">
        <f t="shared" si="40"/>
        <v>0</v>
      </c>
      <c r="L248" s="30">
        <f t="shared" si="41"/>
        <v>5</v>
      </c>
      <c r="M248" s="38">
        <v>48700</v>
      </c>
      <c r="N248" s="39">
        <v>0</v>
      </c>
      <c r="O248" s="39">
        <v>0</v>
      </c>
      <c r="P248" s="39">
        <v>0.31</v>
      </c>
      <c r="Q248" s="39">
        <v>0</v>
      </c>
      <c r="R248" s="39">
        <v>0.4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0.50800000000000001</v>
      </c>
      <c r="AA248" s="39">
        <v>0.01</v>
      </c>
      <c r="AB248" s="39">
        <v>0</v>
      </c>
      <c r="AC248" s="39">
        <v>0</v>
      </c>
      <c r="AD248" s="39">
        <v>0</v>
      </c>
      <c r="AE248" s="39">
        <v>0</v>
      </c>
      <c r="AF248" s="39">
        <v>0.38</v>
      </c>
      <c r="AG248" s="39">
        <v>0</v>
      </c>
      <c r="AH248" s="39">
        <v>19.960999999999999</v>
      </c>
      <c r="AI248" s="39">
        <v>0</v>
      </c>
      <c r="AJ248" s="39">
        <v>3.6999999999999998E-2</v>
      </c>
      <c r="AK248" s="39">
        <v>8.1000000000000003E-2</v>
      </c>
      <c r="AL248" s="39">
        <v>5.3999999999999999E-2</v>
      </c>
      <c r="AM248" s="39">
        <v>1.3069999999999999</v>
      </c>
      <c r="AN248" s="39">
        <v>0</v>
      </c>
      <c r="AO248" s="39">
        <v>0</v>
      </c>
      <c r="AP248" s="39">
        <v>0</v>
      </c>
      <c r="AQ248" s="39">
        <v>0.68300000000000005</v>
      </c>
      <c r="AR248" s="39">
        <v>0</v>
      </c>
      <c r="AS248" s="39">
        <v>0.378</v>
      </c>
      <c r="AT248" s="39">
        <v>0</v>
      </c>
      <c r="AU248" s="39">
        <v>0</v>
      </c>
      <c r="AV248" s="39">
        <v>0</v>
      </c>
      <c r="AW248" s="39">
        <v>0</v>
      </c>
      <c r="AX248" s="39">
        <v>2.5270000000000001</v>
      </c>
      <c r="AY248" s="39">
        <v>0</v>
      </c>
      <c r="AZ248" s="39">
        <v>0</v>
      </c>
      <c r="BA248" s="39">
        <v>0</v>
      </c>
      <c r="BB248" s="39">
        <v>0</v>
      </c>
      <c r="BC248" s="39">
        <v>2.407</v>
      </c>
      <c r="BD248" s="39">
        <v>0.30399999999999999</v>
      </c>
      <c r="BE248" s="39">
        <v>0</v>
      </c>
      <c r="BF248" s="39">
        <v>0.02</v>
      </c>
      <c r="BG248" s="39">
        <v>22.632000000000001</v>
      </c>
      <c r="BH248" s="39">
        <v>0</v>
      </c>
      <c r="BI248" s="39">
        <v>0</v>
      </c>
      <c r="BJ248" s="39">
        <v>1.798</v>
      </c>
      <c r="BK248" s="39">
        <v>0</v>
      </c>
    </row>
    <row r="249" spans="1:63" x14ac:dyDescent="0.2">
      <c r="A249" s="30">
        <f t="shared" si="42"/>
        <v>2033</v>
      </c>
      <c r="D249" s="30">
        <f t="shared" si="43"/>
        <v>0</v>
      </c>
      <c r="E249" s="30">
        <f t="shared" si="34"/>
        <v>26</v>
      </c>
      <c r="F249" s="30">
        <f t="shared" si="35"/>
        <v>3</v>
      </c>
      <c r="G249" s="30">
        <f t="shared" si="36"/>
        <v>0</v>
      </c>
      <c r="H249" s="30">
        <f t="shared" si="37"/>
        <v>0</v>
      </c>
      <c r="I249" s="30">
        <f t="shared" si="38"/>
        <v>0</v>
      </c>
      <c r="J249" s="30">
        <f t="shared" si="39"/>
        <v>0</v>
      </c>
      <c r="K249" s="30">
        <f t="shared" si="40"/>
        <v>0</v>
      </c>
      <c r="L249" s="30">
        <f t="shared" si="41"/>
        <v>6</v>
      </c>
      <c r="M249" s="38">
        <v>48731</v>
      </c>
      <c r="N249" s="39">
        <v>0</v>
      </c>
      <c r="O249" s="39">
        <v>0.374</v>
      </c>
      <c r="P249" s="39">
        <v>0.26100000000000001</v>
      </c>
      <c r="Q249" s="39">
        <v>1.9E-2</v>
      </c>
      <c r="R249" s="39">
        <v>0.52600000000000002</v>
      </c>
      <c r="S249" s="39">
        <v>0</v>
      </c>
      <c r="T249" s="39">
        <v>0</v>
      </c>
      <c r="U249" s="39">
        <v>0.72</v>
      </c>
      <c r="V249" s="39">
        <v>0</v>
      </c>
      <c r="W249" s="39">
        <v>0.35699999999999998</v>
      </c>
      <c r="X249" s="39">
        <v>1.3180000000000001</v>
      </c>
      <c r="Y249" s="39">
        <v>0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  <c r="AE249" s="39">
        <v>0.61599999999999999</v>
      </c>
      <c r="AF249" s="39">
        <v>0.28899999999999998</v>
      </c>
      <c r="AG249" s="39">
        <v>0.158</v>
      </c>
      <c r="AH249" s="39">
        <v>0.04</v>
      </c>
      <c r="AI249" s="39">
        <v>0</v>
      </c>
      <c r="AJ249" s="39">
        <v>0</v>
      </c>
      <c r="AK249" s="39">
        <v>0.46700000000000003</v>
      </c>
      <c r="AL249" s="39">
        <v>0.26200000000000001</v>
      </c>
      <c r="AM249" s="39">
        <v>0.83599999999999997</v>
      </c>
      <c r="AN249" s="39">
        <v>0.59799999999999998</v>
      </c>
      <c r="AO249" s="39">
        <v>0.65</v>
      </c>
      <c r="AP249" s="39">
        <v>0</v>
      </c>
      <c r="AQ249" s="39">
        <v>0.70899999999999996</v>
      </c>
      <c r="AR249" s="39">
        <v>0</v>
      </c>
      <c r="AS249" s="39">
        <v>0.876</v>
      </c>
      <c r="AT249" s="39">
        <v>0</v>
      </c>
      <c r="AU249" s="39">
        <v>1.0760000000000001</v>
      </c>
      <c r="AV249" s="39">
        <v>0.61099999999999999</v>
      </c>
      <c r="AW249" s="39">
        <v>0.89500000000000002</v>
      </c>
      <c r="AX249" s="39">
        <v>0</v>
      </c>
      <c r="AY249" s="39">
        <v>0.42299999999999999</v>
      </c>
      <c r="AZ249" s="39">
        <v>0.69399999999999995</v>
      </c>
      <c r="BA249" s="39">
        <v>0</v>
      </c>
      <c r="BB249" s="39">
        <v>0</v>
      </c>
      <c r="BC249" s="39">
        <v>0</v>
      </c>
      <c r="BD249" s="39">
        <v>0.61299999999999999</v>
      </c>
      <c r="BE249" s="39">
        <v>0</v>
      </c>
      <c r="BF249" s="39">
        <v>0</v>
      </c>
      <c r="BG249" s="39">
        <v>1.276</v>
      </c>
      <c r="BH249" s="39">
        <v>0</v>
      </c>
      <c r="BI249" s="39">
        <v>0</v>
      </c>
      <c r="BJ249" s="39">
        <v>0.80800000000000005</v>
      </c>
      <c r="BK249" s="39">
        <v>0</v>
      </c>
    </row>
    <row r="250" spans="1:63" x14ac:dyDescent="0.2">
      <c r="A250" s="30">
        <f t="shared" si="42"/>
        <v>2033</v>
      </c>
      <c r="D250" s="30">
        <f t="shared" si="43"/>
        <v>27</v>
      </c>
      <c r="E250" s="30">
        <f t="shared" si="34"/>
        <v>50</v>
      </c>
      <c r="F250" s="30">
        <f t="shared" si="35"/>
        <v>50</v>
      </c>
      <c r="G250" s="30">
        <f t="shared" si="36"/>
        <v>43</v>
      </c>
      <c r="H250" s="30">
        <f t="shared" si="37"/>
        <v>7</v>
      </c>
      <c r="I250" s="30">
        <f t="shared" si="38"/>
        <v>2</v>
      </c>
      <c r="J250" s="30">
        <f t="shared" si="39"/>
        <v>0</v>
      </c>
      <c r="K250" s="30">
        <f t="shared" si="40"/>
        <v>0</v>
      </c>
      <c r="L250" s="30">
        <f t="shared" si="41"/>
        <v>7</v>
      </c>
      <c r="M250" s="38">
        <v>48761</v>
      </c>
      <c r="N250" s="39">
        <v>32.776000000000003</v>
      </c>
      <c r="O250" s="39">
        <v>21.094000000000001</v>
      </c>
      <c r="P250" s="39">
        <v>32.110999999999997</v>
      </c>
      <c r="Q250" s="39">
        <v>23.478999999999999</v>
      </c>
      <c r="R250" s="39">
        <v>40.213000000000001</v>
      </c>
      <c r="S250" s="39">
        <v>12.250999999999999</v>
      </c>
      <c r="T250" s="39">
        <v>6.9850000000000003</v>
      </c>
      <c r="U250" s="39">
        <v>125.268</v>
      </c>
      <c r="V250" s="39">
        <v>48.271000000000001</v>
      </c>
      <c r="W250" s="39">
        <v>10.481</v>
      </c>
      <c r="X250" s="39">
        <v>48.936</v>
      </c>
      <c r="Y250" s="39">
        <v>13.361000000000001</v>
      </c>
      <c r="Z250" s="39">
        <v>1.9630000000000001</v>
      </c>
      <c r="AA250" s="39">
        <v>94.915999999999997</v>
      </c>
      <c r="AB250" s="39">
        <v>94.38</v>
      </c>
      <c r="AC250" s="39">
        <v>1.56</v>
      </c>
      <c r="AD250" s="39">
        <v>14.464</v>
      </c>
      <c r="AE250" s="39">
        <v>41.148000000000003</v>
      </c>
      <c r="AF250" s="39">
        <v>33.645000000000003</v>
      </c>
      <c r="AG250" s="39">
        <v>21.452000000000002</v>
      </c>
      <c r="AH250" s="39">
        <v>62.781999999999996</v>
      </c>
      <c r="AI250" s="39">
        <v>6.6440000000000001</v>
      </c>
      <c r="AJ250" s="39">
        <v>38.195</v>
      </c>
      <c r="AK250" s="39">
        <v>17.350000000000001</v>
      </c>
      <c r="AL250" s="39">
        <v>34.097999999999999</v>
      </c>
      <c r="AM250" s="39">
        <v>35.426000000000002</v>
      </c>
      <c r="AN250" s="39">
        <v>121.56</v>
      </c>
      <c r="AO250" s="39">
        <v>2.484</v>
      </c>
      <c r="AP250" s="39">
        <v>15.037000000000001</v>
      </c>
      <c r="AQ250" s="39">
        <v>44.058999999999997</v>
      </c>
      <c r="AR250" s="39">
        <v>33.17</v>
      </c>
      <c r="AS250" s="39">
        <v>21.581</v>
      </c>
      <c r="AT250" s="39">
        <v>44.052</v>
      </c>
      <c r="AU250" s="39">
        <v>14.778</v>
      </c>
      <c r="AV250" s="39">
        <v>10.186999999999999</v>
      </c>
      <c r="AW250" s="39">
        <v>49.99</v>
      </c>
      <c r="AX250" s="39">
        <v>13.653</v>
      </c>
      <c r="AY250" s="39">
        <v>42.337000000000003</v>
      </c>
      <c r="AZ250" s="39">
        <v>35.271000000000001</v>
      </c>
      <c r="BA250" s="39">
        <v>18.094000000000001</v>
      </c>
      <c r="BB250" s="39">
        <v>49.360999999999997</v>
      </c>
      <c r="BC250" s="39">
        <v>26.22</v>
      </c>
      <c r="BD250" s="39">
        <v>10.095000000000001</v>
      </c>
      <c r="BE250" s="39">
        <v>44.76</v>
      </c>
      <c r="BF250" s="39">
        <v>52.048999999999999</v>
      </c>
      <c r="BG250" s="39">
        <v>9.4879999999999995</v>
      </c>
      <c r="BH250" s="39">
        <v>37.603000000000002</v>
      </c>
      <c r="BI250" s="39">
        <v>19.763999999999999</v>
      </c>
      <c r="BJ250" s="39">
        <v>9.1280000000000001</v>
      </c>
      <c r="BK250" s="39">
        <v>53.695999999999998</v>
      </c>
    </row>
    <row r="251" spans="1:63" x14ac:dyDescent="0.2">
      <c r="A251" s="30">
        <f t="shared" si="42"/>
        <v>2033</v>
      </c>
      <c r="D251" s="30">
        <f t="shared" si="43"/>
        <v>4</v>
      </c>
      <c r="E251" s="30">
        <f t="shared" si="34"/>
        <v>50</v>
      </c>
      <c r="F251" s="30">
        <f t="shared" si="35"/>
        <v>46</v>
      </c>
      <c r="G251" s="30">
        <f t="shared" si="36"/>
        <v>13</v>
      </c>
      <c r="H251" s="30">
        <f t="shared" si="37"/>
        <v>0</v>
      </c>
      <c r="I251" s="30">
        <f t="shared" si="38"/>
        <v>0</v>
      </c>
      <c r="J251" s="30">
        <f t="shared" si="39"/>
        <v>0</v>
      </c>
      <c r="K251" s="30">
        <f t="shared" si="40"/>
        <v>0</v>
      </c>
      <c r="L251" s="30">
        <f t="shared" si="41"/>
        <v>8</v>
      </c>
      <c r="M251" s="38">
        <v>48792</v>
      </c>
      <c r="N251" s="39">
        <v>1.6439999999999999</v>
      </c>
      <c r="O251" s="39">
        <v>23.19</v>
      </c>
      <c r="P251" s="39">
        <v>1.518</v>
      </c>
      <c r="Q251" s="39">
        <v>8.6639999999999997</v>
      </c>
      <c r="R251" s="39">
        <v>3.0750000000000002</v>
      </c>
      <c r="S251" s="39">
        <v>2.8239999999999998</v>
      </c>
      <c r="T251" s="39">
        <v>5.6150000000000002</v>
      </c>
      <c r="U251" s="39">
        <v>3.2690000000000001</v>
      </c>
      <c r="V251" s="39">
        <v>37.353000000000002</v>
      </c>
      <c r="W251" s="39">
        <v>8.5269999999999992</v>
      </c>
      <c r="X251" s="39">
        <v>2.37</v>
      </c>
      <c r="Y251" s="39">
        <v>5.7679999999999998</v>
      </c>
      <c r="Z251" s="39">
        <v>15.923</v>
      </c>
      <c r="AA251" s="39">
        <v>0.84499999999999997</v>
      </c>
      <c r="AB251" s="39">
        <v>2.2850000000000001</v>
      </c>
      <c r="AC251" s="39">
        <v>16.245000000000001</v>
      </c>
      <c r="AD251" s="39">
        <v>15.051</v>
      </c>
      <c r="AE251" s="39">
        <v>2.1509999999999998</v>
      </c>
      <c r="AF251" s="39">
        <v>4.2839999999999998</v>
      </c>
      <c r="AG251" s="39">
        <v>8.4749999999999996</v>
      </c>
      <c r="AH251" s="39">
        <v>12.987</v>
      </c>
      <c r="AI251" s="39">
        <v>29.359000000000002</v>
      </c>
      <c r="AJ251" s="39">
        <v>1.613</v>
      </c>
      <c r="AK251" s="39">
        <v>10.259</v>
      </c>
      <c r="AL251" s="39">
        <v>9.44</v>
      </c>
      <c r="AM251" s="39">
        <v>2.94</v>
      </c>
      <c r="AN251" s="39">
        <v>0.99</v>
      </c>
      <c r="AO251" s="39">
        <v>9.1150000000000002</v>
      </c>
      <c r="AP251" s="39">
        <v>3.169</v>
      </c>
      <c r="AQ251" s="39">
        <v>3.5350000000000001</v>
      </c>
      <c r="AR251" s="39">
        <v>3.859</v>
      </c>
      <c r="AS251" s="39">
        <v>10.307</v>
      </c>
      <c r="AT251" s="39">
        <v>3.8420000000000001</v>
      </c>
      <c r="AU251" s="39">
        <v>34.552</v>
      </c>
      <c r="AV251" s="39">
        <v>2.67</v>
      </c>
      <c r="AW251" s="39">
        <v>3.6619999999999999</v>
      </c>
      <c r="AX251" s="39">
        <v>0.43099999999999999</v>
      </c>
      <c r="AY251" s="39">
        <v>5.7329999999999997</v>
      </c>
      <c r="AZ251" s="39">
        <v>3.8370000000000002</v>
      </c>
      <c r="BA251" s="39">
        <v>8.5129999999999999</v>
      </c>
      <c r="BB251" s="39">
        <v>10.339</v>
      </c>
      <c r="BC251" s="39">
        <v>3.879</v>
      </c>
      <c r="BD251" s="39">
        <v>0.82199999999999995</v>
      </c>
      <c r="BE251" s="39">
        <v>6.0389999999999997</v>
      </c>
      <c r="BF251" s="39">
        <v>2.944</v>
      </c>
      <c r="BG251" s="39">
        <v>3.8849999999999998</v>
      </c>
      <c r="BH251" s="39">
        <v>27.404</v>
      </c>
      <c r="BI251" s="39">
        <v>6.0439999999999996</v>
      </c>
      <c r="BJ251" s="39">
        <v>1.734</v>
      </c>
      <c r="BK251" s="39">
        <v>10.993</v>
      </c>
    </row>
    <row r="252" spans="1:63" x14ac:dyDescent="0.2">
      <c r="A252" s="30">
        <f t="shared" si="42"/>
        <v>2033</v>
      </c>
      <c r="D252" s="30">
        <f t="shared" si="43"/>
        <v>4</v>
      </c>
      <c r="E252" s="30">
        <f t="shared" si="34"/>
        <v>50</v>
      </c>
      <c r="F252" s="30">
        <f t="shared" si="35"/>
        <v>44</v>
      </c>
      <c r="G252" s="30">
        <f t="shared" si="36"/>
        <v>17</v>
      </c>
      <c r="H252" s="30">
        <f t="shared" si="37"/>
        <v>0</v>
      </c>
      <c r="I252" s="30">
        <f t="shared" si="38"/>
        <v>0</v>
      </c>
      <c r="J252" s="30">
        <f t="shared" si="39"/>
        <v>0</v>
      </c>
      <c r="K252" s="30">
        <f t="shared" si="40"/>
        <v>0</v>
      </c>
      <c r="L252" s="30">
        <f t="shared" si="41"/>
        <v>9</v>
      </c>
      <c r="M252" s="38">
        <v>48823</v>
      </c>
      <c r="N252" s="39">
        <v>8.0229999999999997</v>
      </c>
      <c r="O252" s="39">
        <v>6.43</v>
      </c>
      <c r="P252" s="39">
        <v>1.6479999999999999</v>
      </c>
      <c r="Q252" s="39">
        <v>21.632000000000001</v>
      </c>
      <c r="R252" s="39">
        <v>5.4809999999999999</v>
      </c>
      <c r="S252" s="39">
        <v>10.912000000000001</v>
      </c>
      <c r="T252" s="39">
        <v>9.4190000000000005</v>
      </c>
      <c r="U252" s="39">
        <v>31.824999999999999</v>
      </c>
      <c r="V252" s="39">
        <v>8.8490000000000002</v>
      </c>
      <c r="W252" s="39">
        <v>4.2030000000000003</v>
      </c>
      <c r="X252" s="39">
        <v>9.359</v>
      </c>
      <c r="Y252" s="39">
        <v>10.276</v>
      </c>
      <c r="Z252" s="39">
        <v>9.0950000000000006</v>
      </c>
      <c r="AA252" s="39">
        <v>4.9400000000000004</v>
      </c>
      <c r="AB252" s="39">
        <v>3.9780000000000002</v>
      </c>
      <c r="AC252" s="39">
        <v>14.942</v>
      </c>
      <c r="AD252" s="39">
        <v>15.661</v>
      </c>
      <c r="AE252" s="39">
        <v>3.27</v>
      </c>
      <c r="AF252" s="39">
        <v>28.071000000000002</v>
      </c>
      <c r="AG252" s="39">
        <v>3.3380000000000001</v>
      </c>
      <c r="AH252" s="39">
        <v>6.4420000000000002</v>
      </c>
      <c r="AI252" s="39">
        <v>2.1800000000000002</v>
      </c>
      <c r="AJ252" s="39">
        <v>8.4819999999999993</v>
      </c>
      <c r="AK252" s="39">
        <v>4.2480000000000002</v>
      </c>
      <c r="AL252" s="39">
        <v>17.466000000000001</v>
      </c>
      <c r="AM252" s="39">
        <v>0.21099999999999999</v>
      </c>
      <c r="AN252" s="39">
        <v>8.3640000000000008</v>
      </c>
      <c r="AO252" s="39">
        <v>6.23</v>
      </c>
      <c r="AP252" s="39">
        <v>8.2000000000000003E-2</v>
      </c>
      <c r="AQ252" s="39">
        <v>23.094000000000001</v>
      </c>
      <c r="AR252" s="39">
        <v>17.702000000000002</v>
      </c>
      <c r="AS252" s="39">
        <v>0.46600000000000003</v>
      </c>
      <c r="AT252" s="39">
        <v>12.464</v>
      </c>
      <c r="AU252" s="39">
        <v>1.0489999999999999</v>
      </c>
      <c r="AV252" s="39">
        <v>14.834</v>
      </c>
      <c r="AW252" s="39">
        <v>0.17699999999999999</v>
      </c>
      <c r="AX252" s="39">
        <v>12.016</v>
      </c>
      <c r="AY252" s="39">
        <v>1.8109999999999999</v>
      </c>
      <c r="AZ252" s="39">
        <v>8.9619999999999997</v>
      </c>
      <c r="BA252" s="39">
        <v>0.96899999999999997</v>
      </c>
      <c r="BB252" s="39">
        <v>8.66</v>
      </c>
      <c r="BC252" s="39">
        <v>4.9480000000000004</v>
      </c>
      <c r="BD252" s="39">
        <v>27.486999999999998</v>
      </c>
      <c r="BE252" s="39">
        <v>0.94099999999999995</v>
      </c>
      <c r="BF252" s="39">
        <v>6.1459999999999999</v>
      </c>
      <c r="BG252" s="39">
        <v>12.534000000000001</v>
      </c>
      <c r="BH252" s="39">
        <v>7.2629999999999999</v>
      </c>
      <c r="BI252" s="39">
        <v>35.426000000000002</v>
      </c>
      <c r="BJ252" s="39">
        <v>14.018000000000001</v>
      </c>
      <c r="BK252" s="39">
        <v>4.1230000000000002</v>
      </c>
    </row>
    <row r="253" spans="1:63" x14ac:dyDescent="0.2">
      <c r="A253" s="30">
        <f t="shared" si="42"/>
        <v>2033</v>
      </c>
      <c r="D253" s="30">
        <f t="shared" si="43"/>
        <v>3</v>
      </c>
      <c r="E253" s="30">
        <f t="shared" si="34"/>
        <v>49</v>
      </c>
      <c r="F253" s="30">
        <f t="shared" si="35"/>
        <v>39</v>
      </c>
      <c r="G253" s="30">
        <f t="shared" si="36"/>
        <v>16</v>
      </c>
      <c r="H253" s="30">
        <f t="shared" si="37"/>
        <v>1</v>
      </c>
      <c r="I253" s="30">
        <f t="shared" si="38"/>
        <v>0</v>
      </c>
      <c r="J253" s="30">
        <f t="shared" si="39"/>
        <v>0</v>
      </c>
      <c r="K253" s="30">
        <f t="shared" si="40"/>
        <v>0</v>
      </c>
      <c r="L253" s="30">
        <f t="shared" si="41"/>
        <v>10</v>
      </c>
      <c r="M253" s="38">
        <v>48853</v>
      </c>
      <c r="N253" s="39">
        <v>20.706</v>
      </c>
      <c r="O253" s="39">
        <v>7.0999999999999994E-2</v>
      </c>
      <c r="P253" s="39">
        <v>14.932</v>
      </c>
      <c r="Q253" s="39">
        <v>0.89400000000000002</v>
      </c>
      <c r="R253" s="39">
        <v>2.9239999999999999</v>
      </c>
      <c r="S253" s="39">
        <v>4.181</v>
      </c>
      <c r="T253" s="39">
        <v>0.92900000000000005</v>
      </c>
      <c r="U253" s="39">
        <v>58.201999999999998</v>
      </c>
      <c r="V253" s="39">
        <v>0.80700000000000005</v>
      </c>
      <c r="W253" s="39">
        <v>10.141</v>
      </c>
      <c r="X253" s="39">
        <v>25.391999999999999</v>
      </c>
      <c r="Y253" s="39">
        <v>1.5329999999999999</v>
      </c>
      <c r="Z253" s="39">
        <v>2.8370000000000002</v>
      </c>
      <c r="AA253" s="39">
        <v>11.605</v>
      </c>
      <c r="AB253" s="39">
        <v>3.919</v>
      </c>
      <c r="AC253" s="39">
        <v>2.9849999999999999</v>
      </c>
      <c r="AD253" s="39">
        <v>15.462999999999999</v>
      </c>
      <c r="AE253" s="39">
        <v>8.2140000000000004</v>
      </c>
      <c r="AF253" s="39">
        <v>2.2999999999999998</v>
      </c>
      <c r="AG253" s="39">
        <v>6.7519999999999998</v>
      </c>
      <c r="AH253" s="39">
        <v>22.558</v>
      </c>
      <c r="AI253" s="39">
        <v>0.70599999999999996</v>
      </c>
      <c r="AJ253" s="39">
        <v>2.2850000000000001</v>
      </c>
      <c r="AK253" s="39">
        <v>5.8380000000000001</v>
      </c>
      <c r="AL253" s="39">
        <v>0.38200000000000001</v>
      </c>
      <c r="AM253" s="39">
        <v>7.87</v>
      </c>
      <c r="AN253" s="39">
        <v>42.356000000000002</v>
      </c>
      <c r="AO253" s="39">
        <v>2.427</v>
      </c>
      <c r="AP253" s="39">
        <v>2.4889999999999999</v>
      </c>
      <c r="AQ253" s="39">
        <v>5.6310000000000002</v>
      </c>
      <c r="AR253" s="39">
        <v>19.719000000000001</v>
      </c>
      <c r="AS253" s="39">
        <v>0.375</v>
      </c>
      <c r="AT253" s="39">
        <v>3.12</v>
      </c>
      <c r="AU253" s="39">
        <v>3.556</v>
      </c>
      <c r="AV253" s="39">
        <v>17.861999999999998</v>
      </c>
      <c r="AW253" s="39">
        <v>0</v>
      </c>
      <c r="AX253" s="39">
        <v>11.252000000000001</v>
      </c>
      <c r="AY253" s="39">
        <v>3.5000000000000003E-2</v>
      </c>
      <c r="AZ253" s="39">
        <v>1.004</v>
      </c>
      <c r="BA253" s="39">
        <v>10.587999999999999</v>
      </c>
      <c r="BB253" s="39">
        <v>9.91</v>
      </c>
      <c r="BC253" s="39">
        <v>2.238</v>
      </c>
      <c r="BD253" s="39">
        <v>11.547000000000001</v>
      </c>
      <c r="BE253" s="39">
        <v>0.95099999999999996</v>
      </c>
      <c r="BF253" s="39">
        <v>14.356</v>
      </c>
      <c r="BG253" s="39">
        <v>10.166</v>
      </c>
      <c r="BH253" s="39">
        <v>0.81799999999999995</v>
      </c>
      <c r="BI253" s="39">
        <v>6.7969999999999997</v>
      </c>
      <c r="BJ253" s="39">
        <v>1.581</v>
      </c>
      <c r="BK253" s="39">
        <v>8.9719999999999995</v>
      </c>
    </row>
    <row r="254" spans="1:63" x14ac:dyDescent="0.2">
      <c r="A254" s="30">
        <f t="shared" si="42"/>
        <v>2033</v>
      </c>
      <c r="D254" s="30">
        <f t="shared" si="43"/>
        <v>0</v>
      </c>
      <c r="E254" s="30">
        <f t="shared" si="34"/>
        <v>18</v>
      </c>
      <c r="F254" s="30">
        <f t="shared" si="35"/>
        <v>6</v>
      </c>
      <c r="G254" s="30">
        <f t="shared" si="36"/>
        <v>0</v>
      </c>
      <c r="H254" s="30">
        <f t="shared" si="37"/>
        <v>0</v>
      </c>
      <c r="I254" s="30">
        <f t="shared" si="38"/>
        <v>0</v>
      </c>
      <c r="J254" s="30">
        <f t="shared" si="39"/>
        <v>0</v>
      </c>
      <c r="K254" s="30">
        <f t="shared" si="40"/>
        <v>0</v>
      </c>
      <c r="L254" s="30">
        <f t="shared" si="41"/>
        <v>11</v>
      </c>
      <c r="M254" s="38">
        <v>48884</v>
      </c>
      <c r="N254" s="39">
        <v>0.377</v>
      </c>
      <c r="O254" s="39">
        <v>6.3789999999999996</v>
      </c>
      <c r="P254" s="39">
        <v>0</v>
      </c>
      <c r="Q254" s="39">
        <v>1.2E-2</v>
      </c>
      <c r="R254" s="39">
        <v>0</v>
      </c>
      <c r="S254" s="39">
        <v>0.47</v>
      </c>
      <c r="T254" s="39">
        <v>1.3959999999999999</v>
      </c>
      <c r="U254" s="39">
        <v>0</v>
      </c>
      <c r="V254" s="39">
        <v>0</v>
      </c>
      <c r="W254" s="39">
        <v>9.8000000000000004E-2</v>
      </c>
      <c r="X254" s="39">
        <v>0.33700000000000002</v>
      </c>
      <c r="Y254" s="39">
        <v>0</v>
      </c>
      <c r="Z254" s="39">
        <v>0</v>
      </c>
      <c r="AA254" s="39">
        <v>0</v>
      </c>
      <c r="AB254" s="39">
        <v>0</v>
      </c>
      <c r="AC254" s="39">
        <v>1.86</v>
      </c>
      <c r="AD254" s="39">
        <v>0</v>
      </c>
      <c r="AE254" s="39">
        <v>0</v>
      </c>
      <c r="AF254" s="39">
        <v>0</v>
      </c>
      <c r="AG254" s="39">
        <v>0</v>
      </c>
      <c r="AH254" s="39">
        <v>0.433</v>
      </c>
      <c r="AI254" s="39">
        <v>0</v>
      </c>
      <c r="AJ254" s="39">
        <v>0</v>
      </c>
      <c r="AK254" s="39">
        <v>6.6000000000000003E-2</v>
      </c>
      <c r="AL254" s="39">
        <v>0</v>
      </c>
      <c r="AM254" s="39">
        <v>0.17299999999999999</v>
      </c>
      <c r="AN254" s="39">
        <v>0.17100000000000001</v>
      </c>
      <c r="AO254" s="39">
        <v>0</v>
      </c>
      <c r="AP254" s="39">
        <v>4.4999999999999998E-2</v>
      </c>
      <c r="AQ254" s="39">
        <v>0</v>
      </c>
      <c r="AR254" s="39">
        <v>0.248</v>
      </c>
      <c r="AS254" s="39">
        <v>0</v>
      </c>
      <c r="AT254" s="39">
        <v>0</v>
      </c>
      <c r="AU254" s="39">
        <v>0</v>
      </c>
      <c r="AV254" s="39">
        <v>9.6280000000000001</v>
      </c>
      <c r="AW254" s="39">
        <v>0</v>
      </c>
      <c r="AX254" s="39">
        <v>0</v>
      </c>
      <c r="AY254" s="39">
        <v>0.19500000000000001</v>
      </c>
      <c r="AZ254" s="39">
        <v>1.228</v>
      </c>
      <c r="BA254" s="39">
        <v>0</v>
      </c>
      <c r="BB254" s="39">
        <v>0</v>
      </c>
      <c r="BC254" s="39">
        <v>0</v>
      </c>
      <c r="BD254" s="39">
        <v>0</v>
      </c>
      <c r="BE254" s="39">
        <v>0</v>
      </c>
      <c r="BF254" s="39">
        <v>0</v>
      </c>
      <c r="BG254" s="39">
        <v>0</v>
      </c>
      <c r="BH254" s="39">
        <v>2.3079999999999998</v>
      </c>
      <c r="BI254" s="39">
        <v>0</v>
      </c>
      <c r="BJ254" s="39">
        <v>0</v>
      </c>
      <c r="BK254" s="39">
        <v>0</v>
      </c>
    </row>
    <row r="255" spans="1:63" x14ac:dyDescent="0.2">
      <c r="A255" s="30">
        <f t="shared" si="42"/>
        <v>2033</v>
      </c>
      <c r="D255" s="30">
        <f t="shared" si="43"/>
        <v>5</v>
      </c>
      <c r="E255" s="30">
        <f t="shared" si="34"/>
        <v>48</v>
      </c>
      <c r="F255" s="30">
        <f t="shared" si="35"/>
        <v>37</v>
      </c>
      <c r="G255" s="30">
        <f t="shared" si="36"/>
        <v>21</v>
      </c>
      <c r="H255" s="30">
        <f t="shared" si="37"/>
        <v>0</v>
      </c>
      <c r="I255" s="30">
        <f t="shared" si="38"/>
        <v>0</v>
      </c>
      <c r="J255" s="30">
        <f t="shared" si="39"/>
        <v>0</v>
      </c>
      <c r="K255" s="30">
        <f t="shared" si="40"/>
        <v>0</v>
      </c>
      <c r="L255" s="30">
        <f t="shared" si="41"/>
        <v>12</v>
      </c>
      <c r="M255" s="38">
        <v>48914</v>
      </c>
      <c r="N255" s="39">
        <v>6.9779999999999998</v>
      </c>
      <c r="O255" s="39">
        <v>2.597</v>
      </c>
      <c r="P255" s="39">
        <v>28.974</v>
      </c>
      <c r="Q255" s="39">
        <v>0.217</v>
      </c>
      <c r="R255" s="39">
        <v>0.51800000000000002</v>
      </c>
      <c r="S255" s="39">
        <v>24.869</v>
      </c>
      <c r="T255" s="39">
        <v>3.347</v>
      </c>
      <c r="U255" s="39">
        <v>10.712999999999999</v>
      </c>
      <c r="V255" s="39">
        <v>35.808999999999997</v>
      </c>
      <c r="W255" s="39">
        <v>0.76</v>
      </c>
      <c r="X255" s="39">
        <v>11.417</v>
      </c>
      <c r="Y255" s="39">
        <v>0.61799999999999999</v>
      </c>
      <c r="Z255" s="39">
        <v>2.7160000000000002</v>
      </c>
      <c r="AA255" s="39">
        <v>10.417999999999999</v>
      </c>
      <c r="AB255" s="39">
        <v>4.6669999999999998</v>
      </c>
      <c r="AC255" s="39">
        <v>23.574999999999999</v>
      </c>
      <c r="AD255" s="39">
        <v>1.0640000000000001</v>
      </c>
      <c r="AE255" s="39">
        <v>14.455</v>
      </c>
      <c r="AF255" s="39">
        <v>24.081</v>
      </c>
      <c r="AG255" s="39">
        <v>0</v>
      </c>
      <c r="AH255" s="39">
        <v>6.7960000000000003</v>
      </c>
      <c r="AI255" s="39">
        <v>7.93</v>
      </c>
      <c r="AJ255" s="39">
        <v>28.893999999999998</v>
      </c>
      <c r="AK255" s="39">
        <v>0.91400000000000003</v>
      </c>
      <c r="AL255" s="39">
        <v>1.4159999999999999</v>
      </c>
      <c r="AM255" s="39">
        <v>16.786000000000001</v>
      </c>
      <c r="AN255" s="39">
        <v>9.6980000000000004</v>
      </c>
      <c r="AO255" s="39">
        <v>1.7290000000000001</v>
      </c>
      <c r="AP255" s="39">
        <v>17.588999999999999</v>
      </c>
      <c r="AQ255" s="39">
        <v>0.28100000000000003</v>
      </c>
      <c r="AR255" s="39">
        <v>1.4390000000000001</v>
      </c>
      <c r="AS255" s="39">
        <v>14.086</v>
      </c>
      <c r="AT255" s="39">
        <v>28.788</v>
      </c>
      <c r="AU255" s="39">
        <v>9.2999999999999999E-2</v>
      </c>
      <c r="AV255" s="39">
        <v>5.2590000000000003</v>
      </c>
      <c r="AW255" s="39">
        <v>8.3919999999999995</v>
      </c>
      <c r="AX255" s="39">
        <v>0.03</v>
      </c>
      <c r="AY255" s="39">
        <v>15.446</v>
      </c>
      <c r="AZ255" s="39">
        <v>20.946999999999999</v>
      </c>
      <c r="BA255" s="39">
        <v>0.90700000000000003</v>
      </c>
      <c r="BB255" s="39">
        <v>10.724</v>
      </c>
      <c r="BC255" s="39">
        <v>1.5720000000000001</v>
      </c>
      <c r="BD255" s="39">
        <v>12.098000000000001</v>
      </c>
      <c r="BE255" s="39">
        <v>0.35299999999999998</v>
      </c>
      <c r="BF255" s="39">
        <v>14.013</v>
      </c>
      <c r="BG255" s="39">
        <v>0</v>
      </c>
      <c r="BH255" s="39">
        <v>0.70699999999999996</v>
      </c>
      <c r="BI255" s="39">
        <v>49.978999999999999</v>
      </c>
      <c r="BJ255" s="39">
        <v>19.547999999999998</v>
      </c>
      <c r="BK255" s="39">
        <v>2.403</v>
      </c>
    </row>
    <row r="256" spans="1:63" x14ac:dyDescent="0.2">
      <c r="A256" s="30">
        <f t="shared" si="42"/>
        <v>2034</v>
      </c>
      <c r="D256" s="30">
        <f t="shared" si="43"/>
        <v>8</v>
      </c>
      <c r="E256" s="30">
        <f t="shared" si="34"/>
        <v>46</v>
      </c>
      <c r="F256" s="30">
        <f t="shared" si="35"/>
        <v>44</v>
      </c>
      <c r="G256" s="30">
        <f t="shared" si="36"/>
        <v>20</v>
      </c>
      <c r="H256" s="30">
        <f t="shared" si="37"/>
        <v>4</v>
      </c>
      <c r="I256" s="30">
        <f t="shared" si="38"/>
        <v>0</v>
      </c>
      <c r="J256" s="30">
        <f t="shared" si="39"/>
        <v>0</v>
      </c>
      <c r="K256" s="30">
        <f t="shared" si="40"/>
        <v>0</v>
      </c>
      <c r="L256" s="30">
        <f t="shared" si="41"/>
        <v>1</v>
      </c>
      <c r="M256" s="38">
        <v>48945</v>
      </c>
      <c r="N256" s="39">
        <v>3.4220000000000002</v>
      </c>
      <c r="O256" s="39">
        <v>37.426000000000002</v>
      </c>
      <c r="P256" s="39">
        <v>10.071</v>
      </c>
      <c r="Q256" s="39">
        <v>7.3440000000000003</v>
      </c>
      <c r="R256" s="39">
        <v>15.172000000000001</v>
      </c>
      <c r="S256" s="39">
        <v>2.238</v>
      </c>
      <c r="T256" s="39">
        <v>5.3369999999999997</v>
      </c>
      <c r="U256" s="39">
        <v>9.3309999999999995</v>
      </c>
      <c r="V256" s="39">
        <v>19.975000000000001</v>
      </c>
      <c r="W256" s="39">
        <v>1.353</v>
      </c>
      <c r="X256" s="39">
        <v>32.161000000000001</v>
      </c>
      <c r="Y256" s="39">
        <v>0</v>
      </c>
      <c r="Z256" s="39">
        <v>7.1829999999999998</v>
      </c>
      <c r="AA256" s="39">
        <v>3.18</v>
      </c>
      <c r="AB256" s="39">
        <v>0.61299999999999999</v>
      </c>
      <c r="AC256" s="39">
        <v>54.301000000000002</v>
      </c>
      <c r="AD256" s="39">
        <v>2.677</v>
      </c>
      <c r="AE256" s="39">
        <v>13.936999999999999</v>
      </c>
      <c r="AF256" s="39">
        <v>5.2060000000000004</v>
      </c>
      <c r="AG256" s="39">
        <v>9.3680000000000003</v>
      </c>
      <c r="AH256" s="39">
        <v>18.911999999999999</v>
      </c>
      <c r="AI256" s="39">
        <v>3.3010000000000002</v>
      </c>
      <c r="AJ256" s="39">
        <v>6.319</v>
      </c>
      <c r="AK256" s="39">
        <v>6.3410000000000002</v>
      </c>
      <c r="AL256" s="39">
        <v>15.244999999999999</v>
      </c>
      <c r="AM256" s="39">
        <v>2.4529999999999998</v>
      </c>
      <c r="AN256" s="39">
        <v>4.9210000000000003</v>
      </c>
      <c r="AO256" s="39">
        <v>33.948999999999998</v>
      </c>
      <c r="AP256" s="39">
        <v>13.993</v>
      </c>
      <c r="AQ256" s="39">
        <v>4.5819999999999999</v>
      </c>
      <c r="AR256" s="39">
        <v>25.404</v>
      </c>
      <c r="AS256" s="39">
        <v>0</v>
      </c>
      <c r="AT256" s="39">
        <v>0</v>
      </c>
      <c r="AU256" s="39">
        <v>55.271999999999998</v>
      </c>
      <c r="AV256" s="39">
        <v>11.724</v>
      </c>
      <c r="AW256" s="39">
        <v>7.51</v>
      </c>
      <c r="AX256" s="39">
        <v>5.1520000000000001</v>
      </c>
      <c r="AY256" s="39">
        <v>7.5190000000000001</v>
      </c>
      <c r="AZ256" s="39">
        <v>76.912000000000006</v>
      </c>
      <c r="BA256" s="39">
        <v>0</v>
      </c>
      <c r="BB256" s="39">
        <v>1.147</v>
      </c>
      <c r="BC256" s="39">
        <v>15.744999999999999</v>
      </c>
      <c r="BD256" s="39">
        <v>7.484</v>
      </c>
      <c r="BE256" s="39">
        <v>10.002000000000001</v>
      </c>
      <c r="BF256" s="39">
        <v>16.523</v>
      </c>
      <c r="BG256" s="39">
        <v>6.968</v>
      </c>
      <c r="BH256" s="39">
        <v>17.187999999999999</v>
      </c>
      <c r="BI256" s="39">
        <v>4.8979999999999997</v>
      </c>
      <c r="BJ256" s="39">
        <v>58.353999999999999</v>
      </c>
      <c r="BK256" s="39">
        <v>0.71799999999999997</v>
      </c>
    </row>
    <row r="257" spans="1:63" x14ac:dyDescent="0.2">
      <c r="A257" s="30">
        <f t="shared" si="42"/>
        <v>2034</v>
      </c>
      <c r="D257" s="30">
        <f t="shared" si="43"/>
        <v>1</v>
      </c>
      <c r="E257" s="30">
        <f t="shared" si="34"/>
        <v>35</v>
      </c>
      <c r="F257" s="30">
        <f t="shared" si="35"/>
        <v>22</v>
      </c>
      <c r="G257" s="30">
        <f t="shared" si="36"/>
        <v>4</v>
      </c>
      <c r="H257" s="30">
        <f t="shared" si="37"/>
        <v>0</v>
      </c>
      <c r="I257" s="30">
        <f t="shared" si="38"/>
        <v>0</v>
      </c>
      <c r="J257" s="30">
        <f t="shared" si="39"/>
        <v>0</v>
      </c>
      <c r="K257" s="30">
        <f t="shared" si="40"/>
        <v>0</v>
      </c>
      <c r="L257" s="30">
        <f t="shared" si="41"/>
        <v>2</v>
      </c>
      <c r="M257" s="38">
        <v>48976</v>
      </c>
      <c r="N257" s="39">
        <v>7.9000000000000001E-2</v>
      </c>
      <c r="O257" s="39">
        <v>0.745</v>
      </c>
      <c r="P257" s="39">
        <v>0</v>
      </c>
      <c r="Q257" s="39">
        <v>1.486</v>
      </c>
      <c r="R257" s="39">
        <v>0</v>
      </c>
      <c r="S257" s="39">
        <v>0.55400000000000005</v>
      </c>
      <c r="T257" s="39">
        <v>2.2429999999999999</v>
      </c>
      <c r="U257" s="39">
        <v>0.126</v>
      </c>
      <c r="V257" s="39">
        <v>8.8670000000000009</v>
      </c>
      <c r="W257" s="39">
        <v>0</v>
      </c>
      <c r="X257" s="39">
        <v>6.3940000000000001</v>
      </c>
      <c r="Y257" s="39">
        <v>0</v>
      </c>
      <c r="Z257" s="39">
        <v>0.77600000000000002</v>
      </c>
      <c r="AA257" s="39">
        <v>2.802</v>
      </c>
      <c r="AB257" s="39">
        <v>5.8999999999999997E-2</v>
      </c>
      <c r="AC257" s="39">
        <v>1.8280000000000001</v>
      </c>
      <c r="AD257" s="39">
        <v>0</v>
      </c>
      <c r="AE257" s="39">
        <v>2.444</v>
      </c>
      <c r="AF257" s="39">
        <v>0.70499999999999996</v>
      </c>
      <c r="AG257" s="39">
        <v>7.1999999999999995E-2</v>
      </c>
      <c r="AH257" s="39">
        <v>0</v>
      </c>
      <c r="AI257" s="39">
        <v>1.117</v>
      </c>
      <c r="AJ257" s="39">
        <v>0.62</v>
      </c>
      <c r="AK257" s="39">
        <v>18.324000000000002</v>
      </c>
      <c r="AL257" s="39">
        <v>0</v>
      </c>
      <c r="AM257" s="39">
        <v>4.899</v>
      </c>
      <c r="AN257" s="39">
        <v>0</v>
      </c>
      <c r="AO257" s="39">
        <v>23.994</v>
      </c>
      <c r="AP257" s="39">
        <v>0.70399999999999996</v>
      </c>
      <c r="AQ257" s="39">
        <v>1.1739999999999999</v>
      </c>
      <c r="AR257" s="39">
        <v>5.2130000000000001</v>
      </c>
      <c r="AS257" s="39">
        <v>0.747</v>
      </c>
      <c r="AT257" s="39">
        <v>8.2360000000000007</v>
      </c>
      <c r="AU257" s="39">
        <v>0</v>
      </c>
      <c r="AV257" s="39">
        <v>4.9400000000000004</v>
      </c>
      <c r="AW257" s="39">
        <v>0.65600000000000003</v>
      </c>
      <c r="AX257" s="39">
        <v>0</v>
      </c>
      <c r="AY257" s="39">
        <v>1.645</v>
      </c>
      <c r="AZ257" s="39">
        <v>1.171</v>
      </c>
      <c r="BA257" s="39">
        <v>0.64500000000000002</v>
      </c>
      <c r="BB257" s="39">
        <v>1.0720000000000001</v>
      </c>
      <c r="BC257" s="39">
        <v>0</v>
      </c>
      <c r="BD257" s="39">
        <v>0</v>
      </c>
      <c r="BE257" s="39">
        <v>15.106999999999999</v>
      </c>
      <c r="BF257" s="39">
        <v>28.349</v>
      </c>
      <c r="BG257" s="39">
        <v>0</v>
      </c>
      <c r="BH257" s="39">
        <v>9.4350000000000005</v>
      </c>
      <c r="BI257" s="39">
        <v>0</v>
      </c>
      <c r="BJ257" s="39">
        <v>3.69</v>
      </c>
      <c r="BK257" s="39">
        <v>0</v>
      </c>
    </row>
    <row r="258" spans="1:63" x14ac:dyDescent="0.2">
      <c r="A258" s="30">
        <f t="shared" si="42"/>
        <v>2034</v>
      </c>
      <c r="D258" s="30">
        <f t="shared" si="43"/>
        <v>1</v>
      </c>
      <c r="E258" s="30">
        <f t="shared" si="34"/>
        <v>46</v>
      </c>
      <c r="F258" s="30">
        <f t="shared" si="35"/>
        <v>38</v>
      </c>
      <c r="G258" s="30">
        <f t="shared" si="36"/>
        <v>5</v>
      </c>
      <c r="H258" s="30">
        <f t="shared" si="37"/>
        <v>0</v>
      </c>
      <c r="I258" s="30">
        <f t="shared" si="38"/>
        <v>0</v>
      </c>
      <c r="J258" s="30">
        <f t="shared" si="39"/>
        <v>0</v>
      </c>
      <c r="K258" s="30">
        <f t="shared" si="40"/>
        <v>0</v>
      </c>
      <c r="L258" s="30">
        <f t="shared" si="41"/>
        <v>3</v>
      </c>
      <c r="M258" s="38">
        <v>49004</v>
      </c>
      <c r="N258" s="39">
        <v>19.829000000000001</v>
      </c>
      <c r="O258" s="39">
        <v>0.67</v>
      </c>
      <c r="P258" s="39">
        <v>10.388</v>
      </c>
      <c r="Q258" s="39">
        <v>0</v>
      </c>
      <c r="R258" s="39">
        <v>6.2859999999999996</v>
      </c>
      <c r="S258" s="39">
        <v>2.613</v>
      </c>
      <c r="T258" s="39">
        <v>6.7469999999999999</v>
      </c>
      <c r="U258" s="39">
        <v>0</v>
      </c>
      <c r="V258" s="39">
        <v>7.4219999999999997</v>
      </c>
      <c r="W258" s="39">
        <v>0.84199999999999997</v>
      </c>
      <c r="X258" s="39">
        <v>4.0350000000000001</v>
      </c>
      <c r="Y258" s="39">
        <v>2.274</v>
      </c>
      <c r="Z258" s="39">
        <v>25.791</v>
      </c>
      <c r="AA258" s="39">
        <v>0.71799999999999997</v>
      </c>
      <c r="AB258" s="39">
        <v>1.238</v>
      </c>
      <c r="AC258" s="39">
        <v>2.4390000000000001</v>
      </c>
      <c r="AD258" s="39">
        <v>5.7779999999999996</v>
      </c>
      <c r="AE258" s="39">
        <v>0</v>
      </c>
      <c r="AF258" s="39">
        <v>1.21</v>
      </c>
      <c r="AG258" s="39">
        <v>8.8309999999999995</v>
      </c>
      <c r="AH258" s="39">
        <v>0.32600000000000001</v>
      </c>
      <c r="AI258" s="39">
        <v>2.9889999999999999</v>
      </c>
      <c r="AJ258" s="39">
        <v>1.502</v>
      </c>
      <c r="AK258" s="39">
        <v>9.5210000000000008</v>
      </c>
      <c r="AL258" s="39">
        <v>1.659</v>
      </c>
      <c r="AM258" s="39">
        <v>2.9510000000000001</v>
      </c>
      <c r="AN258" s="39">
        <v>0.96</v>
      </c>
      <c r="AO258" s="39">
        <v>8.8580000000000005</v>
      </c>
      <c r="AP258" s="39">
        <v>0</v>
      </c>
      <c r="AQ258" s="39">
        <v>10.721</v>
      </c>
      <c r="AR258" s="39">
        <v>4.0949999999999998</v>
      </c>
      <c r="AS258" s="39">
        <v>0.91900000000000004</v>
      </c>
      <c r="AT258" s="39">
        <v>1.2949999999999999</v>
      </c>
      <c r="AU258" s="39">
        <v>4.9790000000000001</v>
      </c>
      <c r="AV258" s="39">
        <v>0.748</v>
      </c>
      <c r="AW258" s="39">
        <v>4.617</v>
      </c>
      <c r="AX258" s="39">
        <v>1.7589999999999999</v>
      </c>
      <c r="AY258" s="39">
        <v>3.02</v>
      </c>
      <c r="AZ258" s="39">
        <v>1.2110000000000001</v>
      </c>
      <c r="BA258" s="39">
        <v>3.5059999999999998</v>
      </c>
      <c r="BB258" s="39">
        <v>14.96</v>
      </c>
      <c r="BC258" s="39">
        <v>5.4080000000000004</v>
      </c>
      <c r="BD258" s="39">
        <v>6.2619999999999996</v>
      </c>
      <c r="BE258" s="39">
        <v>0.69899999999999995</v>
      </c>
      <c r="BF258" s="39">
        <v>1.3959999999999999</v>
      </c>
      <c r="BG258" s="39">
        <v>2.4359999999999999</v>
      </c>
      <c r="BH258" s="39">
        <v>3.3740000000000001</v>
      </c>
      <c r="BI258" s="39">
        <v>3.9129999999999998</v>
      </c>
      <c r="BJ258" s="39">
        <v>3.9140000000000001</v>
      </c>
      <c r="BK258" s="39">
        <v>1.2649999999999999</v>
      </c>
    </row>
    <row r="259" spans="1:63" x14ac:dyDescent="0.2">
      <c r="A259" s="30">
        <f t="shared" si="42"/>
        <v>2034</v>
      </c>
      <c r="D259" s="30">
        <f t="shared" si="43"/>
        <v>0</v>
      </c>
      <c r="E259" s="30">
        <f t="shared" si="34"/>
        <v>7</v>
      </c>
      <c r="F259" s="30">
        <f t="shared" si="35"/>
        <v>3</v>
      </c>
      <c r="G259" s="30">
        <f t="shared" si="36"/>
        <v>0</v>
      </c>
      <c r="H259" s="30">
        <f t="shared" si="37"/>
        <v>0</v>
      </c>
      <c r="I259" s="30">
        <f t="shared" si="38"/>
        <v>0</v>
      </c>
      <c r="J259" s="30">
        <f t="shared" si="39"/>
        <v>0</v>
      </c>
      <c r="K259" s="30">
        <f t="shared" si="40"/>
        <v>0</v>
      </c>
      <c r="L259" s="30">
        <f t="shared" si="41"/>
        <v>4</v>
      </c>
      <c r="M259" s="38">
        <v>49035</v>
      </c>
      <c r="N259" s="39">
        <v>0.97799999999999998</v>
      </c>
      <c r="O259" s="39">
        <v>0</v>
      </c>
      <c r="P259" s="39">
        <v>0</v>
      </c>
      <c r="Q259" s="39">
        <v>0</v>
      </c>
      <c r="R259" s="39">
        <v>0.23100000000000001</v>
      </c>
      <c r="S259" s="39">
        <v>0</v>
      </c>
      <c r="T259" s="39">
        <v>0</v>
      </c>
      <c r="U259" s="39">
        <v>0</v>
      </c>
      <c r="V259" s="39">
        <v>1.9039999999999999</v>
      </c>
      <c r="W259" s="39">
        <v>0</v>
      </c>
      <c r="X259" s="39">
        <v>9.9000000000000005E-2</v>
      </c>
      <c r="Y259" s="39">
        <v>0</v>
      </c>
      <c r="Z259" s="39">
        <v>0.70399999999999996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  <c r="AN259" s="39">
        <v>0</v>
      </c>
      <c r="AO259" s="39">
        <v>0</v>
      </c>
      <c r="AP259" s="39">
        <v>2.9430000000000001</v>
      </c>
      <c r="AQ259" s="39">
        <v>0</v>
      </c>
      <c r="AR259" s="39">
        <v>0</v>
      </c>
      <c r="AS259" s="39">
        <v>0</v>
      </c>
      <c r="AT259" s="39">
        <v>0</v>
      </c>
      <c r="AU259" s="39">
        <v>0</v>
      </c>
      <c r="AV259" s="39">
        <v>0</v>
      </c>
      <c r="AW259" s="39">
        <v>0</v>
      </c>
      <c r="AX259" s="39">
        <v>0</v>
      </c>
      <c r="AY259" s="39">
        <v>0</v>
      </c>
      <c r="AZ259" s="39">
        <v>1.268</v>
      </c>
      <c r="BA259" s="39">
        <v>0</v>
      </c>
      <c r="BB259" s="39">
        <v>0</v>
      </c>
      <c r="BC259" s="39">
        <v>0</v>
      </c>
      <c r="BD259" s="39">
        <v>0</v>
      </c>
      <c r="BE259" s="39">
        <v>0</v>
      </c>
      <c r="BF259" s="39">
        <v>0</v>
      </c>
      <c r="BG259" s="39">
        <v>0</v>
      </c>
      <c r="BH259" s="39">
        <v>0</v>
      </c>
      <c r="BI259" s="39">
        <v>0</v>
      </c>
      <c r="BJ259" s="39">
        <v>0</v>
      </c>
      <c r="BK259" s="39">
        <v>0</v>
      </c>
    </row>
    <row r="260" spans="1:63" x14ac:dyDescent="0.2">
      <c r="A260" s="30">
        <f t="shared" si="42"/>
        <v>2034</v>
      </c>
      <c r="D260" s="30">
        <f t="shared" si="43"/>
        <v>1</v>
      </c>
      <c r="E260" s="30">
        <f t="shared" si="34"/>
        <v>18</v>
      </c>
      <c r="F260" s="30">
        <f t="shared" si="35"/>
        <v>11</v>
      </c>
      <c r="G260" s="30">
        <f t="shared" si="36"/>
        <v>1</v>
      </c>
      <c r="H260" s="30">
        <f t="shared" si="37"/>
        <v>0</v>
      </c>
      <c r="I260" s="30">
        <f t="shared" si="38"/>
        <v>0</v>
      </c>
      <c r="J260" s="30">
        <f t="shared" si="39"/>
        <v>0</v>
      </c>
      <c r="K260" s="30">
        <f t="shared" si="40"/>
        <v>0</v>
      </c>
      <c r="L260" s="30">
        <f t="shared" si="41"/>
        <v>5</v>
      </c>
      <c r="M260" s="38">
        <v>49065</v>
      </c>
      <c r="N260" s="39">
        <v>1.36</v>
      </c>
      <c r="O260" s="39">
        <v>0</v>
      </c>
      <c r="P260" s="39">
        <v>0</v>
      </c>
      <c r="Q260" s="39">
        <v>3.778</v>
      </c>
      <c r="R260" s="39">
        <v>0.53900000000000003</v>
      </c>
      <c r="S260" s="39">
        <v>0</v>
      </c>
      <c r="T260" s="39">
        <v>0.254</v>
      </c>
      <c r="U260" s="39">
        <v>0</v>
      </c>
      <c r="V260" s="39">
        <v>0</v>
      </c>
      <c r="W260" s="39">
        <v>0.14899999999999999</v>
      </c>
      <c r="X260" s="39">
        <v>0</v>
      </c>
      <c r="Y260" s="39">
        <v>0</v>
      </c>
      <c r="Z260" s="39">
        <v>2.7570000000000001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0.72899999999999998</v>
      </c>
      <c r="AG260" s="39">
        <v>0</v>
      </c>
      <c r="AH260" s="39">
        <v>3.9820000000000002</v>
      </c>
      <c r="AI260" s="39">
        <v>0.59799999999999998</v>
      </c>
      <c r="AJ260" s="39">
        <v>0</v>
      </c>
      <c r="AK260" s="39">
        <v>0.10299999999999999</v>
      </c>
      <c r="AL260" s="39">
        <v>0</v>
      </c>
      <c r="AM260" s="39">
        <v>1.2629999999999999</v>
      </c>
      <c r="AN260" s="39">
        <v>1.2929999999999999</v>
      </c>
      <c r="AO260" s="39">
        <v>0</v>
      </c>
      <c r="AP260" s="39">
        <v>4.0010000000000003</v>
      </c>
      <c r="AQ260" s="39">
        <v>0</v>
      </c>
      <c r="AR260" s="39">
        <v>0</v>
      </c>
      <c r="AS260" s="39">
        <v>0.51200000000000001</v>
      </c>
      <c r="AT260" s="39">
        <v>0</v>
      </c>
      <c r="AU260" s="39">
        <v>0</v>
      </c>
      <c r="AV260" s="39">
        <v>0</v>
      </c>
      <c r="AW260" s="39">
        <v>1.6919999999999999</v>
      </c>
      <c r="AX260" s="39">
        <v>2.1640000000000001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1.109</v>
      </c>
      <c r="BF260" s="39">
        <v>0</v>
      </c>
      <c r="BG260" s="39">
        <v>26.216999999999999</v>
      </c>
      <c r="BH260" s="39">
        <v>0</v>
      </c>
      <c r="BI260" s="39">
        <v>0</v>
      </c>
      <c r="BJ260" s="39">
        <v>0</v>
      </c>
      <c r="BK260" s="39">
        <v>0</v>
      </c>
    </row>
    <row r="261" spans="1:63" x14ac:dyDescent="0.2">
      <c r="A261" s="30">
        <f t="shared" si="42"/>
        <v>2034</v>
      </c>
      <c r="D261" s="30">
        <f t="shared" si="43"/>
        <v>0</v>
      </c>
      <c r="E261" s="30">
        <f t="shared" si="34"/>
        <v>23</v>
      </c>
      <c r="F261" s="30">
        <f t="shared" si="35"/>
        <v>7</v>
      </c>
      <c r="G261" s="30">
        <f t="shared" si="36"/>
        <v>1</v>
      </c>
      <c r="H261" s="30">
        <f t="shared" si="37"/>
        <v>0</v>
      </c>
      <c r="I261" s="30">
        <f t="shared" si="38"/>
        <v>0</v>
      </c>
      <c r="J261" s="30">
        <f t="shared" si="39"/>
        <v>0</v>
      </c>
      <c r="K261" s="30">
        <f t="shared" si="40"/>
        <v>0</v>
      </c>
      <c r="L261" s="30">
        <f t="shared" si="41"/>
        <v>6</v>
      </c>
      <c r="M261" s="38">
        <v>49096</v>
      </c>
      <c r="N261" s="39">
        <v>0</v>
      </c>
      <c r="O261" s="39">
        <v>11.013999999999999</v>
      </c>
      <c r="P261" s="39">
        <v>0</v>
      </c>
      <c r="Q261" s="39">
        <v>3.2970000000000002</v>
      </c>
      <c r="R261" s="39">
        <v>0</v>
      </c>
      <c r="S261" s="39">
        <v>0</v>
      </c>
      <c r="T261" s="39">
        <v>0</v>
      </c>
      <c r="U261" s="39">
        <v>0</v>
      </c>
      <c r="V261" s="39">
        <v>1.224</v>
      </c>
      <c r="W261" s="39">
        <v>0</v>
      </c>
      <c r="X261" s="39">
        <v>2.0680000000000001</v>
      </c>
      <c r="Y261" s="39">
        <v>0.47699999999999998</v>
      </c>
      <c r="Z261" s="39">
        <v>0.497</v>
      </c>
      <c r="AA261" s="39">
        <v>0.80200000000000005</v>
      </c>
      <c r="AB261" s="39">
        <v>0.501</v>
      </c>
      <c r="AC261" s="39">
        <v>0.77300000000000002</v>
      </c>
      <c r="AD261" s="39">
        <v>0</v>
      </c>
      <c r="AE261" s="39">
        <v>0</v>
      </c>
      <c r="AF261" s="39">
        <v>0</v>
      </c>
      <c r="AG261" s="39">
        <v>0.34200000000000003</v>
      </c>
      <c r="AH261" s="39">
        <v>0.33100000000000002</v>
      </c>
      <c r="AI261" s="39">
        <v>0</v>
      </c>
      <c r="AJ261" s="39">
        <v>0.67200000000000004</v>
      </c>
      <c r="AK261" s="39">
        <v>0</v>
      </c>
      <c r="AL261" s="39">
        <v>0</v>
      </c>
      <c r="AM261" s="39">
        <v>4.2030000000000003</v>
      </c>
      <c r="AN261" s="39">
        <v>0.109</v>
      </c>
      <c r="AO261" s="39">
        <v>0.29699999999999999</v>
      </c>
      <c r="AP261" s="39">
        <v>0.40300000000000002</v>
      </c>
      <c r="AQ261" s="39">
        <v>0</v>
      </c>
      <c r="AR261" s="39">
        <v>0</v>
      </c>
      <c r="AS261" s="39">
        <v>0</v>
      </c>
      <c r="AT261" s="39">
        <v>0</v>
      </c>
      <c r="AU261" s="39">
        <v>6.1660000000000004</v>
      </c>
      <c r="AV261" s="39">
        <v>0</v>
      </c>
      <c r="AW261" s="39">
        <v>0.47299999999999998</v>
      </c>
      <c r="AX261" s="39">
        <v>0</v>
      </c>
      <c r="AY261" s="39">
        <v>0.39800000000000002</v>
      </c>
      <c r="AZ261" s="39">
        <v>0</v>
      </c>
      <c r="BA261" s="39">
        <v>0</v>
      </c>
      <c r="BB261" s="39">
        <v>0.53100000000000003</v>
      </c>
      <c r="BC261" s="39">
        <v>0</v>
      </c>
      <c r="BD261" s="39">
        <v>0</v>
      </c>
      <c r="BE261" s="39">
        <v>0</v>
      </c>
      <c r="BF261" s="39">
        <v>1.1180000000000001</v>
      </c>
      <c r="BG261" s="39">
        <v>0</v>
      </c>
      <c r="BH261" s="39">
        <v>0</v>
      </c>
      <c r="BI261" s="39">
        <v>0.78400000000000003</v>
      </c>
      <c r="BJ261" s="39">
        <v>0</v>
      </c>
      <c r="BK261" s="39">
        <v>0.90600000000000003</v>
      </c>
    </row>
    <row r="262" spans="1:63" x14ac:dyDescent="0.2">
      <c r="A262" s="30">
        <f t="shared" si="42"/>
        <v>2034</v>
      </c>
      <c r="D262" s="30">
        <f t="shared" si="43"/>
        <v>32</v>
      </c>
      <c r="E262" s="30">
        <f t="shared" si="34"/>
        <v>50</v>
      </c>
      <c r="F262" s="30">
        <f t="shared" si="35"/>
        <v>49</v>
      </c>
      <c r="G262" s="30">
        <f t="shared" si="36"/>
        <v>45</v>
      </c>
      <c r="H262" s="30">
        <f t="shared" si="37"/>
        <v>6</v>
      </c>
      <c r="I262" s="30">
        <f t="shared" si="38"/>
        <v>1</v>
      </c>
      <c r="J262" s="30">
        <f t="shared" si="39"/>
        <v>0</v>
      </c>
      <c r="K262" s="30">
        <f t="shared" si="40"/>
        <v>0</v>
      </c>
      <c r="L262" s="30">
        <f t="shared" si="41"/>
        <v>7</v>
      </c>
      <c r="M262" s="38">
        <v>49126</v>
      </c>
      <c r="N262" s="39">
        <v>87.323999999999998</v>
      </c>
      <c r="O262" s="39">
        <v>0.7</v>
      </c>
      <c r="P262" s="39">
        <v>44.320999999999998</v>
      </c>
      <c r="Q262" s="39">
        <v>15.2</v>
      </c>
      <c r="R262" s="39">
        <v>26.634</v>
      </c>
      <c r="S262" s="39">
        <v>27.949000000000002</v>
      </c>
      <c r="T262" s="39">
        <v>10.15</v>
      </c>
      <c r="U262" s="39">
        <v>48.744999999999997</v>
      </c>
      <c r="V262" s="39">
        <v>36.673999999999999</v>
      </c>
      <c r="W262" s="39">
        <v>19.841999999999999</v>
      </c>
      <c r="X262" s="39">
        <v>32.969000000000001</v>
      </c>
      <c r="Y262" s="39">
        <v>20.821999999999999</v>
      </c>
      <c r="Z262" s="39">
        <v>26.648</v>
      </c>
      <c r="AA262" s="39">
        <v>29.492000000000001</v>
      </c>
      <c r="AB262" s="39">
        <v>25.954999999999998</v>
      </c>
      <c r="AC262" s="39">
        <v>31.262</v>
      </c>
      <c r="AD262" s="39">
        <v>36.979999999999997</v>
      </c>
      <c r="AE262" s="39">
        <v>19.850000000000001</v>
      </c>
      <c r="AF262" s="39">
        <v>32.97</v>
      </c>
      <c r="AG262" s="39">
        <v>24.385999999999999</v>
      </c>
      <c r="AH262" s="39">
        <v>30.16</v>
      </c>
      <c r="AI262" s="39">
        <v>36.112000000000002</v>
      </c>
      <c r="AJ262" s="39">
        <v>12.456</v>
      </c>
      <c r="AK262" s="39">
        <v>50.765000000000001</v>
      </c>
      <c r="AL262" s="39">
        <v>26.032</v>
      </c>
      <c r="AM262" s="39">
        <v>31.917999999999999</v>
      </c>
      <c r="AN262" s="39">
        <v>16.678000000000001</v>
      </c>
      <c r="AO262" s="39">
        <v>46.951999999999998</v>
      </c>
      <c r="AP262" s="39">
        <v>6.2249999999999996</v>
      </c>
      <c r="AQ262" s="39">
        <v>55.24</v>
      </c>
      <c r="AR262" s="39">
        <v>18.693000000000001</v>
      </c>
      <c r="AS262" s="39">
        <v>39.753999999999998</v>
      </c>
      <c r="AT262" s="39">
        <v>51.353000000000002</v>
      </c>
      <c r="AU262" s="39">
        <v>9.5220000000000002</v>
      </c>
      <c r="AV262" s="39">
        <v>18.291</v>
      </c>
      <c r="AW262" s="39">
        <v>36.426000000000002</v>
      </c>
      <c r="AX262" s="39">
        <v>26.356999999999999</v>
      </c>
      <c r="AY262" s="39">
        <v>27.867000000000001</v>
      </c>
      <c r="AZ262" s="39">
        <v>3.14</v>
      </c>
      <c r="BA262" s="39">
        <v>68.218999999999994</v>
      </c>
      <c r="BB262" s="39">
        <v>2.758</v>
      </c>
      <c r="BC262" s="39">
        <v>104.551</v>
      </c>
      <c r="BD262" s="39">
        <v>15.036</v>
      </c>
      <c r="BE262" s="39">
        <v>44.841000000000001</v>
      </c>
      <c r="BF262" s="39">
        <v>20.62</v>
      </c>
      <c r="BG262" s="39">
        <v>34.941000000000003</v>
      </c>
      <c r="BH262" s="39">
        <v>25.722999999999999</v>
      </c>
      <c r="BI262" s="39">
        <v>29.956</v>
      </c>
      <c r="BJ262" s="39">
        <v>18.88</v>
      </c>
      <c r="BK262" s="39">
        <v>40.110999999999997</v>
      </c>
    </row>
    <row r="263" spans="1:63" x14ac:dyDescent="0.2">
      <c r="A263" s="30">
        <f t="shared" si="42"/>
        <v>2034</v>
      </c>
      <c r="D263" s="30">
        <f t="shared" si="43"/>
        <v>1</v>
      </c>
      <c r="E263" s="30">
        <f t="shared" si="34"/>
        <v>50</v>
      </c>
      <c r="F263" s="30">
        <f t="shared" si="35"/>
        <v>46</v>
      </c>
      <c r="G263" s="30">
        <f t="shared" si="36"/>
        <v>10</v>
      </c>
      <c r="H263" s="30">
        <f t="shared" si="37"/>
        <v>0</v>
      </c>
      <c r="I263" s="30">
        <f t="shared" si="38"/>
        <v>0</v>
      </c>
      <c r="J263" s="30">
        <f t="shared" si="39"/>
        <v>0</v>
      </c>
      <c r="K263" s="30">
        <f t="shared" si="40"/>
        <v>0</v>
      </c>
      <c r="L263" s="30">
        <f t="shared" si="41"/>
        <v>8</v>
      </c>
      <c r="M263" s="38">
        <v>49157</v>
      </c>
      <c r="N263" s="39">
        <v>4.8579999999999997</v>
      </c>
      <c r="O263" s="39">
        <v>4.0309999999999997</v>
      </c>
      <c r="P263" s="39">
        <v>6.609</v>
      </c>
      <c r="Q263" s="39">
        <v>3.0590000000000002</v>
      </c>
      <c r="R263" s="39">
        <v>3.9039999999999999</v>
      </c>
      <c r="S263" s="39">
        <v>3.726</v>
      </c>
      <c r="T263" s="39">
        <v>7.9249999999999998</v>
      </c>
      <c r="U263" s="39">
        <v>4.2030000000000003</v>
      </c>
      <c r="V263" s="39">
        <v>2.17</v>
      </c>
      <c r="W263" s="39">
        <v>3.121</v>
      </c>
      <c r="X263" s="39">
        <v>4.6020000000000003</v>
      </c>
      <c r="Y263" s="39">
        <v>6.6109999999999998</v>
      </c>
      <c r="Z263" s="39">
        <v>11.734999999999999</v>
      </c>
      <c r="AA263" s="39">
        <v>3.2530000000000001</v>
      </c>
      <c r="AB263" s="39">
        <v>8.6539999999999999</v>
      </c>
      <c r="AC263" s="39">
        <v>4.3780000000000001</v>
      </c>
      <c r="AD263" s="39">
        <v>4.9320000000000004</v>
      </c>
      <c r="AE263" s="39">
        <v>0.50600000000000001</v>
      </c>
      <c r="AF263" s="39">
        <v>2.1509999999999998</v>
      </c>
      <c r="AG263" s="39">
        <v>20.946999999999999</v>
      </c>
      <c r="AH263" s="39">
        <v>21.390999999999998</v>
      </c>
      <c r="AI263" s="39">
        <v>4.4980000000000002</v>
      </c>
      <c r="AJ263" s="39">
        <v>7.734</v>
      </c>
      <c r="AK263" s="39">
        <v>1.3140000000000001</v>
      </c>
      <c r="AL263" s="39">
        <v>4.7</v>
      </c>
      <c r="AM263" s="39">
        <v>2.73</v>
      </c>
      <c r="AN263" s="39">
        <v>0.68300000000000005</v>
      </c>
      <c r="AO263" s="39">
        <v>13.523</v>
      </c>
      <c r="AP263" s="39">
        <v>3.94</v>
      </c>
      <c r="AQ263" s="39">
        <v>4.0369999999999999</v>
      </c>
      <c r="AR263" s="39">
        <v>7.94</v>
      </c>
      <c r="AS263" s="39">
        <v>1.012</v>
      </c>
      <c r="AT263" s="39">
        <v>3.528</v>
      </c>
      <c r="AU263" s="39">
        <v>38.368000000000002</v>
      </c>
      <c r="AV263" s="39">
        <v>1.56</v>
      </c>
      <c r="AW263" s="39">
        <v>21.815999999999999</v>
      </c>
      <c r="AX263" s="39">
        <v>5.3630000000000004</v>
      </c>
      <c r="AY263" s="39">
        <v>4.0949999999999998</v>
      </c>
      <c r="AZ263" s="39">
        <v>17.324999999999999</v>
      </c>
      <c r="BA263" s="39">
        <v>9.0999999999999998E-2</v>
      </c>
      <c r="BB263" s="39">
        <v>4.1950000000000003</v>
      </c>
      <c r="BC263" s="39">
        <v>5.6239999999999997</v>
      </c>
      <c r="BD263" s="39">
        <v>3.089</v>
      </c>
      <c r="BE263" s="39">
        <v>17.149999999999999</v>
      </c>
      <c r="BF263" s="39">
        <v>0.86299999999999999</v>
      </c>
      <c r="BG263" s="39">
        <v>19.163</v>
      </c>
      <c r="BH263" s="39">
        <v>20.934999999999999</v>
      </c>
      <c r="BI263" s="39">
        <v>4.8650000000000002</v>
      </c>
      <c r="BJ263" s="39">
        <v>5.226</v>
      </c>
      <c r="BK263" s="39">
        <v>4.1980000000000004</v>
      </c>
    </row>
    <row r="264" spans="1:63" x14ac:dyDescent="0.2">
      <c r="A264" s="30">
        <f t="shared" si="42"/>
        <v>2034</v>
      </c>
      <c r="D264" s="30">
        <f t="shared" si="43"/>
        <v>2</v>
      </c>
      <c r="E264" s="30">
        <f t="shared" si="34"/>
        <v>50</v>
      </c>
      <c r="F264" s="30">
        <f t="shared" si="35"/>
        <v>46</v>
      </c>
      <c r="G264" s="30">
        <f t="shared" si="36"/>
        <v>21</v>
      </c>
      <c r="H264" s="30">
        <f t="shared" si="37"/>
        <v>1</v>
      </c>
      <c r="I264" s="30">
        <f t="shared" si="38"/>
        <v>0</v>
      </c>
      <c r="J264" s="30">
        <f t="shared" si="39"/>
        <v>0</v>
      </c>
      <c r="K264" s="30">
        <f t="shared" si="40"/>
        <v>0</v>
      </c>
      <c r="L264" s="30">
        <f t="shared" si="41"/>
        <v>9</v>
      </c>
      <c r="M264" s="38">
        <v>49188</v>
      </c>
      <c r="N264" s="39">
        <v>12.98</v>
      </c>
      <c r="O264" s="39">
        <v>0.39500000000000002</v>
      </c>
      <c r="P264" s="39">
        <v>2.8540000000000001</v>
      </c>
      <c r="Q264" s="39">
        <v>14.744999999999999</v>
      </c>
      <c r="R264" s="39">
        <v>13.327</v>
      </c>
      <c r="S264" s="39">
        <v>3.625</v>
      </c>
      <c r="T264" s="39">
        <v>3.157</v>
      </c>
      <c r="U264" s="39">
        <v>32.152000000000001</v>
      </c>
      <c r="V264" s="39">
        <v>13.04</v>
      </c>
      <c r="W264" s="39">
        <v>4.92</v>
      </c>
      <c r="X264" s="39">
        <v>12.561</v>
      </c>
      <c r="Y264" s="39">
        <v>1.4259999999999999</v>
      </c>
      <c r="Z264" s="39">
        <v>12.398</v>
      </c>
      <c r="AA264" s="39">
        <v>0.57899999999999996</v>
      </c>
      <c r="AB264" s="39">
        <v>15.005000000000001</v>
      </c>
      <c r="AC264" s="39">
        <v>1.488</v>
      </c>
      <c r="AD264" s="39">
        <v>24.972000000000001</v>
      </c>
      <c r="AE264" s="39">
        <v>2.2959999999999998</v>
      </c>
      <c r="AF264" s="39">
        <v>8.6760000000000002</v>
      </c>
      <c r="AG264" s="39">
        <v>2.6320000000000001</v>
      </c>
      <c r="AH264" s="39">
        <v>13.07</v>
      </c>
      <c r="AI264" s="39">
        <v>1.4450000000000001</v>
      </c>
      <c r="AJ264" s="39">
        <v>1.17</v>
      </c>
      <c r="AK264" s="39">
        <v>15.427</v>
      </c>
      <c r="AL264" s="39">
        <v>14.01</v>
      </c>
      <c r="AM264" s="39">
        <v>3.948</v>
      </c>
      <c r="AN264" s="39">
        <v>3.85</v>
      </c>
      <c r="AO264" s="39">
        <v>16.373999999999999</v>
      </c>
      <c r="AP264" s="39">
        <v>18.367000000000001</v>
      </c>
      <c r="AQ264" s="39">
        <v>1.669</v>
      </c>
      <c r="AR264" s="39">
        <v>0.182</v>
      </c>
      <c r="AS264" s="39">
        <v>12.914999999999999</v>
      </c>
      <c r="AT264" s="39">
        <v>1.5069999999999999</v>
      </c>
      <c r="AU264" s="39">
        <v>8.3550000000000004</v>
      </c>
      <c r="AV264" s="39">
        <v>2.645</v>
      </c>
      <c r="AW264" s="39">
        <v>13.255000000000001</v>
      </c>
      <c r="AX264" s="39">
        <v>14.071</v>
      </c>
      <c r="AY264" s="39">
        <v>5.5819999999999999</v>
      </c>
      <c r="AZ264" s="39">
        <v>17.260999999999999</v>
      </c>
      <c r="BA264" s="39">
        <v>5.1219999999999999</v>
      </c>
      <c r="BB264" s="39">
        <v>6.6319999999999997</v>
      </c>
      <c r="BC264" s="39">
        <v>7.9240000000000004</v>
      </c>
      <c r="BD264" s="39">
        <v>2.6720000000000002</v>
      </c>
      <c r="BE264" s="39">
        <v>11.269</v>
      </c>
      <c r="BF264" s="39">
        <v>3.238</v>
      </c>
      <c r="BG264" s="39">
        <v>2.4750000000000001</v>
      </c>
      <c r="BH264" s="39">
        <v>0.221</v>
      </c>
      <c r="BI264" s="39">
        <v>60.082000000000001</v>
      </c>
      <c r="BJ264" s="39">
        <v>19.582000000000001</v>
      </c>
      <c r="BK264" s="39">
        <v>2.4300000000000002</v>
      </c>
    </row>
    <row r="265" spans="1:63" x14ac:dyDescent="0.2">
      <c r="A265" s="30">
        <f t="shared" si="42"/>
        <v>2034</v>
      </c>
      <c r="D265" s="30">
        <f t="shared" si="43"/>
        <v>2</v>
      </c>
      <c r="E265" s="30">
        <f t="shared" si="34"/>
        <v>48</v>
      </c>
      <c r="F265" s="30">
        <f t="shared" si="35"/>
        <v>41</v>
      </c>
      <c r="G265" s="30">
        <f t="shared" si="36"/>
        <v>16</v>
      </c>
      <c r="H265" s="30">
        <f t="shared" si="37"/>
        <v>0</v>
      </c>
      <c r="I265" s="30">
        <f t="shared" si="38"/>
        <v>0</v>
      </c>
      <c r="J265" s="30">
        <f t="shared" si="39"/>
        <v>0</v>
      </c>
      <c r="K265" s="30">
        <f t="shared" si="40"/>
        <v>0</v>
      </c>
      <c r="L265" s="30">
        <f t="shared" si="41"/>
        <v>10</v>
      </c>
      <c r="M265" s="38">
        <v>49218</v>
      </c>
      <c r="N265" s="39">
        <v>17.593</v>
      </c>
      <c r="O265" s="39">
        <v>0</v>
      </c>
      <c r="P265" s="39">
        <v>4.6449999999999996</v>
      </c>
      <c r="Q265" s="39">
        <v>4.0389999999999997</v>
      </c>
      <c r="R265" s="39">
        <v>2.5619999999999998</v>
      </c>
      <c r="S265" s="39">
        <v>8.5920000000000005</v>
      </c>
      <c r="T265" s="39">
        <v>18.803000000000001</v>
      </c>
      <c r="U265" s="39">
        <v>8.7379999999999995</v>
      </c>
      <c r="V265" s="39">
        <v>5.4960000000000004</v>
      </c>
      <c r="W265" s="39">
        <v>3.4910000000000001</v>
      </c>
      <c r="X265" s="39">
        <v>14.997999999999999</v>
      </c>
      <c r="Y265" s="39">
        <v>1.006</v>
      </c>
      <c r="Z265" s="39">
        <v>0.35</v>
      </c>
      <c r="AA265" s="39">
        <v>18.344000000000001</v>
      </c>
      <c r="AB265" s="39">
        <v>4.2300000000000004</v>
      </c>
      <c r="AC265" s="39">
        <v>7.1879999999999997</v>
      </c>
      <c r="AD265" s="39">
        <v>26.234000000000002</v>
      </c>
      <c r="AE265" s="39">
        <v>7.4260000000000002</v>
      </c>
      <c r="AF265" s="39">
        <v>0.92900000000000005</v>
      </c>
      <c r="AG265" s="39">
        <v>8.359</v>
      </c>
      <c r="AH265" s="39">
        <v>0.751</v>
      </c>
      <c r="AI265" s="39">
        <v>9.3420000000000005</v>
      </c>
      <c r="AJ265" s="39">
        <v>10.932</v>
      </c>
      <c r="AK265" s="39">
        <v>2.0739999999999998</v>
      </c>
      <c r="AL265" s="39">
        <v>16.076000000000001</v>
      </c>
      <c r="AM265" s="39">
        <v>0.52600000000000002</v>
      </c>
      <c r="AN265" s="39">
        <v>23.271999999999998</v>
      </c>
      <c r="AO265" s="39">
        <v>5.3689999999999998</v>
      </c>
      <c r="AP265" s="39">
        <v>4.391</v>
      </c>
      <c r="AQ265" s="39">
        <v>2.407</v>
      </c>
      <c r="AR265" s="39">
        <v>1.55</v>
      </c>
      <c r="AS265" s="39">
        <v>9.52</v>
      </c>
      <c r="AT265" s="39">
        <v>23.891999999999999</v>
      </c>
      <c r="AU265" s="39">
        <v>0</v>
      </c>
      <c r="AV265" s="39">
        <v>0.498</v>
      </c>
      <c r="AW265" s="39">
        <v>17.763000000000002</v>
      </c>
      <c r="AX265" s="39">
        <v>10.323</v>
      </c>
      <c r="AY265" s="39">
        <v>2.2989999999999999</v>
      </c>
      <c r="AZ265" s="39">
        <v>0.88900000000000001</v>
      </c>
      <c r="BA265" s="39">
        <v>17.652999999999999</v>
      </c>
      <c r="BB265" s="39">
        <v>1.1679999999999999</v>
      </c>
      <c r="BC265" s="39">
        <v>11.154</v>
      </c>
      <c r="BD265" s="39">
        <v>10.3</v>
      </c>
      <c r="BE265" s="39">
        <v>1.9930000000000001</v>
      </c>
      <c r="BF265" s="39">
        <v>31.369</v>
      </c>
      <c r="BG265" s="39">
        <v>1.8660000000000001</v>
      </c>
      <c r="BH265" s="39">
        <v>0.29599999999999999</v>
      </c>
      <c r="BI265" s="39">
        <v>24.390999999999998</v>
      </c>
      <c r="BJ265" s="39">
        <v>2.0419999999999998</v>
      </c>
      <c r="BK265" s="39">
        <v>5.43</v>
      </c>
    </row>
    <row r="266" spans="1:63" x14ac:dyDescent="0.2">
      <c r="A266" s="30">
        <f t="shared" si="42"/>
        <v>2034</v>
      </c>
      <c r="D266" s="30">
        <f t="shared" si="43"/>
        <v>1</v>
      </c>
      <c r="E266" s="30">
        <f t="shared" si="34"/>
        <v>16</v>
      </c>
      <c r="F266" s="30">
        <f t="shared" si="35"/>
        <v>6</v>
      </c>
      <c r="G266" s="30">
        <f t="shared" si="36"/>
        <v>1</v>
      </c>
      <c r="H266" s="30">
        <f t="shared" si="37"/>
        <v>0</v>
      </c>
      <c r="I266" s="30">
        <f t="shared" si="38"/>
        <v>0</v>
      </c>
      <c r="J266" s="30">
        <f t="shared" si="39"/>
        <v>0</v>
      </c>
      <c r="K266" s="30">
        <f t="shared" si="40"/>
        <v>0</v>
      </c>
      <c r="L266" s="30">
        <f t="shared" si="41"/>
        <v>11</v>
      </c>
      <c r="M266" s="38">
        <v>49249</v>
      </c>
      <c r="N266" s="39">
        <v>0</v>
      </c>
      <c r="O266" s="39">
        <v>3.706</v>
      </c>
      <c r="P266" s="39">
        <v>0</v>
      </c>
      <c r="Q266" s="39">
        <v>0.626</v>
      </c>
      <c r="R266" s="39">
        <v>0.104</v>
      </c>
      <c r="S266" s="39">
        <v>0</v>
      </c>
      <c r="T266" s="39">
        <v>0</v>
      </c>
      <c r="U266" s="39">
        <v>0.309</v>
      </c>
      <c r="V266" s="39">
        <v>3.6960000000000002</v>
      </c>
      <c r="W266" s="39">
        <v>0</v>
      </c>
      <c r="X266" s="39">
        <v>0</v>
      </c>
      <c r="Y266" s="39">
        <v>0</v>
      </c>
      <c r="Z266" s="39">
        <v>0</v>
      </c>
      <c r="AA266" s="39">
        <v>4.3479999999999999</v>
      </c>
      <c r="AB266" s="39">
        <v>0</v>
      </c>
      <c r="AC266" s="39">
        <v>0</v>
      </c>
      <c r="AD266" s="39">
        <v>0</v>
      </c>
      <c r="AE266" s="39">
        <v>0</v>
      </c>
      <c r="AF266" s="39">
        <v>0.79400000000000004</v>
      </c>
      <c r="AG266" s="39">
        <v>0</v>
      </c>
      <c r="AH266" s="39">
        <v>0</v>
      </c>
      <c r="AI266" s="39">
        <v>0.55600000000000005</v>
      </c>
      <c r="AJ266" s="39">
        <v>0.80500000000000005</v>
      </c>
      <c r="AK266" s="39">
        <v>0</v>
      </c>
      <c r="AL266" s="39">
        <v>0</v>
      </c>
      <c r="AM266" s="39">
        <v>0</v>
      </c>
      <c r="AN266" s="39">
        <v>7.1999999999999995E-2</v>
      </c>
      <c r="AO266" s="39">
        <v>0</v>
      </c>
      <c r="AP266" s="39">
        <v>0</v>
      </c>
      <c r="AQ266" s="39">
        <v>0</v>
      </c>
      <c r="AR266" s="39">
        <v>0.248</v>
      </c>
      <c r="AS266" s="39">
        <v>0</v>
      </c>
      <c r="AT266" s="39">
        <v>0</v>
      </c>
      <c r="AU266" s="39">
        <v>0</v>
      </c>
      <c r="AV266" s="39">
        <v>0</v>
      </c>
      <c r="AW266" s="39">
        <v>0</v>
      </c>
      <c r="AX266" s="39">
        <v>0</v>
      </c>
      <c r="AY266" s="39">
        <v>0.20799999999999999</v>
      </c>
      <c r="AZ266" s="39">
        <v>0</v>
      </c>
      <c r="BA266" s="39">
        <v>1.9279999999999999</v>
      </c>
      <c r="BB266" s="39">
        <v>0</v>
      </c>
      <c r="BC266" s="39">
        <v>0</v>
      </c>
      <c r="BD266" s="39">
        <v>0.73099999999999998</v>
      </c>
      <c r="BE266" s="39">
        <v>0</v>
      </c>
      <c r="BF266" s="39">
        <v>0</v>
      </c>
      <c r="BG266" s="39">
        <v>0</v>
      </c>
      <c r="BH266" s="39">
        <v>31.434999999999999</v>
      </c>
      <c r="BI266" s="39">
        <v>0</v>
      </c>
      <c r="BJ266" s="39">
        <v>2.879</v>
      </c>
      <c r="BK266" s="39">
        <v>0</v>
      </c>
    </row>
    <row r="267" spans="1:63" x14ac:dyDescent="0.2">
      <c r="A267" s="30">
        <f t="shared" si="42"/>
        <v>2034</v>
      </c>
      <c r="D267" s="30">
        <f t="shared" si="43"/>
        <v>4</v>
      </c>
      <c r="E267" s="30">
        <f t="shared" si="34"/>
        <v>49</v>
      </c>
      <c r="F267" s="30">
        <f t="shared" si="35"/>
        <v>42</v>
      </c>
      <c r="G267" s="30">
        <f t="shared" si="36"/>
        <v>17</v>
      </c>
      <c r="H267" s="30">
        <f t="shared" si="37"/>
        <v>1</v>
      </c>
      <c r="I267" s="30">
        <f t="shared" si="38"/>
        <v>0</v>
      </c>
      <c r="J267" s="30">
        <f t="shared" si="39"/>
        <v>0</v>
      </c>
      <c r="K267" s="30">
        <f t="shared" si="40"/>
        <v>0</v>
      </c>
      <c r="L267" s="30">
        <f t="shared" si="41"/>
        <v>12</v>
      </c>
      <c r="M267" s="38">
        <v>49279</v>
      </c>
      <c r="N267" s="39">
        <v>9.3279999999999994</v>
      </c>
      <c r="O267" s="39">
        <v>3.12</v>
      </c>
      <c r="P267" s="39">
        <v>10.420999999999999</v>
      </c>
      <c r="Q267" s="39">
        <v>2.5640000000000001</v>
      </c>
      <c r="R267" s="39">
        <v>1.784</v>
      </c>
      <c r="S267" s="39">
        <v>7.56</v>
      </c>
      <c r="T267" s="39">
        <v>23.071999999999999</v>
      </c>
      <c r="U267" s="39">
        <v>0.83899999999999997</v>
      </c>
      <c r="V267" s="39">
        <v>37.155999999999999</v>
      </c>
      <c r="W267" s="39">
        <v>0.7</v>
      </c>
      <c r="X267" s="39">
        <v>23.526</v>
      </c>
      <c r="Y267" s="39">
        <v>0.70299999999999996</v>
      </c>
      <c r="Z267" s="39">
        <v>10.877000000000001</v>
      </c>
      <c r="AA267" s="39">
        <v>2.9249999999999998</v>
      </c>
      <c r="AB267" s="39">
        <v>0</v>
      </c>
      <c r="AC267" s="39">
        <v>46.082000000000001</v>
      </c>
      <c r="AD267" s="39">
        <v>6.1280000000000001</v>
      </c>
      <c r="AE267" s="39">
        <v>3.7869999999999999</v>
      </c>
      <c r="AF267" s="39">
        <v>0.19</v>
      </c>
      <c r="AG267" s="39">
        <v>22.271999999999998</v>
      </c>
      <c r="AH267" s="39">
        <v>7.9630000000000001</v>
      </c>
      <c r="AI267" s="39">
        <v>4.3639999999999999</v>
      </c>
      <c r="AJ267" s="39">
        <v>28.478000000000002</v>
      </c>
      <c r="AK267" s="39">
        <v>0.156</v>
      </c>
      <c r="AL267" s="39">
        <v>17.702000000000002</v>
      </c>
      <c r="AM267" s="39">
        <v>4.0659999999999998</v>
      </c>
      <c r="AN267" s="39">
        <v>3.75</v>
      </c>
      <c r="AO267" s="39">
        <v>9.9700000000000006</v>
      </c>
      <c r="AP267" s="39">
        <v>3.6680000000000001</v>
      </c>
      <c r="AQ267" s="39">
        <v>8.0719999999999992</v>
      </c>
      <c r="AR267" s="39">
        <v>54.917000000000002</v>
      </c>
      <c r="AS267" s="39">
        <v>0.88600000000000001</v>
      </c>
      <c r="AT267" s="39">
        <v>1.0569999999999999</v>
      </c>
      <c r="AU267" s="39">
        <v>17.992000000000001</v>
      </c>
      <c r="AV267" s="39">
        <v>2.4940000000000002</v>
      </c>
      <c r="AW267" s="39">
        <v>15.388</v>
      </c>
      <c r="AX267" s="39">
        <v>15.991</v>
      </c>
      <c r="AY267" s="39">
        <v>0.58499999999999996</v>
      </c>
      <c r="AZ267" s="39">
        <v>4.4610000000000003</v>
      </c>
      <c r="BA267" s="39">
        <v>5.266</v>
      </c>
      <c r="BB267" s="39">
        <v>15.474</v>
      </c>
      <c r="BC267" s="39">
        <v>2.1379999999999999</v>
      </c>
      <c r="BD267" s="39">
        <v>6.37</v>
      </c>
      <c r="BE267" s="39">
        <v>4.62</v>
      </c>
      <c r="BF267" s="39">
        <v>3.3159999999999998</v>
      </c>
      <c r="BG267" s="39">
        <v>10.744</v>
      </c>
      <c r="BH267" s="39">
        <v>11.532</v>
      </c>
      <c r="BI267" s="39">
        <v>3.4910000000000001</v>
      </c>
      <c r="BJ267" s="39">
        <v>3.214</v>
      </c>
      <c r="BK267" s="39">
        <v>16.387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7"/>
  <sheetViews>
    <sheetView workbookViewId="0"/>
  </sheetViews>
  <sheetFormatPr defaultRowHeight="12.75" x14ac:dyDescent="0.2"/>
  <cols>
    <col min="1" max="13" width="9.140625" style="30"/>
    <col min="14" max="14" width="9.140625" style="31"/>
    <col min="15" max="16" width="9" style="30" customWidth="1"/>
    <col min="17" max="16384" width="9.140625" style="30"/>
  </cols>
  <sheetData>
    <row r="1" spans="1:27" x14ac:dyDescent="0.2">
      <c r="A1" s="30" t="s">
        <v>58</v>
      </c>
      <c r="B1" s="30" t="s">
        <v>53</v>
      </c>
      <c r="C1" s="30" t="s">
        <v>54</v>
      </c>
      <c r="D1" s="30" t="s">
        <v>55</v>
      </c>
      <c r="O1" s="32"/>
      <c r="P1" s="33"/>
    </row>
    <row r="2" spans="1:27" x14ac:dyDescent="0.2">
      <c r="A2" s="30">
        <f>'Tbl L.29-30 Summary'!B7</f>
        <v>2015</v>
      </c>
      <c r="B2" s="34">
        <f>SUMIF($A$28:$A$267,A2,D$28:D$267)/12/50</f>
        <v>1.6666666666666666E-3</v>
      </c>
      <c r="C2" s="34">
        <f>SUM(D28/50)</f>
        <v>0</v>
      </c>
      <c r="D2" s="34">
        <f>SUM(D34/50)</f>
        <v>0</v>
      </c>
      <c r="E2" s="34"/>
      <c r="F2" s="34"/>
      <c r="G2" s="34"/>
      <c r="H2" s="34"/>
      <c r="I2" s="34"/>
      <c r="J2" s="34"/>
      <c r="K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0">
        <f>A2+1</f>
        <v>2016</v>
      </c>
      <c r="B3" s="34">
        <f t="shared" ref="B3:B21" si="0">SUMIF($A$28:$A$267,A3,D$28:D$267)/12/50</f>
        <v>2.3333333333333334E-2</v>
      </c>
      <c r="C3" s="34">
        <f>SUM(D40/50)</f>
        <v>0</v>
      </c>
      <c r="D3" s="34">
        <f>SUM(D46/50)</f>
        <v>0.24</v>
      </c>
      <c r="E3" s="34"/>
      <c r="F3" s="34"/>
      <c r="G3" s="34"/>
      <c r="H3" s="34"/>
      <c r="I3" s="34"/>
      <c r="J3" s="34"/>
      <c r="K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0">
        <f t="shared" ref="A4:A21" si="1">A3+1</f>
        <v>2017</v>
      </c>
      <c r="B4" s="34">
        <f t="shared" si="0"/>
        <v>2.6666666666666665E-2</v>
      </c>
      <c r="C4" s="34">
        <f>SUM(D52/50)</f>
        <v>0</v>
      </c>
      <c r="D4" s="34">
        <f>SUM(D58/50)</f>
        <v>0.28000000000000003</v>
      </c>
      <c r="E4" s="34"/>
      <c r="F4" s="34"/>
      <c r="G4" s="34"/>
      <c r="H4" s="34"/>
      <c r="I4" s="34"/>
      <c r="J4" s="34"/>
      <c r="K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0">
        <f t="shared" si="1"/>
        <v>2018</v>
      </c>
      <c r="B5" s="34">
        <f t="shared" si="0"/>
        <v>8.3333333333333332E-3</v>
      </c>
      <c r="C5" s="34">
        <f>SUM(D64/50)</f>
        <v>0</v>
      </c>
      <c r="D5" s="34">
        <f>SUM(D70/50)</f>
        <v>0.02</v>
      </c>
      <c r="E5" s="34"/>
      <c r="F5" s="34"/>
      <c r="G5" s="34"/>
      <c r="H5" s="34"/>
      <c r="I5" s="34"/>
      <c r="J5" s="34"/>
      <c r="K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0">
        <f t="shared" si="1"/>
        <v>2019</v>
      </c>
      <c r="B6" s="34">
        <f t="shared" si="0"/>
        <v>3.3333333333333331E-3</v>
      </c>
      <c r="C6" s="34">
        <f>SUM(D76/50)</f>
        <v>0</v>
      </c>
      <c r="D6" s="34">
        <f>SUM(D82/50)</f>
        <v>0</v>
      </c>
      <c r="E6" s="34"/>
      <c r="F6" s="34"/>
      <c r="G6" s="34"/>
      <c r="H6" s="34"/>
      <c r="I6" s="34"/>
      <c r="J6" s="34"/>
      <c r="K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0">
        <f t="shared" si="1"/>
        <v>2020</v>
      </c>
      <c r="B7" s="34">
        <f t="shared" si="0"/>
        <v>3.5000000000000003E-2</v>
      </c>
      <c r="C7" s="34">
        <f>SUM(D88/50)</f>
        <v>0.02</v>
      </c>
      <c r="D7" s="34">
        <f>SUM(D94/50)</f>
        <v>0.36</v>
      </c>
      <c r="E7" s="34"/>
      <c r="F7" s="34"/>
      <c r="G7" s="34"/>
      <c r="H7" s="34"/>
      <c r="I7" s="34"/>
      <c r="J7" s="34"/>
      <c r="K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0">
        <f t="shared" si="1"/>
        <v>2021</v>
      </c>
      <c r="B8" s="34">
        <f t="shared" si="0"/>
        <v>2.1666666666666664E-2</v>
      </c>
      <c r="C8" s="34">
        <f>SUM(D50/50)</f>
        <v>0</v>
      </c>
      <c r="D8" s="34">
        <f>SUM(D106/50)</f>
        <v>0.18</v>
      </c>
      <c r="E8" s="34"/>
      <c r="F8" s="34"/>
      <c r="G8" s="34"/>
      <c r="H8" s="34"/>
      <c r="I8" s="34"/>
      <c r="J8" s="34"/>
      <c r="K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x14ac:dyDescent="0.2">
      <c r="A9" s="30">
        <f t="shared" si="1"/>
        <v>2022</v>
      </c>
      <c r="B9" s="34">
        <f t="shared" si="0"/>
        <v>5.1666666666666666E-2</v>
      </c>
      <c r="C9" s="34">
        <f>SUM(D112/50)</f>
        <v>0</v>
      </c>
      <c r="D9" s="34">
        <f>SUM(D118/50)</f>
        <v>0.5</v>
      </c>
      <c r="E9" s="34"/>
      <c r="F9" s="34"/>
      <c r="G9" s="34"/>
      <c r="H9" s="34"/>
      <c r="I9" s="34"/>
      <c r="J9" s="34"/>
      <c r="K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">
      <c r="A10" s="30">
        <f t="shared" si="1"/>
        <v>2023</v>
      </c>
      <c r="B10" s="34">
        <f t="shared" si="0"/>
        <v>5.0000000000000001E-3</v>
      </c>
      <c r="C10" s="34">
        <f>SUM(D124/50)</f>
        <v>0</v>
      </c>
      <c r="D10" s="34">
        <f>SUM(D130/50)</f>
        <v>0.02</v>
      </c>
      <c r="E10" s="34"/>
      <c r="F10" s="34"/>
      <c r="G10" s="34"/>
      <c r="H10" s="34"/>
      <c r="I10" s="34"/>
      <c r="J10" s="34"/>
      <c r="K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30">
        <f t="shared" si="1"/>
        <v>2024</v>
      </c>
      <c r="B11" s="34">
        <f t="shared" si="0"/>
        <v>3.3333333333333331E-3</v>
      </c>
      <c r="C11" s="34">
        <f>SUM(D136/50)</f>
        <v>0</v>
      </c>
      <c r="D11" s="34">
        <f>SUM(D142/50)</f>
        <v>0</v>
      </c>
      <c r="E11" s="34"/>
      <c r="F11" s="34"/>
      <c r="G11" s="34"/>
      <c r="H11" s="34"/>
      <c r="I11" s="34"/>
      <c r="J11" s="34"/>
      <c r="K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">
      <c r="A12" s="30">
        <f t="shared" si="1"/>
        <v>2025</v>
      </c>
      <c r="B12" s="34">
        <f t="shared" si="0"/>
        <v>1.4999999999999999E-2</v>
      </c>
      <c r="C12" s="34">
        <f>SUM(D148/50)</f>
        <v>0</v>
      </c>
      <c r="D12" s="34">
        <f>SUM(D154/50)</f>
        <v>0.12</v>
      </c>
      <c r="E12" s="34"/>
      <c r="F12" s="34"/>
      <c r="G12" s="34"/>
      <c r="H12" s="34"/>
      <c r="I12" s="34"/>
      <c r="J12" s="34"/>
      <c r="K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">
      <c r="A13" s="30">
        <f t="shared" si="1"/>
        <v>2026</v>
      </c>
      <c r="B13" s="34">
        <f t="shared" si="0"/>
        <v>6.6666666666666662E-3</v>
      </c>
      <c r="C13" s="34">
        <f>SUM(D160/50)</f>
        <v>0</v>
      </c>
      <c r="D13" s="34">
        <f>SUM(D166/50)</f>
        <v>0.06</v>
      </c>
      <c r="E13" s="34"/>
      <c r="F13" s="34"/>
      <c r="G13" s="34"/>
      <c r="H13" s="34"/>
      <c r="I13" s="34"/>
      <c r="J13" s="34"/>
      <c r="K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">
      <c r="A14" s="30">
        <f t="shared" si="1"/>
        <v>2027</v>
      </c>
      <c r="B14" s="34">
        <f t="shared" si="0"/>
        <v>1.1666666666666667E-2</v>
      </c>
      <c r="C14" s="34">
        <f>SUM(D172/50)</f>
        <v>0</v>
      </c>
      <c r="D14" s="34">
        <f>SUM(D178/50)</f>
        <v>0.08</v>
      </c>
      <c r="E14" s="34"/>
      <c r="F14" s="34"/>
      <c r="G14" s="34"/>
      <c r="H14" s="34"/>
      <c r="I14" s="34"/>
      <c r="J14" s="34"/>
      <c r="K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">
      <c r="A15" s="30">
        <f t="shared" si="1"/>
        <v>2028</v>
      </c>
      <c r="B15" s="34">
        <f t="shared" si="0"/>
        <v>6.6666666666666662E-3</v>
      </c>
      <c r="C15" s="34">
        <f>SUM(D184/50)</f>
        <v>0</v>
      </c>
      <c r="D15" s="34">
        <f>SUM(D190/50)</f>
        <v>0.02</v>
      </c>
      <c r="E15" s="34"/>
      <c r="F15" s="34"/>
      <c r="G15" s="34"/>
      <c r="H15" s="34"/>
      <c r="I15" s="34"/>
      <c r="J15" s="34"/>
      <c r="K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">
      <c r="A16" s="30">
        <f t="shared" si="1"/>
        <v>2029</v>
      </c>
      <c r="B16" s="34">
        <f t="shared" si="0"/>
        <v>6.6666666666666662E-3</v>
      </c>
      <c r="C16" s="34">
        <f>SUM(D196/50)</f>
        <v>0</v>
      </c>
      <c r="D16" s="34">
        <f>SUM(D202/50)</f>
        <v>0.02</v>
      </c>
      <c r="E16" s="34"/>
      <c r="F16" s="34"/>
      <c r="G16" s="34"/>
      <c r="H16" s="34"/>
      <c r="I16" s="34"/>
      <c r="J16" s="34"/>
      <c r="K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63" x14ac:dyDescent="0.2">
      <c r="A17" s="30">
        <f t="shared" si="1"/>
        <v>2030</v>
      </c>
      <c r="B17" s="34">
        <f t="shared" si="0"/>
        <v>0.01</v>
      </c>
      <c r="C17" s="34">
        <f>SUM(D208/50)</f>
        <v>0</v>
      </c>
      <c r="D17" s="34">
        <f>SUM(D214/50)</f>
        <v>0.02</v>
      </c>
      <c r="E17" s="34"/>
      <c r="F17" s="34"/>
      <c r="G17" s="34"/>
      <c r="H17" s="34"/>
      <c r="I17" s="34"/>
      <c r="J17" s="34"/>
      <c r="K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63" x14ac:dyDescent="0.2">
      <c r="A18" s="30">
        <f t="shared" si="1"/>
        <v>2031</v>
      </c>
      <c r="B18" s="34">
        <f t="shared" si="0"/>
        <v>1.6666666666666666E-2</v>
      </c>
      <c r="C18" s="34">
        <f>SUM(D220/50)</f>
        <v>0</v>
      </c>
      <c r="D18" s="34">
        <f>SUM(D226/50)</f>
        <v>0.06</v>
      </c>
      <c r="E18" s="34"/>
      <c r="F18" s="34"/>
      <c r="G18" s="34"/>
      <c r="H18" s="34"/>
      <c r="I18" s="34"/>
      <c r="J18" s="34"/>
      <c r="K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63" x14ac:dyDescent="0.2">
      <c r="A19" s="30">
        <f t="shared" si="1"/>
        <v>2032</v>
      </c>
      <c r="B19" s="34">
        <f t="shared" si="0"/>
        <v>1.3333333333333332E-2</v>
      </c>
      <c r="C19" s="34">
        <f>SUM(D232/50)</f>
        <v>0</v>
      </c>
      <c r="D19" s="34">
        <f>SUM(D238/50)</f>
        <v>0.06</v>
      </c>
      <c r="E19" s="34"/>
      <c r="F19" s="34"/>
      <c r="G19" s="34"/>
      <c r="H19" s="34"/>
      <c r="I19" s="34"/>
      <c r="J19" s="34"/>
      <c r="K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63" x14ac:dyDescent="0.2">
      <c r="A20" s="30">
        <f t="shared" si="1"/>
        <v>2033</v>
      </c>
      <c r="B20" s="34">
        <f t="shared" si="0"/>
        <v>0.04</v>
      </c>
      <c r="C20" s="34">
        <f>SUM(D244/50)</f>
        <v>0.06</v>
      </c>
      <c r="D20" s="34">
        <f>SUM(D250/50)</f>
        <v>0.24</v>
      </c>
      <c r="E20" s="34"/>
      <c r="F20" s="34"/>
      <c r="G20" s="34"/>
      <c r="H20" s="34"/>
      <c r="I20" s="34"/>
      <c r="J20" s="34"/>
      <c r="K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63" x14ac:dyDescent="0.2">
      <c r="A21" s="30">
        <f t="shared" si="1"/>
        <v>2034</v>
      </c>
      <c r="B21" s="34">
        <f t="shared" si="0"/>
        <v>3.5000000000000003E-2</v>
      </c>
      <c r="C21" s="34">
        <f>SUM(D256/50)</f>
        <v>0.04</v>
      </c>
      <c r="D21" s="34">
        <f>SUM(D262/50)</f>
        <v>0.16</v>
      </c>
      <c r="E21" s="34"/>
      <c r="F21" s="34"/>
      <c r="G21" s="34"/>
      <c r="H21" s="34"/>
      <c r="I21" s="34"/>
      <c r="J21" s="34"/>
      <c r="K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63" x14ac:dyDescent="0.2">
      <c r="A22" s="32" t="s">
        <v>78</v>
      </c>
      <c r="B22" s="34">
        <f>SUM(D28:D147)/10/12/50</f>
        <v>1.8000000000000002E-2</v>
      </c>
      <c r="C22" s="34">
        <f>SUMIF(L28:L147,"=1",D28:D147)/50/10</f>
        <v>4.0000000000000001E-3</v>
      </c>
      <c r="D22" s="34">
        <f>SUMIF($L28:$L147,"=7",D28:D147)/50/10</f>
        <v>0.16</v>
      </c>
      <c r="E22" s="34">
        <f>SUMIF($L28:$L147,"=7",E28:E147)/50/10</f>
        <v>1</v>
      </c>
      <c r="F22" s="34">
        <f t="shared" ref="F22:K22" si="2">SUMIF($L28:$L147,"=7",F28:F147)/50/10</f>
        <v>0.98199999999999998</v>
      </c>
      <c r="G22" s="34">
        <f t="shared" si="2"/>
        <v>0.438</v>
      </c>
      <c r="H22" s="34">
        <f t="shared" si="2"/>
        <v>0.01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63" x14ac:dyDescent="0.2">
      <c r="A23" s="30" t="s">
        <v>56</v>
      </c>
      <c r="B23" s="34">
        <f>SUM(D28:D267)/20/12/50</f>
        <v>1.7083333333333332E-2</v>
      </c>
      <c r="C23" s="34">
        <f>SUMIF(L28:L267,"=1",D28:D267)/50/20</f>
        <v>7.000000000000001E-3</v>
      </c>
      <c r="D23" s="34">
        <f>SUMIF($L28:$L267,"=7",D28:D267)/50/20</f>
        <v>0.122</v>
      </c>
      <c r="E23" s="34">
        <f>SUMIF($L28:$L267,"=7",E28:E267)/50/20</f>
        <v>1</v>
      </c>
      <c r="F23" s="34">
        <f t="shared" ref="F23:K23" si="3">SUMIF($L28:$L267,"=7",F28:F267)/50/20</f>
        <v>0.97799999999999998</v>
      </c>
      <c r="G23" s="34">
        <f t="shared" si="3"/>
        <v>0.39500000000000002</v>
      </c>
      <c r="H23" s="34">
        <f t="shared" si="3"/>
        <v>2.4E-2</v>
      </c>
      <c r="I23" s="34">
        <f t="shared" si="3"/>
        <v>8.9999999999999993E-3</v>
      </c>
      <c r="J23" s="34">
        <f t="shared" si="3"/>
        <v>0</v>
      </c>
      <c r="K23" s="34">
        <f t="shared" si="3"/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6" spans="1:63" x14ac:dyDescent="0.2">
      <c r="D26" s="30" t="s">
        <v>58</v>
      </c>
      <c r="E26" s="30" t="s">
        <v>59</v>
      </c>
      <c r="F26" s="30" t="s">
        <v>60</v>
      </c>
      <c r="G26" s="30" t="s">
        <v>61</v>
      </c>
      <c r="H26" s="30" t="s">
        <v>62</v>
      </c>
      <c r="I26" s="30" t="s">
        <v>63</v>
      </c>
      <c r="J26" s="30" t="s">
        <v>64</v>
      </c>
      <c r="K26" s="30" t="s">
        <v>65</v>
      </c>
    </row>
    <row r="27" spans="1:63" ht="25.5" x14ac:dyDescent="0.2">
      <c r="D27" s="30" t="s">
        <v>52</v>
      </c>
      <c r="E27" s="30" t="s">
        <v>52</v>
      </c>
      <c r="F27" s="30" t="s">
        <v>52</v>
      </c>
      <c r="G27" s="30" t="s">
        <v>52</v>
      </c>
      <c r="H27" s="30" t="s">
        <v>52</v>
      </c>
      <c r="I27" s="30" t="s">
        <v>52</v>
      </c>
      <c r="J27" s="30" t="s">
        <v>52</v>
      </c>
      <c r="K27" s="30" t="s">
        <v>52</v>
      </c>
      <c r="L27" s="30" t="s">
        <v>51</v>
      </c>
      <c r="M27" s="35" t="s">
        <v>0</v>
      </c>
      <c r="N27" s="36" t="s">
        <v>1</v>
      </c>
      <c r="O27" s="37" t="s">
        <v>2</v>
      </c>
      <c r="P27" s="37" t="s">
        <v>3</v>
      </c>
      <c r="Q27" s="37" t="s">
        <v>4</v>
      </c>
      <c r="R27" s="37" t="s">
        <v>5</v>
      </c>
      <c r="S27" s="37" t="s">
        <v>6</v>
      </c>
      <c r="T27" s="37" t="s">
        <v>7</v>
      </c>
      <c r="U27" s="37" t="s">
        <v>8</v>
      </c>
      <c r="V27" s="37" t="s">
        <v>9</v>
      </c>
      <c r="W27" s="37" t="s">
        <v>10</v>
      </c>
      <c r="X27" s="37" t="s">
        <v>11</v>
      </c>
      <c r="Y27" s="37" t="s">
        <v>12</v>
      </c>
      <c r="Z27" s="37" t="s">
        <v>13</v>
      </c>
      <c r="AA27" s="37" t="s">
        <v>14</v>
      </c>
      <c r="AB27" s="37" t="s">
        <v>15</v>
      </c>
      <c r="AC27" s="37" t="s">
        <v>16</v>
      </c>
      <c r="AD27" s="37" t="s">
        <v>17</v>
      </c>
      <c r="AE27" s="37" t="s">
        <v>18</v>
      </c>
      <c r="AF27" s="37" t="s">
        <v>19</v>
      </c>
      <c r="AG27" s="37" t="s">
        <v>20</v>
      </c>
      <c r="AH27" s="37" t="s">
        <v>21</v>
      </c>
      <c r="AI27" s="37" t="s">
        <v>22</v>
      </c>
      <c r="AJ27" s="37" t="s">
        <v>23</v>
      </c>
      <c r="AK27" s="37" t="s">
        <v>24</v>
      </c>
      <c r="AL27" s="37" t="s">
        <v>25</v>
      </c>
      <c r="AM27" s="37" t="s">
        <v>26</v>
      </c>
      <c r="AN27" s="37" t="s">
        <v>27</v>
      </c>
      <c r="AO27" s="37" t="s">
        <v>28</v>
      </c>
      <c r="AP27" s="37" t="s">
        <v>29</v>
      </c>
      <c r="AQ27" s="37" t="s">
        <v>30</v>
      </c>
      <c r="AR27" s="37" t="s">
        <v>31</v>
      </c>
      <c r="AS27" s="37" t="s">
        <v>32</v>
      </c>
      <c r="AT27" s="37" t="s">
        <v>33</v>
      </c>
      <c r="AU27" s="37" t="s">
        <v>34</v>
      </c>
      <c r="AV27" s="37" t="s">
        <v>35</v>
      </c>
      <c r="AW27" s="37" t="s">
        <v>36</v>
      </c>
      <c r="AX27" s="37" t="s">
        <v>37</v>
      </c>
      <c r="AY27" s="37" t="s">
        <v>38</v>
      </c>
      <c r="AZ27" s="37" t="s">
        <v>39</v>
      </c>
      <c r="BA27" s="37" t="s">
        <v>40</v>
      </c>
      <c r="BB27" s="37" t="s">
        <v>41</v>
      </c>
      <c r="BC27" s="37" t="s">
        <v>42</v>
      </c>
      <c r="BD27" s="37" t="s">
        <v>43</v>
      </c>
      <c r="BE27" s="37" t="s">
        <v>44</v>
      </c>
      <c r="BF27" s="37" t="s">
        <v>45</v>
      </c>
      <c r="BG27" s="37" t="s">
        <v>46</v>
      </c>
      <c r="BH27" s="37" t="s">
        <v>47</v>
      </c>
      <c r="BI27" s="37" t="s">
        <v>48</v>
      </c>
      <c r="BJ27" s="37" t="s">
        <v>49</v>
      </c>
      <c r="BK27" s="37" t="s">
        <v>50</v>
      </c>
    </row>
    <row r="28" spans="1:63" x14ac:dyDescent="0.2">
      <c r="A28" s="30">
        <f>YEAR(M28)</f>
        <v>2015</v>
      </c>
      <c r="D28" s="30">
        <f>COUNTIF($N28:$BK28,"&gt;25")</f>
        <v>0</v>
      </c>
      <c r="E28" s="30">
        <f t="shared" ref="E28:E91" si="4">COUNTIF($N28:$BK28,"&gt;0")</f>
        <v>1</v>
      </c>
      <c r="F28" s="30">
        <f t="shared" ref="F28:F91" si="5">COUNTIF($N28:$BK28,"&gt;1")</f>
        <v>1</v>
      </c>
      <c r="G28" s="30">
        <f t="shared" ref="G28:G91" si="6">COUNTIF($N28:$BK28,"&gt;10")</f>
        <v>0</v>
      </c>
      <c r="H28" s="30">
        <f t="shared" ref="H28:H91" si="7">COUNTIF($N28:$BK28,"&gt;50")</f>
        <v>0</v>
      </c>
      <c r="I28" s="30">
        <f t="shared" ref="I28:I91" si="8">COUNTIF($N28:$BK28,"&gt;100")</f>
        <v>0</v>
      </c>
      <c r="J28" s="30">
        <f t="shared" ref="J28:J91" si="9">COUNTIF($N28:$BK28,"&gt;500")</f>
        <v>0</v>
      </c>
      <c r="K28" s="30">
        <f t="shared" ref="K28:K91" si="10">COUNTIF($N28:$BK28,"&gt;1000")</f>
        <v>0</v>
      </c>
      <c r="L28" s="30">
        <f t="shared" ref="L28:L91" si="11">MONTH(M28)</f>
        <v>1</v>
      </c>
      <c r="M28" s="38">
        <v>42005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1.2330000000000001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</row>
    <row r="29" spans="1:63" x14ac:dyDescent="0.2">
      <c r="A29" s="30">
        <f t="shared" ref="A29:A92" si="12">YEAR(M29)</f>
        <v>2015</v>
      </c>
      <c r="D29" s="30">
        <f t="shared" ref="D29:D92" si="13">COUNTIF(N29:BK29,"&gt;25")</f>
        <v>0</v>
      </c>
      <c r="E29" s="30">
        <f t="shared" si="4"/>
        <v>0</v>
      </c>
      <c r="F29" s="30">
        <f t="shared" si="5"/>
        <v>0</v>
      </c>
      <c r="G29" s="30">
        <f t="shared" si="6"/>
        <v>0</v>
      </c>
      <c r="H29" s="30">
        <f t="shared" si="7"/>
        <v>0</v>
      </c>
      <c r="I29" s="30">
        <f t="shared" si="8"/>
        <v>0</v>
      </c>
      <c r="J29" s="30">
        <f t="shared" si="9"/>
        <v>0</v>
      </c>
      <c r="K29" s="30">
        <f t="shared" si="10"/>
        <v>0</v>
      </c>
      <c r="L29" s="30">
        <f t="shared" si="11"/>
        <v>2</v>
      </c>
      <c r="M29" s="38">
        <v>42036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</row>
    <row r="30" spans="1:63" x14ac:dyDescent="0.2">
      <c r="A30" s="30">
        <f t="shared" si="12"/>
        <v>2015</v>
      </c>
      <c r="D30" s="30">
        <f t="shared" si="13"/>
        <v>0</v>
      </c>
      <c r="E30" s="30">
        <f t="shared" si="4"/>
        <v>1</v>
      </c>
      <c r="F30" s="30">
        <f t="shared" si="5"/>
        <v>1</v>
      </c>
      <c r="G30" s="30">
        <f t="shared" si="6"/>
        <v>0</v>
      </c>
      <c r="H30" s="30">
        <f t="shared" si="7"/>
        <v>0</v>
      </c>
      <c r="I30" s="30">
        <f t="shared" si="8"/>
        <v>0</v>
      </c>
      <c r="J30" s="30">
        <f t="shared" si="9"/>
        <v>0</v>
      </c>
      <c r="K30" s="30">
        <f t="shared" si="10"/>
        <v>0</v>
      </c>
      <c r="L30" s="30">
        <f t="shared" si="11"/>
        <v>3</v>
      </c>
      <c r="M30" s="38">
        <v>42064</v>
      </c>
      <c r="N30" s="39">
        <v>0</v>
      </c>
      <c r="O30" s="39">
        <v>0</v>
      </c>
      <c r="P30" s="39">
        <v>1.466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</row>
    <row r="31" spans="1:63" x14ac:dyDescent="0.2">
      <c r="A31" s="30">
        <f t="shared" si="12"/>
        <v>2015</v>
      </c>
      <c r="D31" s="30">
        <f t="shared" si="13"/>
        <v>0</v>
      </c>
      <c r="E31" s="30">
        <f t="shared" si="4"/>
        <v>0</v>
      </c>
      <c r="F31" s="30">
        <f t="shared" si="5"/>
        <v>0</v>
      </c>
      <c r="G31" s="30">
        <f t="shared" si="6"/>
        <v>0</v>
      </c>
      <c r="H31" s="30">
        <f t="shared" si="7"/>
        <v>0</v>
      </c>
      <c r="I31" s="30">
        <f t="shared" si="8"/>
        <v>0</v>
      </c>
      <c r="J31" s="30">
        <f t="shared" si="9"/>
        <v>0</v>
      </c>
      <c r="K31" s="30">
        <f t="shared" si="10"/>
        <v>0</v>
      </c>
      <c r="L31" s="30">
        <f t="shared" si="11"/>
        <v>4</v>
      </c>
      <c r="M31" s="38">
        <v>42095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</row>
    <row r="32" spans="1:63" x14ac:dyDescent="0.2">
      <c r="A32" s="30">
        <f t="shared" si="12"/>
        <v>2015</v>
      </c>
      <c r="D32" s="30">
        <f t="shared" si="13"/>
        <v>0</v>
      </c>
      <c r="E32" s="30">
        <f t="shared" si="4"/>
        <v>1</v>
      </c>
      <c r="F32" s="30">
        <f t="shared" si="5"/>
        <v>0</v>
      </c>
      <c r="G32" s="30">
        <f t="shared" si="6"/>
        <v>0</v>
      </c>
      <c r="H32" s="30">
        <f t="shared" si="7"/>
        <v>0</v>
      </c>
      <c r="I32" s="30">
        <f t="shared" si="8"/>
        <v>0</v>
      </c>
      <c r="J32" s="30">
        <f t="shared" si="9"/>
        <v>0</v>
      </c>
      <c r="K32" s="30">
        <f t="shared" si="10"/>
        <v>0</v>
      </c>
      <c r="L32" s="30">
        <f t="shared" si="11"/>
        <v>5</v>
      </c>
      <c r="M32" s="38">
        <v>42125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3.0000000000000001E-3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</row>
    <row r="33" spans="1:63" x14ac:dyDescent="0.2">
      <c r="A33" s="30">
        <f t="shared" si="12"/>
        <v>2015</v>
      </c>
      <c r="D33" s="30">
        <f t="shared" si="13"/>
        <v>0</v>
      </c>
      <c r="E33" s="30">
        <f t="shared" si="4"/>
        <v>16</v>
      </c>
      <c r="F33" s="30">
        <f t="shared" si="5"/>
        <v>9</v>
      </c>
      <c r="G33" s="30">
        <f t="shared" si="6"/>
        <v>0</v>
      </c>
      <c r="H33" s="30">
        <f t="shared" si="7"/>
        <v>0</v>
      </c>
      <c r="I33" s="30">
        <f t="shared" si="8"/>
        <v>0</v>
      </c>
      <c r="J33" s="30">
        <f t="shared" si="9"/>
        <v>0</v>
      </c>
      <c r="K33" s="30">
        <f t="shared" si="10"/>
        <v>0</v>
      </c>
      <c r="L33" s="30">
        <f t="shared" si="11"/>
        <v>6</v>
      </c>
      <c r="M33" s="38">
        <v>42156</v>
      </c>
      <c r="N33" s="39">
        <v>0</v>
      </c>
      <c r="O33" s="39">
        <v>1.222</v>
      </c>
      <c r="P33" s="39">
        <v>0</v>
      </c>
      <c r="Q33" s="39">
        <v>0</v>
      </c>
      <c r="R33" s="39">
        <v>0</v>
      </c>
      <c r="S33" s="39">
        <v>1.88</v>
      </c>
      <c r="T33" s="39">
        <v>1.1879999999999999</v>
      </c>
      <c r="U33" s="39">
        <v>0</v>
      </c>
      <c r="V33" s="39">
        <v>1.5860000000000001</v>
      </c>
      <c r="W33" s="39">
        <v>0</v>
      </c>
      <c r="X33" s="39">
        <v>0</v>
      </c>
      <c r="Y33" s="39">
        <v>1.0029999999999999</v>
      </c>
      <c r="Z33" s="39">
        <v>0</v>
      </c>
      <c r="AA33" s="39">
        <v>0</v>
      </c>
      <c r="AB33" s="39">
        <v>1.4610000000000001</v>
      </c>
      <c r="AC33" s="39">
        <v>0</v>
      </c>
      <c r="AD33" s="39">
        <v>0.24399999999999999</v>
      </c>
      <c r="AE33" s="39">
        <v>0</v>
      </c>
      <c r="AF33" s="39">
        <v>0.44800000000000001</v>
      </c>
      <c r="AG33" s="39">
        <v>0</v>
      </c>
      <c r="AH33" s="39">
        <v>0</v>
      </c>
      <c r="AI33" s="39">
        <v>2.8319999999999999</v>
      </c>
      <c r="AJ33" s="39">
        <v>0</v>
      </c>
      <c r="AK33" s="39">
        <v>0</v>
      </c>
      <c r="AL33" s="39">
        <v>0</v>
      </c>
      <c r="AM33" s="39">
        <v>4.0880000000000001</v>
      </c>
      <c r="AN33" s="39">
        <v>0</v>
      </c>
      <c r="AO33" s="39">
        <v>6.8000000000000005E-2</v>
      </c>
      <c r="AP33" s="39">
        <v>0.95899999999999996</v>
      </c>
      <c r="AQ33" s="39">
        <v>0</v>
      </c>
      <c r="AR33" s="39">
        <v>0.85599999999999998</v>
      </c>
      <c r="AS33" s="39">
        <v>0</v>
      </c>
      <c r="AT33" s="39">
        <v>3.2000000000000001E-2</v>
      </c>
      <c r="AU33" s="39">
        <v>1.208</v>
      </c>
      <c r="AV33" s="39">
        <v>0</v>
      </c>
      <c r="AW33" s="39">
        <v>0</v>
      </c>
      <c r="AX33" s="39">
        <v>0</v>
      </c>
      <c r="AY33" s="39">
        <v>0</v>
      </c>
      <c r="AZ33" s="39">
        <v>0.29099999999999998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</row>
    <row r="34" spans="1:63" x14ac:dyDescent="0.2">
      <c r="A34" s="30">
        <f t="shared" si="12"/>
        <v>2015</v>
      </c>
      <c r="D34" s="30">
        <f t="shared" si="13"/>
        <v>0</v>
      </c>
      <c r="E34" s="30">
        <f t="shared" si="4"/>
        <v>50</v>
      </c>
      <c r="F34" s="30">
        <f t="shared" si="5"/>
        <v>50</v>
      </c>
      <c r="G34" s="30">
        <f t="shared" si="6"/>
        <v>6</v>
      </c>
      <c r="H34" s="30">
        <f t="shared" si="7"/>
        <v>0</v>
      </c>
      <c r="I34" s="30">
        <f t="shared" si="8"/>
        <v>0</v>
      </c>
      <c r="J34" s="30">
        <f t="shared" si="9"/>
        <v>0</v>
      </c>
      <c r="K34" s="30">
        <f t="shared" si="10"/>
        <v>0</v>
      </c>
      <c r="L34" s="30">
        <f t="shared" si="11"/>
        <v>7</v>
      </c>
      <c r="M34" s="38">
        <v>42186</v>
      </c>
      <c r="N34" s="39">
        <v>4.55</v>
      </c>
      <c r="O34" s="39">
        <v>5.274</v>
      </c>
      <c r="P34" s="39">
        <v>2.9649999999999999</v>
      </c>
      <c r="Q34" s="39">
        <v>6.8819999999999997</v>
      </c>
      <c r="R34" s="39">
        <v>7.3680000000000003</v>
      </c>
      <c r="S34" s="39">
        <v>5.4809999999999999</v>
      </c>
      <c r="T34" s="39">
        <v>6.3879999999999999</v>
      </c>
      <c r="U34" s="39">
        <v>4.835</v>
      </c>
      <c r="V34" s="39">
        <v>4.2839999999999998</v>
      </c>
      <c r="W34" s="39">
        <v>9.0649999999999995</v>
      </c>
      <c r="X34" s="39">
        <v>4.7910000000000004</v>
      </c>
      <c r="Y34" s="39">
        <v>8.08</v>
      </c>
      <c r="Z34" s="39">
        <v>3.66</v>
      </c>
      <c r="AA34" s="39">
        <v>9.6419999999999995</v>
      </c>
      <c r="AB34" s="39">
        <v>5.3979999999999997</v>
      </c>
      <c r="AC34" s="39">
        <v>6.1580000000000004</v>
      </c>
      <c r="AD34" s="39">
        <v>7.3019999999999996</v>
      </c>
      <c r="AE34" s="39">
        <v>3.8260000000000001</v>
      </c>
      <c r="AF34" s="39">
        <v>4.8639999999999999</v>
      </c>
      <c r="AG34" s="39">
        <v>12.099</v>
      </c>
      <c r="AH34" s="39">
        <v>9.6470000000000002</v>
      </c>
      <c r="AI34" s="39">
        <v>4.5460000000000003</v>
      </c>
      <c r="AJ34" s="39">
        <v>3.29</v>
      </c>
      <c r="AK34" s="39">
        <v>12.170999999999999</v>
      </c>
      <c r="AL34" s="39">
        <v>10.353</v>
      </c>
      <c r="AM34" s="39">
        <v>4.0750000000000002</v>
      </c>
      <c r="AN34" s="39">
        <v>11.481</v>
      </c>
      <c r="AO34" s="39">
        <v>4.8490000000000002</v>
      </c>
      <c r="AP34" s="39">
        <v>5.6749999999999998</v>
      </c>
      <c r="AQ34" s="39">
        <v>4.6879999999999997</v>
      </c>
      <c r="AR34" s="39">
        <v>7.2050000000000001</v>
      </c>
      <c r="AS34" s="39">
        <v>7.38</v>
      </c>
      <c r="AT34" s="39">
        <v>6.92</v>
      </c>
      <c r="AU34" s="39">
        <v>4.9960000000000004</v>
      </c>
      <c r="AV34" s="39">
        <v>2.82</v>
      </c>
      <c r="AW34" s="39">
        <v>7.9089999999999998</v>
      </c>
      <c r="AX34" s="39">
        <v>6.19</v>
      </c>
      <c r="AY34" s="39">
        <v>4.4409999999999998</v>
      </c>
      <c r="AZ34" s="39">
        <v>14.772</v>
      </c>
      <c r="BA34" s="39">
        <v>3.3530000000000002</v>
      </c>
      <c r="BB34" s="39">
        <v>3.843</v>
      </c>
      <c r="BC34" s="39">
        <v>6.0359999999999996</v>
      </c>
      <c r="BD34" s="39">
        <v>6.9580000000000002</v>
      </c>
      <c r="BE34" s="39">
        <v>7.7160000000000002</v>
      </c>
      <c r="BF34" s="39">
        <v>3.04</v>
      </c>
      <c r="BG34" s="39">
        <v>9.6460000000000008</v>
      </c>
      <c r="BH34" s="39">
        <v>8.5079999999999991</v>
      </c>
      <c r="BI34" s="39">
        <v>3.8650000000000002</v>
      </c>
      <c r="BJ34" s="39">
        <v>11.311</v>
      </c>
      <c r="BK34" s="39">
        <v>6.2910000000000004</v>
      </c>
    </row>
    <row r="35" spans="1:63" x14ac:dyDescent="0.2">
      <c r="A35" s="30">
        <f t="shared" si="12"/>
        <v>2015</v>
      </c>
      <c r="D35" s="30">
        <f t="shared" si="13"/>
        <v>0</v>
      </c>
      <c r="E35" s="30">
        <f t="shared" si="4"/>
        <v>49</v>
      </c>
      <c r="F35" s="30">
        <f t="shared" si="5"/>
        <v>44</v>
      </c>
      <c r="G35" s="30">
        <f t="shared" si="6"/>
        <v>3</v>
      </c>
      <c r="H35" s="30">
        <f t="shared" si="7"/>
        <v>0</v>
      </c>
      <c r="I35" s="30">
        <f t="shared" si="8"/>
        <v>0</v>
      </c>
      <c r="J35" s="30">
        <f t="shared" si="9"/>
        <v>0</v>
      </c>
      <c r="K35" s="30">
        <f t="shared" si="10"/>
        <v>0</v>
      </c>
      <c r="L35" s="30">
        <f t="shared" si="11"/>
        <v>8</v>
      </c>
      <c r="M35" s="38">
        <v>42217</v>
      </c>
      <c r="N35" s="39">
        <v>1.833</v>
      </c>
      <c r="O35" s="39">
        <v>9.141</v>
      </c>
      <c r="P35" s="39">
        <v>4.0949999999999998</v>
      </c>
      <c r="Q35" s="39">
        <v>1.7949999999999999</v>
      </c>
      <c r="R35" s="39">
        <v>0.96299999999999997</v>
      </c>
      <c r="S35" s="39">
        <v>8.9169999999999998</v>
      </c>
      <c r="T35" s="39">
        <v>1.248</v>
      </c>
      <c r="U35" s="39">
        <v>7.9000000000000001E-2</v>
      </c>
      <c r="V35" s="39">
        <v>3.0009999999999999</v>
      </c>
      <c r="W35" s="39">
        <v>5.4</v>
      </c>
      <c r="X35" s="39">
        <v>1.403</v>
      </c>
      <c r="Y35" s="39">
        <v>4.1180000000000003</v>
      </c>
      <c r="Z35" s="39">
        <v>1.883</v>
      </c>
      <c r="AA35" s="39">
        <v>2.1669999999999998</v>
      </c>
      <c r="AB35" s="39">
        <v>1.4750000000000001</v>
      </c>
      <c r="AC35" s="39">
        <v>2.6859999999999999</v>
      </c>
      <c r="AD35" s="39">
        <v>1.5329999999999999</v>
      </c>
      <c r="AE35" s="39">
        <v>5.508</v>
      </c>
      <c r="AF35" s="39">
        <v>2.0870000000000002</v>
      </c>
      <c r="AG35" s="39">
        <v>2.169</v>
      </c>
      <c r="AH35" s="39">
        <v>17.893999999999998</v>
      </c>
      <c r="AI35" s="39">
        <v>0.96499999999999997</v>
      </c>
      <c r="AJ35" s="39">
        <v>0</v>
      </c>
      <c r="AK35" s="39">
        <v>2.1589999999999998</v>
      </c>
      <c r="AL35" s="39">
        <v>4.0869999999999997</v>
      </c>
      <c r="AM35" s="39">
        <v>1.9950000000000001</v>
      </c>
      <c r="AN35" s="39">
        <v>6.21</v>
      </c>
      <c r="AO35" s="39">
        <v>1.5189999999999999</v>
      </c>
      <c r="AP35" s="39">
        <v>4.8849999999999998</v>
      </c>
      <c r="AQ35" s="39">
        <v>2.7519999999999998</v>
      </c>
      <c r="AR35" s="39">
        <v>2.6110000000000002</v>
      </c>
      <c r="AS35" s="39">
        <v>2.121</v>
      </c>
      <c r="AT35" s="39">
        <v>0.60699999999999998</v>
      </c>
      <c r="AU35" s="39">
        <v>21.152000000000001</v>
      </c>
      <c r="AV35" s="39">
        <v>1.1200000000000001</v>
      </c>
      <c r="AW35" s="39">
        <v>2.722</v>
      </c>
      <c r="AX35" s="39">
        <v>0.58299999999999996</v>
      </c>
      <c r="AY35" s="39">
        <v>2.7210000000000001</v>
      </c>
      <c r="AZ35" s="39">
        <v>4.5289999999999999</v>
      </c>
      <c r="BA35" s="39">
        <v>4.1790000000000003</v>
      </c>
      <c r="BB35" s="39">
        <v>2.1680000000000001</v>
      </c>
      <c r="BC35" s="39">
        <v>4.9029999999999996</v>
      </c>
      <c r="BD35" s="39">
        <v>1.7969999999999999</v>
      </c>
      <c r="BE35" s="39">
        <v>1.6719999999999999</v>
      </c>
      <c r="BF35" s="39">
        <v>2.8809999999999998</v>
      </c>
      <c r="BG35" s="39">
        <v>3.391</v>
      </c>
      <c r="BH35" s="39">
        <v>22.882000000000001</v>
      </c>
      <c r="BI35" s="39">
        <v>1.5389999999999999</v>
      </c>
      <c r="BJ35" s="39">
        <v>3.4820000000000002</v>
      </c>
      <c r="BK35" s="39">
        <v>2.802</v>
      </c>
    </row>
    <row r="36" spans="1:63" x14ac:dyDescent="0.2">
      <c r="A36" s="30">
        <f t="shared" si="12"/>
        <v>2015</v>
      </c>
      <c r="D36" s="30">
        <f t="shared" si="13"/>
        <v>1</v>
      </c>
      <c r="E36" s="30">
        <f t="shared" si="4"/>
        <v>44</v>
      </c>
      <c r="F36" s="30">
        <f t="shared" si="5"/>
        <v>41</v>
      </c>
      <c r="G36" s="30">
        <f t="shared" si="6"/>
        <v>1</v>
      </c>
      <c r="H36" s="30">
        <f t="shared" si="7"/>
        <v>0</v>
      </c>
      <c r="I36" s="30">
        <f t="shared" si="8"/>
        <v>0</v>
      </c>
      <c r="J36" s="30">
        <f t="shared" si="9"/>
        <v>0</v>
      </c>
      <c r="K36" s="30">
        <f t="shared" si="10"/>
        <v>0</v>
      </c>
      <c r="L36" s="30">
        <f t="shared" si="11"/>
        <v>9</v>
      </c>
      <c r="M36" s="38">
        <v>42248</v>
      </c>
      <c r="N36" s="39">
        <v>3.1139999999999999</v>
      </c>
      <c r="O36" s="39">
        <v>3.633</v>
      </c>
      <c r="P36" s="39">
        <v>4.1420000000000003</v>
      </c>
      <c r="Q36" s="39">
        <v>2.2400000000000002</v>
      </c>
      <c r="R36" s="39">
        <v>3.8140000000000001</v>
      </c>
      <c r="S36" s="39">
        <v>2.16</v>
      </c>
      <c r="T36" s="39">
        <v>1.8580000000000001</v>
      </c>
      <c r="U36" s="39">
        <v>7.6070000000000002</v>
      </c>
      <c r="V36" s="39">
        <v>3.2730000000000001</v>
      </c>
      <c r="W36" s="39">
        <v>2.5649999999999999</v>
      </c>
      <c r="X36" s="39">
        <v>0.59899999999999998</v>
      </c>
      <c r="Y36" s="39">
        <v>6.5869999999999997</v>
      </c>
      <c r="Z36" s="39">
        <v>3.3780000000000001</v>
      </c>
      <c r="AA36" s="39">
        <v>1.37</v>
      </c>
      <c r="AB36" s="39">
        <v>0</v>
      </c>
      <c r="AC36" s="39">
        <v>2.8980000000000001</v>
      </c>
      <c r="AD36" s="39">
        <v>4.9290000000000003</v>
      </c>
      <c r="AE36" s="39">
        <v>1.01</v>
      </c>
      <c r="AF36" s="39">
        <v>0.44600000000000001</v>
      </c>
      <c r="AG36" s="39">
        <v>2.0110000000000001</v>
      </c>
      <c r="AH36" s="39">
        <v>0</v>
      </c>
      <c r="AI36" s="39">
        <v>2.1840000000000002</v>
      </c>
      <c r="AJ36" s="39">
        <v>0</v>
      </c>
      <c r="AK36" s="39">
        <v>3.0110000000000001</v>
      </c>
      <c r="AL36" s="39">
        <v>5.827</v>
      </c>
      <c r="AM36" s="39">
        <v>1.3360000000000001</v>
      </c>
      <c r="AN36" s="39">
        <v>2.3839999999999999</v>
      </c>
      <c r="AO36" s="39">
        <v>2.7130000000000001</v>
      </c>
      <c r="AP36" s="39">
        <v>3.524</v>
      </c>
      <c r="AQ36" s="39">
        <v>3.6989999999999998</v>
      </c>
      <c r="AR36" s="39">
        <v>0</v>
      </c>
      <c r="AS36" s="39">
        <v>2.1160000000000001</v>
      </c>
      <c r="AT36" s="39">
        <v>0.46500000000000002</v>
      </c>
      <c r="AU36" s="39">
        <v>1.0489999999999999</v>
      </c>
      <c r="AV36" s="39">
        <v>1.24</v>
      </c>
      <c r="AW36" s="39">
        <v>0</v>
      </c>
      <c r="AX36" s="39">
        <v>1.2490000000000001</v>
      </c>
      <c r="AY36" s="39">
        <v>3.0979999999999999</v>
      </c>
      <c r="AZ36" s="39">
        <v>2.819</v>
      </c>
      <c r="BA36" s="39">
        <v>0</v>
      </c>
      <c r="BB36" s="39">
        <v>4.0209999999999999</v>
      </c>
      <c r="BC36" s="39">
        <v>2.4910000000000001</v>
      </c>
      <c r="BD36" s="39">
        <v>2.0339999999999998</v>
      </c>
      <c r="BE36" s="39">
        <v>4.6669999999999998</v>
      </c>
      <c r="BF36" s="39">
        <v>3.4089999999999998</v>
      </c>
      <c r="BG36" s="39">
        <v>3.3210000000000002</v>
      </c>
      <c r="BH36" s="39">
        <v>2.42</v>
      </c>
      <c r="BI36" s="39">
        <v>25.495999999999999</v>
      </c>
      <c r="BJ36" s="39">
        <v>1.774</v>
      </c>
      <c r="BK36" s="39">
        <v>2.4209999999999998</v>
      </c>
    </row>
    <row r="37" spans="1:63" x14ac:dyDescent="0.2">
      <c r="A37" s="30">
        <f t="shared" si="12"/>
        <v>2015</v>
      </c>
      <c r="D37" s="30">
        <f t="shared" si="13"/>
        <v>0</v>
      </c>
      <c r="E37" s="30">
        <f t="shared" si="4"/>
        <v>25</v>
      </c>
      <c r="F37" s="30">
        <f t="shared" si="5"/>
        <v>9</v>
      </c>
      <c r="G37" s="30">
        <f t="shared" si="6"/>
        <v>1</v>
      </c>
      <c r="H37" s="30">
        <f t="shared" si="7"/>
        <v>0</v>
      </c>
      <c r="I37" s="30">
        <f t="shared" si="8"/>
        <v>0</v>
      </c>
      <c r="J37" s="30">
        <f t="shared" si="9"/>
        <v>0</v>
      </c>
      <c r="K37" s="30">
        <f t="shared" si="10"/>
        <v>0</v>
      </c>
      <c r="L37" s="30">
        <f t="shared" si="11"/>
        <v>10</v>
      </c>
      <c r="M37" s="38">
        <v>42278</v>
      </c>
      <c r="N37" s="39">
        <v>1.0529999999999999</v>
      </c>
      <c r="O37" s="39">
        <v>0.753</v>
      </c>
      <c r="P37" s="39">
        <v>0</v>
      </c>
      <c r="Q37" s="39">
        <v>0</v>
      </c>
      <c r="R37" s="39">
        <v>0.63400000000000001</v>
      </c>
      <c r="S37" s="39">
        <v>0</v>
      </c>
      <c r="T37" s="39">
        <v>0</v>
      </c>
      <c r="U37" s="39">
        <v>11.263999999999999</v>
      </c>
      <c r="V37" s="39">
        <v>0</v>
      </c>
      <c r="W37" s="39">
        <v>0</v>
      </c>
      <c r="X37" s="39">
        <v>0</v>
      </c>
      <c r="Y37" s="39">
        <v>0.28299999999999997</v>
      </c>
      <c r="Z37" s="39">
        <v>0.60099999999999998</v>
      </c>
      <c r="AA37" s="39">
        <v>0</v>
      </c>
      <c r="AB37" s="39">
        <v>0</v>
      </c>
      <c r="AC37" s="39">
        <v>0.94499999999999995</v>
      </c>
      <c r="AD37" s="39">
        <v>4.4009999999999998</v>
      </c>
      <c r="AE37" s="39">
        <v>0</v>
      </c>
      <c r="AF37" s="39">
        <v>0.92200000000000004</v>
      </c>
      <c r="AG37" s="39">
        <v>0</v>
      </c>
      <c r="AH37" s="39">
        <v>0.88600000000000001</v>
      </c>
      <c r="AI37" s="39">
        <v>0.16300000000000001</v>
      </c>
      <c r="AJ37" s="39">
        <v>1.512</v>
      </c>
      <c r="AK37" s="39">
        <v>0.47499999999999998</v>
      </c>
      <c r="AL37" s="39">
        <v>1.157</v>
      </c>
      <c r="AM37" s="39">
        <v>0.90300000000000002</v>
      </c>
      <c r="AN37" s="39">
        <v>3.4550000000000001</v>
      </c>
      <c r="AO37" s="39">
        <v>0</v>
      </c>
      <c r="AP37" s="39">
        <v>0</v>
      </c>
      <c r="AQ37" s="39">
        <v>1.2929999999999999</v>
      </c>
      <c r="AR37" s="39">
        <v>1.147</v>
      </c>
      <c r="AS37" s="39">
        <v>0</v>
      </c>
      <c r="AT37" s="39">
        <v>0.625</v>
      </c>
      <c r="AU37" s="39">
        <v>0.69699999999999995</v>
      </c>
      <c r="AV37" s="39">
        <v>0.35399999999999998</v>
      </c>
      <c r="AW37" s="39">
        <v>0</v>
      </c>
      <c r="AX37" s="39">
        <v>0</v>
      </c>
      <c r="AY37" s="39">
        <v>0</v>
      </c>
      <c r="AZ37" s="39">
        <v>0.71199999999999997</v>
      </c>
      <c r="BA37" s="39">
        <v>0</v>
      </c>
      <c r="BB37" s="39">
        <v>0</v>
      </c>
      <c r="BC37" s="39">
        <v>0</v>
      </c>
      <c r="BD37" s="39">
        <v>0</v>
      </c>
      <c r="BE37" s="39">
        <v>0.36599999999999999</v>
      </c>
      <c r="BF37" s="39">
        <v>9.1389999999999993</v>
      </c>
      <c r="BG37" s="39">
        <v>0.94199999999999995</v>
      </c>
      <c r="BH37" s="39">
        <v>0</v>
      </c>
      <c r="BI37" s="39">
        <v>0</v>
      </c>
      <c r="BJ37" s="39">
        <v>0</v>
      </c>
      <c r="BK37" s="39">
        <v>0</v>
      </c>
    </row>
    <row r="38" spans="1:63" x14ac:dyDescent="0.2">
      <c r="A38" s="30">
        <f t="shared" si="12"/>
        <v>2015</v>
      </c>
      <c r="D38" s="30">
        <f t="shared" si="13"/>
        <v>0</v>
      </c>
      <c r="E38" s="30">
        <f t="shared" si="4"/>
        <v>0</v>
      </c>
      <c r="F38" s="30">
        <f t="shared" si="5"/>
        <v>0</v>
      </c>
      <c r="G38" s="30">
        <f t="shared" si="6"/>
        <v>0</v>
      </c>
      <c r="H38" s="30">
        <f t="shared" si="7"/>
        <v>0</v>
      </c>
      <c r="I38" s="30">
        <f t="shared" si="8"/>
        <v>0</v>
      </c>
      <c r="J38" s="30">
        <f t="shared" si="9"/>
        <v>0</v>
      </c>
      <c r="K38" s="30">
        <f t="shared" si="10"/>
        <v>0</v>
      </c>
      <c r="L38" s="30">
        <f t="shared" si="11"/>
        <v>11</v>
      </c>
      <c r="M38" s="38">
        <v>42309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</row>
    <row r="39" spans="1:63" x14ac:dyDescent="0.2">
      <c r="A39" s="30">
        <f t="shared" si="12"/>
        <v>2015</v>
      </c>
      <c r="D39" s="30">
        <f t="shared" si="13"/>
        <v>0</v>
      </c>
      <c r="E39" s="30">
        <f t="shared" si="4"/>
        <v>3</v>
      </c>
      <c r="F39" s="30">
        <f t="shared" si="5"/>
        <v>0</v>
      </c>
      <c r="G39" s="30">
        <f t="shared" si="6"/>
        <v>0</v>
      </c>
      <c r="H39" s="30">
        <f t="shared" si="7"/>
        <v>0</v>
      </c>
      <c r="I39" s="30">
        <f t="shared" si="8"/>
        <v>0</v>
      </c>
      <c r="J39" s="30">
        <f t="shared" si="9"/>
        <v>0</v>
      </c>
      <c r="K39" s="30">
        <f t="shared" si="10"/>
        <v>0</v>
      </c>
      <c r="L39" s="30">
        <f t="shared" si="11"/>
        <v>12</v>
      </c>
      <c r="M39" s="38">
        <v>42339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0.23899999999999999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0.13</v>
      </c>
      <c r="AL39" s="39">
        <v>0</v>
      </c>
      <c r="AM39" s="39">
        <v>0</v>
      </c>
      <c r="AN39" s="39">
        <v>0</v>
      </c>
      <c r="AO39" s="39">
        <v>0.61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</row>
    <row r="40" spans="1:63" x14ac:dyDescent="0.2">
      <c r="A40" s="30">
        <f t="shared" si="12"/>
        <v>2016</v>
      </c>
      <c r="D40" s="30">
        <f t="shared" si="13"/>
        <v>0</v>
      </c>
      <c r="E40" s="30">
        <f t="shared" si="4"/>
        <v>2</v>
      </c>
      <c r="F40" s="30">
        <f t="shared" si="5"/>
        <v>2</v>
      </c>
      <c r="G40" s="30">
        <f t="shared" si="6"/>
        <v>0</v>
      </c>
      <c r="H40" s="30">
        <f t="shared" si="7"/>
        <v>0</v>
      </c>
      <c r="I40" s="30">
        <f t="shared" si="8"/>
        <v>0</v>
      </c>
      <c r="J40" s="30">
        <f t="shared" si="9"/>
        <v>0</v>
      </c>
      <c r="K40" s="30">
        <f t="shared" si="10"/>
        <v>0</v>
      </c>
      <c r="L40" s="30">
        <f t="shared" si="11"/>
        <v>1</v>
      </c>
      <c r="M40" s="38">
        <v>42370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5.133</v>
      </c>
      <c r="AG40" s="39">
        <v>0</v>
      </c>
      <c r="AH40" s="39">
        <v>2.2690000000000001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</row>
    <row r="41" spans="1:63" x14ac:dyDescent="0.2">
      <c r="A41" s="30">
        <f t="shared" si="12"/>
        <v>2016</v>
      </c>
      <c r="D41" s="30">
        <f t="shared" si="13"/>
        <v>0</v>
      </c>
      <c r="E41" s="30">
        <f t="shared" si="4"/>
        <v>0</v>
      </c>
      <c r="F41" s="30">
        <f t="shared" si="5"/>
        <v>0</v>
      </c>
      <c r="G41" s="30">
        <f t="shared" si="6"/>
        <v>0</v>
      </c>
      <c r="H41" s="30">
        <f t="shared" si="7"/>
        <v>0</v>
      </c>
      <c r="I41" s="30">
        <f t="shared" si="8"/>
        <v>0</v>
      </c>
      <c r="J41" s="30">
        <f t="shared" si="9"/>
        <v>0</v>
      </c>
      <c r="K41" s="30">
        <f t="shared" si="10"/>
        <v>0</v>
      </c>
      <c r="L41" s="30">
        <f t="shared" si="11"/>
        <v>2</v>
      </c>
      <c r="M41" s="38">
        <v>42401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</row>
    <row r="42" spans="1:63" x14ac:dyDescent="0.2">
      <c r="A42" s="30">
        <f t="shared" si="12"/>
        <v>2016</v>
      </c>
      <c r="D42" s="30">
        <f t="shared" si="13"/>
        <v>0</v>
      </c>
      <c r="E42" s="30">
        <f t="shared" si="4"/>
        <v>0</v>
      </c>
      <c r="F42" s="30">
        <f t="shared" si="5"/>
        <v>0</v>
      </c>
      <c r="G42" s="30">
        <f t="shared" si="6"/>
        <v>0</v>
      </c>
      <c r="H42" s="30">
        <f t="shared" si="7"/>
        <v>0</v>
      </c>
      <c r="I42" s="30">
        <f t="shared" si="8"/>
        <v>0</v>
      </c>
      <c r="J42" s="30">
        <f t="shared" si="9"/>
        <v>0</v>
      </c>
      <c r="K42" s="30">
        <f t="shared" si="10"/>
        <v>0</v>
      </c>
      <c r="L42" s="30">
        <f t="shared" si="11"/>
        <v>3</v>
      </c>
      <c r="M42" s="38">
        <v>42430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</row>
    <row r="43" spans="1:63" x14ac:dyDescent="0.2">
      <c r="A43" s="30">
        <f t="shared" si="12"/>
        <v>2016</v>
      </c>
      <c r="D43" s="30">
        <f t="shared" si="13"/>
        <v>0</v>
      </c>
      <c r="E43" s="30">
        <f t="shared" si="4"/>
        <v>0</v>
      </c>
      <c r="F43" s="30">
        <f t="shared" si="5"/>
        <v>0</v>
      </c>
      <c r="G43" s="30">
        <f t="shared" si="6"/>
        <v>0</v>
      </c>
      <c r="H43" s="30">
        <f t="shared" si="7"/>
        <v>0</v>
      </c>
      <c r="I43" s="30">
        <f t="shared" si="8"/>
        <v>0</v>
      </c>
      <c r="J43" s="30">
        <f t="shared" si="9"/>
        <v>0</v>
      </c>
      <c r="K43" s="30">
        <f t="shared" si="10"/>
        <v>0</v>
      </c>
      <c r="L43" s="30">
        <f t="shared" si="11"/>
        <v>4</v>
      </c>
      <c r="M43" s="38">
        <v>42461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</row>
    <row r="44" spans="1:63" x14ac:dyDescent="0.2">
      <c r="A44" s="30">
        <f t="shared" si="12"/>
        <v>2016</v>
      </c>
      <c r="D44" s="30">
        <f t="shared" si="13"/>
        <v>0</v>
      </c>
      <c r="E44" s="30">
        <f t="shared" si="4"/>
        <v>3</v>
      </c>
      <c r="F44" s="30">
        <f t="shared" si="5"/>
        <v>1</v>
      </c>
      <c r="G44" s="30">
        <f t="shared" si="6"/>
        <v>0</v>
      </c>
      <c r="H44" s="30">
        <f t="shared" si="7"/>
        <v>0</v>
      </c>
      <c r="I44" s="30">
        <f t="shared" si="8"/>
        <v>0</v>
      </c>
      <c r="J44" s="30">
        <f t="shared" si="9"/>
        <v>0</v>
      </c>
      <c r="K44" s="30">
        <f t="shared" si="10"/>
        <v>0</v>
      </c>
      <c r="L44" s="30">
        <f t="shared" si="11"/>
        <v>5</v>
      </c>
      <c r="M44" s="38">
        <v>42491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1.403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0.99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0.23400000000000001</v>
      </c>
    </row>
    <row r="45" spans="1:63" x14ac:dyDescent="0.2">
      <c r="A45" s="30">
        <f t="shared" si="12"/>
        <v>2016</v>
      </c>
      <c r="D45" s="30">
        <f t="shared" si="13"/>
        <v>0</v>
      </c>
      <c r="E45" s="30">
        <f t="shared" si="4"/>
        <v>29</v>
      </c>
      <c r="F45" s="30">
        <f t="shared" si="5"/>
        <v>9</v>
      </c>
      <c r="G45" s="30">
        <f t="shared" si="6"/>
        <v>0</v>
      </c>
      <c r="H45" s="30">
        <f t="shared" si="7"/>
        <v>0</v>
      </c>
      <c r="I45" s="30">
        <f t="shared" si="8"/>
        <v>0</v>
      </c>
      <c r="J45" s="30">
        <f t="shared" si="9"/>
        <v>0</v>
      </c>
      <c r="K45" s="30">
        <f t="shared" si="10"/>
        <v>0</v>
      </c>
      <c r="L45" s="30">
        <f t="shared" si="11"/>
        <v>6</v>
      </c>
      <c r="M45" s="38">
        <v>42522</v>
      </c>
      <c r="N45" s="39">
        <v>0</v>
      </c>
      <c r="O45" s="39">
        <v>1.8149999999999999</v>
      </c>
      <c r="P45" s="39">
        <v>0</v>
      </c>
      <c r="Q45" s="39">
        <v>0.5</v>
      </c>
      <c r="R45" s="39">
        <v>0.10100000000000001</v>
      </c>
      <c r="S45" s="39">
        <v>0</v>
      </c>
      <c r="T45" s="39">
        <v>0.10100000000000001</v>
      </c>
      <c r="U45" s="39">
        <v>0.751</v>
      </c>
      <c r="V45" s="39">
        <v>0</v>
      </c>
      <c r="W45" s="39">
        <v>0</v>
      </c>
      <c r="X45" s="39">
        <v>6.343</v>
      </c>
      <c r="Y45" s="39">
        <v>0.248</v>
      </c>
      <c r="Z45" s="39">
        <v>0</v>
      </c>
      <c r="AA45" s="39">
        <v>2.1909999999999998</v>
      </c>
      <c r="AB45" s="39">
        <v>0.79</v>
      </c>
      <c r="AC45" s="39">
        <v>0</v>
      </c>
      <c r="AD45" s="39">
        <v>0</v>
      </c>
      <c r="AE45" s="39">
        <v>0</v>
      </c>
      <c r="AF45" s="39">
        <v>0.58699999999999997</v>
      </c>
      <c r="AG45" s="39">
        <v>0.39600000000000002</v>
      </c>
      <c r="AH45" s="39">
        <v>0.56899999999999995</v>
      </c>
      <c r="AI45" s="39">
        <v>0</v>
      </c>
      <c r="AJ45" s="39">
        <v>0</v>
      </c>
      <c r="AK45" s="39">
        <v>0.72699999999999998</v>
      </c>
      <c r="AL45" s="39">
        <v>2.1999999999999999E-2</v>
      </c>
      <c r="AM45" s="39">
        <v>1.806</v>
      </c>
      <c r="AN45" s="39">
        <v>0</v>
      </c>
      <c r="AO45" s="39">
        <v>2.3650000000000002</v>
      </c>
      <c r="AP45" s="39">
        <v>0.60799999999999998</v>
      </c>
      <c r="AQ45" s="39">
        <v>0.70599999999999996</v>
      </c>
      <c r="AR45" s="39">
        <v>1.1180000000000001</v>
      </c>
      <c r="AS45" s="39">
        <v>0</v>
      </c>
      <c r="AT45" s="39">
        <v>1.1970000000000001</v>
      </c>
      <c r="AU45" s="39">
        <v>0.52300000000000002</v>
      </c>
      <c r="AV45" s="39">
        <v>1.996</v>
      </c>
      <c r="AW45" s="39">
        <v>0</v>
      </c>
      <c r="AX45" s="39">
        <v>0.875</v>
      </c>
      <c r="AY45" s="39">
        <v>0</v>
      </c>
      <c r="AZ45" s="39">
        <v>0</v>
      </c>
      <c r="BA45" s="39">
        <v>0</v>
      </c>
      <c r="BB45" s="39">
        <v>0</v>
      </c>
      <c r="BC45" s="39">
        <v>0.91800000000000004</v>
      </c>
      <c r="BD45" s="39">
        <v>2.5999999999999999E-2</v>
      </c>
      <c r="BE45" s="39">
        <v>0</v>
      </c>
      <c r="BF45" s="39">
        <v>0</v>
      </c>
      <c r="BG45" s="39">
        <v>1.117</v>
      </c>
      <c r="BH45" s="39">
        <v>0</v>
      </c>
      <c r="BI45" s="39">
        <v>0.27400000000000002</v>
      </c>
      <c r="BJ45" s="39">
        <v>0.90100000000000002</v>
      </c>
      <c r="BK45" s="39">
        <v>0.99</v>
      </c>
    </row>
    <row r="46" spans="1:63" x14ac:dyDescent="0.2">
      <c r="A46" s="30">
        <f t="shared" si="12"/>
        <v>2016</v>
      </c>
      <c r="D46" s="30">
        <f t="shared" si="13"/>
        <v>12</v>
      </c>
      <c r="E46" s="30">
        <f t="shared" si="4"/>
        <v>50</v>
      </c>
      <c r="F46" s="30">
        <f t="shared" si="5"/>
        <v>50</v>
      </c>
      <c r="G46" s="30">
        <f t="shared" si="6"/>
        <v>35</v>
      </c>
      <c r="H46" s="30">
        <f t="shared" si="7"/>
        <v>0</v>
      </c>
      <c r="I46" s="30">
        <f t="shared" si="8"/>
        <v>0</v>
      </c>
      <c r="J46" s="30">
        <f t="shared" si="9"/>
        <v>0</v>
      </c>
      <c r="K46" s="30">
        <f t="shared" si="10"/>
        <v>0</v>
      </c>
      <c r="L46" s="30">
        <f t="shared" si="11"/>
        <v>7</v>
      </c>
      <c r="M46" s="38">
        <v>42552</v>
      </c>
      <c r="N46" s="39">
        <v>19.847000000000001</v>
      </c>
      <c r="O46" s="39">
        <v>11.69</v>
      </c>
      <c r="P46" s="39">
        <v>9.66</v>
      </c>
      <c r="Q46" s="39">
        <v>29.677</v>
      </c>
      <c r="R46" s="39">
        <v>9.6560000000000006</v>
      </c>
      <c r="S46" s="39">
        <v>29.452999999999999</v>
      </c>
      <c r="T46" s="39">
        <v>17.483000000000001</v>
      </c>
      <c r="U46" s="39">
        <v>13.289</v>
      </c>
      <c r="V46" s="39">
        <v>27.699000000000002</v>
      </c>
      <c r="W46" s="39">
        <v>8.9039999999999999</v>
      </c>
      <c r="X46" s="39">
        <v>29.933</v>
      </c>
      <c r="Y46" s="39">
        <v>5.6120000000000001</v>
      </c>
      <c r="Z46" s="39">
        <v>9.8339999999999996</v>
      </c>
      <c r="AA46" s="39">
        <v>31.265999999999998</v>
      </c>
      <c r="AB46" s="39">
        <v>16.622</v>
      </c>
      <c r="AC46" s="39">
        <v>11.627000000000001</v>
      </c>
      <c r="AD46" s="39">
        <v>9.0280000000000005</v>
      </c>
      <c r="AE46" s="39">
        <v>23.530999999999999</v>
      </c>
      <c r="AF46" s="39">
        <v>21.782</v>
      </c>
      <c r="AG46" s="39">
        <v>10.555</v>
      </c>
      <c r="AH46" s="39">
        <v>15.103</v>
      </c>
      <c r="AI46" s="39">
        <v>15.977</v>
      </c>
      <c r="AJ46" s="39">
        <v>41.481999999999999</v>
      </c>
      <c r="AK46" s="39">
        <v>5.88</v>
      </c>
      <c r="AL46" s="39">
        <v>20.169</v>
      </c>
      <c r="AM46" s="39">
        <v>15.058</v>
      </c>
      <c r="AN46" s="39">
        <v>30.387</v>
      </c>
      <c r="AO46" s="39">
        <v>3.1960000000000002</v>
      </c>
      <c r="AP46" s="39">
        <v>30.152000000000001</v>
      </c>
      <c r="AQ46" s="39">
        <v>6.31</v>
      </c>
      <c r="AR46" s="39">
        <v>24.835000000000001</v>
      </c>
      <c r="AS46" s="39">
        <v>5.9989999999999997</v>
      </c>
      <c r="AT46" s="39">
        <v>16.811</v>
      </c>
      <c r="AU46" s="39">
        <v>16.375</v>
      </c>
      <c r="AV46" s="39">
        <v>10.208</v>
      </c>
      <c r="AW46" s="39">
        <v>24.286000000000001</v>
      </c>
      <c r="AX46" s="39">
        <v>28.937999999999999</v>
      </c>
      <c r="AY46" s="39">
        <v>7.7290000000000001</v>
      </c>
      <c r="AZ46" s="39">
        <v>13.026</v>
      </c>
      <c r="BA46" s="39">
        <v>17.128</v>
      </c>
      <c r="BB46" s="39">
        <v>37.805</v>
      </c>
      <c r="BC46" s="39">
        <v>5.4710000000000001</v>
      </c>
      <c r="BD46" s="39">
        <v>16.088000000000001</v>
      </c>
      <c r="BE46" s="39">
        <v>16.395</v>
      </c>
      <c r="BF46" s="39">
        <v>7.9459999999999997</v>
      </c>
      <c r="BG46" s="39">
        <v>31.449000000000002</v>
      </c>
      <c r="BH46" s="39">
        <v>9.609</v>
      </c>
      <c r="BI46" s="39">
        <v>20.603000000000002</v>
      </c>
      <c r="BJ46" s="39">
        <v>35.68</v>
      </c>
      <c r="BK46" s="39">
        <v>5.5060000000000002</v>
      </c>
    </row>
    <row r="47" spans="1:63" x14ac:dyDescent="0.2">
      <c r="A47" s="30">
        <f t="shared" si="12"/>
        <v>2016</v>
      </c>
      <c r="D47" s="30">
        <f t="shared" si="13"/>
        <v>0</v>
      </c>
      <c r="E47" s="30">
        <f t="shared" si="4"/>
        <v>49</v>
      </c>
      <c r="F47" s="30">
        <f t="shared" si="5"/>
        <v>46</v>
      </c>
      <c r="G47" s="30">
        <f t="shared" si="6"/>
        <v>4</v>
      </c>
      <c r="H47" s="30">
        <f t="shared" si="7"/>
        <v>0</v>
      </c>
      <c r="I47" s="30">
        <f t="shared" si="8"/>
        <v>0</v>
      </c>
      <c r="J47" s="30">
        <f t="shared" si="9"/>
        <v>0</v>
      </c>
      <c r="K47" s="30">
        <f t="shared" si="10"/>
        <v>0</v>
      </c>
      <c r="L47" s="30">
        <f t="shared" si="11"/>
        <v>8</v>
      </c>
      <c r="M47" s="38">
        <v>42583</v>
      </c>
      <c r="N47" s="39">
        <v>5.6109999999999998</v>
      </c>
      <c r="O47" s="39">
        <v>2.69</v>
      </c>
      <c r="P47" s="39">
        <v>2.056</v>
      </c>
      <c r="Q47" s="39">
        <v>4.9669999999999996</v>
      </c>
      <c r="R47" s="39">
        <v>10.768000000000001</v>
      </c>
      <c r="S47" s="39">
        <v>1.321</v>
      </c>
      <c r="T47" s="39">
        <v>4.6920000000000002</v>
      </c>
      <c r="U47" s="39">
        <v>4.6239999999999997</v>
      </c>
      <c r="V47" s="39">
        <v>8.9670000000000005</v>
      </c>
      <c r="W47" s="39">
        <v>1.8080000000000001</v>
      </c>
      <c r="X47" s="39">
        <v>0</v>
      </c>
      <c r="Y47" s="39">
        <v>12.406000000000001</v>
      </c>
      <c r="Z47" s="39">
        <v>2.0880000000000001</v>
      </c>
      <c r="AA47" s="39">
        <v>0.83099999999999996</v>
      </c>
      <c r="AB47" s="39">
        <v>0.55500000000000005</v>
      </c>
      <c r="AC47" s="39">
        <v>2.7679999999999998</v>
      </c>
      <c r="AD47" s="39">
        <v>3.851</v>
      </c>
      <c r="AE47" s="39">
        <v>1.105</v>
      </c>
      <c r="AF47" s="39">
        <v>4.9260000000000002</v>
      </c>
      <c r="AG47" s="39">
        <v>2.1019999999999999</v>
      </c>
      <c r="AH47" s="39">
        <v>8.8819999999999997</v>
      </c>
      <c r="AI47" s="39">
        <v>6.2809999999999997</v>
      </c>
      <c r="AJ47" s="39">
        <v>4.3449999999999998</v>
      </c>
      <c r="AK47" s="39">
        <v>3.673</v>
      </c>
      <c r="AL47" s="39">
        <v>4.5</v>
      </c>
      <c r="AM47" s="39">
        <v>2.1549999999999998</v>
      </c>
      <c r="AN47" s="39">
        <v>1.264</v>
      </c>
      <c r="AO47" s="39">
        <v>1.131</v>
      </c>
      <c r="AP47" s="39">
        <v>7.3579999999999997</v>
      </c>
      <c r="AQ47" s="39">
        <v>0.25700000000000001</v>
      </c>
      <c r="AR47" s="39">
        <v>2.4300000000000002</v>
      </c>
      <c r="AS47" s="39">
        <v>2.944</v>
      </c>
      <c r="AT47" s="39">
        <v>4.633</v>
      </c>
      <c r="AU47" s="39">
        <v>19.23</v>
      </c>
      <c r="AV47" s="39">
        <v>4.1559999999999997</v>
      </c>
      <c r="AW47" s="39">
        <v>2.6480000000000001</v>
      </c>
      <c r="AX47" s="39">
        <v>1.254</v>
      </c>
      <c r="AY47" s="39">
        <v>4.6890000000000001</v>
      </c>
      <c r="AZ47" s="39">
        <v>6.117</v>
      </c>
      <c r="BA47" s="39">
        <v>1.8120000000000001</v>
      </c>
      <c r="BB47" s="39">
        <v>9.9760000000000009</v>
      </c>
      <c r="BC47" s="39">
        <v>2.5299999999999998</v>
      </c>
      <c r="BD47" s="39">
        <v>1.9019999999999999</v>
      </c>
      <c r="BE47" s="39">
        <v>2.8159999999999998</v>
      </c>
      <c r="BF47" s="39">
        <v>2.8660000000000001</v>
      </c>
      <c r="BG47" s="39">
        <v>2.6509999999999998</v>
      </c>
      <c r="BH47" s="39">
        <v>11.593999999999999</v>
      </c>
      <c r="BI47" s="39">
        <v>4.3170000000000002</v>
      </c>
      <c r="BJ47" s="39">
        <v>2.6070000000000002</v>
      </c>
      <c r="BK47" s="39">
        <v>5.8090000000000002</v>
      </c>
    </row>
    <row r="48" spans="1:63" x14ac:dyDescent="0.2">
      <c r="A48" s="30">
        <f t="shared" si="12"/>
        <v>2016</v>
      </c>
      <c r="D48" s="30">
        <f t="shared" si="13"/>
        <v>1</v>
      </c>
      <c r="E48" s="30">
        <f t="shared" si="4"/>
        <v>46</v>
      </c>
      <c r="F48" s="30">
        <f t="shared" si="5"/>
        <v>44</v>
      </c>
      <c r="G48" s="30">
        <f t="shared" si="6"/>
        <v>8</v>
      </c>
      <c r="H48" s="30">
        <f t="shared" si="7"/>
        <v>0</v>
      </c>
      <c r="I48" s="30">
        <f t="shared" si="8"/>
        <v>0</v>
      </c>
      <c r="J48" s="30">
        <f t="shared" si="9"/>
        <v>0</v>
      </c>
      <c r="K48" s="30">
        <f t="shared" si="10"/>
        <v>0</v>
      </c>
      <c r="L48" s="30">
        <f t="shared" si="11"/>
        <v>9</v>
      </c>
      <c r="M48" s="38">
        <v>42614</v>
      </c>
      <c r="N48" s="39">
        <v>1.843</v>
      </c>
      <c r="O48" s="39">
        <v>5.0570000000000004</v>
      </c>
      <c r="P48" s="39">
        <v>4.5599999999999996</v>
      </c>
      <c r="Q48" s="39">
        <v>3.2080000000000002</v>
      </c>
      <c r="R48" s="39">
        <v>1.7729999999999999</v>
      </c>
      <c r="S48" s="39">
        <v>5.2549999999999999</v>
      </c>
      <c r="T48" s="39">
        <v>4.88</v>
      </c>
      <c r="U48" s="39">
        <v>19.417000000000002</v>
      </c>
      <c r="V48" s="39">
        <v>9.7000000000000003E-2</v>
      </c>
      <c r="W48" s="39">
        <v>5.8220000000000001</v>
      </c>
      <c r="X48" s="39">
        <v>4.2439999999999998</v>
      </c>
      <c r="Y48" s="39">
        <v>3.202</v>
      </c>
      <c r="Z48" s="39">
        <v>0.28399999999999997</v>
      </c>
      <c r="AA48" s="39">
        <v>2.6469999999999998</v>
      </c>
      <c r="AB48" s="39">
        <v>0</v>
      </c>
      <c r="AC48" s="39">
        <v>14.648</v>
      </c>
      <c r="AD48" s="39">
        <v>6.024</v>
      </c>
      <c r="AE48" s="39">
        <v>3.7429999999999999</v>
      </c>
      <c r="AF48" s="39">
        <v>5.0670000000000002</v>
      </c>
      <c r="AG48" s="39">
        <v>4.58</v>
      </c>
      <c r="AH48" s="39">
        <v>13.428000000000001</v>
      </c>
      <c r="AI48" s="39">
        <v>2.548</v>
      </c>
      <c r="AJ48" s="39">
        <v>0</v>
      </c>
      <c r="AK48" s="39">
        <v>13.566000000000001</v>
      </c>
      <c r="AL48" s="39">
        <v>5.444</v>
      </c>
      <c r="AM48" s="39">
        <v>5.5149999999999997</v>
      </c>
      <c r="AN48" s="39">
        <v>11.551</v>
      </c>
      <c r="AO48" s="39">
        <v>0</v>
      </c>
      <c r="AP48" s="39">
        <v>0</v>
      </c>
      <c r="AQ48" s="39">
        <v>13.867000000000001</v>
      </c>
      <c r="AR48" s="39">
        <v>9.8089999999999993</v>
      </c>
      <c r="AS48" s="39">
        <v>4.008</v>
      </c>
      <c r="AT48" s="39">
        <v>3.294</v>
      </c>
      <c r="AU48" s="39">
        <v>6.7130000000000001</v>
      </c>
      <c r="AV48" s="39">
        <v>3.5819999999999999</v>
      </c>
      <c r="AW48" s="39">
        <v>2.88</v>
      </c>
      <c r="AX48" s="39">
        <v>2.2879999999999998</v>
      </c>
      <c r="AY48" s="39">
        <v>6.56</v>
      </c>
      <c r="AZ48" s="39">
        <v>2.3420000000000001</v>
      </c>
      <c r="BA48" s="39">
        <v>4.3849999999999998</v>
      </c>
      <c r="BB48" s="39">
        <v>7.2249999999999996</v>
      </c>
      <c r="BC48" s="39">
        <v>4.6849999999999996</v>
      </c>
      <c r="BD48" s="39">
        <v>2.9430000000000001</v>
      </c>
      <c r="BE48" s="39">
        <v>3.7719999999999998</v>
      </c>
      <c r="BF48" s="39">
        <v>2.0659999999999998</v>
      </c>
      <c r="BG48" s="39">
        <v>1.1830000000000001</v>
      </c>
      <c r="BH48" s="39">
        <v>4.22</v>
      </c>
      <c r="BI48" s="39">
        <v>29.384</v>
      </c>
      <c r="BJ48" s="39">
        <v>11.836</v>
      </c>
      <c r="BK48" s="39">
        <v>4.1470000000000002</v>
      </c>
    </row>
    <row r="49" spans="1:63" x14ac:dyDescent="0.2">
      <c r="A49" s="30">
        <f t="shared" si="12"/>
        <v>2016</v>
      </c>
      <c r="D49" s="30">
        <f t="shared" si="13"/>
        <v>0</v>
      </c>
      <c r="E49" s="30">
        <f t="shared" si="4"/>
        <v>32</v>
      </c>
      <c r="F49" s="30">
        <f t="shared" si="5"/>
        <v>19</v>
      </c>
      <c r="G49" s="30">
        <f t="shared" si="6"/>
        <v>4</v>
      </c>
      <c r="H49" s="30">
        <f t="shared" si="7"/>
        <v>0</v>
      </c>
      <c r="I49" s="30">
        <f t="shared" si="8"/>
        <v>0</v>
      </c>
      <c r="J49" s="30">
        <f t="shared" si="9"/>
        <v>0</v>
      </c>
      <c r="K49" s="30">
        <f t="shared" si="10"/>
        <v>0</v>
      </c>
      <c r="L49" s="30">
        <f t="shared" si="11"/>
        <v>10</v>
      </c>
      <c r="M49" s="38">
        <v>42644</v>
      </c>
      <c r="N49" s="39">
        <v>3.1030000000000002</v>
      </c>
      <c r="O49" s="39">
        <v>0</v>
      </c>
      <c r="P49" s="39">
        <v>2.2330000000000001</v>
      </c>
      <c r="Q49" s="39">
        <v>0</v>
      </c>
      <c r="R49" s="39">
        <v>1.1599999999999999</v>
      </c>
      <c r="S49" s="39">
        <v>0.33700000000000002</v>
      </c>
      <c r="T49" s="39">
        <v>1.4910000000000001</v>
      </c>
      <c r="U49" s="39">
        <v>15.609</v>
      </c>
      <c r="V49" s="39">
        <v>0</v>
      </c>
      <c r="W49" s="39">
        <v>1.53</v>
      </c>
      <c r="X49" s="39">
        <v>0</v>
      </c>
      <c r="Y49" s="39">
        <v>0</v>
      </c>
      <c r="Z49" s="39">
        <v>2.74</v>
      </c>
      <c r="AA49" s="39">
        <v>0</v>
      </c>
      <c r="AB49" s="39">
        <v>0</v>
      </c>
      <c r="AC49" s="39">
        <v>4.0129999999999999</v>
      </c>
      <c r="AD49" s="39">
        <v>14.521000000000001</v>
      </c>
      <c r="AE49" s="39">
        <v>1.248</v>
      </c>
      <c r="AF49" s="39">
        <v>6.08</v>
      </c>
      <c r="AG49" s="39">
        <v>0.80700000000000005</v>
      </c>
      <c r="AH49" s="39">
        <v>2.8170000000000002</v>
      </c>
      <c r="AI49" s="39">
        <v>0</v>
      </c>
      <c r="AJ49" s="39">
        <v>1.369</v>
      </c>
      <c r="AK49" s="39">
        <v>0.90400000000000003</v>
      </c>
      <c r="AL49" s="39">
        <v>0.98899999999999999</v>
      </c>
      <c r="AM49" s="39">
        <v>0.67100000000000004</v>
      </c>
      <c r="AN49" s="39">
        <v>12.022</v>
      </c>
      <c r="AO49" s="39">
        <v>0</v>
      </c>
      <c r="AP49" s="39">
        <v>0</v>
      </c>
      <c r="AQ49" s="39">
        <v>0.95399999999999996</v>
      </c>
      <c r="AR49" s="39">
        <v>1.3140000000000001</v>
      </c>
      <c r="AS49" s="39">
        <v>0</v>
      </c>
      <c r="AT49" s="39">
        <v>7.4770000000000003</v>
      </c>
      <c r="AU49" s="39">
        <v>0.75900000000000001</v>
      </c>
      <c r="AV49" s="39">
        <v>0</v>
      </c>
      <c r="AW49" s="39">
        <v>0.98199999999999998</v>
      </c>
      <c r="AX49" s="39">
        <v>0</v>
      </c>
      <c r="AY49" s="39">
        <v>1.1259999999999999</v>
      </c>
      <c r="AZ49" s="39">
        <v>0.38200000000000001</v>
      </c>
      <c r="BA49" s="39">
        <v>0</v>
      </c>
      <c r="BB49" s="39">
        <v>0</v>
      </c>
      <c r="BC49" s="39">
        <v>0.74399999999999999</v>
      </c>
      <c r="BD49" s="39">
        <v>0</v>
      </c>
      <c r="BE49" s="39">
        <v>8.8710000000000004</v>
      </c>
      <c r="BF49" s="39">
        <v>10.032999999999999</v>
      </c>
      <c r="BG49" s="39">
        <v>0.85799999999999998</v>
      </c>
      <c r="BH49" s="39">
        <v>6.4000000000000001E-2</v>
      </c>
      <c r="BI49" s="39">
        <v>0</v>
      </c>
      <c r="BJ49" s="39">
        <v>0</v>
      </c>
      <c r="BK49" s="39">
        <v>0.84</v>
      </c>
    </row>
    <row r="50" spans="1:63" x14ac:dyDescent="0.2">
      <c r="A50" s="30">
        <f t="shared" si="12"/>
        <v>2016</v>
      </c>
      <c r="D50" s="30">
        <f t="shared" si="13"/>
        <v>0</v>
      </c>
      <c r="E50" s="30">
        <f t="shared" si="4"/>
        <v>0</v>
      </c>
      <c r="F50" s="30">
        <f t="shared" si="5"/>
        <v>0</v>
      </c>
      <c r="G50" s="30">
        <f t="shared" si="6"/>
        <v>0</v>
      </c>
      <c r="H50" s="30">
        <f t="shared" si="7"/>
        <v>0</v>
      </c>
      <c r="I50" s="30">
        <f t="shared" si="8"/>
        <v>0</v>
      </c>
      <c r="J50" s="30">
        <f t="shared" si="9"/>
        <v>0</v>
      </c>
      <c r="K50" s="30">
        <f t="shared" si="10"/>
        <v>0</v>
      </c>
      <c r="L50" s="30">
        <f t="shared" si="11"/>
        <v>11</v>
      </c>
      <c r="M50" s="38">
        <v>42675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</row>
    <row r="51" spans="1:63" x14ac:dyDescent="0.2">
      <c r="A51" s="30">
        <f t="shared" si="12"/>
        <v>2016</v>
      </c>
      <c r="D51" s="30">
        <f t="shared" si="13"/>
        <v>1</v>
      </c>
      <c r="E51" s="30">
        <f t="shared" si="4"/>
        <v>34</v>
      </c>
      <c r="F51" s="30">
        <f t="shared" si="5"/>
        <v>25</v>
      </c>
      <c r="G51" s="30">
        <f t="shared" si="6"/>
        <v>6</v>
      </c>
      <c r="H51" s="30">
        <f t="shared" si="7"/>
        <v>0</v>
      </c>
      <c r="I51" s="30">
        <f t="shared" si="8"/>
        <v>0</v>
      </c>
      <c r="J51" s="30">
        <f t="shared" si="9"/>
        <v>0</v>
      </c>
      <c r="K51" s="30">
        <f t="shared" si="10"/>
        <v>0</v>
      </c>
      <c r="L51" s="30">
        <f t="shared" si="11"/>
        <v>12</v>
      </c>
      <c r="M51" s="38">
        <v>42705</v>
      </c>
      <c r="N51" s="39">
        <v>4.0069999999999997</v>
      </c>
      <c r="O51" s="39">
        <v>0.26200000000000001</v>
      </c>
      <c r="P51" s="39">
        <v>0</v>
      </c>
      <c r="Q51" s="39">
        <v>8.2620000000000005</v>
      </c>
      <c r="R51" s="39">
        <v>0</v>
      </c>
      <c r="S51" s="39">
        <v>0</v>
      </c>
      <c r="T51" s="39">
        <v>25.486000000000001</v>
      </c>
      <c r="U51" s="39">
        <v>3.0000000000000001E-3</v>
      </c>
      <c r="V51" s="39">
        <v>14.257999999999999</v>
      </c>
      <c r="W51" s="39">
        <v>0</v>
      </c>
      <c r="X51" s="39">
        <v>3.9319999999999999</v>
      </c>
      <c r="Y51" s="39">
        <v>1.107</v>
      </c>
      <c r="Z51" s="39">
        <v>1.133</v>
      </c>
      <c r="AA51" s="39">
        <v>1.8740000000000001</v>
      </c>
      <c r="AB51" s="39">
        <v>1.399</v>
      </c>
      <c r="AC51" s="39">
        <v>0</v>
      </c>
      <c r="AD51" s="39">
        <v>5.5E-2</v>
      </c>
      <c r="AE51" s="39">
        <v>2.5510000000000002</v>
      </c>
      <c r="AF51" s="39">
        <v>2.2679999999999998</v>
      </c>
      <c r="AG51" s="39">
        <v>0.74</v>
      </c>
      <c r="AH51" s="39">
        <v>0.183</v>
      </c>
      <c r="AI51" s="39">
        <v>1.7589999999999999</v>
      </c>
      <c r="AJ51" s="39">
        <v>0</v>
      </c>
      <c r="AK51" s="39">
        <v>6.7140000000000004</v>
      </c>
      <c r="AL51" s="39">
        <v>0.67300000000000004</v>
      </c>
      <c r="AM51" s="39">
        <v>0</v>
      </c>
      <c r="AN51" s="39">
        <v>15.326000000000001</v>
      </c>
      <c r="AO51" s="39">
        <v>0</v>
      </c>
      <c r="AP51" s="39">
        <v>1.6779999999999999</v>
      </c>
      <c r="AQ51" s="39">
        <v>1.0309999999999999</v>
      </c>
      <c r="AR51" s="39">
        <v>0</v>
      </c>
      <c r="AS51" s="39">
        <v>12.156000000000001</v>
      </c>
      <c r="AT51" s="39">
        <v>0</v>
      </c>
      <c r="AU51" s="39">
        <v>9.5950000000000006</v>
      </c>
      <c r="AV51" s="39">
        <v>2.198</v>
      </c>
      <c r="AW51" s="39">
        <v>0</v>
      </c>
      <c r="AX51" s="39">
        <v>1.256</v>
      </c>
      <c r="AY51" s="39">
        <v>0.61899999999999999</v>
      </c>
      <c r="AZ51" s="39">
        <v>5.0250000000000004</v>
      </c>
      <c r="BA51" s="39">
        <v>0</v>
      </c>
      <c r="BB51" s="39">
        <v>0.64200000000000002</v>
      </c>
      <c r="BC51" s="39">
        <v>0</v>
      </c>
      <c r="BD51" s="39">
        <v>12.42</v>
      </c>
      <c r="BE51" s="39">
        <v>0</v>
      </c>
      <c r="BF51" s="39">
        <v>5.6689999999999996</v>
      </c>
      <c r="BG51" s="39">
        <v>0</v>
      </c>
      <c r="BH51" s="39">
        <v>3.5999999999999997E-2</v>
      </c>
      <c r="BI51" s="39">
        <v>2.661</v>
      </c>
      <c r="BJ51" s="39">
        <v>0</v>
      </c>
      <c r="BK51" s="39">
        <v>10.462999999999999</v>
      </c>
    </row>
    <row r="52" spans="1:63" x14ac:dyDescent="0.2">
      <c r="A52" s="30">
        <f t="shared" si="12"/>
        <v>2017</v>
      </c>
      <c r="D52" s="30">
        <f t="shared" si="13"/>
        <v>0</v>
      </c>
      <c r="E52" s="30">
        <f t="shared" si="4"/>
        <v>27</v>
      </c>
      <c r="F52" s="30">
        <f t="shared" si="5"/>
        <v>16</v>
      </c>
      <c r="G52" s="30">
        <f t="shared" si="6"/>
        <v>2</v>
      </c>
      <c r="H52" s="30">
        <f t="shared" si="7"/>
        <v>0</v>
      </c>
      <c r="I52" s="30">
        <f t="shared" si="8"/>
        <v>0</v>
      </c>
      <c r="J52" s="30">
        <f t="shared" si="9"/>
        <v>0</v>
      </c>
      <c r="K52" s="30">
        <f t="shared" si="10"/>
        <v>0</v>
      </c>
      <c r="L52" s="30">
        <f t="shared" si="11"/>
        <v>1</v>
      </c>
      <c r="M52" s="38">
        <v>42736</v>
      </c>
      <c r="N52" s="39">
        <v>0</v>
      </c>
      <c r="O52" s="39">
        <v>5.0129999999999999</v>
      </c>
      <c r="P52" s="39">
        <v>9.2999999999999999E-2</v>
      </c>
      <c r="Q52" s="39">
        <v>0</v>
      </c>
      <c r="R52" s="39">
        <v>0.81399999999999995</v>
      </c>
      <c r="S52" s="39">
        <v>2.2349999999999999</v>
      </c>
      <c r="T52" s="39">
        <v>0</v>
      </c>
      <c r="U52" s="39">
        <v>3.1930000000000001</v>
      </c>
      <c r="V52" s="39">
        <v>0</v>
      </c>
      <c r="W52" s="39">
        <v>5.9749999999999996</v>
      </c>
      <c r="X52" s="39">
        <v>0</v>
      </c>
      <c r="Y52" s="39">
        <v>0</v>
      </c>
      <c r="Z52" s="39">
        <v>5.56</v>
      </c>
      <c r="AA52" s="39">
        <v>0</v>
      </c>
      <c r="AB52" s="39">
        <v>0</v>
      </c>
      <c r="AC52" s="39">
        <v>14.637</v>
      </c>
      <c r="AD52" s="39">
        <v>1.879</v>
      </c>
      <c r="AE52" s="39">
        <v>0</v>
      </c>
      <c r="AF52" s="39">
        <v>0.54100000000000004</v>
      </c>
      <c r="AG52" s="39">
        <v>0</v>
      </c>
      <c r="AH52" s="39">
        <v>0.05</v>
      </c>
      <c r="AI52" s="39">
        <v>0</v>
      </c>
      <c r="AJ52" s="39">
        <v>0</v>
      </c>
      <c r="AK52" s="39">
        <v>0.84199999999999997</v>
      </c>
      <c r="AL52" s="39">
        <v>0</v>
      </c>
      <c r="AM52" s="39">
        <v>6.867</v>
      </c>
      <c r="AN52" s="39">
        <v>0</v>
      </c>
      <c r="AO52" s="39">
        <v>21.039000000000001</v>
      </c>
      <c r="AP52" s="39">
        <v>0</v>
      </c>
      <c r="AQ52" s="39">
        <v>2.7280000000000002</v>
      </c>
      <c r="AR52" s="39">
        <v>3.1859999999999999</v>
      </c>
      <c r="AS52" s="39">
        <v>0</v>
      </c>
      <c r="AT52" s="39">
        <v>0</v>
      </c>
      <c r="AU52" s="39">
        <v>9.2040000000000006</v>
      </c>
      <c r="AV52" s="39">
        <v>0</v>
      </c>
      <c r="AW52" s="39">
        <v>0.35399999999999998</v>
      </c>
      <c r="AX52" s="39">
        <v>0</v>
      </c>
      <c r="AY52" s="39">
        <v>2.4820000000000002</v>
      </c>
      <c r="AZ52" s="39">
        <v>0</v>
      </c>
      <c r="BA52" s="39">
        <v>0.46800000000000003</v>
      </c>
      <c r="BB52" s="39">
        <v>0.26900000000000002</v>
      </c>
      <c r="BC52" s="39">
        <v>1.732</v>
      </c>
      <c r="BD52" s="39">
        <v>0</v>
      </c>
      <c r="BE52" s="39">
        <v>2.3450000000000002</v>
      </c>
      <c r="BF52" s="39">
        <v>9.4E-2</v>
      </c>
      <c r="BG52" s="39">
        <v>0.622</v>
      </c>
      <c r="BH52" s="39">
        <v>0.59899999999999998</v>
      </c>
      <c r="BI52" s="39">
        <v>0</v>
      </c>
      <c r="BJ52" s="39">
        <v>1.86</v>
      </c>
      <c r="BK52" s="39">
        <v>0</v>
      </c>
    </row>
    <row r="53" spans="1:63" x14ac:dyDescent="0.2">
      <c r="A53" s="30">
        <f t="shared" si="12"/>
        <v>2017</v>
      </c>
      <c r="D53" s="30">
        <f t="shared" si="13"/>
        <v>0</v>
      </c>
      <c r="E53" s="30">
        <f t="shared" si="4"/>
        <v>5</v>
      </c>
      <c r="F53" s="30">
        <f t="shared" si="5"/>
        <v>3</v>
      </c>
      <c r="G53" s="30">
        <f t="shared" si="6"/>
        <v>0</v>
      </c>
      <c r="H53" s="30">
        <f t="shared" si="7"/>
        <v>0</v>
      </c>
      <c r="I53" s="30">
        <f t="shared" si="8"/>
        <v>0</v>
      </c>
      <c r="J53" s="30">
        <f t="shared" si="9"/>
        <v>0</v>
      </c>
      <c r="K53" s="30">
        <f t="shared" si="10"/>
        <v>0</v>
      </c>
      <c r="L53" s="30">
        <f t="shared" si="11"/>
        <v>2</v>
      </c>
      <c r="M53" s="38">
        <v>42767</v>
      </c>
      <c r="N53" s="39">
        <v>0.125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5.5709999999999997</v>
      </c>
      <c r="U53" s="39">
        <v>0</v>
      </c>
      <c r="V53" s="39">
        <v>0</v>
      </c>
      <c r="W53" s="39">
        <v>2.5499999999999998</v>
      </c>
      <c r="X53" s="39">
        <v>0</v>
      </c>
      <c r="Y53" s="39">
        <v>0</v>
      </c>
      <c r="Z53" s="39">
        <v>0</v>
      </c>
      <c r="AA53" s="39">
        <v>0</v>
      </c>
      <c r="AB53" s="39">
        <v>0.77500000000000002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1.875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</row>
    <row r="54" spans="1:63" x14ac:dyDescent="0.2">
      <c r="A54" s="30">
        <f t="shared" si="12"/>
        <v>2017</v>
      </c>
      <c r="D54" s="30">
        <f t="shared" si="13"/>
        <v>0</v>
      </c>
      <c r="E54" s="30">
        <f t="shared" si="4"/>
        <v>1</v>
      </c>
      <c r="F54" s="30">
        <f t="shared" si="5"/>
        <v>0</v>
      </c>
      <c r="G54" s="30">
        <f t="shared" si="6"/>
        <v>0</v>
      </c>
      <c r="H54" s="30">
        <f t="shared" si="7"/>
        <v>0</v>
      </c>
      <c r="I54" s="30">
        <f t="shared" si="8"/>
        <v>0</v>
      </c>
      <c r="J54" s="30">
        <f t="shared" si="9"/>
        <v>0</v>
      </c>
      <c r="K54" s="30">
        <f t="shared" si="10"/>
        <v>0</v>
      </c>
      <c r="L54" s="30">
        <f t="shared" si="11"/>
        <v>3</v>
      </c>
      <c r="M54" s="38">
        <v>42795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0.193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</row>
    <row r="55" spans="1:63" x14ac:dyDescent="0.2">
      <c r="A55" s="30">
        <f t="shared" si="12"/>
        <v>2017</v>
      </c>
      <c r="D55" s="30">
        <f t="shared" si="13"/>
        <v>0</v>
      </c>
      <c r="E55" s="30">
        <f t="shared" si="4"/>
        <v>0</v>
      </c>
      <c r="F55" s="30">
        <f t="shared" si="5"/>
        <v>0</v>
      </c>
      <c r="G55" s="30">
        <f t="shared" si="6"/>
        <v>0</v>
      </c>
      <c r="H55" s="30">
        <f t="shared" si="7"/>
        <v>0</v>
      </c>
      <c r="I55" s="30">
        <f t="shared" si="8"/>
        <v>0</v>
      </c>
      <c r="J55" s="30">
        <f t="shared" si="9"/>
        <v>0</v>
      </c>
      <c r="K55" s="30">
        <f t="shared" si="10"/>
        <v>0</v>
      </c>
      <c r="L55" s="30">
        <f t="shared" si="11"/>
        <v>4</v>
      </c>
      <c r="M55" s="38">
        <v>42826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</row>
    <row r="56" spans="1:63" x14ac:dyDescent="0.2">
      <c r="A56" s="30">
        <f t="shared" si="12"/>
        <v>2017</v>
      </c>
      <c r="D56" s="30">
        <f t="shared" si="13"/>
        <v>0</v>
      </c>
      <c r="E56" s="30">
        <f t="shared" si="4"/>
        <v>5</v>
      </c>
      <c r="F56" s="30">
        <f t="shared" si="5"/>
        <v>2</v>
      </c>
      <c r="G56" s="30">
        <f t="shared" si="6"/>
        <v>0</v>
      </c>
      <c r="H56" s="30">
        <f t="shared" si="7"/>
        <v>0</v>
      </c>
      <c r="I56" s="30">
        <f t="shared" si="8"/>
        <v>0</v>
      </c>
      <c r="J56" s="30">
        <f t="shared" si="9"/>
        <v>0</v>
      </c>
      <c r="K56" s="30">
        <f t="shared" si="10"/>
        <v>0</v>
      </c>
      <c r="L56" s="30">
        <f t="shared" si="11"/>
        <v>5</v>
      </c>
      <c r="M56" s="38">
        <v>42856</v>
      </c>
      <c r="N56" s="39">
        <v>0</v>
      </c>
      <c r="O56" s="39">
        <v>0.54900000000000004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0.20599999999999999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0.20599999999999999</v>
      </c>
      <c r="AG56" s="39">
        <v>0</v>
      </c>
      <c r="AH56" s="39">
        <v>1.208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1.6020000000000001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</row>
    <row r="57" spans="1:63" x14ac:dyDescent="0.2">
      <c r="A57" s="30">
        <f t="shared" si="12"/>
        <v>2017</v>
      </c>
      <c r="D57" s="30">
        <f t="shared" si="13"/>
        <v>0</v>
      </c>
      <c r="E57" s="30">
        <f t="shared" si="4"/>
        <v>26</v>
      </c>
      <c r="F57" s="30">
        <f t="shared" si="5"/>
        <v>7</v>
      </c>
      <c r="G57" s="30">
        <f t="shared" si="6"/>
        <v>0</v>
      </c>
      <c r="H57" s="30">
        <f t="shared" si="7"/>
        <v>0</v>
      </c>
      <c r="I57" s="30">
        <f t="shared" si="8"/>
        <v>0</v>
      </c>
      <c r="J57" s="30">
        <f t="shared" si="9"/>
        <v>0</v>
      </c>
      <c r="K57" s="30">
        <f t="shared" si="10"/>
        <v>0</v>
      </c>
      <c r="L57" s="30">
        <f t="shared" si="11"/>
        <v>6</v>
      </c>
      <c r="M57" s="38">
        <v>42887</v>
      </c>
      <c r="N57" s="39">
        <v>0</v>
      </c>
      <c r="O57" s="39">
        <v>1.3160000000000001</v>
      </c>
      <c r="P57" s="39">
        <v>0.16700000000000001</v>
      </c>
      <c r="Q57" s="39">
        <v>0</v>
      </c>
      <c r="R57" s="39">
        <v>0</v>
      </c>
      <c r="S57" s="39">
        <v>0</v>
      </c>
      <c r="T57" s="39">
        <v>2.7E-2</v>
      </c>
      <c r="U57" s="39">
        <v>0</v>
      </c>
      <c r="V57" s="39">
        <v>0</v>
      </c>
      <c r="W57" s="39">
        <v>0.58299999999999996</v>
      </c>
      <c r="X57" s="39">
        <v>0</v>
      </c>
      <c r="Y57" s="39">
        <v>4.95</v>
      </c>
      <c r="Z57" s="39">
        <v>1.2E-2</v>
      </c>
      <c r="AA57" s="39">
        <v>0.255</v>
      </c>
      <c r="AB57" s="39">
        <v>0.30599999999999999</v>
      </c>
      <c r="AC57" s="39">
        <v>0</v>
      </c>
      <c r="AD57" s="39">
        <v>0.318</v>
      </c>
      <c r="AE57" s="39">
        <v>0.25700000000000001</v>
      </c>
      <c r="AF57" s="39">
        <v>0.70299999999999996</v>
      </c>
      <c r="AG57" s="39">
        <v>4.9000000000000002E-2</v>
      </c>
      <c r="AH57" s="39">
        <v>0</v>
      </c>
      <c r="AI57" s="39">
        <v>0</v>
      </c>
      <c r="AJ57" s="39">
        <v>0</v>
      </c>
      <c r="AK57" s="39">
        <v>0.28999999999999998</v>
      </c>
      <c r="AL57" s="39">
        <v>1.742</v>
      </c>
      <c r="AM57" s="39">
        <v>0.67900000000000005</v>
      </c>
      <c r="AN57" s="39">
        <v>0</v>
      </c>
      <c r="AO57" s="39">
        <v>0</v>
      </c>
      <c r="AP57" s="39">
        <v>0</v>
      </c>
      <c r="AQ57" s="39">
        <v>1.1459999999999999</v>
      </c>
      <c r="AR57" s="39">
        <v>0</v>
      </c>
      <c r="AS57" s="39">
        <v>0</v>
      </c>
      <c r="AT57" s="39">
        <v>0.23799999999999999</v>
      </c>
      <c r="AU57" s="39">
        <v>3.411</v>
      </c>
      <c r="AV57" s="39">
        <v>1.012</v>
      </c>
      <c r="AW57" s="39">
        <v>0</v>
      </c>
      <c r="AX57" s="39">
        <v>0</v>
      </c>
      <c r="AY57" s="39">
        <v>4.0199999999999996</v>
      </c>
      <c r="AZ57" s="39">
        <v>0</v>
      </c>
      <c r="BA57" s="39">
        <v>0</v>
      </c>
      <c r="BB57" s="39">
        <v>0</v>
      </c>
      <c r="BC57" s="39">
        <v>0.14899999999999999</v>
      </c>
      <c r="BD57" s="39">
        <v>0</v>
      </c>
      <c r="BE57" s="39">
        <v>0.215</v>
      </c>
      <c r="BF57" s="39">
        <v>0.192</v>
      </c>
      <c r="BG57" s="39">
        <v>0</v>
      </c>
      <c r="BH57" s="39">
        <v>0</v>
      </c>
      <c r="BI57" s="39">
        <v>0.72499999999999998</v>
      </c>
      <c r="BJ57" s="39">
        <v>8.1000000000000003E-2</v>
      </c>
      <c r="BK57" s="39">
        <v>0.23599999999999999</v>
      </c>
    </row>
    <row r="58" spans="1:63" x14ac:dyDescent="0.2">
      <c r="A58" s="30">
        <f t="shared" si="12"/>
        <v>2017</v>
      </c>
      <c r="D58" s="30">
        <f t="shared" si="13"/>
        <v>14</v>
      </c>
      <c r="E58" s="30">
        <f t="shared" si="4"/>
        <v>50</v>
      </c>
      <c r="F58" s="30">
        <f t="shared" si="5"/>
        <v>50</v>
      </c>
      <c r="G58" s="30">
        <f t="shared" si="6"/>
        <v>33</v>
      </c>
      <c r="H58" s="30">
        <f t="shared" si="7"/>
        <v>0</v>
      </c>
      <c r="I58" s="30">
        <f t="shared" si="8"/>
        <v>0</v>
      </c>
      <c r="J58" s="30">
        <f t="shared" si="9"/>
        <v>0</v>
      </c>
      <c r="K58" s="30">
        <f t="shared" si="10"/>
        <v>0</v>
      </c>
      <c r="L58" s="30">
        <f t="shared" si="11"/>
        <v>7</v>
      </c>
      <c r="M58" s="38">
        <v>42917</v>
      </c>
      <c r="N58" s="39">
        <v>28.530999999999999</v>
      </c>
      <c r="O58" s="39">
        <v>5.5869999999999997</v>
      </c>
      <c r="P58" s="39">
        <v>25.58</v>
      </c>
      <c r="Q58" s="39">
        <v>9.3059999999999992</v>
      </c>
      <c r="R58" s="39">
        <v>9.7769999999999992</v>
      </c>
      <c r="S58" s="39">
        <v>17.283000000000001</v>
      </c>
      <c r="T58" s="39">
        <v>37.244999999999997</v>
      </c>
      <c r="U58" s="39">
        <v>6.1660000000000004</v>
      </c>
      <c r="V58" s="39">
        <v>5.3849999999999998</v>
      </c>
      <c r="W58" s="39">
        <v>30.021000000000001</v>
      </c>
      <c r="X58" s="39">
        <v>29.198</v>
      </c>
      <c r="Y58" s="39">
        <v>5.9809999999999999</v>
      </c>
      <c r="Z58" s="39">
        <v>26.585999999999999</v>
      </c>
      <c r="AA58" s="39">
        <v>8.6579999999999995</v>
      </c>
      <c r="AB58" s="39">
        <v>4.3940000000000001</v>
      </c>
      <c r="AC58" s="39">
        <v>32.463999999999999</v>
      </c>
      <c r="AD58" s="39">
        <v>8.8439999999999994</v>
      </c>
      <c r="AE58" s="39">
        <v>21.039000000000001</v>
      </c>
      <c r="AF58" s="39">
        <v>15.122999999999999</v>
      </c>
      <c r="AG58" s="39">
        <v>18.411999999999999</v>
      </c>
      <c r="AH58" s="39">
        <v>33.747999999999998</v>
      </c>
      <c r="AI58" s="39">
        <v>6.7619999999999996</v>
      </c>
      <c r="AJ58" s="39">
        <v>10.867000000000001</v>
      </c>
      <c r="AK58" s="39">
        <v>18.440999999999999</v>
      </c>
      <c r="AL58" s="39">
        <v>23.143000000000001</v>
      </c>
      <c r="AM58" s="39">
        <v>6.3849999999999998</v>
      </c>
      <c r="AN58" s="39">
        <v>19.149000000000001</v>
      </c>
      <c r="AO58" s="39">
        <v>13.185</v>
      </c>
      <c r="AP58" s="39">
        <v>23.37</v>
      </c>
      <c r="AQ58" s="39">
        <v>10.064</v>
      </c>
      <c r="AR58" s="39">
        <v>15.231999999999999</v>
      </c>
      <c r="AS58" s="39">
        <v>13.545</v>
      </c>
      <c r="AT58" s="39">
        <v>8.875</v>
      </c>
      <c r="AU58" s="39">
        <v>28.033000000000001</v>
      </c>
      <c r="AV58" s="39">
        <v>15.78</v>
      </c>
      <c r="AW58" s="39">
        <v>12.897</v>
      </c>
      <c r="AX58" s="39">
        <v>9.3420000000000005</v>
      </c>
      <c r="AY58" s="39">
        <v>26.73</v>
      </c>
      <c r="AZ58" s="39">
        <v>15.234</v>
      </c>
      <c r="BA58" s="39">
        <v>15.504</v>
      </c>
      <c r="BB58" s="39">
        <v>10.212</v>
      </c>
      <c r="BC58" s="39">
        <v>16.356999999999999</v>
      </c>
      <c r="BD58" s="39">
        <v>7.1050000000000004</v>
      </c>
      <c r="BE58" s="39">
        <v>26.539000000000001</v>
      </c>
      <c r="BF58" s="39">
        <v>29.994</v>
      </c>
      <c r="BG58" s="39">
        <v>9.3719999999999999</v>
      </c>
      <c r="BH58" s="39">
        <v>27.591000000000001</v>
      </c>
      <c r="BI58" s="39">
        <v>5.3170000000000002</v>
      </c>
      <c r="BJ58" s="39">
        <v>3.9460000000000002</v>
      </c>
      <c r="BK58" s="39">
        <v>40.271000000000001</v>
      </c>
    </row>
    <row r="59" spans="1:63" x14ac:dyDescent="0.2">
      <c r="A59" s="30">
        <f t="shared" si="12"/>
        <v>2017</v>
      </c>
      <c r="D59" s="30">
        <f t="shared" si="13"/>
        <v>0</v>
      </c>
      <c r="E59" s="30">
        <f t="shared" si="4"/>
        <v>49</v>
      </c>
      <c r="F59" s="30">
        <f t="shared" si="5"/>
        <v>46</v>
      </c>
      <c r="G59" s="30">
        <f t="shared" si="6"/>
        <v>2</v>
      </c>
      <c r="H59" s="30">
        <f t="shared" si="7"/>
        <v>0</v>
      </c>
      <c r="I59" s="30">
        <f t="shared" si="8"/>
        <v>0</v>
      </c>
      <c r="J59" s="30">
        <f t="shared" si="9"/>
        <v>0</v>
      </c>
      <c r="K59" s="30">
        <f t="shared" si="10"/>
        <v>0</v>
      </c>
      <c r="L59" s="30">
        <f t="shared" si="11"/>
        <v>8</v>
      </c>
      <c r="M59" s="38">
        <v>42948</v>
      </c>
      <c r="N59" s="39">
        <v>2.488</v>
      </c>
      <c r="O59" s="39">
        <v>3.81</v>
      </c>
      <c r="P59" s="39">
        <v>2.9470000000000001</v>
      </c>
      <c r="Q59" s="39">
        <v>3.4660000000000002</v>
      </c>
      <c r="R59" s="39">
        <v>2.9590000000000001</v>
      </c>
      <c r="S59" s="39">
        <v>3.1360000000000001</v>
      </c>
      <c r="T59" s="39">
        <v>3.8210000000000002</v>
      </c>
      <c r="U59" s="39">
        <v>1.81</v>
      </c>
      <c r="V59" s="39">
        <v>7.5709999999999997</v>
      </c>
      <c r="W59" s="39">
        <v>0.129</v>
      </c>
      <c r="X59" s="39">
        <v>4.0389999999999997</v>
      </c>
      <c r="Y59" s="39">
        <v>2.6019999999999999</v>
      </c>
      <c r="Z59" s="39">
        <v>3.7040000000000002</v>
      </c>
      <c r="AA59" s="39">
        <v>0.83799999999999997</v>
      </c>
      <c r="AB59" s="39">
        <v>1.8959999999999999</v>
      </c>
      <c r="AC59" s="39">
        <v>1.4339999999999999</v>
      </c>
      <c r="AD59" s="39">
        <v>3.1589999999999998</v>
      </c>
      <c r="AE59" s="39">
        <v>8.0000000000000002E-3</v>
      </c>
      <c r="AF59" s="39">
        <v>6.31</v>
      </c>
      <c r="AG59" s="39">
        <v>1.212</v>
      </c>
      <c r="AH59" s="39">
        <v>24.321999999999999</v>
      </c>
      <c r="AI59" s="39">
        <v>1.8160000000000001</v>
      </c>
      <c r="AJ59" s="39">
        <v>3.0760000000000001</v>
      </c>
      <c r="AK59" s="39">
        <v>2.9449999999999998</v>
      </c>
      <c r="AL59" s="39">
        <v>2.2959999999999998</v>
      </c>
      <c r="AM59" s="39">
        <v>2.855</v>
      </c>
      <c r="AN59" s="39">
        <v>1.2649999999999999</v>
      </c>
      <c r="AO59" s="39">
        <v>5.7770000000000001</v>
      </c>
      <c r="AP59" s="39">
        <v>1.24</v>
      </c>
      <c r="AQ59" s="39">
        <v>9.2690000000000001</v>
      </c>
      <c r="AR59" s="39">
        <v>4.141</v>
      </c>
      <c r="AS59" s="39">
        <v>1.6779999999999999</v>
      </c>
      <c r="AT59" s="39">
        <v>7.13</v>
      </c>
      <c r="AU59" s="39">
        <v>5.1429999999999998</v>
      </c>
      <c r="AV59" s="39">
        <v>5.8159999999999998</v>
      </c>
      <c r="AW59" s="39">
        <v>2.2040000000000002</v>
      </c>
      <c r="AX59" s="39">
        <v>1.06</v>
      </c>
      <c r="AY59" s="39">
        <v>7.9980000000000002</v>
      </c>
      <c r="AZ59" s="39">
        <v>3.9580000000000002</v>
      </c>
      <c r="BA59" s="39">
        <v>3.681</v>
      </c>
      <c r="BB59" s="39">
        <v>3.4980000000000002</v>
      </c>
      <c r="BC59" s="39">
        <v>2.1779999999999999</v>
      </c>
      <c r="BD59" s="39">
        <v>2.2410000000000001</v>
      </c>
      <c r="BE59" s="39">
        <v>3.9620000000000002</v>
      </c>
      <c r="BF59" s="39">
        <v>0</v>
      </c>
      <c r="BG59" s="39">
        <v>5.0810000000000004</v>
      </c>
      <c r="BH59" s="39">
        <v>21.51</v>
      </c>
      <c r="BI59" s="39">
        <v>2.016</v>
      </c>
      <c r="BJ59" s="39">
        <v>2.202</v>
      </c>
      <c r="BK59" s="39">
        <v>4.093</v>
      </c>
    </row>
    <row r="60" spans="1:63" x14ac:dyDescent="0.2">
      <c r="A60" s="30">
        <f t="shared" si="12"/>
        <v>2017</v>
      </c>
      <c r="D60" s="30">
        <f t="shared" si="13"/>
        <v>1</v>
      </c>
      <c r="E60" s="30">
        <f t="shared" si="4"/>
        <v>48</v>
      </c>
      <c r="F60" s="30">
        <f t="shared" si="5"/>
        <v>42</v>
      </c>
      <c r="G60" s="30">
        <f t="shared" si="6"/>
        <v>6</v>
      </c>
      <c r="H60" s="30">
        <f t="shared" si="7"/>
        <v>0</v>
      </c>
      <c r="I60" s="30">
        <f t="shared" si="8"/>
        <v>0</v>
      </c>
      <c r="J60" s="30">
        <f t="shared" si="9"/>
        <v>0</v>
      </c>
      <c r="K60" s="30">
        <f t="shared" si="10"/>
        <v>0</v>
      </c>
      <c r="L60" s="30">
        <f t="shared" si="11"/>
        <v>9</v>
      </c>
      <c r="M60" s="38">
        <v>42979</v>
      </c>
      <c r="N60" s="39">
        <v>5.7640000000000002</v>
      </c>
      <c r="O60" s="39">
        <v>0.26600000000000001</v>
      </c>
      <c r="P60" s="39">
        <v>1.625</v>
      </c>
      <c r="Q60" s="39">
        <v>3.63</v>
      </c>
      <c r="R60" s="39">
        <v>0.122</v>
      </c>
      <c r="S60" s="39">
        <v>6.4</v>
      </c>
      <c r="T60" s="39">
        <v>0.55600000000000005</v>
      </c>
      <c r="U60" s="39">
        <v>16.012</v>
      </c>
      <c r="V60" s="39">
        <v>6.8890000000000002</v>
      </c>
      <c r="W60" s="39">
        <v>1.3939999999999999</v>
      </c>
      <c r="X60" s="39">
        <v>6.2270000000000003</v>
      </c>
      <c r="Y60" s="39">
        <v>3.0219999999999998</v>
      </c>
      <c r="Z60" s="39">
        <v>2.1219999999999999</v>
      </c>
      <c r="AA60" s="39">
        <v>8.6590000000000007</v>
      </c>
      <c r="AB60" s="39">
        <v>1.075</v>
      </c>
      <c r="AC60" s="39">
        <v>3.8719999999999999</v>
      </c>
      <c r="AD60" s="39">
        <v>3.5870000000000002</v>
      </c>
      <c r="AE60" s="39">
        <v>15.949</v>
      </c>
      <c r="AF60" s="39">
        <v>4.3049999999999997</v>
      </c>
      <c r="AG60" s="39">
        <v>3.9049999999999998</v>
      </c>
      <c r="AH60" s="39">
        <v>2.8479999999999999</v>
      </c>
      <c r="AI60" s="39">
        <v>8.5969999999999995</v>
      </c>
      <c r="AJ60" s="39">
        <v>4.4329999999999998</v>
      </c>
      <c r="AK60" s="39">
        <v>3.754</v>
      </c>
      <c r="AL60" s="39">
        <v>6.2679999999999998</v>
      </c>
      <c r="AM60" s="39">
        <v>0.21</v>
      </c>
      <c r="AN60" s="39">
        <v>0</v>
      </c>
      <c r="AO60" s="39">
        <v>8.3480000000000008</v>
      </c>
      <c r="AP60" s="39">
        <v>6.4290000000000003</v>
      </c>
      <c r="AQ60" s="39">
        <v>4.0880000000000001</v>
      </c>
      <c r="AR60" s="39">
        <v>0.997</v>
      </c>
      <c r="AS60" s="39">
        <v>3.1629999999999998</v>
      </c>
      <c r="AT60" s="39">
        <v>2.4369999999999998</v>
      </c>
      <c r="AU60" s="39">
        <v>17.356000000000002</v>
      </c>
      <c r="AV60" s="39">
        <v>3.0739999999999998</v>
      </c>
      <c r="AW60" s="39">
        <v>2.4060000000000001</v>
      </c>
      <c r="AX60" s="39">
        <v>3.8239999999999998</v>
      </c>
      <c r="AY60" s="39">
        <v>13.823</v>
      </c>
      <c r="AZ60" s="39">
        <v>2.8740000000000001</v>
      </c>
      <c r="BA60" s="39">
        <v>9.3190000000000008</v>
      </c>
      <c r="BB60" s="39">
        <v>0</v>
      </c>
      <c r="BC60" s="39">
        <v>6.0069999999999997</v>
      </c>
      <c r="BD60" s="39">
        <v>3.738</v>
      </c>
      <c r="BE60" s="39">
        <v>8.4239999999999995</v>
      </c>
      <c r="BF60" s="39">
        <v>1.5820000000000001</v>
      </c>
      <c r="BG60" s="39">
        <v>8.9600000000000009</v>
      </c>
      <c r="BH60" s="39">
        <v>1.718</v>
      </c>
      <c r="BI60" s="39">
        <v>34.585999999999999</v>
      </c>
      <c r="BJ60" s="39">
        <v>13.518000000000001</v>
      </c>
      <c r="BK60" s="39">
        <v>0.73599999999999999</v>
      </c>
    </row>
    <row r="61" spans="1:63" x14ac:dyDescent="0.2">
      <c r="A61" s="30">
        <f t="shared" si="12"/>
        <v>2017</v>
      </c>
      <c r="D61" s="30">
        <f t="shared" si="13"/>
        <v>0</v>
      </c>
      <c r="E61" s="30">
        <f t="shared" si="4"/>
        <v>35</v>
      </c>
      <c r="F61" s="30">
        <f t="shared" si="5"/>
        <v>13</v>
      </c>
      <c r="G61" s="30">
        <f t="shared" si="6"/>
        <v>2</v>
      </c>
      <c r="H61" s="30">
        <f t="shared" si="7"/>
        <v>0</v>
      </c>
      <c r="I61" s="30">
        <f t="shared" si="8"/>
        <v>0</v>
      </c>
      <c r="J61" s="30">
        <f t="shared" si="9"/>
        <v>0</v>
      </c>
      <c r="K61" s="30">
        <f t="shared" si="10"/>
        <v>0</v>
      </c>
      <c r="L61" s="30">
        <f t="shared" si="11"/>
        <v>10</v>
      </c>
      <c r="M61" s="38">
        <v>43009</v>
      </c>
      <c r="N61" s="39">
        <v>2.6040000000000001</v>
      </c>
      <c r="O61" s="39">
        <v>0</v>
      </c>
      <c r="P61" s="39">
        <v>0.61199999999999999</v>
      </c>
      <c r="Q61" s="39">
        <v>6.0999999999999999E-2</v>
      </c>
      <c r="R61" s="39">
        <v>8.5999999999999993E-2</v>
      </c>
      <c r="S61" s="39">
        <v>9.0570000000000004</v>
      </c>
      <c r="T61" s="39">
        <v>0</v>
      </c>
      <c r="U61" s="39">
        <v>11.106999999999999</v>
      </c>
      <c r="V61" s="39">
        <v>0</v>
      </c>
      <c r="W61" s="39">
        <v>9.7289999999999992</v>
      </c>
      <c r="X61" s="39">
        <v>0.81699999999999995</v>
      </c>
      <c r="Y61" s="39">
        <v>8.1000000000000003E-2</v>
      </c>
      <c r="Z61" s="39">
        <v>0</v>
      </c>
      <c r="AA61" s="39">
        <v>0</v>
      </c>
      <c r="AB61" s="39">
        <v>0</v>
      </c>
      <c r="AC61" s="39">
        <v>0.72899999999999998</v>
      </c>
      <c r="AD61" s="39">
        <v>16.061</v>
      </c>
      <c r="AE61" s="39">
        <v>0</v>
      </c>
      <c r="AF61" s="39">
        <v>5.2690000000000001</v>
      </c>
      <c r="AG61" s="39">
        <v>0</v>
      </c>
      <c r="AH61" s="39">
        <v>0.30099999999999999</v>
      </c>
      <c r="AI61" s="39">
        <v>0.13600000000000001</v>
      </c>
      <c r="AJ61" s="39">
        <v>0</v>
      </c>
      <c r="AK61" s="39">
        <v>4.0330000000000004</v>
      </c>
      <c r="AL61" s="39">
        <v>0</v>
      </c>
      <c r="AM61" s="39">
        <v>0.76300000000000001</v>
      </c>
      <c r="AN61" s="39">
        <v>9.2810000000000006</v>
      </c>
      <c r="AO61" s="39">
        <v>0</v>
      </c>
      <c r="AP61" s="39">
        <v>0</v>
      </c>
      <c r="AQ61" s="39">
        <v>0.53</v>
      </c>
      <c r="AR61" s="39">
        <v>0</v>
      </c>
      <c r="AS61" s="39">
        <v>1.353</v>
      </c>
      <c r="AT61" s="39">
        <v>0.36299999999999999</v>
      </c>
      <c r="AU61" s="39">
        <v>0.20300000000000001</v>
      </c>
      <c r="AV61" s="39">
        <v>1.6830000000000001</v>
      </c>
      <c r="AW61" s="39">
        <v>0</v>
      </c>
      <c r="AX61" s="39">
        <v>0</v>
      </c>
      <c r="AY61" s="39">
        <v>0.59499999999999997</v>
      </c>
      <c r="AZ61" s="39">
        <v>0.64300000000000002</v>
      </c>
      <c r="BA61" s="39">
        <v>0.11700000000000001</v>
      </c>
      <c r="BB61" s="39">
        <v>0.41</v>
      </c>
      <c r="BC61" s="39">
        <v>2.7E-2</v>
      </c>
      <c r="BD61" s="39">
        <v>0.44500000000000001</v>
      </c>
      <c r="BE61" s="39">
        <v>2.665</v>
      </c>
      <c r="BF61" s="39">
        <v>5.3719999999999999</v>
      </c>
      <c r="BG61" s="39">
        <v>0.41099999999999998</v>
      </c>
      <c r="BH61" s="39">
        <v>2.27</v>
      </c>
      <c r="BI61" s="39">
        <v>0.46700000000000003</v>
      </c>
      <c r="BJ61" s="39">
        <v>1.4E-2</v>
      </c>
      <c r="BK61" s="39">
        <v>0.88500000000000001</v>
      </c>
    </row>
    <row r="62" spans="1:63" x14ac:dyDescent="0.2">
      <c r="A62" s="30">
        <f t="shared" si="12"/>
        <v>2017</v>
      </c>
      <c r="D62" s="30">
        <f t="shared" si="13"/>
        <v>0</v>
      </c>
      <c r="E62" s="30">
        <f t="shared" si="4"/>
        <v>1</v>
      </c>
      <c r="F62" s="30">
        <f t="shared" si="5"/>
        <v>1</v>
      </c>
      <c r="G62" s="30">
        <f t="shared" si="6"/>
        <v>0</v>
      </c>
      <c r="H62" s="30">
        <f t="shared" si="7"/>
        <v>0</v>
      </c>
      <c r="I62" s="30">
        <f t="shared" si="8"/>
        <v>0</v>
      </c>
      <c r="J62" s="30">
        <f t="shared" si="9"/>
        <v>0</v>
      </c>
      <c r="K62" s="30">
        <f t="shared" si="10"/>
        <v>0</v>
      </c>
      <c r="L62" s="30">
        <f t="shared" si="11"/>
        <v>11</v>
      </c>
      <c r="M62" s="38">
        <v>43040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1.0309999999999999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</row>
    <row r="63" spans="1:63" x14ac:dyDescent="0.2">
      <c r="A63" s="30">
        <f t="shared" si="12"/>
        <v>2017</v>
      </c>
      <c r="D63" s="30">
        <f t="shared" si="13"/>
        <v>1</v>
      </c>
      <c r="E63" s="30">
        <f t="shared" si="4"/>
        <v>38</v>
      </c>
      <c r="F63" s="30">
        <f t="shared" si="5"/>
        <v>31</v>
      </c>
      <c r="G63" s="30">
        <f t="shared" si="6"/>
        <v>3</v>
      </c>
      <c r="H63" s="30">
        <f t="shared" si="7"/>
        <v>0</v>
      </c>
      <c r="I63" s="30">
        <f t="shared" si="8"/>
        <v>0</v>
      </c>
      <c r="J63" s="30">
        <f t="shared" si="9"/>
        <v>0</v>
      </c>
      <c r="K63" s="30">
        <f t="shared" si="10"/>
        <v>0</v>
      </c>
      <c r="L63" s="30">
        <f t="shared" si="11"/>
        <v>12</v>
      </c>
      <c r="M63" s="38">
        <v>43070</v>
      </c>
      <c r="N63" s="39">
        <v>0.126</v>
      </c>
      <c r="O63" s="39">
        <v>1.554</v>
      </c>
      <c r="P63" s="39">
        <v>2.1150000000000002</v>
      </c>
      <c r="Q63" s="39">
        <v>0.125</v>
      </c>
      <c r="R63" s="39">
        <v>0.06</v>
      </c>
      <c r="S63" s="39">
        <v>1.8149999999999999</v>
      </c>
      <c r="T63" s="39">
        <v>1.468</v>
      </c>
      <c r="U63" s="39">
        <v>4.54</v>
      </c>
      <c r="V63" s="39">
        <v>2.2050000000000001</v>
      </c>
      <c r="W63" s="39">
        <v>1.196</v>
      </c>
      <c r="X63" s="39">
        <v>0</v>
      </c>
      <c r="Y63" s="39">
        <v>10.518000000000001</v>
      </c>
      <c r="Z63" s="39">
        <v>0.18</v>
      </c>
      <c r="AA63" s="39">
        <v>2.093</v>
      </c>
      <c r="AB63" s="39">
        <v>0</v>
      </c>
      <c r="AC63" s="39">
        <v>5.2709999999999999</v>
      </c>
      <c r="AD63" s="39">
        <v>0</v>
      </c>
      <c r="AE63" s="39">
        <v>13.138999999999999</v>
      </c>
      <c r="AF63" s="39">
        <v>0</v>
      </c>
      <c r="AG63" s="39">
        <v>31.350999999999999</v>
      </c>
      <c r="AH63" s="39">
        <v>2.327</v>
      </c>
      <c r="AI63" s="39">
        <v>0</v>
      </c>
      <c r="AJ63" s="39">
        <v>0</v>
      </c>
      <c r="AK63" s="39">
        <v>1.0609999999999999</v>
      </c>
      <c r="AL63" s="39">
        <v>4.1369999999999996</v>
      </c>
      <c r="AM63" s="39">
        <v>0</v>
      </c>
      <c r="AN63" s="39">
        <v>1.788</v>
      </c>
      <c r="AO63" s="39">
        <v>1.4950000000000001</v>
      </c>
      <c r="AP63" s="39">
        <v>1.204</v>
      </c>
      <c r="AQ63" s="39">
        <v>1.25</v>
      </c>
      <c r="AR63" s="39">
        <v>0.21199999999999999</v>
      </c>
      <c r="AS63" s="39">
        <v>1.3080000000000001</v>
      </c>
      <c r="AT63" s="39">
        <v>0</v>
      </c>
      <c r="AU63" s="39">
        <v>3.5750000000000002</v>
      </c>
      <c r="AV63" s="39">
        <v>4.2850000000000001</v>
      </c>
      <c r="AW63" s="39">
        <v>1.1559999999999999</v>
      </c>
      <c r="AX63" s="39">
        <v>0</v>
      </c>
      <c r="AY63" s="39">
        <v>1.3839999999999999</v>
      </c>
      <c r="AZ63" s="39">
        <v>1.617</v>
      </c>
      <c r="BA63" s="39">
        <v>1.347</v>
      </c>
      <c r="BB63" s="39">
        <v>0.624</v>
      </c>
      <c r="BC63" s="39">
        <v>2.2010000000000001</v>
      </c>
      <c r="BD63" s="39">
        <v>0</v>
      </c>
      <c r="BE63" s="39">
        <v>1.9810000000000001</v>
      </c>
      <c r="BF63" s="39">
        <v>5.3959999999999999</v>
      </c>
      <c r="BG63" s="39">
        <v>0</v>
      </c>
      <c r="BH63" s="39">
        <v>8.2000000000000003E-2</v>
      </c>
      <c r="BI63" s="39">
        <v>2.6739999999999999</v>
      </c>
      <c r="BJ63" s="39">
        <v>5.0839999999999996</v>
      </c>
      <c r="BK63" s="39">
        <v>0</v>
      </c>
    </row>
    <row r="64" spans="1:63" x14ac:dyDescent="0.2">
      <c r="A64" s="30">
        <f t="shared" si="12"/>
        <v>2018</v>
      </c>
      <c r="D64" s="30">
        <f t="shared" si="13"/>
        <v>0</v>
      </c>
      <c r="E64" s="30">
        <f t="shared" si="4"/>
        <v>13</v>
      </c>
      <c r="F64" s="30">
        <f t="shared" si="5"/>
        <v>4</v>
      </c>
      <c r="G64" s="30">
        <f t="shared" si="6"/>
        <v>0</v>
      </c>
      <c r="H64" s="30">
        <f t="shared" si="7"/>
        <v>0</v>
      </c>
      <c r="I64" s="30">
        <f t="shared" si="8"/>
        <v>0</v>
      </c>
      <c r="J64" s="30">
        <f t="shared" si="9"/>
        <v>0</v>
      </c>
      <c r="K64" s="30">
        <f t="shared" si="10"/>
        <v>0</v>
      </c>
      <c r="L64" s="30">
        <f t="shared" si="11"/>
        <v>1</v>
      </c>
      <c r="M64" s="38">
        <v>43101</v>
      </c>
      <c r="N64" s="39">
        <v>0</v>
      </c>
      <c r="O64" s="39">
        <v>0</v>
      </c>
      <c r="P64" s="39">
        <v>0</v>
      </c>
      <c r="Q64" s="39">
        <v>0.755</v>
      </c>
      <c r="R64" s="39">
        <v>0</v>
      </c>
      <c r="S64" s="39">
        <v>1.861</v>
      </c>
      <c r="T64" s="39">
        <v>0</v>
      </c>
      <c r="U64" s="39">
        <v>0.49299999999999999</v>
      </c>
      <c r="V64" s="39">
        <v>0</v>
      </c>
      <c r="W64" s="39">
        <v>0</v>
      </c>
      <c r="X64" s="39">
        <v>0</v>
      </c>
      <c r="Y64" s="39">
        <v>1.927</v>
      </c>
      <c r="Z64" s="39">
        <v>0</v>
      </c>
      <c r="AA64" s="39">
        <v>0</v>
      </c>
      <c r="AB64" s="39">
        <v>3.6819999999999999</v>
      </c>
      <c r="AC64" s="39">
        <v>0</v>
      </c>
      <c r="AD64" s="39">
        <v>0.48699999999999999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0.309</v>
      </c>
      <c r="AK64" s="39">
        <v>0</v>
      </c>
      <c r="AL64" s="39">
        <v>0</v>
      </c>
      <c r="AM64" s="39">
        <v>0</v>
      </c>
      <c r="AN64" s="39">
        <v>0</v>
      </c>
      <c r="AO64" s="39">
        <v>0.26700000000000002</v>
      </c>
      <c r="AP64" s="39">
        <v>0.35599999999999998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0.27600000000000002</v>
      </c>
      <c r="BB64" s="39">
        <v>0.71399999999999997</v>
      </c>
      <c r="BC64" s="39">
        <v>0</v>
      </c>
      <c r="BD64" s="39">
        <v>0.57899999999999996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2.121</v>
      </c>
    </row>
    <row r="65" spans="1:63" x14ac:dyDescent="0.2">
      <c r="A65" s="30">
        <f t="shared" si="12"/>
        <v>2018</v>
      </c>
      <c r="D65" s="30">
        <f t="shared" si="13"/>
        <v>0</v>
      </c>
      <c r="E65" s="30">
        <f t="shared" si="4"/>
        <v>14</v>
      </c>
      <c r="F65" s="30">
        <f t="shared" si="5"/>
        <v>3</v>
      </c>
      <c r="G65" s="30">
        <f t="shared" si="6"/>
        <v>0</v>
      </c>
      <c r="H65" s="30">
        <f t="shared" si="7"/>
        <v>0</v>
      </c>
      <c r="I65" s="30">
        <f t="shared" si="8"/>
        <v>0</v>
      </c>
      <c r="J65" s="30">
        <f t="shared" si="9"/>
        <v>0</v>
      </c>
      <c r="K65" s="30">
        <f t="shared" si="10"/>
        <v>0</v>
      </c>
      <c r="L65" s="30">
        <f t="shared" si="11"/>
        <v>2</v>
      </c>
      <c r="M65" s="38">
        <v>43132</v>
      </c>
      <c r="N65" s="39">
        <v>0</v>
      </c>
      <c r="O65" s="39">
        <v>0</v>
      </c>
      <c r="P65" s="39">
        <v>0</v>
      </c>
      <c r="Q65" s="39">
        <v>0</v>
      </c>
      <c r="R65" s="39">
        <v>1.1819999999999999</v>
      </c>
      <c r="S65" s="39">
        <v>0</v>
      </c>
      <c r="T65" s="39">
        <v>0</v>
      </c>
      <c r="U65" s="39">
        <v>0</v>
      </c>
      <c r="V65" s="39">
        <v>0.20200000000000001</v>
      </c>
      <c r="W65" s="39">
        <v>0</v>
      </c>
      <c r="X65" s="39">
        <v>0.60799999999999998</v>
      </c>
      <c r="Y65" s="39">
        <v>0</v>
      </c>
      <c r="Z65" s="39">
        <v>1.1399999999999999</v>
      </c>
      <c r="AA65" s="39">
        <v>0</v>
      </c>
      <c r="AB65" s="39">
        <v>0</v>
      </c>
      <c r="AC65" s="39">
        <v>0</v>
      </c>
      <c r="AD65" s="39">
        <v>0</v>
      </c>
      <c r="AE65" s="39">
        <v>9.5000000000000001E-2</v>
      </c>
      <c r="AF65" s="39">
        <v>0</v>
      </c>
      <c r="AG65" s="39">
        <v>0</v>
      </c>
      <c r="AH65" s="39">
        <v>7.1999999999999995E-2</v>
      </c>
      <c r="AI65" s="39">
        <v>0</v>
      </c>
      <c r="AJ65" s="39">
        <v>0.224</v>
      </c>
      <c r="AK65" s="39">
        <v>0</v>
      </c>
      <c r="AL65" s="39">
        <v>0</v>
      </c>
      <c r="AM65" s="39">
        <v>0.16700000000000001</v>
      </c>
      <c r="AN65" s="39">
        <v>0</v>
      </c>
      <c r="AO65" s="39">
        <v>0.19</v>
      </c>
      <c r="AP65" s="39">
        <v>2.375</v>
      </c>
      <c r="AQ65" s="39">
        <v>0</v>
      </c>
      <c r="AR65" s="39">
        <v>0</v>
      </c>
      <c r="AS65" s="39">
        <v>2.5000000000000001E-2</v>
      </c>
      <c r="AT65" s="39">
        <v>0.186</v>
      </c>
      <c r="AU65" s="39">
        <v>0</v>
      </c>
      <c r="AV65" s="39">
        <v>0</v>
      </c>
      <c r="AW65" s="39">
        <v>0</v>
      </c>
      <c r="AX65" s="39">
        <v>0.76200000000000001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0.124</v>
      </c>
      <c r="BH65" s="39">
        <v>0</v>
      </c>
      <c r="BI65" s="39">
        <v>0</v>
      </c>
      <c r="BJ65" s="39">
        <v>0</v>
      </c>
      <c r="BK65" s="39">
        <v>0</v>
      </c>
    </row>
    <row r="66" spans="1:63" x14ac:dyDescent="0.2">
      <c r="A66" s="30">
        <f t="shared" si="12"/>
        <v>2018</v>
      </c>
      <c r="D66" s="30">
        <f t="shared" si="13"/>
        <v>0</v>
      </c>
      <c r="E66" s="30">
        <f t="shared" si="4"/>
        <v>4</v>
      </c>
      <c r="F66" s="30">
        <f t="shared" si="5"/>
        <v>3</v>
      </c>
      <c r="G66" s="30">
        <f t="shared" si="6"/>
        <v>0</v>
      </c>
      <c r="H66" s="30">
        <f t="shared" si="7"/>
        <v>0</v>
      </c>
      <c r="I66" s="30">
        <f t="shared" si="8"/>
        <v>0</v>
      </c>
      <c r="J66" s="30">
        <f t="shared" si="9"/>
        <v>0</v>
      </c>
      <c r="K66" s="30">
        <f t="shared" si="10"/>
        <v>0</v>
      </c>
      <c r="L66" s="30">
        <f t="shared" si="11"/>
        <v>3</v>
      </c>
      <c r="M66" s="38">
        <v>43160</v>
      </c>
      <c r="N66" s="39">
        <v>0</v>
      </c>
      <c r="O66" s="39">
        <v>1.107</v>
      </c>
      <c r="P66" s="39">
        <v>0</v>
      </c>
      <c r="Q66" s="39">
        <v>1.004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1.1519999999999999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0</v>
      </c>
      <c r="BE66" s="39">
        <v>0</v>
      </c>
      <c r="BF66" s="39">
        <v>0.41799999999999998</v>
      </c>
      <c r="BG66" s="39">
        <v>0</v>
      </c>
      <c r="BH66" s="39">
        <v>0</v>
      </c>
      <c r="BI66" s="39">
        <v>0</v>
      </c>
      <c r="BJ66" s="39">
        <v>0</v>
      </c>
      <c r="BK66" s="39">
        <v>0</v>
      </c>
    </row>
    <row r="67" spans="1:63" x14ac:dyDescent="0.2">
      <c r="A67" s="30">
        <f t="shared" si="12"/>
        <v>2018</v>
      </c>
      <c r="D67" s="30">
        <f t="shared" si="13"/>
        <v>0</v>
      </c>
      <c r="E67" s="30">
        <f t="shared" si="4"/>
        <v>0</v>
      </c>
      <c r="F67" s="30">
        <f t="shared" si="5"/>
        <v>0</v>
      </c>
      <c r="G67" s="30">
        <f t="shared" si="6"/>
        <v>0</v>
      </c>
      <c r="H67" s="30">
        <f t="shared" si="7"/>
        <v>0</v>
      </c>
      <c r="I67" s="30">
        <f t="shared" si="8"/>
        <v>0</v>
      </c>
      <c r="J67" s="30">
        <f t="shared" si="9"/>
        <v>0</v>
      </c>
      <c r="K67" s="30">
        <f t="shared" si="10"/>
        <v>0</v>
      </c>
      <c r="L67" s="30">
        <f t="shared" si="11"/>
        <v>4</v>
      </c>
      <c r="M67" s="38">
        <v>43191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</row>
    <row r="68" spans="1:63" x14ac:dyDescent="0.2">
      <c r="A68" s="30">
        <f t="shared" si="12"/>
        <v>2018</v>
      </c>
      <c r="D68" s="30">
        <f t="shared" si="13"/>
        <v>0</v>
      </c>
      <c r="E68" s="30">
        <f t="shared" si="4"/>
        <v>22</v>
      </c>
      <c r="F68" s="30">
        <f t="shared" si="5"/>
        <v>14</v>
      </c>
      <c r="G68" s="30">
        <f t="shared" si="6"/>
        <v>0</v>
      </c>
      <c r="H68" s="30">
        <f t="shared" si="7"/>
        <v>0</v>
      </c>
      <c r="I68" s="30">
        <f t="shared" si="8"/>
        <v>0</v>
      </c>
      <c r="J68" s="30">
        <f t="shared" si="9"/>
        <v>0</v>
      </c>
      <c r="K68" s="30">
        <f t="shared" si="10"/>
        <v>0</v>
      </c>
      <c r="L68" s="30">
        <f t="shared" si="11"/>
        <v>5</v>
      </c>
      <c r="M68" s="38">
        <v>43221</v>
      </c>
      <c r="N68" s="39">
        <v>0</v>
      </c>
      <c r="O68" s="39">
        <v>1.1419999999999999</v>
      </c>
      <c r="P68" s="39">
        <v>0</v>
      </c>
      <c r="Q68" s="39">
        <v>0.69699999999999995</v>
      </c>
      <c r="R68" s="39">
        <v>0</v>
      </c>
      <c r="S68" s="39">
        <v>0.21299999999999999</v>
      </c>
      <c r="T68" s="39">
        <v>3.7469999999999999</v>
      </c>
      <c r="U68" s="39">
        <v>0</v>
      </c>
      <c r="V68" s="39">
        <v>0</v>
      </c>
      <c r="W68" s="39">
        <v>1.79</v>
      </c>
      <c r="X68" s="39">
        <v>0</v>
      </c>
      <c r="Y68" s="39">
        <v>1.19</v>
      </c>
      <c r="Z68" s="39">
        <v>0</v>
      </c>
      <c r="AA68" s="39">
        <v>1.8080000000000001</v>
      </c>
      <c r="AB68" s="39">
        <v>0</v>
      </c>
      <c r="AC68" s="39">
        <v>0</v>
      </c>
      <c r="AD68" s="39">
        <v>0</v>
      </c>
      <c r="AE68" s="39">
        <v>0</v>
      </c>
      <c r="AF68" s="39">
        <v>0.30099999999999999</v>
      </c>
      <c r="AG68" s="39">
        <v>0</v>
      </c>
      <c r="AH68" s="39">
        <v>0</v>
      </c>
      <c r="AI68" s="39">
        <v>1.1950000000000001</v>
      </c>
      <c r="AJ68" s="39">
        <v>1.9350000000000001</v>
      </c>
      <c r="AK68" s="39">
        <v>0</v>
      </c>
      <c r="AL68" s="39">
        <v>1.702</v>
      </c>
      <c r="AM68" s="39">
        <v>0</v>
      </c>
      <c r="AN68" s="39">
        <v>0.88300000000000001</v>
      </c>
      <c r="AO68" s="39">
        <v>0</v>
      </c>
      <c r="AP68" s="39">
        <v>0</v>
      </c>
      <c r="AQ68" s="39">
        <v>0</v>
      </c>
      <c r="AR68" s="39">
        <v>0</v>
      </c>
      <c r="AS68" s="39">
        <v>0.89900000000000002</v>
      </c>
      <c r="AT68" s="39">
        <v>1.298</v>
      </c>
      <c r="AU68" s="39">
        <v>0</v>
      </c>
      <c r="AV68" s="39">
        <v>0</v>
      </c>
      <c r="AW68" s="39">
        <v>1.242</v>
      </c>
      <c r="AX68" s="39">
        <v>1.6839999999999999</v>
      </c>
      <c r="AY68" s="39">
        <v>0</v>
      </c>
      <c r="AZ68" s="39">
        <v>0.5</v>
      </c>
      <c r="BA68" s="39">
        <v>0</v>
      </c>
      <c r="BB68" s="39">
        <v>0.66100000000000003</v>
      </c>
      <c r="BC68" s="39">
        <v>0</v>
      </c>
      <c r="BD68" s="39">
        <v>0</v>
      </c>
      <c r="BE68" s="39">
        <v>2.0169999999999999</v>
      </c>
      <c r="BF68" s="39">
        <v>1.617</v>
      </c>
      <c r="BG68" s="39">
        <v>0</v>
      </c>
      <c r="BH68" s="39">
        <v>0.25800000000000001</v>
      </c>
      <c r="BI68" s="39">
        <v>0</v>
      </c>
      <c r="BJ68" s="39">
        <v>0</v>
      </c>
      <c r="BK68" s="39">
        <v>1.45</v>
      </c>
    </row>
    <row r="69" spans="1:63" x14ac:dyDescent="0.2">
      <c r="A69" s="30">
        <f t="shared" si="12"/>
        <v>2018</v>
      </c>
      <c r="D69" s="30">
        <f t="shared" si="13"/>
        <v>0</v>
      </c>
      <c r="E69" s="30">
        <f t="shared" si="4"/>
        <v>36</v>
      </c>
      <c r="F69" s="30">
        <f t="shared" si="5"/>
        <v>20</v>
      </c>
      <c r="G69" s="30">
        <f t="shared" si="6"/>
        <v>0</v>
      </c>
      <c r="H69" s="30">
        <f t="shared" si="7"/>
        <v>0</v>
      </c>
      <c r="I69" s="30">
        <f t="shared" si="8"/>
        <v>0</v>
      </c>
      <c r="J69" s="30">
        <f t="shared" si="9"/>
        <v>0</v>
      </c>
      <c r="K69" s="30">
        <f t="shared" si="10"/>
        <v>0</v>
      </c>
      <c r="L69" s="30">
        <f t="shared" si="11"/>
        <v>6</v>
      </c>
      <c r="M69" s="38">
        <v>43252</v>
      </c>
      <c r="N69" s="39">
        <v>0</v>
      </c>
      <c r="O69" s="39">
        <v>6.5259999999999998</v>
      </c>
      <c r="P69" s="39">
        <v>4.4539999999999997</v>
      </c>
      <c r="Q69" s="39">
        <v>0</v>
      </c>
      <c r="R69" s="39">
        <v>0</v>
      </c>
      <c r="S69" s="39">
        <v>0.30599999999999999</v>
      </c>
      <c r="T69" s="39">
        <v>0.59299999999999997</v>
      </c>
      <c r="U69" s="39">
        <v>1.0669999999999999</v>
      </c>
      <c r="V69" s="39">
        <v>0.23300000000000001</v>
      </c>
      <c r="W69" s="39">
        <v>0.76100000000000001</v>
      </c>
      <c r="X69" s="39">
        <v>9.07</v>
      </c>
      <c r="Y69" s="39">
        <v>0.14399999999999999</v>
      </c>
      <c r="Z69" s="39">
        <v>1.917</v>
      </c>
      <c r="AA69" s="39">
        <v>0</v>
      </c>
      <c r="AB69" s="39">
        <v>0</v>
      </c>
      <c r="AC69" s="39">
        <v>1.7829999999999999</v>
      </c>
      <c r="AD69" s="39">
        <v>0.70899999999999996</v>
      </c>
      <c r="AE69" s="39">
        <v>0</v>
      </c>
      <c r="AF69" s="39">
        <v>4.4660000000000002</v>
      </c>
      <c r="AG69" s="39">
        <v>0</v>
      </c>
      <c r="AH69" s="39">
        <v>1.3260000000000001</v>
      </c>
      <c r="AI69" s="39">
        <v>0</v>
      </c>
      <c r="AJ69" s="39">
        <v>0.42</v>
      </c>
      <c r="AK69" s="39">
        <v>1.355</v>
      </c>
      <c r="AL69" s="39">
        <v>0.748</v>
      </c>
      <c r="AM69" s="39">
        <v>6.1879999999999997</v>
      </c>
      <c r="AN69" s="39">
        <v>3.024</v>
      </c>
      <c r="AO69" s="39">
        <v>0</v>
      </c>
      <c r="AP69" s="39">
        <v>0</v>
      </c>
      <c r="AQ69" s="39">
        <v>1.5449999999999999</v>
      </c>
      <c r="AR69" s="39">
        <v>1.39</v>
      </c>
      <c r="AS69" s="39">
        <v>0</v>
      </c>
      <c r="AT69" s="39">
        <v>0.16500000000000001</v>
      </c>
      <c r="AU69" s="39">
        <v>2.1019999999999999</v>
      </c>
      <c r="AV69" s="39">
        <v>0.79700000000000004</v>
      </c>
      <c r="AW69" s="39">
        <v>1.0620000000000001</v>
      </c>
      <c r="AX69" s="39">
        <v>0.81100000000000005</v>
      </c>
      <c r="AY69" s="39">
        <v>0.17499999999999999</v>
      </c>
      <c r="AZ69" s="39">
        <v>1.994</v>
      </c>
      <c r="BA69" s="39">
        <v>0</v>
      </c>
      <c r="BB69" s="39">
        <v>1.857</v>
      </c>
      <c r="BC69" s="39">
        <v>0</v>
      </c>
      <c r="BD69" s="39">
        <v>0</v>
      </c>
      <c r="BE69" s="39">
        <v>1.2689999999999999</v>
      </c>
      <c r="BF69" s="39">
        <v>0.76900000000000002</v>
      </c>
      <c r="BG69" s="39">
        <v>0.122</v>
      </c>
      <c r="BH69" s="39">
        <v>1.4330000000000001</v>
      </c>
      <c r="BI69" s="39">
        <v>0.51700000000000002</v>
      </c>
      <c r="BJ69" s="39">
        <v>0.35899999999999999</v>
      </c>
      <c r="BK69" s="39">
        <v>1.7410000000000001</v>
      </c>
    </row>
    <row r="70" spans="1:63" x14ac:dyDescent="0.2">
      <c r="A70" s="30">
        <f t="shared" si="12"/>
        <v>2018</v>
      </c>
      <c r="D70" s="30">
        <f t="shared" si="13"/>
        <v>1</v>
      </c>
      <c r="E70" s="30">
        <f t="shared" si="4"/>
        <v>50</v>
      </c>
      <c r="F70" s="30">
        <f t="shared" si="5"/>
        <v>50</v>
      </c>
      <c r="G70" s="30">
        <f t="shared" si="6"/>
        <v>12</v>
      </c>
      <c r="H70" s="30">
        <f t="shared" si="7"/>
        <v>0</v>
      </c>
      <c r="I70" s="30">
        <f t="shared" si="8"/>
        <v>0</v>
      </c>
      <c r="J70" s="30">
        <f t="shared" si="9"/>
        <v>0</v>
      </c>
      <c r="K70" s="30">
        <f t="shared" si="10"/>
        <v>0</v>
      </c>
      <c r="L70" s="30">
        <f t="shared" si="11"/>
        <v>7</v>
      </c>
      <c r="M70" s="38">
        <v>43282</v>
      </c>
      <c r="N70" s="39">
        <v>4.9169999999999998</v>
      </c>
      <c r="O70" s="39">
        <v>5.37</v>
      </c>
      <c r="P70" s="39">
        <v>12.391</v>
      </c>
      <c r="Q70" s="39">
        <v>3.157</v>
      </c>
      <c r="R70" s="39">
        <v>25.914999999999999</v>
      </c>
      <c r="S70" s="39">
        <v>1.972</v>
      </c>
      <c r="T70" s="39">
        <v>15.378</v>
      </c>
      <c r="U70" s="39">
        <v>2.0550000000000002</v>
      </c>
      <c r="V70" s="39">
        <v>19.655000000000001</v>
      </c>
      <c r="W70" s="39">
        <v>3.5310000000000001</v>
      </c>
      <c r="X70" s="39">
        <v>10.891999999999999</v>
      </c>
      <c r="Y70" s="39">
        <v>4.1790000000000003</v>
      </c>
      <c r="Z70" s="39">
        <v>9.8740000000000006</v>
      </c>
      <c r="AA70" s="39">
        <v>1.762</v>
      </c>
      <c r="AB70" s="39">
        <v>2.0499999999999998</v>
      </c>
      <c r="AC70" s="39">
        <v>14.31</v>
      </c>
      <c r="AD70" s="39">
        <v>2.6469999999999998</v>
      </c>
      <c r="AE70" s="39">
        <v>6.2610000000000001</v>
      </c>
      <c r="AF70" s="39">
        <v>5.2</v>
      </c>
      <c r="AG70" s="39">
        <v>19.817</v>
      </c>
      <c r="AH70" s="39">
        <v>5.0839999999999996</v>
      </c>
      <c r="AI70" s="39">
        <v>7.3550000000000004</v>
      </c>
      <c r="AJ70" s="39">
        <v>13.207000000000001</v>
      </c>
      <c r="AK70" s="39">
        <v>3.089</v>
      </c>
      <c r="AL70" s="39">
        <v>19.838000000000001</v>
      </c>
      <c r="AM70" s="39">
        <v>2.456</v>
      </c>
      <c r="AN70" s="39">
        <v>3.0270000000000001</v>
      </c>
      <c r="AO70" s="39">
        <v>10.237</v>
      </c>
      <c r="AP70" s="39">
        <v>6.76</v>
      </c>
      <c r="AQ70" s="39">
        <v>2.952</v>
      </c>
      <c r="AR70" s="39">
        <v>3.669</v>
      </c>
      <c r="AS70" s="39">
        <v>3.0590000000000002</v>
      </c>
      <c r="AT70" s="39">
        <v>3.4540000000000002</v>
      </c>
      <c r="AU70" s="39">
        <v>16.797999999999998</v>
      </c>
      <c r="AV70" s="39">
        <v>4.2270000000000003</v>
      </c>
      <c r="AW70" s="39">
        <v>7.64</v>
      </c>
      <c r="AX70" s="39">
        <v>4.1429999999999998</v>
      </c>
      <c r="AY70" s="39">
        <v>7.6180000000000003</v>
      </c>
      <c r="AZ70" s="39">
        <v>4.18</v>
      </c>
      <c r="BA70" s="39">
        <v>14.994</v>
      </c>
      <c r="BB70" s="39">
        <v>5.6580000000000004</v>
      </c>
      <c r="BC70" s="39">
        <v>3.9830000000000001</v>
      </c>
      <c r="BD70" s="39">
        <v>8.5399999999999991</v>
      </c>
      <c r="BE70" s="39">
        <v>1.599</v>
      </c>
      <c r="BF70" s="39">
        <v>5.6280000000000001</v>
      </c>
      <c r="BG70" s="39">
        <v>4.6630000000000003</v>
      </c>
      <c r="BH70" s="39">
        <v>3.09</v>
      </c>
      <c r="BI70" s="39">
        <v>5.5739999999999998</v>
      </c>
      <c r="BJ70" s="39">
        <v>6.556</v>
      </c>
      <c r="BK70" s="39">
        <v>3.5419999999999998</v>
      </c>
    </row>
    <row r="71" spans="1:63" x14ac:dyDescent="0.2">
      <c r="A71" s="30">
        <f t="shared" si="12"/>
        <v>2018</v>
      </c>
      <c r="D71" s="30">
        <f t="shared" si="13"/>
        <v>3</v>
      </c>
      <c r="E71" s="30">
        <f t="shared" si="4"/>
        <v>49</v>
      </c>
      <c r="F71" s="30">
        <f t="shared" si="5"/>
        <v>49</v>
      </c>
      <c r="G71" s="30">
        <f t="shared" si="6"/>
        <v>7</v>
      </c>
      <c r="H71" s="30">
        <f t="shared" si="7"/>
        <v>0</v>
      </c>
      <c r="I71" s="30">
        <f t="shared" si="8"/>
        <v>0</v>
      </c>
      <c r="J71" s="30">
        <f t="shared" si="9"/>
        <v>0</v>
      </c>
      <c r="K71" s="30">
        <f t="shared" si="10"/>
        <v>0</v>
      </c>
      <c r="L71" s="30">
        <f t="shared" si="11"/>
        <v>8</v>
      </c>
      <c r="M71" s="38">
        <v>43313</v>
      </c>
      <c r="N71" s="39">
        <v>2.94</v>
      </c>
      <c r="O71" s="39">
        <v>6.6360000000000001</v>
      </c>
      <c r="P71" s="39">
        <v>1.3859999999999999</v>
      </c>
      <c r="Q71" s="39">
        <v>10.611000000000001</v>
      </c>
      <c r="R71" s="39">
        <v>6.9690000000000003</v>
      </c>
      <c r="S71" s="39">
        <v>0</v>
      </c>
      <c r="T71" s="39">
        <v>2.61</v>
      </c>
      <c r="U71" s="39">
        <v>2.4300000000000002</v>
      </c>
      <c r="V71" s="39">
        <v>1.222</v>
      </c>
      <c r="W71" s="39">
        <v>8.375</v>
      </c>
      <c r="X71" s="39">
        <v>16.091000000000001</v>
      </c>
      <c r="Y71" s="39">
        <v>2.2000000000000002</v>
      </c>
      <c r="Z71" s="39">
        <v>4.1619999999999999</v>
      </c>
      <c r="AA71" s="39">
        <v>3.996</v>
      </c>
      <c r="AB71" s="39">
        <v>3.218</v>
      </c>
      <c r="AC71" s="39">
        <v>2.1840000000000002</v>
      </c>
      <c r="AD71" s="39">
        <v>6.0469999999999997</v>
      </c>
      <c r="AE71" s="39">
        <v>3.8820000000000001</v>
      </c>
      <c r="AF71" s="39">
        <v>3.3620000000000001</v>
      </c>
      <c r="AG71" s="39">
        <v>1.7210000000000001</v>
      </c>
      <c r="AH71" s="39">
        <v>33.119999999999997</v>
      </c>
      <c r="AI71" s="39">
        <v>1.125</v>
      </c>
      <c r="AJ71" s="39">
        <v>2.238</v>
      </c>
      <c r="AK71" s="39">
        <v>5.4980000000000002</v>
      </c>
      <c r="AL71" s="39">
        <v>2.6240000000000001</v>
      </c>
      <c r="AM71" s="39">
        <v>3.2839999999999998</v>
      </c>
      <c r="AN71" s="39">
        <v>3.0630000000000002</v>
      </c>
      <c r="AO71" s="39">
        <v>7.625</v>
      </c>
      <c r="AP71" s="39">
        <v>12.497</v>
      </c>
      <c r="AQ71" s="39">
        <v>3.6739999999999999</v>
      </c>
      <c r="AR71" s="39">
        <v>1.7509999999999999</v>
      </c>
      <c r="AS71" s="39">
        <v>5.625</v>
      </c>
      <c r="AT71" s="39">
        <v>1.889</v>
      </c>
      <c r="AU71" s="39">
        <v>29.207999999999998</v>
      </c>
      <c r="AV71" s="39">
        <v>4.7480000000000002</v>
      </c>
      <c r="AW71" s="39">
        <v>1.9530000000000001</v>
      </c>
      <c r="AX71" s="39">
        <v>5.2539999999999996</v>
      </c>
      <c r="AY71" s="39">
        <v>2.5299999999999998</v>
      </c>
      <c r="AZ71" s="39">
        <v>4.016</v>
      </c>
      <c r="BA71" s="39">
        <v>4.5170000000000003</v>
      </c>
      <c r="BB71" s="39">
        <v>4.84</v>
      </c>
      <c r="BC71" s="39">
        <v>3.26</v>
      </c>
      <c r="BD71" s="39">
        <v>2.9540000000000002</v>
      </c>
      <c r="BE71" s="39">
        <v>10.797000000000001</v>
      </c>
      <c r="BF71" s="39">
        <v>3.3119999999999998</v>
      </c>
      <c r="BG71" s="39">
        <v>5.3440000000000003</v>
      </c>
      <c r="BH71" s="39">
        <v>25.834</v>
      </c>
      <c r="BI71" s="39">
        <v>4.4740000000000002</v>
      </c>
      <c r="BJ71" s="39">
        <v>4.01</v>
      </c>
      <c r="BK71" s="39">
        <v>5.93</v>
      </c>
    </row>
    <row r="72" spans="1:63" x14ac:dyDescent="0.2">
      <c r="A72" s="30">
        <f t="shared" si="12"/>
        <v>2018</v>
      </c>
      <c r="D72" s="30">
        <f t="shared" si="13"/>
        <v>1</v>
      </c>
      <c r="E72" s="30">
        <f t="shared" si="4"/>
        <v>45</v>
      </c>
      <c r="F72" s="30">
        <f t="shared" si="5"/>
        <v>35</v>
      </c>
      <c r="G72" s="30">
        <f t="shared" si="6"/>
        <v>11</v>
      </c>
      <c r="H72" s="30">
        <f t="shared" si="7"/>
        <v>0</v>
      </c>
      <c r="I72" s="30">
        <f t="shared" si="8"/>
        <v>0</v>
      </c>
      <c r="J72" s="30">
        <f t="shared" si="9"/>
        <v>0</v>
      </c>
      <c r="K72" s="30">
        <f t="shared" si="10"/>
        <v>0</v>
      </c>
      <c r="L72" s="30">
        <f t="shared" si="11"/>
        <v>9</v>
      </c>
      <c r="M72" s="38">
        <v>43344</v>
      </c>
      <c r="N72" s="39">
        <v>6.46</v>
      </c>
      <c r="O72" s="39">
        <v>0.86099999999999999</v>
      </c>
      <c r="P72" s="39">
        <v>0.05</v>
      </c>
      <c r="Q72" s="39">
        <v>16.622</v>
      </c>
      <c r="R72" s="39">
        <v>6.5449999999999999</v>
      </c>
      <c r="S72" s="39">
        <v>0.35699999999999998</v>
      </c>
      <c r="T72" s="39">
        <v>2.512</v>
      </c>
      <c r="U72" s="39">
        <v>30.225000000000001</v>
      </c>
      <c r="V72" s="39">
        <v>1.5349999999999999</v>
      </c>
      <c r="W72" s="39">
        <v>3.2679999999999998</v>
      </c>
      <c r="X72" s="39">
        <v>0</v>
      </c>
      <c r="Y72" s="39">
        <v>13.927</v>
      </c>
      <c r="Z72" s="39">
        <v>8.2040000000000006</v>
      </c>
      <c r="AA72" s="39">
        <v>2.2709999999999999</v>
      </c>
      <c r="AB72" s="39">
        <v>13.281000000000001</v>
      </c>
      <c r="AC72" s="39">
        <v>0</v>
      </c>
      <c r="AD72" s="39">
        <v>8.3339999999999996</v>
      </c>
      <c r="AE72" s="39">
        <v>0.252</v>
      </c>
      <c r="AF72" s="39">
        <v>0.747</v>
      </c>
      <c r="AG72" s="39">
        <v>12.955</v>
      </c>
      <c r="AH72" s="39">
        <v>4.0330000000000004</v>
      </c>
      <c r="AI72" s="39">
        <v>2.2280000000000002</v>
      </c>
      <c r="AJ72" s="39">
        <v>0</v>
      </c>
      <c r="AK72" s="39">
        <v>10.221</v>
      </c>
      <c r="AL72" s="39">
        <v>2.38</v>
      </c>
      <c r="AM72" s="39">
        <v>3.7930000000000001</v>
      </c>
      <c r="AN72" s="39">
        <v>6.492</v>
      </c>
      <c r="AO72" s="39">
        <v>5.5E-2</v>
      </c>
      <c r="AP72" s="39">
        <v>0.23799999999999999</v>
      </c>
      <c r="AQ72" s="39">
        <v>3.847</v>
      </c>
      <c r="AR72" s="39">
        <v>1.6719999999999999</v>
      </c>
      <c r="AS72" s="39">
        <v>14.769</v>
      </c>
      <c r="AT72" s="39">
        <v>2.0870000000000002</v>
      </c>
      <c r="AU72" s="39">
        <v>5.1289999999999996</v>
      </c>
      <c r="AV72" s="39">
        <v>3.827</v>
      </c>
      <c r="AW72" s="39">
        <v>1.4339999999999999</v>
      </c>
      <c r="AX72" s="39">
        <v>0.98799999999999999</v>
      </c>
      <c r="AY72" s="39">
        <v>9.8670000000000009</v>
      </c>
      <c r="AZ72" s="39">
        <v>8.8130000000000006</v>
      </c>
      <c r="BA72" s="39">
        <v>0</v>
      </c>
      <c r="BB72" s="39">
        <v>11.282</v>
      </c>
      <c r="BC72" s="39">
        <v>2.4540000000000002</v>
      </c>
      <c r="BD72" s="39">
        <v>0.33400000000000002</v>
      </c>
      <c r="BE72" s="39">
        <v>6.3819999999999997</v>
      </c>
      <c r="BF72" s="39">
        <v>16.8</v>
      </c>
      <c r="BG72" s="39">
        <v>0</v>
      </c>
      <c r="BH72" s="39">
        <v>5.4379999999999997</v>
      </c>
      <c r="BI72" s="39">
        <v>10.105</v>
      </c>
      <c r="BJ72" s="39">
        <v>13.85</v>
      </c>
      <c r="BK72" s="39">
        <v>0.182</v>
      </c>
    </row>
    <row r="73" spans="1:63" x14ac:dyDescent="0.2">
      <c r="A73" s="30">
        <f t="shared" si="12"/>
        <v>2018</v>
      </c>
      <c r="D73" s="30">
        <f t="shared" si="13"/>
        <v>0</v>
      </c>
      <c r="E73" s="30">
        <f t="shared" si="4"/>
        <v>25</v>
      </c>
      <c r="F73" s="30">
        <f t="shared" si="5"/>
        <v>12</v>
      </c>
      <c r="G73" s="30">
        <f t="shared" si="6"/>
        <v>1</v>
      </c>
      <c r="H73" s="30">
        <f t="shared" si="7"/>
        <v>0</v>
      </c>
      <c r="I73" s="30">
        <f t="shared" si="8"/>
        <v>0</v>
      </c>
      <c r="J73" s="30">
        <f t="shared" si="9"/>
        <v>0</v>
      </c>
      <c r="K73" s="30">
        <f t="shared" si="10"/>
        <v>0</v>
      </c>
      <c r="L73" s="30">
        <f t="shared" si="11"/>
        <v>10</v>
      </c>
      <c r="M73" s="38">
        <v>43374</v>
      </c>
      <c r="N73" s="39">
        <v>0.188</v>
      </c>
      <c r="O73" s="39">
        <v>0</v>
      </c>
      <c r="P73" s="39">
        <v>1.1879999999999999</v>
      </c>
      <c r="Q73" s="39">
        <v>0</v>
      </c>
      <c r="R73" s="39">
        <v>0</v>
      </c>
      <c r="S73" s="39">
        <v>0.65400000000000003</v>
      </c>
      <c r="T73" s="39">
        <v>0</v>
      </c>
      <c r="U73" s="39">
        <v>6.0250000000000004</v>
      </c>
      <c r="V73" s="39">
        <v>0.154</v>
      </c>
      <c r="W73" s="39">
        <v>0</v>
      </c>
      <c r="X73" s="39">
        <v>2.621</v>
      </c>
      <c r="Y73" s="39">
        <v>0</v>
      </c>
      <c r="Z73" s="39">
        <v>0</v>
      </c>
      <c r="AA73" s="39">
        <v>0.51400000000000001</v>
      </c>
      <c r="AB73" s="39">
        <v>0</v>
      </c>
      <c r="AC73" s="39">
        <v>0.30499999999999999</v>
      </c>
      <c r="AD73" s="39">
        <v>10.06</v>
      </c>
      <c r="AE73" s="39">
        <v>0</v>
      </c>
      <c r="AF73" s="39">
        <v>0</v>
      </c>
      <c r="AG73" s="39">
        <v>1.3180000000000001</v>
      </c>
      <c r="AH73" s="39">
        <v>0</v>
      </c>
      <c r="AI73" s="39">
        <v>0</v>
      </c>
      <c r="AJ73" s="39">
        <v>8.3000000000000004E-2</v>
      </c>
      <c r="AK73" s="39">
        <v>1.5960000000000001</v>
      </c>
      <c r="AL73" s="39">
        <v>0</v>
      </c>
      <c r="AM73" s="39">
        <v>1.8320000000000001</v>
      </c>
      <c r="AN73" s="39">
        <v>8.516</v>
      </c>
      <c r="AO73" s="39">
        <v>0</v>
      </c>
      <c r="AP73" s="39">
        <v>0</v>
      </c>
      <c r="AQ73" s="39">
        <v>0</v>
      </c>
      <c r="AR73" s="39">
        <v>0.83599999999999997</v>
      </c>
      <c r="AS73" s="39">
        <v>0</v>
      </c>
      <c r="AT73" s="39">
        <v>0</v>
      </c>
      <c r="AU73" s="39">
        <v>1.357</v>
      </c>
      <c r="AV73" s="39">
        <v>0</v>
      </c>
      <c r="AW73" s="39">
        <v>0.746</v>
      </c>
      <c r="AX73" s="39">
        <v>0</v>
      </c>
      <c r="AY73" s="39">
        <v>1.776</v>
      </c>
      <c r="AZ73" s="39">
        <v>0</v>
      </c>
      <c r="BA73" s="39">
        <v>0.46600000000000003</v>
      </c>
      <c r="BB73" s="39">
        <v>0.187</v>
      </c>
      <c r="BC73" s="39">
        <v>0</v>
      </c>
      <c r="BD73" s="39">
        <v>3.7999999999999999E-2</v>
      </c>
      <c r="BE73" s="39">
        <v>0</v>
      </c>
      <c r="BF73" s="39">
        <v>6.3319999999999999</v>
      </c>
      <c r="BG73" s="39">
        <v>0</v>
      </c>
      <c r="BH73" s="39">
        <v>0</v>
      </c>
      <c r="BI73" s="39">
        <v>0.34200000000000003</v>
      </c>
      <c r="BJ73" s="39">
        <v>0.19900000000000001</v>
      </c>
      <c r="BK73" s="39">
        <v>1.012</v>
      </c>
    </row>
    <row r="74" spans="1:63" x14ac:dyDescent="0.2">
      <c r="A74" s="30">
        <f t="shared" si="12"/>
        <v>2018</v>
      </c>
      <c r="D74" s="30">
        <f t="shared" si="13"/>
        <v>0</v>
      </c>
      <c r="E74" s="30">
        <f t="shared" si="4"/>
        <v>11</v>
      </c>
      <c r="F74" s="30">
        <f t="shared" si="5"/>
        <v>0</v>
      </c>
      <c r="G74" s="30">
        <f t="shared" si="6"/>
        <v>0</v>
      </c>
      <c r="H74" s="30">
        <f t="shared" si="7"/>
        <v>0</v>
      </c>
      <c r="I74" s="30">
        <f t="shared" si="8"/>
        <v>0</v>
      </c>
      <c r="J74" s="30">
        <f t="shared" si="9"/>
        <v>0</v>
      </c>
      <c r="K74" s="30">
        <f t="shared" si="10"/>
        <v>0</v>
      </c>
      <c r="L74" s="30">
        <f t="shared" si="11"/>
        <v>11</v>
      </c>
      <c r="M74" s="38">
        <v>43405</v>
      </c>
      <c r="N74" s="39">
        <v>0</v>
      </c>
      <c r="O74" s="39">
        <v>0.40500000000000003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9.5000000000000001E-2</v>
      </c>
      <c r="AE74" s="39">
        <v>0</v>
      </c>
      <c r="AF74" s="39">
        <v>0</v>
      </c>
      <c r="AG74" s="39">
        <v>0</v>
      </c>
      <c r="AH74" s="39">
        <v>0</v>
      </c>
      <c r="AI74" s="39">
        <v>0.95799999999999996</v>
      </c>
      <c r="AJ74" s="39">
        <v>0</v>
      </c>
      <c r="AK74" s="39">
        <v>0</v>
      </c>
      <c r="AL74" s="39">
        <v>0</v>
      </c>
      <c r="AM74" s="39">
        <v>0.19500000000000001</v>
      </c>
      <c r="AN74" s="39">
        <v>0</v>
      </c>
      <c r="AO74" s="39">
        <v>0</v>
      </c>
      <c r="AP74" s="39">
        <v>0.56699999999999995</v>
      </c>
      <c r="AQ74" s="39">
        <v>0</v>
      </c>
      <c r="AR74" s="39">
        <v>0</v>
      </c>
      <c r="AS74" s="39">
        <v>0.25800000000000001</v>
      </c>
      <c r="AT74" s="39">
        <v>0</v>
      </c>
      <c r="AU74" s="39">
        <v>0.104</v>
      </c>
      <c r="AV74" s="39">
        <v>0</v>
      </c>
      <c r="AW74" s="39">
        <v>0</v>
      </c>
      <c r="AX74" s="39">
        <v>0.56299999999999994</v>
      </c>
      <c r="AY74" s="39">
        <v>0</v>
      </c>
      <c r="AZ74" s="39">
        <v>0</v>
      </c>
      <c r="BA74" s="39">
        <v>0</v>
      </c>
      <c r="BB74" s="39">
        <v>0</v>
      </c>
      <c r="BC74" s="39">
        <v>0</v>
      </c>
      <c r="BD74" s="39">
        <v>0</v>
      </c>
      <c r="BE74" s="39">
        <v>0.14499999999999999</v>
      </c>
      <c r="BF74" s="39">
        <v>0</v>
      </c>
      <c r="BG74" s="39">
        <v>0.2</v>
      </c>
      <c r="BH74" s="39">
        <v>0</v>
      </c>
      <c r="BI74" s="39">
        <v>0</v>
      </c>
      <c r="BJ74" s="39">
        <v>0</v>
      </c>
      <c r="BK74" s="39">
        <v>4.5999999999999999E-2</v>
      </c>
    </row>
    <row r="75" spans="1:63" x14ac:dyDescent="0.2">
      <c r="A75" s="30">
        <f t="shared" si="12"/>
        <v>2018</v>
      </c>
      <c r="D75" s="30">
        <f t="shared" si="13"/>
        <v>0</v>
      </c>
      <c r="E75" s="30">
        <f t="shared" si="4"/>
        <v>25</v>
      </c>
      <c r="F75" s="30">
        <f t="shared" si="5"/>
        <v>17</v>
      </c>
      <c r="G75" s="30">
        <f t="shared" si="6"/>
        <v>1</v>
      </c>
      <c r="H75" s="30">
        <f t="shared" si="7"/>
        <v>0</v>
      </c>
      <c r="I75" s="30">
        <f t="shared" si="8"/>
        <v>0</v>
      </c>
      <c r="J75" s="30">
        <f t="shared" si="9"/>
        <v>0</v>
      </c>
      <c r="K75" s="30">
        <f t="shared" si="10"/>
        <v>0</v>
      </c>
      <c r="L75" s="30">
        <f t="shared" si="11"/>
        <v>12</v>
      </c>
      <c r="M75" s="38">
        <v>43435</v>
      </c>
      <c r="N75" s="39">
        <v>0</v>
      </c>
      <c r="O75" s="39">
        <v>0</v>
      </c>
      <c r="P75" s="39">
        <v>0</v>
      </c>
      <c r="Q75" s="39">
        <v>2.3980000000000001</v>
      </c>
      <c r="R75" s="39">
        <v>1.5680000000000001</v>
      </c>
      <c r="S75" s="39">
        <v>0</v>
      </c>
      <c r="T75" s="39">
        <v>0</v>
      </c>
      <c r="U75" s="39">
        <v>0.92900000000000005</v>
      </c>
      <c r="V75" s="39">
        <v>0.496</v>
      </c>
      <c r="W75" s="39">
        <v>0</v>
      </c>
      <c r="X75" s="39">
        <v>4.5129999999999999</v>
      </c>
      <c r="Y75" s="39">
        <v>0</v>
      </c>
      <c r="Z75" s="39">
        <v>2.8210000000000002</v>
      </c>
      <c r="AA75" s="39">
        <v>0</v>
      </c>
      <c r="AB75" s="39">
        <v>0</v>
      </c>
      <c r="AC75" s="39">
        <v>2.1379999999999999</v>
      </c>
      <c r="AD75" s="39">
        <v>0</v>
      </c>
      <c r="AE75" s="39">
        <v>3.887</v>
      </c>
      <c r="AF75" s="39">
        <v>0</v>
      </c>
      <c r="AG75" s="39">
        <v>0</v>
      </c>
      <c r="AH75" s="39">
        <v>6.0650000000000004</v>
      </c>
      <c r="AI75" s="39">
        <v>0</v>
      </c>
      <c r="AJ75" s="39">
        <v>1.4690000000000001</v>
      </c>
      <c r="AK75" s="39">
        <v>0.32400000000000001</v>
      </c>
      <c r="AL75" s="39">
        <v>3.08</v>
      </c>
      <c r="AM75" s="39">
        <v>0</v>
      </c>
      <c r="AN75" s="39">
        <v>2.464</v>
      </c>
      <c r="AO75" s="39">
        <v>0.77900000000000003</v>
      </c>
      <c r="AP75" s="39">
        <v>0.48499999999999999</v>
      </c>
      <c r="AQ75" s="39">
        <v>1.6539999999999999</v>
      </c>
      <c r="AR75" s="39">
        <v>0</v>
      </c>
      <c r="AS75" s="39">
        <v>2.0110000000000001</v>
      </c>
      <c r="AT75" s="39">
        <v>0</v>
      </c>
      <c r="AU75" s="39">
        <v>3.202</v>
      </c>
      <c r="AV75" s="39">
        <v>0.48799999999999999</v>
      </c>
      <c r="AW75" s="39">
        <v>0</v>
      </c>
      <c r="AX75" s="39">
        <v>0</v>
      </c>
      <c r="AY75" s="39">
        <v>3.21</v>
      </c>
      <c r="AZ75" s="39">
        <v>0</v>
      </c>
      <c r="BA75" s="39">
        <v>15.497999999999999</v>
      </c>
      <c r="BB75" s="39">
        <v>0.71199999999999997</v>
      </c>
      <c r="BC75" s="39">
        <v>0</v>
      </c>
      <c r="BD75" s="39">
        <v>0</v>
      </c>
      <c r="BE75" s="39">
        <v>0</v>
      </c>
      <c r="BF75" s="39">
        <v>0</v>
      </c>
      <c r="BG75" s="39">
        <v>0</v>
      </c>
      <c r="BH75" s="39">
        <v>1.732</v>
      </c>
      <c r="BI75" s="39">
        <v>4.8000000000000001E-2</v>
      </c>
      <c r="BJ75" s="39">
        <v>2.7410000000000001</v>
      </c>
      <c r="BK75" s="39">
        <v>0</v>
      </c>
    </row>
    <row r="76" spans="1:63" x14ac:dyDescent="0.2">
      <c r="A76" s="30">
        <f t="shared" si="12"/>
        <v>2019</v>
      </c>
      <c r="D76" s="30">
        <f t="shared" si="13"/>
        <v>0</v>
      </c>
      <c r="E76" s="30">
        <f t="shared" si="4"/>
        <v>20</v>
      </c>
      <c r="F76" s="30">
        <f t="shared" si="5"/>
        <v>13</v>
      </c>
      <c r="G76" s="30">
        <f t="shared" si="6"/>
        <v>0</v>
      </c>
      <c r="H76" s="30">
        <f t="shared" si="7"/>
        <v>0</v>
      </c>
      <c r="I76" s="30">
        <f t="shared" si="8"/>
        <v>0</v>
      </c>
      <c r="J76" s="30">
        <f t="shared" si="9"/>
        <v>0</v>
      </c>
      <c r="K76" s="30">
        <f t="shared" si="10"/>
        <v>0</v>
      </c>
      <c r="L76" s="30">
        <f t="shared" si="11"/>
        <v>1</v>
      </c>
      <c r="M76" s="38">
        <v>43466</v>
      </c>
      <c r="N76" s="39">
        <v>6.3E-2</v>
      </c>
      <c r="O76" s="39">
        <v>1.7370000000000001</v>
      </c>
      <c r="P76" s="39">
        <v>0</v>
      </c>
      <c r="Q76" s="39">
        <v>0.151</v>
      </c>
      <c r="R76" s="39">
        <v>5.8999999999999997E-2</v>
      </c>
      <c r="S76" s="39">
        <v>0</v>
      </c>
      <c r="T76" s="39">
        <v>1.357</v>
      </c>
      <c r="U76" s="39">
        <v>0</v>
      </c>
      <c r="V76" s="39">
        <v>1.38</v>
      </c>
      <c r="W76" s="39">
        <v>0</v>
      </c>
      <c r="X76" s="39">
        <v>0</v>
      </c>
      <c r="Y76" s="39">
        <v>0</v>
      </c>
      <c r="Z76" s="39">
        <v>1.865</v>
      </c>
      <c r="AA76" s="39">
        <v>0</v>
      </c>
      <c r="AB76" s="39">
        <v>0</v>
      </c>
      <c r="AC76" s="39">
        <v>0.872</v>
      </c>
      <c r="AD76" s="39">
        <v>7.6929999999999996</v>
      </c>
      <c r="AE76" s="39">
        <v>0</v>
      </c>
      <c r="AF76" s="39">
        <v>0.96899999999999997</v>
      </c>
      <c r="AG76" s="39">
        <v>0</v>
      </c>
      <c r="AH76" s="39">
        <v>0</v>
      </c>
      <c r="AI76" s="39">
        <v>0</v>
      </c>
      <c r="AJ76" s="39">
        <v>1.238</v>
      </c>
      <c r="AK76" s="39">
        <v>0</v>
      </c>
      <c r="AL76" s="39">
        <v>0</v>
      </c>
      <c r="AM76" s="39">
        <v>0</v>
      </c>
      <c r="AN76" s="39">
        <v>0</v>
      </c>
      <c r="AO76" s="39">
        <v>1.3480000000000001</v>
      </c>
      <c r="AP76" s="39">
        <v>0</v>
      </c>
      <c r="AQ76" s="39">
        <v>0</v>
      </c>
      <c r="AR76" s="39">
        <v>1.57</v>
      </c>
      <c r="AS76" s="39">
        <v>0</v>
      </c>
      <c r="AT76" s="39">
        <v>0</v>
      </c>
      <c r="AU76" s="39">
        <v>1.0940000000000001</v>
      </c>
      <c r="AV76" s="39">
        <v>0</v>
      </c>
      <c r="AW76" s="39">
        <v>0.56899999999999995</v>
      </c>
      <c r="AX76" s="39">
        <v>0</v>
      </c>
      <c r="AY76" s="39">
        <v>1.0820000000000001</v>
      </c>
      <c r="AZ76" s="39">
        <v>0</v>
      </c>
      <c r="BA76" s="39">
        <v>0</v>
      </c>
      <c r="BB76" s="39">
        <v>9.5190000000000001</v>
      </c>
      <c r="BC76" s="39">
        <v>0</v>
      </c>
      <c r="BD76" s="39">
        <v>0</v>
      </c>
      <c r="BE76" s="39">
        <v>0</v>
      </c>
      <c r="BF76" s="39">
        <v>1.641</v>
      </c>
      <c r="BG76" s="39">
        <v>0</v>
      </c>
      <c r="BH76" s="39">
        <v>0</v>
      </c>
      <c r="BI76" s="39">
        <v>0.53100000000000003</v>
      </c>
      <c r="BJ76" s="39">
        <v>0</v>
      </c>
      <c r="BK76" s="39">
        <v>7.5</v>
      </c>
    </row>
    <row r="77" spans="1:63" x14ac:dyDescent="0.2">
      <c r="A77" s="30">
        <f t="shared" si="12"/>
        <v>2019</v>
      </c>
      <c r="D77" s="30">
        <f t="shared" si="13"/>
        <v>0</v>
      </c>
      <c r="E77" s="30">
        <f t="shared" si="4"/>
        <v>20</v>
      </c>
      <c r="F77" s="30">
        <f t="shared" si="5"/>
        <v>6</v>
      </c>
      <c r="G77" s="30">
        <f t="shared" si="6"/>
        <v>0</v>
      </c>
      <c r="H77" s="30">
        <f t="shared" si="7"/>
        <v>0</v>
      </c>
      <c r="I77" s="30">
        <f t="shared" si="8"/>
        <v>0</v>
      </c>
      <c r="J77" s="30">
        <f t="shared" si="9"/>
        <v>0</v>
      </c>
      <c r="K77" s="30">
        <f t="shared" si="10"/>
        <v>0</v>
      </c>
      <c r="L77" s="30">
        <f t="shared" si="11"/>
        <v>2</v>
      </c>
      <c r="M77" s="38">
        <v>43497</v>
      </c>
      <c r="N77" s="39">
        <v>0</v>
      </c>
      <c r="O77" s="39">
        <v>0.45400000000000001</v>
      </c>
      <c r="P77" s="39">
        <v>0</v>
      </c>
      <c r="Q77" s="39">
        <v>0</v>
      </c>
      <c r="R77" s="39">
        <v>0</v>
      </c>
      <c r="S77" s="39">
        <v>0</v>
      </c>
      <c r="T77" s="39">
        <v>0.151</v>
      </c>
      <c r="U77" s="39">
        <v>0</v>
      </c>
      <c r="V77" s="39">
        <v>0.32700000000000001</v>
      </c>
      <c r="W77" s="39">
        <v>0</v>
      </c>
      <c r="X77" s="39">
        <v>0</v>
      </c>
      <c r="Y77" s="39">
        <v>0.52600000000000002</v>
      </c>
      <c r="Z77" s="39">
        <v>0</v>
      </c>
      <c r="AA77" s="39">
        <v>4.9580000000000002</v>
      </c>
      <c r="AB77" s="39">
        <v>0</v>
      </c>
      <c r="AC77" s="39">
        <v>0</v>
      </c>
      <c r="AD77" s="39">
        <v>8.7999999999999995E-2</v>
      </c>
      <c r="AE77" s="39">
        <v>0</v>
      </c>
      <c r="AF77" s="39">
        <v>4.5999999999999999E-2</v>
      </c>
      <c r="AG77" s="39">
        <v>0.65500000000000003</v>
      </c>
      <c r="AH77" s="39">
        <v>0</v>
      </c>
      <c r="AI77" s="39">
        <v>3.597</v>
      </c>
      <c r="AJ77" s="39">
        <v>0.89500000000000002</v>
      </c>
      <c r="AK77" s="39">
        <v>0</v>
      </c>
      <c r="AL77" s="39">
        <v>5.1999999999999998E-2</v>
      </c>
      <c r="AM77" s="39">
        <v>0</v>
      </c>
      <c r="AN77" s="39">
        <v>0</v>
      </c>
      <c r="AO77" s="39">
        <v>0.60399999999999998</v>
      </c>
      <c r="AP77" s="39">
        <v>1.0489999999999999</v>
      </c>
      <c r="AQ77" s="39">
        <v>0</v>
      </c>
      <c r="AR77" s="39">
        <v>2.38</v>
      </c>
      <c r="AS77" s="39">
        <v>0</v>
      </c>
      <c r="AT77" s="39">
        <v>0</v>
      </c>
      <c r="AU77" s="39">
        <v>0</v>
      </c>
      <c r="AV77" s="39">
        <v>1.06</v>
      </c>
      <c r="AW77" s="39">
        <v>0</v>
      </c>
      <c r="AX77" s="39">
        <v>0.92200000000000004</v>
      </c>
      <c r="AY77" s="39">
        <v>0</v>
      </c>
      <c r="AZ77" s="39">
        <v>0</v>
      </c>
      <c r="BA77" s="39">
        <v>0.37</v>
      </c>
      <c r="BB77" s="39">
        <v>0</v>
      </c>
      <c r="BC77" s="39">
        <v>0.57599999999999996</v>
      </c>
      <c r="BD77" s="39">
        <v>0</v>
      </c>
      <c r="BE77" s="39">
        <v>2.1429999999999998</v>
      </c>
      <c r="BF77" s="39">
        <v>0</v>
      </c>
      <c r="BG77" s="39">
        <v>0</v>
      </c>
      <c r="BH77" s="39">
        <v>0</v>
      </c>
      <c r="BI77" s="39">
        <v>0</v>
      </c>
      <c r="BJ77" s="39">
        <v>0.17100000000000001</v>
      </c>
      <c r="BK77" s="39">
        <v>0</v>
      </c>
    </row>
    <row r="78" spans="1:63" x14ac:dyDescent="0.2">
      <c r="A78" s="30">
        <f t="shared" si="12"/>
        <v>2019</v>
      </c>
      <c r="D78" s="30">
        <f t="shared" si="13"/>
        <v>0</v>
      </c>
      <c r="E78" s="30">
        <f t="shared" si="4"/>
        <v>10</v>
      </c>
      <c r="F78" s="30">
        <f t="shared" si="5"/>
        <v>4</v>
      </c>
      <c r="G78" s="30">
        <f t="shared" si="6"/>
        <v>0</v>
      </c>
      <c r="H78" s="30">
        <f t="shared" si="7"/>
        <v>0</v>
      </c>
      <c r="I78" s="30">
        <f t="shared" si="8"/>
        <v>0</v>
      </c>
      <c r="J78" s="30">
        <f t="shared" si="9"/>
        <v>0</v>
      </c>
      <c r="K78" s="30">
        <f t="shared" si="10"/>
        <v>0</v>
      </c>
      <c r="L78" s="30">
        <f t="shared" si="11"/>
        <v>3</v>
      </c>
      <c r="M78" s="38">
        <v>43525</v>
      </c>
      <c r="N78" s="39">
        <v>0</v>
      </c>
      <c r="O78" s="39">
        <v>0</v>
      </c>
      <c r="P78" s="39">
        <v>0</v>
      </c>
      <c r="Q78" s="39">
        <v>0.6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7.8E-2</v>
      </c>
      <c r="X78" s="39">
        <v>0</v>
      </c>
      <c r="Y78" s="39">
        <v>0</v>
      </c>
      <c r="Z78" s="39">
        <v>0</v>
      </c>
      <c r="AA78" s="39">
        <v>0.309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1.163</v>
      </c>
      <c r="AI78" s="39">
        <v>0</v>
      </c>
      <c r="AJ78" s="39">
        <v>0</v>
      </c>
      <c r="AK78" s="39">
        <v>0</v>
      </c>
      <c r="AL78" s="39">
        <v>0</v>
      </c>
      <c r="AM78" s="39">
        <v>4.1319999999999997</v>
      </c>
      <c r="AN78" s="39">
        <v>0</v>
      </c>
      <c r="AO78" s="39">
        <v>0</v>
      </c>
      <c r="AP78" s="39">
        <v>0</v>
      </c>
      <c r="AQ78" s="39">
        <v>0.77700000000000002</v>
      </c>
      <c r="AR78" s="39">
        <v>0</v>
      </c>
      <c r="AS78" s="39">
        <v>0.13800000000000001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1.0680000000000001</v>
      </c>
      <c r="BB78" s="39">
        <v>0</v>
      </c>
      <c r="BC78" s="39">
        <v>0.45500000000000002</v>
      </c>
      <c r="BD78" s="39">
        <v>0</v>
      </c>
      <c r="BE78" s="39">
        <v>0</v>
      </c>
      <c r="BF78" s="39">
        <v>0</v>
      </c>
      <c r="BG78" s="39">
        <v>0</v>
      </c>
      <c r="BH78" s="39">
        <v>0</v>
      </c>
      <c r="BI78" s="39">
        <v>1.302</v>
      </c>
      <c r="BJ78" s="39">
        <v>0</v>
      </c>
      <c r="BK78" s="39">
        <v>0</v>
      </c>
    </row>
    <row r="79" spans="1:63" x14ac:dyDescent="0.2">
      <c r="A79" s="30">
        <f t="shared" si="12"/>
        <v>2019</v>
      </c>
      <c r="D79" s="30">
        <f t="shared" si="13"/>
        <v>0</v>
      </c>
      <c r="E79" s="30">
        <f t="shared" si="4"/>
        <v>6</v>
      </c>
      <c r="F79" s="30">
        <f t="shared" si="5"/>
        <v>2</v>
      </c>
      <c r="G79" s="30">
        <f t="shared" si="6"/>
        <v>0</v>
      </c>
      <c r="H79" s="30">
        <f t="shared" si="7"/>
        <v>0</v>
      </c>
      <c r="I79" s="30">
        <f t="shared" si="8"/>
        <v>0</v>
      </c>
      <c r="J79" s="30">
        <f t="shared" si="9"/>
        <v>0</v>
      </c>
      <c r="K79" s="30">
        <f t="shared" si="10"/>
        <v>0</v>
      </c>
      <c r="L79" s="30">
        <f t="shared" si="11"/>
        <v>4</v>
      </c>
      <c r="M79" s="38">
        <v>43556</v>
      </c>
      <c r="N79" s="39">
        <v>0</v>
      </c>
      <c r="O79" s="39">
        <v>0</v>
      </c>
      <c r="P79" s="39">
        <v>0</v>
      </c>
      <c r="Q79" s="39">
        <v>0.26600000000000001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0.185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0.154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1.2110000000000001</v>
      </c>
      <c r="AT79" s="39"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  <c r="BB79" s="39">
        <v>1.272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0.315</v>
      </c>
      <c r="BK79" s="39">
        <v>0</v>
      </c>
    </row>
    <row r="80" spans="1:63" x14ac:dyDescent="0.2">
      <c r="A80" s="30">
        <f t="shared" si="12"/>
        <v>2019</v>
      </c>
      <c r="D80" s="30">
        <f t="shared" si="13"/>
        <v>0</v>
      </c>
      <c r="E80" s="30">
        <f t="shared" si="4"/>
        <v>8</v>
      </c>
      <c r="F80" s="30">
        <f t="shared" si="5"/>
        <v>3</v>
      </c>
      <c r="G80" s="30">
        <f t="shared" si="6"/>
        <v>0</v>
      </c>
      <c r="H80" s="30">
        <f t="shared" si="7"/>
        <v>0</v>
      </c>
      <c r="I80" s="30">
        <f t="shared" si="8"/>
        <v>0</v>
      </c>
      <c r="J80" s="30">
        <f t="shared" si="9"/>
        <v>0</v>
      </c>
      <c r="K80" s="30">
        <f t="shared" si="10"/>
        <v>0</v>
      </c>
      <c r="L80" s="30">
        <f t="shared" si="11"/>
        <v>5</v>
      </c>
      <c r="M80" s="38">
        <v>43586</v>
      </c>
      <c r="N80" s="39">
        <v>1.0309999999999999</v>
      </c>
      <c r="O80" s="39">
        <v>0</v>
      </c>
      <c r="P80" s="39">
        <v>0</v>
      </c>
      <c r="Q80" s="39">
        <v>0</v>
      </c>
      <c r="R80" s="39">
        <v>0</v>
      </c>
      <c r="S80" s="39">
        <v>0.48399999999999999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1.246</v>
      </c>
      <c r="AB80" s="39">
        <v>0</v>
      </c>
      <c r="AC80" s="39">
        <v>0.97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0.82599999999999996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1.137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0.42099999999999999</v>
      </c>
      <c r="BH80" s="39">
        <v>0</v>
      </c>
      <c r="BI80" s="39">
        <v>6.0000000000000001E-3</v>
      </c>
      <c r="BJ80" s="39">
        <v>0</v>
      </c>
      <c r="BK80" s="39">
        <v>0</v>
      </c>
    </row>
    <row r="81" spans="1:63" x14ac:dyDescent="0.2">
      <c r="A81" s="30">
        <f t="shared" si="12"/>
        <v>2019</v>
      </c>
      <c r="D81" s="30">
        <f t="shared" si="13"/>
        <v>0</v>
      </c>
      <c r="E81" s="30">
        <f t="shared" si="4"/>
        <v>41</v>
      </c>
      <c r="F81" s="30">
        <f t="shared" si="5"/>
        <v>22</v>
      </c>
      <c r="G81" s="30">
        <f t="shared" si="6"/>
        <v>1</v>
      </c>
      <c r="H81" s="30">
        <f t="shared" si="7"/>
        <v>0</v>
      </c>
      <c r="I81" s="30">
        <f t="shared" si="8"/>
        <v>0</v>
      </c>
      <c r="J81" s="30">
        <f t="shared" si="9"/>
        <v>0</v>
      </c>
      <c r="K81" s="30">
        <f t="shared" si="10"/>
        <v>0</v>
      </c>
      <c r="L81" s="30">
        <f t="shared" si="11"/>
        <v>6</v>
      </c>
      <c r="M81" s="38">
        <v>43617</v>
      </c>
      <c r="N81" s="39">
        <v>0.70799999999999996</v>
      </c>
      <c r="O81" s="39">
        <v>3.2040000000000002</v>
      </c>
      <c r="P81" s="39">
        <v>1.206</v>
      </c>
      <c r="Q81" s="39">
        <v>0</v>
      </c>
      <c r="R81" s="39">
        <v>0.124</v>
      </c>
      <c r="S81" s="39">
        <v>1.1020000000000001</v>
      </c>
      <c r="T81" s="39">
        <v>0.24199999999999999</v>
      </c>
      <c r="U81" s="39">
        <v>0.76800000000000002</v>
      </c>
      <c r="V81" s="39">
        <v>1.222</v>
      </c>
      <c r="W81" s="39">
        <v>0</v>
      </c>
      <c r="X81" s="39">
        <v>3.76</v>
      </c>
      <c r="Y81" s="39">
        <v>1.4690000000000001</v>
      </c>
      <c r="Z81" s="39">
        <v>1.097</v>
      </c>
      <c r="AA81" s="39">
        <v>0.47299999999999998</v>
      </c>
      <c r="AB81" s="39">
        <v>0.72199999999999998</v>
      </c>
      <c r="AC81" s="39">
        <v>0.14000000000000001</v>
      </c>
      <c r="AD81" s="39">
        <v>5.1999999999999998E-2</v>
      </c>
      <c r="AE81" s="39">
        <v>1.3420000000000001</v>
      </c>
      <c r="AF81" s="39">
        <v>0.88400000000000001</v>
      </c>
      <c r="AG81" s="39">
        <v>0.29399999999999998</v>
      </c>
      <c r="AH81" s="39">
        <v>0</v>
      </c>
      <c r="AI81" s="39">
        <v>0.52100000000000002</v>
      </c>
      <c r="AJ81" s="39">
        <v>0.67400000000000004</v>
      </c>
      <c r="AK81" s="39">
        <v>0.28599999999999998</v>
      </c>
      <c r="AL81" s="39">
        <v>0.35599999999999998</v>
      </c>
      <c r="AM81" s="39">
        <v>11.742000000000001</v>
      </c>
      <c r="AN81" s="39">
        <v>5.367</v>
      </c>
      <c r="AO81" s="39">
        <v>0</v>
      </c>
      <c r="AP81" s="39">
        <v>0</v>
      </c>
      <c r="AQ81" s="39">
        <v>1.5</v>
      </c>
      <c r="AR81" s="39">
        <v>0.621</v>
      </c>
      <c r="AS81" s="39">
        <v>3.5209999999999999</v>
      </c>
      <c r="AT81" s="39">
        <v>2.6019999999999999</v>
      </c>
      <c r="AU81" s="39">
        <v>2.5840000000000001</v>
      </c>
      <c r="AV81" s="39">
        <v>0.17100000000000001</v>
      </c>
      <c r="AW81" s="39">
        <v>1.657</v>
      </c>
      <c r="AX81" s="39">
        <v>0.14699999999999999</v>
      </c>
      <c r="AY81" s="39">
        <v>1.2889999999999999</v>
      </c>
      <c r="AZ81" s="39">
        <v>0.48199999999999998</v>
      </c>
      <c r="BA81" s="39">
        <v>1.6990000000000001</v>
      </c>
      <c r="BB81" s="39">
        <v>1.746</v>
      </c>
      <c r="BC81" s="39">
        <v>0</v>
      </c>
      <c r="BD81" s="39">
        <v>4.5999999999999999E-2</v>
      </c>
      <c r="BE81" s="39">
        <v>2.27</v>
      </c>
      <c r="BF81" s="39">
        <v>2.2730000000000001</v>
      </c>
      <c r="BG81" s="39">
        <v>0</v>
      </c>
      <c r="BH81" s="39">
        <v>3.1</v>
      </c>
      <c r="BI81" s="39">
        <v>0</v>
      </c>
      <c r="BJ81" s="39">
        <v>1.8129999999999999</v>
      </c>
      <c r="BK81" s="39">
        <v>0</v>
      </c>
    </row>
    <row r="82" spans="1:63" x14ac:dyDescent="0.2">
      <c r="A82" s="30">
        <f t="shared" si="12"/>
        <v>2019</v>
      </c>
      <c r="D82" s="30">
        <f t="shared" si="13"/>
        <v>0</v>
      </c>
      <c r="E82" s="30">
        <f t="shared" si="4"/>
        <v>50</v>
      </c>
      <c r="F82" s="30">
        <f t="shared" si="5"/>
        <v>50</v>
      </c>
      <c r="G82" s="30">
        <f t="shared" si="6"/>
        <v>7</v>
      </c>
      <c r="H82" s="30">
        <f t="shared" si="7"/>
        <v>0</v>
      </c>
      <c r="I82" s="30">
        <f t="shared" si="8"/>
        <v>0</v>
      </c>
      <c r="J82" s="30">
        <f t="shared" si="9"/>
        <v>0</v>
      </c>
      <c r="K82" s="30">
        <f t="shared" si="10"/>
        <v>0</v>
      </c>
      <c r="L82" s="30">
        <f t="shared" si="11"/>
        <v>7</v>
      </c>
      <c r="M82" s="38">
        <v>43647</v>
      </c>
      <c r="N82" s="39">
        <v>7.4829999999999997</v>
      </c>
      <c r="O82" s="39">
        <v>1.3740000000000001</v>
      </c>
      <c r="P82" s="39">
        <v>9.7360000000000007</v>
      </c>
      <c r="Q82" s="39">
        <v>3.004</v>
      </c>
      <c r="R82" s="39">
        <v>3.1869999999999998</v>
      </c>
      <c r="S82" s="39">
        <v>12.007999999999999</v>
      </c>
      <c r="T82" s="39">
        <v>4.2880000000000003</v>
      </c>
      <c r="U82" s="39">
        <v>19.152000000000001</v>
      </c>
      <c r="V82" s="39">
        <v>2.5590000000000002</v>
      </c>
      <c r="W82" s="39">
        <v>6.68</v>
      </c>
      <c r="X82" s="39">
        <v>5.9889999999999999</v>
      </c>
      <c r="Y82" s="39">
        <v>4.2210000000000001</v>
      </c>
      <c r="Z82" s="39">
        <v>2.6909999999999998</v>
      </c>
      <c r="AA82" s="39">
        <v>9.9410000000000007</v>
      </c>
      <c r="AB82" s="39">
        <v>1.681</v>
      </c>
      <c r="AC82" s="39">
        <v>14.821999999999999</v>
      </c>
      <c r="AD82" s="39">
        <v>7.117</v>
      </c>
      <c r="AE82" s="39">
        <v>18.268000000000001</v>
      </c>
      <c r="AF82" s="39">
        <v>4.5609999999999999</v>
      </c>
      <c r="AG82" s="39">
        <v>4.8129999999999997</v>
      </c>
      <c r="AH82" s="39">
        <v>3.7650000000000001</v>
      </c>
      <c r="AI82" s="39">
        <v>6.9539999999999997</v>
      </c>
      <c r="AJ82" s="39">
        <v>7.45</v>
      </c>
      <c r="AK82" s="39">
        <v>5.0389999999999997</v>
      </c>
      <c r="AL82" s="39">
        <v>3.6720000000000002</v>
      </c>
      <c r="AM82" s="39">
        <v>8.4280000000000008</v>
      </c>
      <c r="AN82" s="39">
        <v>6.516</v>
      </c>
      <c r="AO82" s="39">
        <v>5.673</v>
      </c>
      <c r="AP82" s="39">
        <v>1.155</v>
      </c>
      <c r="AQ82" s="39">
        <v>9.3740000000000006</v>
      </c>
      <c r="AR82" s="39">
        <v>22.385000000000002</v>
      </c>
      <c r="AS82" s="39">
        <v>2.423</v>
      </c>
      <c r="AT82" s="39">
        <v>2.8170000000000002</v>
      </c>
      <c r="AU82" s="39">
        <v>5.2690000000000001</v>
      </c>
      <c r="AV82" s="39">
        <v>5.17</v>
      </c>
      <c r="AW82" s="39">
        <v>4.7370000000000001</v>
      </c>
      <c r="AX82" s="39">
        <v>4.9240000000000004</v>
      </c>
      <c r="AY82" s="39">
        <v>2.8330000000000002</v>
      </c>
      <c r="AZ82" s="39">
        <v>23.143999999999998</v>
      </c>
      <c r="BA82" s="39">
        <v>1.3420000000000001</v>
      </c>
      <c r="BB82" s="39">
        <v>4.8899999999999997</v>
      </c>
      <c r="BC82" s="39">
        <v>8.2460000000000004</v>
      </c>
      <c r="BD82" s="39">
        <v>7.2809999999999997</v>
      </c>
      <c r="BE82" s="39">
        <v>2.266</v>
      </c>
      <c r="BF82" s="39">
        <v>5.4530000000000003</v>
      </c>
      <c r="BG82" s="39">
        <v>4.3179999999999996</v>
      </c>
      <c r="BH82" s="39">
        <v>10.164999999999999</v>
      </c>
      <c r="BI82" s="39">
        <v>3.7759999999999998</v>
      </c>
      <c r="BJ82" s="39">
        <v>4.6390000000000002</v>
      </c>
      <c r="BK82" s="39">
        <v>4.4029999999999996</v>
      </c>
    </row>
    <row r="83" spans="1:63" x14ac:dyDescent="0.2">
      <c r="A83" s="30">
        <f t="shared" si="12"/>
        <v>2019</v>
      </c>
      <c r="D83" s="30">
        <f t="shared" si="13"/>
        <v>1</v>
      </c>
      <c r="E83" s="30">
        <f t="shared" si="4"/>
        <v>50</v>
      </c>
      <c r="F83" s="30">
        <f t="shared" si="5"/>
        <v>50</v>
      </c>
      <c r="G83" s="30">
        <f t="shared" si="6"/>
        <v>9</v>
      </c>
      <c r="H83" s="30">
        <f t="shared" si="7"/>
        <v>0</v>
      </c>
      <c r="I83" s="30">
        <f t="shared" si="8"/>
        <v>0</v>
      </c>
      <c r="J83" s="30">
        <f t="shared" si="9"/>
        <v>0</v>
      </c>
      <c r="K83" s="30">
        <f t="shared" si="10"/>
        <v>0</v>
      </c>
      <c r="L83" s="30">
        <f t="shared" si="11"/>
        <v>8</v>
      </c>
      <c r="M83" s="38">
        <v>43678</v>
      </c>
      <c r="N83" s="39">
        <v>3.5129999999999999</v>
      </c>
      <c r="O83" s="39">
        <v>4.3330000000000002</v>
      </c>
      <c r="P83" s="39">
        <v>2.0939999999999999</v>
      </c>
      <c r="Q83" s="39">
        <v>4.7549999999999999</v>
      </c>
      <c r="R83" s="39">
        <v>4.5190000000000001</v>
      </c>
      <c r="S83" s="39">
        <v>4.617</v>
      </c>
      <c r="T83" s="39">
        <v>6.242</v>
      </c>
      <c r="U83" s="39">
        <v>3.3</v>
      </c>
      <c r="V83" s="39">
        <v>6.5659999999999998</v>
      </c>
      <c r="W83" s="39">
        <v>2.77</v>
      </c>
      <c r="X83" s="39">
        <v>10.576000000000001</v>
      </c>
      <c r="Y83" s="39">
        <v>4.9390000000000001</v>
      </c>
      <c r="Z83" s="39">
        <v>5.7610000000000001</v>
      </c>
      <c r="AA83" s="39">
        <v>1.9490000000000001</v>
      </c>
      <c r="AB83" s="39">
        <v>7.8259999999999996</v>
      </c>
      <c r="AC83" s="39">
        <v>3.4860000000000002</v>
      </c>
      <c r="AD83" s="39">
        <v>6.9550000000000001</v>
      </c>
      <c r="AE83" s="39">
        <v>3.327</v>
      </c>
      <c r="AF83" s="39">
        <v>3.5590000000000002</v>
      </c>
      <c r="AG83" s="39">
        <v>4.9649999999999999</v>
      </c>
      <c r="AH83" s="39">
        <v>10.414</v>
      </c>
      <c r="AI83" s="39">
        <v>9.4139999999999997</v>
      </c>
      <c r="AJ83" s="39">
        <v>2.63</v>
      </c>
      <c r="AK83" s="39">
        <v>9.0419999999999998</v>
      </c>
      <c r="AL83" s="39">
        <v>8.1470000000000002</v>
      </c>
      <c r="AM83" s="39">
        <v>2.6030000000000002</v>
      </c>
      <c r="AN83" s="39">
        <v>9.9320000000000004</v>
      </c>
      <c r="AO83" s="39">
        <v>2.1160000000000001</v>
      </c>
      <c r="AP83" s="39">
        <v>11.079000000000001</v>
      </c>
      <c r="AQ83" s="39">
        <v>3.46</v>
      </c>
      <c r="AR83" s="39">
        <v>10.305999999999999</v>
      </c>
      <c r="AS83" s="39">
        <v>2.13</v>
      </c>
      <c r="AT83" s="39">
        <v>2.5209999999999999</v>
      </c>
      <c r="AU83" s="39">
        <v>36.692999999999998</v>
      </c>
      <c r="AV83" s="39">
        <v>1.6879999999999999</v>
      </c>
      <c r="AW83" s="39">
        <v>9.1189999999999998</v>
      </c>
      <c r="AX83" s="39">
        <v>1.498</v>
      </c>
      <c r="AY83" s="39">
        <v>9.6050000000000004</v>
      </c>
      <c r="AZ83" s="39">
        <v>4.01</v>
      </c>
      <c r="BA83" s="39">
        <v>5.0869999999999997</v>
      </c>
      <c r="BB83" s="39">
        <v>3.9580000000000002</v>
      </c>
      <c r="BC83" s="39">
        <v>5.4649999999999999</v>
      </c>
      <c r="BD83" s="39">
        <v>10.768000000000001</v>
      </c>
      <c r="BE83" s="39">
        <v>3.956</v>
      </c>
      <c r="BF83" s="39">
        <v>12.441000000000001</v>
      </c>
      <c r="BG83" s="39">
        <v>3.7370000000000001</v>
      </c>
      <c r="BH83" s="39">
        <v>11.554</v>
      </c>
      <c r="BI83" s="39">
        <v>10.266999999999999</v>
      </c>
      <c r="BJ83" s="39">
        <v>6.8449999999999998</v>
      </c>
      <c r="BK83" s="39">
        <v>3.0750000000000002</v>
      </c>
    </row>
    <row r="84" spans="1:63" x14ac:dyDescent="0.2">
      <c r="A84" s="30">
        <f t="shared" si="12"/>
        <v>2019</v>
      </c>
      <c r="D84" s="30">
        <f t="shared" si="13"/>
        <v>1</v>
      </c>
      <c r="E84" s="30">
        <f t="shared" si="4"/>
        <v>49</v>
      </c>
      <c r="F84" s="30">
        <f t="shared" si="5"/>
        <v>42</v>
      </c>
      <c r="G84" s="30">
        <f t="shared" si="6"/>
        <v>7</v>
      </c>
      <c r="H84" s="30">
        <f t="shared" si="7"/>
        <v>0</v>
      </c>
      <c r="I84" s="30">
        <f t="shared" si="8"/>
        <v>0</v>
      </c>
      <c r="J84" s="30">
        <f t="shared" si="9"/>
        <v>0</v>
      </c>
      <c r="K84" s="30">
        <f t="shared" si="10"/>
        <v>0</v>
      </c>
      <c r="L84" s="30">
        <f t="shared" si="11"/>
        <v>9</v>
      </c>
      <c r="M84" s="38">
        <v>43709</v>
      </c>
      <c r="N84" s="39">
        <v>7.1669999999999998</v>
      </c>
      <c r="O84" s="39">
        <v>0.89200000000000002</v>
      </c>
      <c r="P84" s="39">
        <v>5.3810000000000002</v>
      </c>
      <c r="Q84" s="39">
        <v>1.6180000000000001</v>
      </c>
      <c r="R84" s="39">
        <v>10.041</v>
      </c>
      <c r="S84" s="39">
        <v>4.1000000000000002E-2</v>
      </c>
      <c r="T84" s="39">
        <v>8.8999999999999996E-2</v>
      </c>
      <c r="U84" s="39">
        <v>23.263000000000002</v>
      </c>
      <c r="V84" s="39">
        <v>3.706</v>
      </c>
      <c r="W84" s="39">
        <v>4.1829999999999998</v>
      </c>
      <c r="X84" s="39">
        <v>4.42</v>
      </c>
      <c r="Y84" s="39">
        <v>8.8719999999999999</v>
      </c>
      <c r="Z84" s="39">
        <v>2.984</v>
      </c>
      <c r="AA84" s="39">
        <v>5.47</v>
      </c>
      <c r="AB84" s="39">
        <v>10.736000000000001</v>
      </c>
      <c r="AC84" s="39">
        <v>2.5169999999999999</v>
      </c>
      <c r="AD84" s="39">
        <v>6.6109999999999998</v>
      </c>
      <c r="AE84" s="39">
        <v>3.2250000000000001</v>
      </c>
      <c r="AF84" s="39">
        <v>8.3010000000000002</v>
      </c>
      <c r="AG84" s="39">
        <v>3.569</v>
      </c>
      <c r="AH84" s="39">
        <v>1.6859999999999999</v>
      </c>
      <c r="AI84" s="39">
        <v>5.6219999999999999</v>
      </c>
      <c r="AJ84" s="39">
        <v>3.0000000000000001E-3</v>
      </c>
      <c r="AK84" s="39">
        <v>11.843</v>
      </c>
      <c r="AL84" s="39">
        <v>4.25</v>
      </c>
      <c r="AM84" s="39">
        <v>1.8480000000000001</v>
      </c>
      <c r="AN84" s="39">
        <v>2.1339999999999999</v>
      </c>
      <c r="AO84" s="39">
        <v>6.165</v>
      </c>
      <c r="AP84" s="39">
        <v>0.24299999999999999</v>
      </c>
      <c r="AQ84" s="39">
        <v>11.944000000000001</v>
      </c>
      <c r="AR84" s="39">
        <v>2.2309999999999999</v>
      </c>
      <c r="AS84" s="39">
        <v>5.9089999999999998</v>
      </c>
      <c r="AT84" s="39">
        <v>17.632000000000001</v>
      </c>
      <c r="AU84" s="39">
        <v>0</v>
      </c>
      <c r="AV84" s="39">
        <v>2.12</v>
      </c>
      <c r="AW84" s="39">
        <v>6.5640000000000001</v>
      </c>
      <c r="AX84" s="39">
        <v>4.234</v>
      </c>
      <c r="AY84" s="39">
        <v>3.49</v>
      </c>
      <c r="AZ84" s="39">
        <v>0.56399999999999995</v>
      </c>
      <c r="BA84" s="39">
        <v>8.73</v>
      </c>
      <c r="BB84" s="39">
        <v>2.222</v>
      </c>
      <c r="BC84" s="39">
        <v>4.6390000000000002</v>
      </c>
      <c r="BD84" s="39">
        <v>4.3330000000000002</v>
      </c>
      <c r="BE84" s="39">
        <v>3.6760000000000002</v>
      </c>
      <c r="BF84" s="39">
        <v>4.585</v>
      </c>
      <c r="BG84" s="39">
        <v>2.9820000000000002</v>
      </c>
      <c r="BH84" s="39">
        <v>0.8</v>
      </c>
      <c r="BI84" s="39">
        <v>30.234999999999999</v>
      </c>
      <c r="BJ84" s="39">
        <v>2.7280000000000002</v>
      </c>
      <c r="BK84" s="39">
        <v>9.4480000000000004</v>
      </c>
    </row>
    <row r="85" spans="1:63" x14ac:dyDescent="0.2">
      <c r="A85" s="30">
        <f t="shared" si="12"/>
        <v>2019</v>
      </c>
      <c r="D85" s="30">
        <f t="shared" si="13"/>
        <v>0</v>
      </c>
      <c r="E85" s="30">
        <f t="shared" si="4"/>
        <v>28</v>
      </c>
      <c r="F85" s="30">
        <f t="shared" si="5"/>
        <v>14</v>
      </c>
      <c r="G85" s="30">
        <f t="shared" si="6"/>
        <v>2</v>
      </c>
      <c r="H85" s="30">
        <f t="shared" si="7"/>
        <v>0</v>
      </c>
      <c r="I85" s="30">
        <f t="shared" si="8"/>
        <v>0</v>
      </c>
      <c r="J85" s="30">
        <f t="shared" si="9"/>
        <v>0</v>
      </c>
      <c r="K85" s="30">
        <f t="shared" si="10"/>
        <v>0</v>
      </c>
      <c r="L85" s="30">
        <f t="shared" si="11"/>
        <v>10</v>
      </c>
      <c r="M85" s="38">
        <v>43739</v>
      </c>
      <c r="N85" s="39">
        <v>1.226</v>
      </c>
      <c r="O85" s="39">
        <v>0</v>
      </c>
      <c r="P85" s="39">
        <v>0.16300000000000001</v>
      </c>
      <c r="Q85" s="39">
        <v>0</v>
      </c>
      <c r="R85" s="39">
        <v>1.5720000000000001</v>
      </c>
      <c r="S85" s="39">
        <v>0</v>
      </c>
      <c r="T85" s="39">
        <v>0</v>
      </c>
      <c r="U85" s="39">
        <v>14.151999999999999</v>
      </c>
      <c r="V85" s="39">
        <v>0</v>
      </c>
      <c r="W85" s="39">
        <v>1.1990000000000001</v>
      </c>
      <c r="X85" s="39">
        <v>0.376</v>
      </c>
      <c r="Y85" s="39">
        <v>0.997</v>
      </c>
      <c r="Z85" s="39">
        <v>0</v>
      </c>
      <c r="AA85" s="39">
        <v>0.95299999999999996</v>
      </c>
      <c r="AB85" s="39">
        <v>0</v>
      </c>
      <c r="AC85" s="39">
        <v>0</v>
      </c>
      <c r="AD85" s="39">
        <v>3.4980000000000002</v>
      </c>
      <c r="AE85" s="39">
        <v>0.19700000000000001</v>
      </c>
      <c r="AF85" s="39">
        <v>0</v>
      </c>
      <c r="AG85" s="39">
        <v>0.93500000000000005</v>
      </c>
      <c r="AH85" s="39">
        <v>0</v>
      </c>
      <c r="AI85" s="39">
        <v>0.72099999999999997</v>
      </c>
      <c r="AJ85" s="39">
        <v>0.21199999999999999</v>
      </c>
      <c r="AK85" s="39">
        <v>0</v>
      </c>
      <c r="AL85" s="39">
        <v>0.64</v>
      </c>
      <c r="AM85" s="39">
        <v>0</v>
      </c>
      <c r="AN85" s="39">
        <v>3.3839999999999999</v>
      </c>
      <c r="AO85" s="39">
        <v>1.819</v>
      </c>
      <c r="AP85" s="39">
        <v>0</v>
      </c>
      <c r="AQ85" s="39">
        <v>1.4610000000000001</v>
      </c>
      <c r="AR85" s="39">
        <v>0</v>
      </c>
      <c r="AS85" s="39">
        <v>0</v>
      </c>
      <c r="AT85" s="39">
        <v>0</v>
      </c>
      <c r="AU85" s="39">
        <v>1.3640000000000001</v>
      </c>
      <c r="AV85" s="39">
        <v>2.0710000000000002</v>
      </c>
      <c r="AW85" s="39">
        <v>0</v>
      </c>
      <c r="AX85" s="39">
        <v>1.61</v>
      </c>
      <c r="AY85" s="39">
        <v>0</v>
      </c>
      <c r="AZ85" s="39">
        <v>0.47599999999999998</v>
      </c>
      <c r="BA85" s="39">
        <v>0</v>
      </c>
      <c r="BB85" s="39">
        <v>0.505</v>
      </c>
      <c r="BC85" s="39">
        <v>0.10199999999999999</v>
      </c>
      <c r="BD85" s="39">
        <v>0</v>
      </c>
      <c r="BE85" s="39">
        <v>0.49199999999999999</v>
      </c>
      <c r="BF85" s="39">
        <v>11.862</v>
      </c>
      <c r="BG85" s="39">
        <v>1.948</v>
      </c>
      <c r="BH85" s="39">
        <v>0.40400000000000003</v>
      </c>
      <c r="BI85" s="39">
        <v>0</v>
      </c>
      <c r="BJ85" s="39">
        <v>1.026</v>
      </c>
      <c r="BK85" s="39">
        <v>0</v>
      </c>
    </row>
    <row r="86" spans="1:63" x14ac:dyDescent="0.2">
      <c r="A86" s="30">
        <f t="shared" si="12"/>
        <v>2019</v>
      </c>
      <c r="D86" s="30">
        <f t="shared" si="13"/>
        <v>0</v>
      </c>
      <c r="E86" s="30">
        <f t="shared" si="4"/>
        <v>8</v>
      </c>
      <c r="F86" s="30">
        <f t="shared" si="5"/>
        <v>0</v>
      </c>
      <c r="G86" s="30">
        <f t="shared" si="6"/>
        <v>0</v>
      </c>
      <c r="H86" s="30">
        <f t="shared" si="7"/>
        <v>0</v>
      </c>
      <c r="I86" s="30">
        <f t="shared" si="8"/>
        <v>0</v>
      </c>
      <c r="J86" s="30">
        <f t="shared" si="9"/>
        <v>0</v>
      </c>
      <c r="K86" s="30">
        <f t="shared" si="10"/>
        <v>0</v>
      </c>
      <c r="L86" s="30">
        <f t="shared" si="11"/>
        <v>11</v>
      </c>
      <c r="M86" s="38">
        <v>43770</v>
      </c>
      <c r="N86" s="39">
        <v>0</v>
      </c>
      <c r="O86" s="39">
        <v>0.47199999999999998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0.182</v>
      </c>
      <c r="AF86" s="39">
        <v>0.92300000000000004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0</v>
      </c>
      <c r="AN86" s="39">
        <v>0</v>
      </c>
      <c r="AO86" s="39">
        <v>0</v>
      </c>
      <c r="AP86" s="39">
        <v>0</v>
      </c>
      <c r="AQ86" s="39">
        <v>0</v>
      </c>
      <c r="AR86" s="39">
        <v>0</v>
      </c>
      <c r="AS86" s="39">
        <v>0.63500000000000001</v>
      </c>
      <c r="AT86" s="39">
        <v>0</v>
      </c>
      <c r="AU86" s="39">
        <v>0</v>
      </c>
      <c r="AV86" s="39">
        <v>0.59899999999999998</v>
      </c>
      <c r="AW86" s="39">
        <v>0</v>
      </c>
      <c r="AX86" s="39">
        <v>0</v>
      </c>
      <c r="AY86" s="39">
        <v>0.23300000000000001</v>
      </c>
      <c r="AZ86" s="39">
        <v>0</v>
      </c>
      <c r="BA86" s="39">
        <v>0</v>
      </c>
      <c r="BB86" s="39">
        <v>0</v>
      </c>
      <c r="BC86" s="39">
        <v>0</v>
      </c>
      <c r="BD86" s="39">
        <v>0.36</v>
      </c>
      <c r="BE86" s="39">
        <v>0</v>
      </c>
      <c r="BF86" s="39">
        <v>0</v>
      </c>
      <c r="BG86" s="39">
        <v>7.0999999999999994E-2</v>
      </c>
      <c r="BH86" s="39">
        <v>0</v>
      </c>
      <c r="BI86" s="39">
        <v>0</v>
      </c>
      <c r="BJ86" s="39">
        <v>0</v>
      </c>
      <c r="BK86" s="39">
        <v>0</v>
      </c>
    </row>
    <row r="87" spans="1:63" x14ac:dyDescent="0.2">
      <c r="A87" s="30">
        <f t="shared" si="12"/>
        <v>2019</v>
      </c>
      <c r="D87" s="30">
        <f t="shared" si="13"/>
        <v>0</v>
      </c>
      <c r="E87" s="30">
        <f t="shared" si="4"/>
        <v>17</v>
      </c>
      <c r="F87" s="30">
        <f t="shared" si="5"/>
        <v>6</v>
      </c>
      <c r="G87" s="30">
        <f t="shared" si="6"/>
        <v>0</v>
      </c>
      <c r="H87" s="30">
        <f t="shared" si="7"/>
        <v>0</v>
      </c>
      <c r="I87" s="30">
        <f t="shared" si="8"/>
        <v>0</v>
      </c>
      <c r="J87" s="30">
        <f t="shared" si="9"/>
        <v>0</v>
      </c>
      <c r="K87" s="30">
        <f t="shared" si="10"/>
        <v>0</v>
      </c>
      <c r="L87" s="30">
        <f t="shared" si="11"/>
        <v>12</v>
      </c>
      <c r="M87" s="38">
        <v>43800</v>
      </c>
      <c r="N87" s="39">
        <v>0.39600000000000002</v>
      </c>
      <c r="O87" s="39">
        <v>0</v>
      </c>
      <c r="P87" s="39">
        <v>0</v>
      </c>
      <c r="Q87" s="39">
        <v>0</v>
      </c>
      <c r="R87" s="39">
        <v>0</v>
      </c>
      <c r="S87" s="39">
        <v>0.11600000000000001</v>
      </c>
      <c r="T87" s="39">
        <v>0</v>
      </c>
      <c r="U87" s="39">
        <v>2.5999999999999999E-2</v>
      </c>
      <c r="V87" s="39">
        <v>0.65900000000000003</v>
      </c>
      <c r="W87" s="39">
        <v>0</v>
      </c>
      <c r="X87" s="39">
        <v>0</v>
      </c>
      <c r="Y87" s="39">
        <v>0.26400000000000001</v>
      </c>
      <c r="Z87" s="39">
        <v>0</v>
      </c>
      <c r="AA87" s="39">
        <v>0.28399999999999997</v>
      </c>
      <c r="AB87" s="39">
        <v>0</v>
      </c>
      <c r="AC87" s="39">
        <v>1.6990000000000001</v>
      </c>
      <c r="AD87" s="39">
        <v>0</v>
      </c>
      <c r="AE87" s="39">
        <v>0</v>
      </c>
      <c r="AF87" s="39">
        <v>0</v>
      </c>
      <c r="AG87" s="39">
        <v>5.0000000000000001E-3</v>
      </c>
      <c r="AH87" s="39">
        <v>0</v>
      </c>
      <c r="AI87" s="39">
        <v>0</v>
      </c>
      <c r="AJ87" s="39">
        <v>6.4950000000000001</v>
      </c>
      <c r="AK87" s="39">
        <v>0</v>
      </c>
      <c r="AL87" s="39">
        <v>1.0609999999999999</v>
      </c>
      <c r="AM87" s="39">
        <v>0</v>
      </c>
      <c r="AN87" s="39">
        <v>0</v>
      </c>
      <c r="AO87" s="39">
        <v>0</v>
      </c>
      <c r="AP87" s="39">
        <v>0</v>
      </c>
      <c r="AQ87" s="39">
        <v>0</v>
      </c>
      <c r="AR87" s="39">
        <v>0</v>
      </c>
      <c r="AS87" s="39">
        <v>0</v>
      </c>
      <c r="AT87" s="39">
        <v>0.02</v>
      </c>
      <c r="AU87" s="39">
        <v>0</v>
      </c>
      <c r="AV87" s="39">
        <v>0</v>
      </c>
      <c r="AW87" s="39">
        <v>0</v>
      </c>
      <c r="AX87" s="39">
        <v>0</v>
      </c>
      <c r="AY87" s="39">
        <v>0.98</v>
      </c>
      <c r="AZ87" s="39">
        <v>0.27700000000000002</v>
      </c>
      <c r="BA87" s="39">
        <v>0</v>
      </c>
      <c r="BB87" s="39">
        <v>2.1230000000000002</v>
      </c>
      <c r="BC87" s="39">
        <v>0</v>
      </c>
      <c r="BD87" s="39">
        <v>5.3079999999999998</v>
      </c>
      <c r="BE87" s="39">
        <v>0</v>
      </c>
      <c r="BF87" s="39">
        <v>1.0589999999999999</v>
      </c>
      <c r="BG87" s="39">
        <v>0</v>
      </c>
      <c r="BH87" s="39">
        <v>4.0000000000000001E-3</v>
      </c>
      <c r="BI87" s="39">
        <v>0</v>
      </c>
      <c r="BJ87" s="39">
        <v>0</v>
      </c>
      <c r="BK87" s="39">
        <v>0</v>
      </c>
    </row>
    <row r="88" spans="1:63" x14ac:dyDescent="0.2">
      <c r="A88" s="30">
        <f t="shared" si="12"/>
        <v>2020</v>
      </c>
      <c r="D88" s="30">
        <f t="shared" si="13"/>
        <v>1</v>
      </c>
      <c r="E88" s="30">
        <f t="shared" si="4"/>
        <v>31</v>
      </c>
      <c r="F88" s="30">
        <f t="shared" si="5"/>
        <v>24</v>
      </c>
      <c r="G88" s="30">
        <f t="shared" si="6"/>
        <v>3</v>
      </c>
      <c r="H88" s="30">
        <f t="shared" si="7"/>
        <v>0</v>
      </c>
      <c r="I88" s="30">
        <f t="shared" si="8"/>
        <v>0</v>
      </c>
      <c r="J88" s="30">
        <f t="shared" si="9"/>
        <v>0</v>
      </c>
      <c r="K88" s="30">
        <f t="shared" si="10"/>
        <v>0</v>
      </c>
      <c r="L88" s="30">
        <f t="shared" si="11"/>
        <v>1</v>
      </c>
      <c r="M88" s="38">
        <v>43831</v>
      </c>
      <c r="N88" s="39">
        <v>4.0039999999999996</v>
      </c>
      <c r="O88" s="39">
        <v>0</v>
      </c>
      <c r="P88" s="39">
        <v>1.3560000000000001</v>
      </c>
      <c r="Q88" s="39">
        <v>1.29</v>
      </c>
      <c r="R88" s="39">
        <v>0</v>
      </c>
      <c r="S88" s="39">
        <v>5.8659999999999997</v>
      </c>
      <c r="T88" s="39">
        <v>7.1260000000000003</v>
      </c>
      <c r="U88" s="39">
        <v>0</v>
      </c>
      <c r="V88" s="39">
        <v>0.75900000000000001</v>
      </c>
      <c r="W88" s="39">
        <v>0</v>
      </c>
      <c r="X88" s="39">
        <v>0</v>
      </c>
      <c r="Y88" s="39">
        <v>0.57799999999999996</v>
      </c>
      <c r="Z88" s="39">
        <v>0.65900000000000003</v>
      </c>
      <c r="AA88" s="39">
        <v>2.0209999999999999</v>
      </c>
      <c r="AB88" s="39">
        <v>0.16400000000000001</v>
      </c>
      <c r="AC88" s="39">
        <v>7.23</v>
      </c>
      <c r="AD88" s="39">
        <v>0</v>
      </c>
      <c r="AE88" s="39">
        <v>7.2220000000000004</v>
      </c>
      <c r="AF88" s="39">
        <v>7.6959999999999997</v>
      </c>
      <c r="AG88" s="39">
        <v>0</v>
      </c>
      <c r="AH88" s="39">
        <v>1.5269999999999999</v>
      </c>
      <c r="AI88" s="39">
        <v>21.521999999999998</v>
      </c>
      <c r="AJ88" s="39">
        <v>12.021000000000001</v>
      </c>
      <c r="AK88" s="39">
        <v>0</v>
      </c>
      <c r="AL88" s="39">
        <v>0</v>
      </c>
      <c r="AM88" s="39">
        <v>8.1470000000000002</v>
      </c>
      <c r="AN88" s="39">
        <v>0</v>
      </c>
      <c r="AO88" s="39">
        <v>41.106000000000002</v>
      </c>
      <c r="AP88" s="39">
        <v>1.768</v>
      </c>
      <c r="AQ88" s="39">
        <v>0</v>
      </c>
      <c r="AR88" s="39">
        <v>1.847</v>
      </c>
      <c r="AS88" s="39">
        <v>0.96799999999999997</v>
      </c>
      <c r="AT88" s="39">
        <v>3.355</v>
      </c>
      <c r="AU88" s="39">
        <v>0</v>
      </c>
      <c r="AV88" s="39">
        <v>4.548</v>
      </c>
      <c r="AW88" s="39">
        <v>0</v>
      </c>
      <c r="AX88" s="39">
        <v>6.5960000000000001</v>
      </c>
      <c r="AY88" s="39">
        <v>0</v>
      </c>
      <c r="AZ88" s="39">
        <v>0</v>
      </c>
      <c r="BA88" s="39">
        <v>7.1150000000000002</v>
      </c>
      <c r="BB88" s="39">
        <v>3.8740000000000001</v>
      </c>
      <c r="BC88" s="39">
        <v>0</v>
      </c>
      <c r="BD88" s="39">
        <v>1.4650000000000001</v>
      </c>
      <c r="BE88" s="39">
        <v>0</v>
      </c>
      <c r="BF88" s="39">
        <v>0</v>
      </c>
      <c r="BG88" s="39">
        <v>4.548</v>
      </c>
      <c r="BH88" s="39">
        <v>8.5999999999999993E-2</v>
      </c>
      <c r="BI88" s="39">
        <v>4.78</v>
      </c>
      <c r="BJ88" s="39">
        <v>0.23599999999999999</v>
      </c>
      <c r="BK88" s="39">
        <v>0</v>
      </c>
    </row>
    <row r="89" spans="1:63" x14ac:dyDescent="0.2">
      <c r="A89" s="30">
        <f t="shared" si="12"/>
        <v>2020</v>
      </c>
      <c r="D89" s="30">
        <f t="shared" si="13"/>
        <v>0</v>
      </c>
      <c r="E89" s="30">
        <f t="shared" si="4"/>
        <v>20</v>
      </c>
      <c r="F89" s="30">
        <f t="shared" si="5"/>
        <v>9</v>
      </c>
      <c r="G89" s="30">
        <f t="shared" si="6"/>
        <v>1</v>
      </c>
      <c r="H89" s="30">
        <f t="shared" si="7"/>
        <v>0</v>
      </c>
      <c r="I89" s="30">
        <f t="shared" si="8"/>
        <v>0</v>
      </c>
      <c r="J89" s="30">
        <f t="shared" si="9"/>
        <v>0</v>
      </c>
      <c r="K89" s="30">
        <f t="shared" si="10"/>
        <v>0</v>
      </c>
      <c r="L89" s="30">
        <f t="shared" si="11"/>
        <v>2</v>
      </c>
      <c r="M89" s="38">
        <v>43862</v>
      </c>
      <c r="N89" s="39">
        <v>0.19400000000000001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1.2949999999999999</v>
      </c>
      <c r="U89" s="39">
        <v>0</v>
      </c>
      <c r="V89" s="39">
        <v>2.6240000000000001</v>
      </c>
      <c r="W89" s="39">
        <v>0</v>
      </c>
      <c r="X89" s="39">
        <v>0.26200000000000001</v>
      </c>
      <c r="Y89" s="39">
        <v>0</v>
      </c>
      <c r="Z89" s="39">
        <v>0</v>
      </c>
      <c r="AA89" s="39">
        <v>5.5E-2</v>
      </c>
      <c r="AB89" s="39">
        <v>0.151</v>
      </c>
      <c r="AC89" s="39">
        <v>0</v>
      </c>
      <c r="AD89" s="39">
        <v>3.0000000000000001E-3</v>
      </c>
      <c r="AE89" s="39">
        <v>0</v>
      </c>
      <c r="AF89" s="39">
        <v>0</v>
      </c>
      <c r="AG89" s="39">
        <v>0</v>
      </c>
      <c r="AH89" s="39">
        <v>0</v>
      </c>
      <c r="AI89" s="39">
        <v>0.11899999999999999</v>
      </c>
      <c r="AJ89" s="39">
        <v>0</v>
      </c>
      <c r="AK89" s="39">
        <v>3.573</v>
      </c>
      <c r="AL89" s="39">
        <v>0</v>
      </c>
      <c r="AM89" s="39">
        <v>0</v>
      </c>
      <c r="AN89" s="39">
        <v>0</v>
      </c>
      <c r="AO89" s="39">
        <v>2.113</v>
      </c>
      <c r="AP89" s="39">
        <v>2.7450000000000001</v>
      </c>
      <c r="AQ89" s="39">
        <v>0</v>
      </c>
      <c r="AR89" s="39">
        <v>0</v>
      </c>
      <c r="AS89" s="39">
        <v>0</v>
      </c>
      <c r="AT89" s="39">
        <v>0</v>
      </c>
      <c r="AU89" s="39">
        <v>1.411</v>
      </c>
      <c r="AV89" s="39">
        <v>5.1319999999999997</v>
      </c>
      <c r="AW89" s="39">
        <v>0</v>
      </c>
      <c r="AX89" s="39">
        <v>0</v>
      </c>
      <c r="AY89" s="39">
        <v>3.4180000000000001</v>
      </c>
      <c r="AZ89" s="39">
        <v>0</v>
      </c>
      <c r="BA89" s="39">
        <v>0</v>
      </c>
      <c r="BB89" s="39">
        <v>0</v>
      </c>
      <c r="BC89" s="39">
        <v>0.3</v>
      </c>
      <c r="BD89" s="39">
        <v>0</v>
      </c>
      <c r="BE89" s="39">
        <v>0.48199999999999998</v>
      </c>
      <c r="BF89" s="39">
        <v>0</v>
      </c>
      <c r="BG89" s="39">
        <v>10.288</v>
      </c>
      <c r="BH89" s="39">
        <v>0.52600000000000002</v>
      </c>
      <c r="BI89" s="39">
        <v>0.30199999999999999</v>
      </c>
      <c r="BJ89" s="39">
        <v>0</v>
      </c>
      <c r="BK89" s="39">
        <v>0.26100000000000001</v>
      </c>
    </row>
    <row r="90" spans="1:63" x14ac:dyDescent="0.2">
      <c r="A90" s="30">
        <f t="shared" si="12"/>
        <v>2020</v>
      </c>
      <c r="D90" s="30">
        <f t="shared" si="13"/>
        <v>0</v>
      </c>
      <c r="E90" s="30">
        <f t="shared" si="4"/>
        <v>6</v>
      </c>
      <c r="F90" s="30">
        <f t="shared" si="5"/>
        <v>1</v>
      </c>
      <c r="G90" s="30">
        <f t="shared" si="6"/>
        <v>0</v>
      </c>
      <c r="H90" s="30">
        <f t="shared" si="7"/>
        <v>0</v>
      </c>
      <c r="I90" s="30">
        <f t="shared" si="8"/>
        <v>0</v>
      </c>
      <c r="J90" s="30">
        <f t="shared" si="9"/>
        <v>0</v>
      </c>
      <c r="K90" s="30">
        <f t="shared" si="10"/>
        <v>0</v>
      </c>
      <c r="L90" s="30">
        <f t="shared" si="11"/>
        <v>3</v>
      </c>
      <c r="M90" s="38">
        <v>43891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0.99199999999999999</v>
      </c>
      <c r="V90" s="39">
        <v>0</v>
      </c>
      <c r="W90" s="39">
        <v>0</v>
      </c>
      <c r="X90" s="39">
        <v>0</v>
      </c>
      <c r="Y90" s="39">
        <v>0</v>
      </c>
      <c r="Z90" s="39">
        <v>1.02</v>
      </c>
      <c r="AA90" s="39">
        <v>0.312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0.70699999999999996</v>
      </c>
      <c r="BC90" s="39">
        <v>0</v>
      </c>
      <c r="BD90" s="39">
        <v>0.38200000000000001</v>
      </c>
      <c r="BE90" s="39">
        <v>0</v>
      </c>
      <c r="BF90" s="39">
        <v>0</v>
      </c>
      <c r="BG90" s="39">
        <v>0.28699999999999998</v>
      </c>
      <c r="BH90" s="39">
        <v>0</v>
      </c>
      <c r="BI90" s="39">
        <v>0</v>
      </c>
      <c r="BJ90" s="39">
        <v>0</v>
      </c>
      <c r="BK90" s="39">
        <v>0</v>
      </c>
    </row>
    <row r="91" spans="1:63" x14ac:dyDescent="0.2">
      <c r="A91" s="30">
        <f t="shared" si="12"/>
        <v>2020</v>
      </c>
      <c r="D91" s="30">
        <f t="shared" si="13"/>
        <v>0</v>
      </c>
      <c r="E91" s="30">
        <f t="shared" si="4"/>
        <v>3</v>
      </c>
      <c r="F91" s="30">
        <f t="shared" si="5"/>
        <v>2</v>
      </c>
      <c r="G91" s="30">
        <f t="shared" si="6"/>
        <v>0</v>
      </c>
      <c r="H91" s="30">
        <f t="shared" si="7"/>
        <v>0</v>
      </c>
      <c r="I91" s="30">
        <f t="shared" si="8"/>
        <v>0</v>
      </c>
      <c r="J91" s="30">
        <f t="shared" si="9"/>
        <v>0</v>
      </c>
      <c r="K91" s="30">
        <f t="shared" si="10"/>
        <v>0</v>
      </c>
      <c r="L91" s="30">
        <f t="shared" si="11"/>
        <v>4</v>
      </c>
      <c r="M91" s="38">
        <v>43922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0.26600000000000001</v>
      </c>
      <c r="AR91" s="39">
        <v>0</v>
      </c>
      <c r="AS91" s="39">
        <v>3.649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  <c r="BB91" s="39">
        <v>3.7040000000000002</v>
      </c>
      <c r="BC91" s="39">
        <v>0</v>
      </c>
      <c r="BD91" s="39">
        <v>0</v>
      </c>
      <c r="BE91" s="39">
        <v>0</v>
      </c>
      <c r="BF91" s="39">
        <v>0</v>
      </c>
      <c r="BG91" s="39">
        <v>0</v>
      </c>
      <c r="BH91" s="39">
        <v>0</v>
      </c>
      <c r="BI91" s="39">
        <v>0</v>
      </c>
      <c r="BJ91" s="39">
        <v>0</v>
      </c>
      <c r="BK91" s="39">
        <v>0</v>
      </c>
    </row>
    <row r="92" spans="1:63" x14ac:dyDescent="0.2">
      <c r="A92" s="30">
        <f t="shared" si="12"/>
        <v>2020</v>
      </c>
      <c r="D92" s="30">
        <f t="shared" si="13"/>
        <v>0</v>
      </c>
      <c r="E92" s="30">
        <f t="shared" ref="E92:E155" si="14">COUNTIF($N92:$BK92,"&gt;0")</f>
        <v>8</v>
      </c>
      <c r="F92" s="30">
        <f t="shared" ref="F92:F155" si="15">COUNTIF($N92:$BK92,"&gt;1")</f>
        <v>1</v>
      </c>
      <c r="G92" s="30">
        <f t="shared" ref="G92:G155" si="16">COUNTIF($N92:$BK92,"&gt;10")</f>
        <v>0</v>
      </c>
      <c r="H92" s="30">
        <f t="shared" ref="H92:H155" si="17">COUNTIF($N92:$BK92,"&gt;50")</f>
        <v>0</v>
      </c>
      <c r="I92" s="30">
        <f t="shared" ref="I92:I155" si="18">COUNTIF($N92:$BK92,"&gt;100")</f>
        <v>0</v>
      </c>
      <c r="J92" s="30">
        <f t="shared" ref="J92:J155" si="19">COUNTIF($N92:$BK92,"&gt;500")</f>
        <v>0</v>
      </c>
      <c r="K92" s="30">
        <f t="shared" ref="K92:K155" si="20">COUNTIF($N92:$BK92,"&gt;1000")</f>
        <v>0</v>
      </c>
      <c r="L92" s="30">
        <f t="shared" ref="L92:L155" si="21">MONTH(M92)</f>
        <v>5</v>
      </c>
      <c r="M92" s="38">
        <v>43952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0.30499999999999999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0.254</v>
      </c>
      <c r="AD92" s="39">
        <v>0</v>
      </c>
      <c r="AE92" s="39">
        <v>0</v>
      </c>
      <c r="AF92" s="39">
        <v>0</v>
      </c>
      <c r="AG92" s="39">
        <v>0</v>
      </c>
      <c r="AH92" s="39">
        <v>0.71899999999999997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0.58499999999999996</v>
      </c>
      <c r="AT92" s="39">
        <v>0.89600000000000002</v>
      </c>
      <c r="AU92" s="39">
        <v>0</v>
      </c>
      <c r="AV92" s="39">
        <v>0</v>
      </c>
      <c r="AW92" s="39">
        <v>0</v>
      </c>
      <c r="AX92" s="39">
        <v>0</v>
      </c>
      <c r="AY92" s="39">
        <v>0.106</v>
      </c>
      <c r="AZ92" s="39">
        <v>0</v>
      </c>
      <c r="BA92" s="39">
        <v>0</v>
      </c>
      <c r="BB92" s="39">
        <v>0</v>
      </c>
      <c r="BC92" s="39">
        <v>1.5660000000000001</v>
      </c>
      <c r="BD92" s="39">
        <v>0</v>
      </c>
      <c r="BE92" s="39">
        <v>0</v>
      </c>
      <c r="BF92" s="39">
        <v>0</v>
      </c>
      <c r="BG92" s="39">
        <v>0</v>
      </c>
      <c r="BH92" s="39">
        <v>5.1999999999999998E-2</v>
      </c>
      <c r="BI92" s="39">
        <v>0</v>
      </c>
      <c r="BJ92" s="39">
        <v>0</v>
      </c>
      <c r="BK92" s="39">
        <v>0</v>
      </c>
    </row>
    <row r="93" spans="1:63" x14ac:dyDescent="0.2">
      <c r="A93" s="30">
        <f t="shared" ref="A93:A156" si="22">YEAR(M93)</f>
        <v>2020</v>
      </c>
      <c r="D93" s="30">
        <f t="shared" ref="D93:D156" si="23">COUNTIF(N93:BK93,"&gt;25")</f>
        <v>0</v>
      </c>
      <c r="E93" s="30">
        <f t="shared" si="14"/>
        <v>29</v>
      </c>
      <c r="F93" s="30">
        <f t="shared" si="15"/>
        <v>5</v>
      </c>
      <c r="G93" s="30">
        <f t="shared" si="16"/>
        <v>0</v>
      </c>
      <c r="H93" s="30">
        <f t="shared" si="17"/>
        <v>0</v>
      </c>
      <c r="I93" s="30">
        <f t="shared" si="18"/>
        <v>0</v>
      </c>
      <c r="J93" s="30">
        <f t="shared" si="19"/>
        <v>0</v>
      </c>
      <c r="K93" s="30">
        <f t="shared" si="20"/>
        <v>0</v>
      </c>
      <c r="L93" s="30">
        <f t="shared" si="21"/>
        <v>6</v>
      </c>
      <c r="M93" s="38">
        <v>43983</v>
      </c>
      <c r="N93" s="39">
        <v>0</v>
      </c>
      <c r="O93" s="39">
        <v>0.39</v>
      </c>
      <c r="P93" s="39">
        <v>0.72199999999999998</v>
      </c>
      <c r="Q93" s="39">
        <v>0</v>
      </c>
      <c r="R93" s="39">
        <v>0</v>
      </c>
      <c r="S93" s="39">
        <v>0</v>
      </c>
      <c r="T93" s="39">
        <v>1.2809999999999999</v>
      </c>
      <c r="U93" s="39">
        <v>0</v>
      </c>
      <c r="V93" s="39">
        <v>0.66</v>
      </c>
      <c r="W93" s="39">
        <v>0</v>
      </c>
      <c r="X93" s="39">
        <v>0.621</v>
      </c>
      <c r="Y93" s="39">
        <v>0</v>
      </c>
      <c r="Z93" s="39">
        <v>0</v>
      </c>
      <c r="AA93" s="39">
        <v>5.1999999999999998E-2</v>
      </c>
      <c r="AB93" s="39">
        <v>0.52400000000000002</v>
      </c>
      <c r="AC93" s="39">
        <v>0.35899999999999999</v>
      </c>
      <c r="AD93" s="39">
        <v>0</v>
      </c>
      <c r="AE93" s="39">
        <v>0.49399999999999999</v>
      </c>
      <c r="AF93" s="39">
        <v>0.54100000000000004</v>
      </c>
      <c r="AG93" s="39">
        <v>0</v>
      </c>
      <c r="AH93" s="39">
        <v>6.4000000000000001E-2</v>
      </c>
      <c r="AI93" s="39">
        <v>0.182</v>
      </c>
      <c r="AJ93" s="39">
        <v>0</v>
      </c>
      <c r="AK93" s="39">
        <v>1.3340000000000001</v>
      </c>
      <c r="AL93" s="39">
        <v>0.15</v>
      </c>
      <c r="AM93" s="39">
        <v>1.1120000000000001</v>
      </c>
      <c r="AN93" s="39">
        <v>0.48399999999999999</v>
      </c>
      <c r="AO93" s="39">
        <v>0.151</v>
      </c>
      <c r="AP93" s="39">
        <v>0.182</v>
      </c>
      <c r="AQ93" s="39">
        <v>0</v>
      </c>
      <c r="AR93" s="39">
        <v>0</v>
      </c>
      <c r="AS93" s="39">
        <v>9.4E-2</v>
      </c>
      <c r="AT93" s="39">
        <v>0.314</v>
      </c>
      <c r="AU93" s="39">
        <v>1.2270000000000001</v>
      </c>
      <c r="AV93" s="39">
        <v>1.036</v>
      </c>
      <c r="AW93" s="39">
        <v>0</v>
      </c>
      <c r="AX93" s="39">
        <v>0</v>
      </c>
      <c r="AY93" s="39">
        <v>8.2000000000000003E-2</v>
      </c>
      <c r="AZ93" s="39">
        <v>0</v>
      </c>
      <c r="BA93" s="39">
        <v>0.376</v>
      </c>
      <c r="BB93" s="39">
        <v>2.9000000000000001E-2</v>
      </c>
      <c r="BC93" s="39">
        <v>0.64200000000000002</v>
      </c>
      <c r="BD93" s="39">
        <v>0</v>
      </c>
      <c r="BE93" s="39">
        <v>0.59599999999999997</v>
      </c>
      <c r="BF93" s="39">
        <v>0</v>
      </c>
      <c r="BG93" s="39">
        <v>5.5E-2</v>
      </c>
      <c r="BH93" s="39">
        <v>4.2999999999999997E-2</v>
      </c>
      <c r="BI93" s="39">
        <v>0</v>
      </c>
      <c r="BJ93" s="39">
        <v>0</v>
      </c>
      <c r="BK93" s="39">
        <v>0</v>
      </c>
    </row>
    <row r="94" spans="1:63" x14ac:dyDescent="0.2">
      <c r="A94" s="30">
        <f t="shared" si="22"/>
        <v>2020</v>
      </c>
      <c r="D94" s="30">
        <f t="shared" si="23"/>
        <v>18</v>
      </c>
      <c r="E94" s="30">
        <f t="shared" si="14"/>
        <v>50</v>
      </c>
      <c r="F94" s="30">
        <f t="shared" si="15"/>
        <v>50</v>
      </c>
      <c r="G94" s="30">
        <f t="shared" si="16"/>
        <v>34</v>
      </c>
      <c r="H94" s="30">
        <f t="shared" si="17"/>
        <v>2</v>
      </c>
      <c r="I94" s="30">
        <f t="shared" si="18"/>
        <v>0</v>
      </c>
      <c r="J94" s="30">
        <f t="shared" si="19"/>
        <v>0</v>
      </c>
      <c r="K94" s="30">
        <f t="shared" si="20"/>
        <v>0</v>
      </c>
      <c r="L94" s="30">
        <f t="shared" si="21"/>
        <v>7</v>
      </c>
      <c r="M94" s="38">
        <v>44013</v>
      </c>
      <c r="N94" s="39">
        <v>34.606000000000002</v>
      </c>
      <c r="O94" s="39">
        <v>8.8919999999999995</v>
      </c>
      <c r="P94" s="39">
        <v>35.665999999999997</v>
      </c>
      <c r="Q94" s="39">
        <v>7.7910000000000004</v>
      </c>
      <c r="R94" s="39">
        <v>4.1760000000000002</v>
      </c>
      <c r="S94" s="39">
        <v>41.768999999999998</v>
      </c>
      <c r="T94" s="39">
        <v>50.57</v>
      </c>
      <c r="U94" s="39">
        <v>2.544</v>
      </c>
      <c r="V94" s="39">
        <v>24.315000000000001</v>
      </c>
      <c r="W94" s="39">
        <v>14.683999999999999</v>
      </c>
      <c r="X94" s="39">
        <v>50.463000000000001</v>
      </c>
      <c r="Y94" s="39">
        <v>2.754</v>
      </c>
      <c r="Z94" s="39">
        <v>37.148000000000003</v>
      </c>
      <c r="AA94" s="39">
        <v>4.8289999999999997</v>
      </c>
      <c r="AB94" s="39">
        <v>24.905999999999999</v>
      </c>
      <c r="AC94" s="39">
        <v>11.231</v>
      </c>
      <c r="AD94" s="39">
        <v>13.35</v>
      </c>
      <c r="AE94" s="39">
        <v>18.79</v>
      </c>
      <c r="AF94" s="39">
        <v>48.656999999999996</v>
      </c>
      <c r="AG94" s="39">
        <v>2.0019999999999998</v>
      </c>
      <c r="AH94" s="39">
        <v>31.523</v>
      </c>
      <c r="AI94" s="39">
        <v>7.6369999999999996</v>
      </c>
      <c r="AJ94" s="39">
        <v>37.180999999999997</v>
      </c>
      <c r="AK94" s="39">
        <v>3.956</v>
      </c>
      <c r="AL94" s="39">
        <v>7.367</v>
      </c>
      <c r="AM94" s="39">
        <v>32.823999999999998</v>
      </c>
      <c r="AN94" s="39">
        <v>19.454000000000001</v>
      </c>
      <c r="AO94" s="39">
        <v>16.494</v>
      </c>
      <c r="AP94" s="39">
        <v>3.2749999999999999</v>
      </c>
      <c r="AQ94" s="39">
        <v>42.978000000000002</v>
      </c>
      <c r="AR94" s="39">
        <v>6.0170000000000003</v>
      </c>
      <c r="AS94" s="39">
        <v>35.537999999999997</v>
      </c>
      <c r="AT94" s="39">
        <v>28.239000000000001</v>
      </c>
      <c r="AU94" s="39">
        <v>7.5419999999999998</v>
      </c>
      <c r="AV94" s="39">
        <v>19.417999999999999</v>
      </c>
      <c r="AW94" s="39">
        <v>16.358000000000001</v>
      </c>
      <c r="AX94" s="39">
        <v>22.82</v>
      </c>
      <c r="AY94" s="39">
        <v>14.875999999999999</v>
      </c>
      <c r="AZ94" s="39">
        <v>10.441000000000001</v>
      </c>
      <c r="BA94" s="39">
        <v>26.620999999999999</v>
      </c>
      <c r="BB94" s="39">
        <v>14.843999999999999</v>
      </c>
      <c r="BC94" s="39">
        <v>22.372</v>
      </c>
      <c r="BD94" s="39">
        <v>30.617999999999999</v>
      </c>
      <c r="BE94" s="39">
        <v>6.73</v>
      </c>
      <c r="BF94" s="39">
        <v>26.466000000000001</v>
      </c>
      <c r="BG94" s="39">
        <v>12.064</v>
      </c>
      <c r="BH94" s="39">
        <v>8.0009999999999994</v>
      </c>
      <c r="BI94" s="39">
        <v>30.276</v>
      </c>
      <c r="BJ94" s="39">
        <v>32.582000000000001</v>
      </c>
      <c r="BK94" s="39">
        <v>8.0419999999999998</v>
      </c>
    </row>
    <row r="95" spans="1:63" x14ac:dyDescent="0.2">
      <c r="A95" s="30">
        <f t="shared" si="22"/>
        <v>2020</v>
      </c>
      <c r="D95" s="30">
        <f t="shared" si="23"/>
        <v>0</v>
      </c>
      <c r="E95" s="30">
        <f t="shared" si="14"/>
        <v>50</v>
      </c>
      <c r="F95" s="30">
        <f t="shared" si="15"/>
        <v>46</v>
      </c>
      <c r="G95" s="30">
        <f t="shared" si="16"/>
        <v>5</v>
      </c>
      <c r="H95" s="30">
        <f t="shared" si="17"/>
        <v>0</v>
      </c>
      <c r="I95" s="30">
        <f t="shared" si="18"/>
        <v>0</v>
      </c>
      <c r="J95" s="30">
        <f t="shared" si="19"/>
        <v>0</v>
      </c>
      <c r="K95" s="30">
        <f t="shared" si="20"/>
        <v>0</v>
      </c>
      <c r="L95" s="30">
        <f t="shared" si="21"/>
        <v>8</v>
      </c>
      <c r="M95" s="38">
        <v>44044</v>
      </c>
      <c r="N95" s="39">
        <v>1.764</v>
      </c>
      <c r="O95" s="39">
        <v>3.6459999999999999</v>
      </c>
      <c r="P95" s="39">
        <v>4.2709999999999999</v>
      </c>
      <c r="Q95" s="39">
        <v>2.0379999999999998</v>
      </c>
      <c r="R95" s="39">
        <v>0.82399999999999995</v>
      </c>
      <c r="S95" s="39">
        <v>5.4850000000000003</v>
      </c>
      <c r="T95" s="39">
        <v>7.3220000000000001</v>
      </c>
      <c r="U95" s="39">
        <v>1.5369999999999999</v>
      </c>
      <c r="V95" s="39">
        <v>3.9390000000000001</v>
      </c>
      <c r="W95" s="39">
        <v>4.1459999999999999</v>
      </c>
      <c r="X95" s="39">
        <v>0.75800000000000001</v>
      </c>
      <c r="Y95" s="39">
        <v>18.088999999999999</v>
      </c>
      <c r="Z95" s="39">
        <v>13.813000000000001</v>
      </c>
      <c r="AA95" s="39">
        <v>0.61699999999999999</v>
      </c>
      <c r="AB95" s="39">
        <v>1.534</v>
      </c>
      <c r="AC95" s="39">
        <v>6.1829999999999998</v>
      </c>
      <c r="AD95" s="39">
        <v>5.3239999999999998</v>
      </c>
      <c r="AE95" s="39">
        <v>0.19</v>
      </c>
      <c r="AF95" s="39">
        <v>2.3530000000000002</v>
      </c>
      <c r="AG95" s="39">
        <v>5.282</v>
      </c>
      <c r="AH95" s="39">
        <v>13.351000000000001</v>
      </c>
      <c r="AI95" s="39">
        <v>5.8449999999999998</v>
      </c>
      <c r="AJ95" s="39">
        <v>2.0259999999999998</v>
      </c>
      <c r="AK95" s="39">
        <v>5.2279999999999998</v>
      </c>
      <c r="AL95" s="39">
        <v>5.0759999999999996</v>
      </c>
      <c r="AM95" s="39">
        <v>2.2130000000000001</v>
      </c>
      <c r="AN95" s="39">
        <v>4.8099999999999996</v>
      </c>
      <c r="AO95" s="39">
        <v>1.4810000000000001</v>
      </c>
      <c r="AP95" s="39">
        <v>2.2789999999999999</v>
      </c>
      <c r="AQ95" s="39">
        <v>4.367</v>
      </c>
      <c r="AR95" s="39">
        <v>2.4780000000000002</v>
      </c>
      <c r="AS95" s="39">
        <v>8.4309999999999992</v>
      </c>
      <c r="AT95" s="39">
        <v>4.1779999999999999</v>
      </c>
      <c r="AU95" s="39">
        <v>13.241</v>
      </c>
      <c r="AV95" s="39">
        <v>2.419</v>
      </c>
      <c r="AW95" s="39">
        <v>3.9239999999999999</v>
      </c>
      <c r="AX95" s="39">
        <v>4.7779999999999996</v>
      </c>
      <c r="AY95" s="39">
        <v>2.2080000000000002</v>
      </c>
      <c r="AZ95" s="39">
        <v>6.883</v>
      </c>
      <c r="BA95" s="39">
        <v>1.8480000000000001</v>
      </c>
      <c r="BB95" s="39">
        <v>2.9420000000000002</v>
      </c>
      <c r="BC95" s="39">
        <v>3.3679999999999999</v>
      </c>
      <c r="BD95" s="39">
        <v>3.282</v>
      </c>
      <c r="BE95" s="39">
        <v>1.9430000000000001</v>
      </c>
      <c r="BF95" s="39">
        <v>3.262</v>
      </c>
      <c r="BG95" s="39">
        <v>3.653</v>
      </c>
      <c r="BH95" s="39">
        <v>15.968</v>
      </c>
      <c r="BI95" s="39">
        <v>2.5219999999999998</v>
      </c>
      <c r="BJ95" s="39">
        <v>1.044</v>
      </c>
      <c r="BK95" s="39">
        <v>3.0529999999999999</v>
      </c>
    </row>
    <row r="96" spans="1:63" x14ac:dyDescent="0.2">
      <c r="A96" s="30">
        <f t="shared" si="22"/>
        <v>2020</v>
      </c>
      <c r="D96" s="30">
        <f t="shared" si="23"/>
        <v>2</v>
      </c>
      <c r="E96" s="30">
        <f t="shared" si="14"/>
        <v>48</v>
      </c>
      <c r="F96" s="30">
        <f t="shared" si="15"/>
        <v>36</v>
      </c>
      <c r="G96" s="30">
        <f t="shared" si="16"/>
        <v>6</v>
      </c>
      <c r="H96" s="30">
        <f t="shared" si="17"/>
        <v>0</v>
      </c>
      <c r="I96" s="30">
        <f t="shared" si="18"/>
        <v>0</v>
      </c>
      <c r="J96" s="30">
        <f t="shared" si="19"/>
        <v>0</v>
      </c>
      <c r="K96" s="30">
        <f t="shared" si="20"/>
        <v>0</v>
      </c>
      <c r="L96" s="30">
        <f t="shared" si="21"/>
        <v>9</v>
      </c>
      <c r="M96" s="38">
        <v>44075</v>
      </c>
      <c r="N96" s="39">
        <v>2.9540000000000002</v>
      </c>
      <c r="O96" s="39">
        <v>3.2280000000000002</v>
      </c>
      <c r="P96" s="39">
        <v>1.02</v>
      </c>
      <c r="Q96" s="39">
        <v>2.694</v>
      </c>
      <c r="R96" s="39">
        <v>4.4989999999999997</v>
      </c>
      <c r="S96" s="39">
        <v>0.72899999999999998</v>
      </c>
      <c r="T96" s="39">
        <v>6.2880000000000003</v>
      </c>
      <c r="U96" s="39">
        <v>16.478000000000002</v>
      </c>
      <c r="V96" s="39">
        <v>3.4140000000000001</v>
      </c>
      <c r="W96" s="39">
        <v>5.0460000000000003</v>
      </c>
      <c r="X96" s="39">
        <v>0.63200000000000001</v>
      </c>
      <c r="Y96" s="39">
        <v>3.786</v>
      </c>
      <c r="Z96" s="39">
        <v>11.138</v>
      </c>
      <c r="AA96" s="39">
        <v>0</v>
      </c>
      <c r="AB96" s="39">
        <v>1.4379999999999999</v>
      </c>
      <c r="AC96" s="39">
        <v>3.5249999999999999</v>
      </c>
      <c r="AD96" s="39">
        <v>0.60499999999999998</v>
      </c>
      <c r="AE96" s="39">
        <v>4.1349999999999998</v>
      </c>
      <c r="AF96" s="39">
        <v>0.71299999999999997</v>
      </c>
      <c r="AG96" s="39">
        <v>4.1900000000000004</v>
      </c>
      <c r="AH96" s="39">
        <v>8.3729999999999993</v>
      </c>
      <c r="AI96" s="39">
        <v>0.20899999999999999</v>
      </c>
      <c r="AJ96" s="39">
        <v>0</v>
      </c>
      <c r="AK96" s="39">
        <v>9.4459999999999997</v>
      </c>
      <c r="AL96" s="39">
        <v>30.097999999999999</v>
      </c>
      <c r="AM96" s="39">
        <v>0.95</v>
      </c>
      <c r="AN96" s="39">
        <v>5.133</v>
      </c>
      <c r="AO96" s="39">
        <v>0.32200000000000001</v>
      </c>
      <c r="AP96" s="39">
        <v>2.1150000000000002</v>
      </c>
      <c r="AQ96" s="39">
        <v>1.7689999999999999</v>
      </c>
      <c r="AR96" s="39">
        <v>0.92400000000000004</v>
      </c>
      <c r="AS96" s="39">
        <v>2.7240000000000002</v>
      </c>
      <c r="AT96" s="39">
        <v>4.2069999999999999</v>
      </c>
      <c r="AU96" s="39">
        <v>2.3919999999999999</v>
      </c>
      <c r="AV96" s="39">
        <v>2.161</v>
      </c>
      <c r="AW96" s="39">
        <v>1.1000000000000001</v>
      </c>
      <c r="AX96" s="39">
        <v>3.1080000000000001</v>
      </c>
      <c r="AY96" s="39">
        <v>2.1739999999999999</v>
      </c>
      <c r="AZ96" s="39">
        <v>0.23100000000000001</v>
      </c>
      <c r="BA96" s="39">
        <v>0.57699999999999996</v>
      </c>
      <c r="BB96" s="39">
        <v>14.476000000000001</v>
      </c>
      <c r="BC96" s="39">
        <v>2.4670000000000001</v>
      </c>
      <c r="BD96" s="39">
        <v>2.5099999999999998</v>
      </c>
      <c r="BE96" s="39">
        <v>4.0679999999999996</v>
      </c>
      <c r="BF96" s="39">
        <v>0.10199999999999999</v>
      </c>
      <c r="BG96" s="39">
        <v>3.3090000000000002</v>
      </c>
      <c r="BH96" s="39">
        <v>3.5739999999999998</v>
      </c>
      <c r="BI96" s="39">
        <v>26.03</v>
      </c>
      <c r="BJ96" s="39">
        <v>21.972000000000001</v>
      </c>
      <c r="BK96" s="39">
        <v>0.33100000000000002</v>
      </c>
    </row>
    <row r="97" spans="1:63" x14ac:dyDescent="0.2">
      <c r="A97" s="30">
        <f t="shared" si="22"/>
        <v>2020</v>
      </c>
      <c r="D97" s="30">
        <f t="shared" si="23"/>
        <v>0</v>
      </c>
      <c r="E97" s="30">
        <f t="shared" si="14"/>
        <v>30</v>
      </c>
      <c r="F97" s="30">
        <f t="shared" si="15"/>
        <v>14</v>
      </c>
      <c r="G97" s="30">
        <f t="shared" si="16"/>
        <v>1</v>
      </c>
      <c r="H97" s="30">
        <f t="shared" si="17"/>
        <v>0</v>
      </c>
      <c r="I97" s="30">
        <f t="shared" si="18"/>
        <v>0</v>
      </c>
      <c r="J97" s="30">
        <f t="shared" si="19"/>
        <v>0</v>
      </c>
      <c r="K97" s="30">
        <f t="shared" si="20"/>
        <v>0</v>
      </c>
      <c r="L97" s="30">
        <f t="shared" si="21"/>
        <v>10</v>
      </c>
      <c r="M97" s="38">
        <v>44105</v>
      </c>
      <c r="N97" s="39">
        <v>1.0309999999999999</v>
      </c>
      <c r="O97" s="39">
        <v>2.7E-2</v>
      </c>
      <c r="P97" s="39">
        <v>0</v>
      </c>
      <c r="Q97" s="39">
        <v>0.14499999999999999</v>
      </c>
      <c r="R97" s="39">
        <v>6.4240000000000004</v>
      </c>
      <c r="S97" s="39">
        <v>0</v>
      </c>
      <c r="T97" s="39">
        <v>0</v>
      </c>
      <c r="U97" s="39">
        <v>23.449000000000002</v>
      </c>
      <c r="V97" s="39">
        <v>0.69399999999999995</v>
      </c>
      <c r="W97" s="39">
        <v>0</v>
      </c>
      <c r="X97" s="39">
        <v>0</v>
      </c>
      <c r="Y97" s="39">
        <v>0.44600000000000001</v>
      </c>
      <c r="Z97" s="39">
        <v>0.16900000000000001</v>
      </c>
      <c r="AA97" s="39">
        <v>0</v>
      </c>
      <c r="AB97" s="39">
        <v>2.3769999999999998</v>
      </c>
      <c r="AC97" s="39">
        <v>0</v>
      </c>
      <c r="AD97" s="39">
        <v>5.2539999999999996</v>
      </c>
      <c r="AE97" s="39">
        <v>0</v>
      </c>
      <c r="AF97" s="39">
        <v>0.42299999999999999</v>
      </c>
      <c r="AG97" s="39">
        <v>2.2320000000000002</v>
      </c>
      <c r="AH97" s="39">
        <v>0</v>
      </c>
      <c r="AI97" s="39">
        <v>0</v>
      </c>
      <c r="AJ97" s="39">
        <v>1.4219999999999999</v>
      </c>
      <c r="AK97" s="39">
        <v>0</v>
      </c>
      <c r="AL97" s="39">
        <v>0.92300000000000004</v>
      </c>
      <c r="AM97" s="39">
        <v>0</v>
      </c>
      <c r="AN97" s="39">
        <v>7.0039999999999996</v>
      </c>
      <c r="AO97" s="39">
        <v>1.272</v>
      </c>
      <c r="AP97" s="39">
        <v>0.63</v>
      </c>
      <c r="AQ97" s="39">
        <v>1.3080000000000001</v>
      </c>
      <c r="AR97" s="39">
        <v>1.3660000000000001</v>
      </c>
      <c r="AS97" s="39">
        <v>0</v>
      </c>
      <c r="AT97" s="39">
        <v>2.4420000000000002</v>
      </c>
      <c r="AU97" s="39">
        <v>0</v>
      </c>
      <c r="AV97" s="39">
        <v>5.7000000000000002E-2</v>
      </c>
      <c r="AW97" s="39">
        <v>0.53900000000000003</v>
      </c>
      <c r="AX97" s="39">
        <v>0</v>
      </c>
      <c r="AY97" s="39">
        <v>0.439</v>
      </c>
      <c r="AZ97" s="39">
        <v>0.92700000000000005</v>
      </c>
      <c r="BA97" s="39">
        <v>0</v>
      </c>
      <c r="BB97" s="39">
        <v>0</v>
      </c>
      <c r="BC97" s="39">
        <v>0</v>
      </c>
      <c r="BD97" s="39">
        <v>0</v>
      </c>
      <c r="BE97" s="39">
        <v>9.1880000000000006</v>
      </c>
      <c r="BF97" s="39">
        <v>8.1140000000000008</v>
      </c>
      <c r="BG97" s="39">
        <v>6.2E-2</v>
      </c>
      <c r="BH97" s="39">
        <v>0.37</v>
      </c>
      <c r="BI97" s="39">
        <v>0.315</v>
      </c>
      <c r="BJ97" s="39">
        <v>0</v>
      </c>
      <c r="BK97" s="39">
        <v>0.23</v>
      </c>
    </row>
    <row r="98" spans="1:63" x14ac:dyDescent="0.2">
      <c r="A98" s="30">
        <f t="shared" si="22"/>
        <v>2020</v>
      </c>
      <c r="D98" s="30">
        <f t="shared" si="23"/>
        <v>0</v>
      </c>
      <c r="E98" s="30">
        <f t="shared" si="14"/>
        <v>13</v>
      </c>
      <c r="F98" s="30">
        <f t="shared" si="15"/>
        <v>3</v>
      </c>
      <c r="G98" s="30">
        <f t="shared" si="16"/>
        <v>0</v>
      </c>
      <c r="H98" s="30">
        <f t="shared" si="17"/>
        <v>0</v>
      </c>
      <c r="I98" s="30">
        <f t="shared" si="18"/>
        <v>0</v>
      </c>
      <c r="J98" s="30">
        <f t="shared" si="19"/>
        <v>0</v>
      </c>
      <c r="K98" s="30">
        <f t="shared" si="20"/>
        <v>0</v>
      </c>
      <c r="L98" s="30">
        <f t="shared" si="21"/>
        <v>11</v>
      </c>
      <c r="M98" s="38">
        <v>44136</v>
      </c>
      <c r="N98" s="39">
        <v>0</v>
      </c>
      <c r="O98" s="39">
        <v>0.49199999999999999</v>
      </c>
      <c r="P98" s="39">
        <v>0</v>
      </c>
      <c r="Q98" s="39">
        <v>0</v>
      </c>
      <c r="R98" s="39">
        <v>0</v>
      </c>
      <c r="S98" s="39">
        <v>0.27800000000000002</v>
      </c>
      <c r="T98" s="39">
        <v>0</v>
      </c>
      <c r="U98" s="39">
        <v>0</v>
      </c>
      <c r="V98" s="39">
        <v>0.308</v>
      </c>
      <c r="W98" s="39">
        <v>0</v>
      </c>
      <c r="X98" s="39">
        <v>0</v>
      </c>
      <c r="Y98" s="39">
        <v>0</v>
      </c>
      <c r="Z98" s="39">
        <v>0.25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1.51</v>
      </c>
      <c r="AG98" s="39">
        <v>0</v>
      </c>
      <c r="AH98" s="39">
        <v>0</v>
      </c>
      <c r="AI98" s="39">
        <v>0</v>
      </c>
      <c r="AJ98" s="39">
        <v>0</v>
      </c>
      <c r="AK98" s="39">
        <v>1.3640000000000001</v>
      </c>
      <c r="AL98" s="39">
        <v>0</v>
      </c>
      <c r="AM98" s="39">
        <v>0</v>
      </c>
      <c r="AN98" s="39">
        <v>0</v>
      </c>
      <c r="AO98" s="39">
        <v>5.8000000000000003E-2</v>
      </c>
      <c r="AP98" s="39">
        <v>0</v>
      </c>
      <c r="AQ98" s="39">
        <v>0</v>
      </c>
      <c r="AR98" s="39">
        <v>0.49</v>
      </c>
      <c r="AS98" s="39">
        <v>0</v>
      </c>
      <c r="AT98" s="39">
        <v>0.84699999999999998</v>
      </c>
      <c r="AU98" s="39">
        <v>0</v>
      </c>
      <c r="AV98" s="39">
        <v>0</v>
      </c>
      <c r="AW98" s="39">
        <v>2.0049999999999999</v>
      </c>
      <c r="AX98" s="39">
        <v>0</v>
      </c>
      <c r="AY98" s="39">
        <v>0</v>
      </c>
      <c r="AZ98" s="39">
        <v>0</v>
      </c>
      <c r="BA98" s="39">
        <v>0</v>
      </c>
      <c r="BB98" s="39">
        <v>0.76800000000000002</v>
      </c>
      <c r="BC98" s="39">
        <v>0</v>
      </c>
      <c r="BD98" s="39">
        <v>0</v>
      </c>
      <c r="BE98" s="39">
        <v>0.25600000000000001</v>
      </c>
      <c r="BF98" s="39">
        <v>0</v>
      </c>
      <c r="BG98" s="39">
        <v>0</v>
      </c>
      <c r="BH98" s="39">
        <v>0.372</v>
      </c>
      <c r="BI98" s="39">
        <v>0</v>
      </c>
      <c r="BJ98" s="39">
        <v>0</v>
      </c>
      <c r="BK98" s="39">
        <v>0</v>
      </c>
    </row>
    <row r="99" spans="1:63" x14ac:dyDescent="0.2">
      <c r="A99" s="30">
        <f t="shared" si="22"/>
        <v>2020</v>
      </c>
      <c r="D99" s="30">
        <f t="shared" si="23"/>
        <v>0</v>
      </c>
      <c r="E99" s="30">
        <f t="shared" si="14"/>
        <v>39</v>
      </c>
      <c r="F99" s="30">
        <f t="shared" si="15"/>
        <v>24</v>
      </c>
      <c r="G99" s="30">
        <f t="shared" si="16"/>
        <v>4</v>
      </c>
      <c r="H99" s="30">
        <f t="shared" si="17"/>
        <v>0</v>
      </c>
      <c r="I99" s="30">
        <f t="shared" si="18"/>
        <v>0</v>
      </c>
      <c r="J99" s="30">
        <f t="shared" si="19"/>
        <v>0</v>
      </c>
      <c r="K99" s="30">
        <f t="shared" si="20"/>
        <v>0</v>
      </c>
      <c r="L99" s="30">
        <f t="shared" si="21"/>
        <v>12</v>
      </c>
      <c r="M99" s="38">
        <v>44166</v>
      </c>
      <c r="N99" s="39">
        <v>0</v>
      </c>
      <c r="O99" s="39">
        <v>1.849</v>
      </c>
      <c r="P99" s="39">
        <v>0.52300000000000002</v>
      </c>
      <c r="Q99" s="39">
        <v>0</v>
      </c>
      <c r="R99" s="39">
        <v>2.9630000000000001</v>
      </c>
      <c r="S99" s="39">
        <v>0.91200000000000003</v>
      </c>
      <c r="T99" s="39">
        <v>0.49</v>
      </c>
      <c r="U99" s="39">
        <v>1.718</v>
      </c>
      <c r="V99" s="39">
        <v>13.327</v>
      </c>
      <c r="W99" s="39">
        <v>0</v>
      </c>
      <c r="X99" s="39">
        <v>2.7440000000000002</v>
      </c>
      <c r="Y99" s="39">
        <v>0.25900000000000001</v>
      </c>
      <c r="Z99" s="39">
        <v>13.084</v>
      </c>
      <c r="AA99" s="39">
        <v>0</v>
      </c>
      <c r="AB99" s="39">
        <v>1.958</v>
      </c>
      <c r="AC99" s="39">
        <v>0.752</v>
      </c>
      <c r="AD99" s="39">
        <v>4.7530000000000001</v>
      </c>
      <c r="AE99" s="39">
        <v>0</v>
      </c>
      <c r="AF99" s="39">
        <v>0.33500000000000002</v>
      </c>
      <c r="AG99" s="39">
        <v>2.2570000000000001</v>
      </c>
      <c r="AH99" s="39">
        <v>0.44500000000000001</v>
      </c>
      <c r="AI99" s="39">
        <v>1.0169999999999999</v>
      </c>
      <c r="AJ99" s="39">
        <v>13.269</v>
      </c>
      <c r="AK99" s="39">
        <v>0</v>
      </c>
      <c r="AL99" s="39">
        <v>2.4990000000000001</v>
      </c>
      <c r="AM99" s="39">
        <v>0</v>
      </c>
      <c r="AN99" s="39">
        <v>1.379</v>
      </c>
      <c r="AO99" s="39">
        <v>0.59499999999999997</v>
      </c>
      <c r="AP99" s="39">
        <v>0</v>
      </c>
      <c r="AQ99" s="39">
        <v>5.1920000000000002</v>
      </c>
      <c r="AR99" s="39">
        <v>0.35599999999999998</v>
      </c>
      <c r="AS99" s="39">
        <v>4.1470000000000002</v>
      </c>
      <c r="AT99" s="39">
        <v>4.3040000000000003</v>
      </c>
      <c r="AU99" s="39">
        <v>1.105</v>
      </c>
      <c r="AV99" s="39">
        <v>1.0029999999999999</v>
      </c>
      <c r="AW99" s="39">
        <v>2.4700000000000002</v>
      </c>
      <c r="AX99" s="39">
        <v>0.82099999999999995</v>
      </c>
      <c r="AY99" s="39">
        <v>2.3450000000000002</v>
      </c>
      <c r="AZ99" s="39">
        <v>6.0359999999999996</v>
      </c>
      <c r="BA99" s="39">
        <v>4.2999999999999997E-2</v>
      </c>
      <c r="BB99" s="39">
        <v>0.78100000000000003</v>
      </c>
      <c r="BC99" s="39">
        <v>0.54500000000000004</v>
      </c>
      <c r="BD99" s="39">
        <v>0</v>
      </c>
      <c r="BE99" s="39">
        <v>0.82599999999999996</v>
      </c>
      <c r="BF99" s="39">
        <v>0</v>
      </c>
      <c r="BG99" s="39">
        <v>2.4849999999999999</v>
      </c>
      <c r="BH99" s="39">
        <v>7.85</v>
      </c>
      <c r="BI99" s="39">
        <v>0</v>
      </c>
      <c r="BJ99" s="39">
        <v>13.032999999999999</v>
      </c>
      <c r="BK99" s="39">
        <v>0.57599999999999996</v>
      </c>
    </row>
    <row r="100" spans="1:63" x14ac:dyDescent="0.2">
      <c r="A100" s="30">
        <f t="shared" si="22"/>
        <v>2021</v>
      </c>
      <c r="D100" s="30">
        <f t="shared" si="23"/>
        <v>1</v>
      </c>
      <c r="E100" s="30">
        <f t="shared" si="14"/>
        <v>35</v>
      </c>
      <c r="F100" s="30">
        <f t="shared" si="15"/>
        <v>26</v>
      </c>
      <c r="G100" s="30">
        <f t="shared" si="16"/>
        <v>6</v>
      </c>
      <c r="H100" s="30">
        <f t="shared" si="17"/>
        <v>0</v>
      </c>
      <c r="I100" s="30">
        <f t="shared" si="18"/>
        <v>0</v>
      </c>
      <c r="J100" s="30">
        <f t="shared" si="19"/>
        <v>0</v>
      </c>
      <c r="K100" s="30">
        <f t="shared" si="20"/>
        <v>0</v>
      </c>
      <c r="L100" s="30">
        <f t="shared" si="21"/>
        <v>1</v>
      </c>
      <c r="M100" s="38">
        <v>44197</v>
      </c>
      <c r="N100" s="39">
        <v>0</v>
      </c>
      <c r="O100" s="39">
        <v>10.535</v>
      </c>
      <c r="P100" s="39">
        <v>6.9770000000000003</v>
      </c>
      <c r="Q100" s="39">
        <v>0</v>
      </c>
      <c r="R100" s="39">
        <v>0.76500000000000001</v>
      </c>
      <c r="S100" s="39">
        <v>13.891</v>
      </c>
      <c r="T100" s="39">
        <v>0.45300000000000001</v>
      </c>
      <c r="U100" s="39">
        <v>0</v>
      </c>
      <c r="V100" s="39">
        <v>0</v>
      </c>
      <c r="W100" s="39">
        <v>0.47199999999999998</v>
      </c>
      <c r="X100" s="39">
        <v>0.27800000000000002</v>
      </c>
      <c r="Y100" s="39">
        <v>1.6319999999999999</v>
      </c>
      <c r="Z100" s="39">
        <v>0.55700000000000005</v>
      </c>
      <c r="AA100" s="39">
        <v>0</v>
      </c>
      <c r="AB100" s="39">
        <v>3.1179999999999999</v>
      </c>
      <c r="AC100" s="39">
        <v>2.855</v>
      </c>
      <c r="AD100" s="39">
        <v>3.5430000000000001</v>
      </c>
      <c r="AE100" s="39">
        <v>1.5289999999999999</v>
      </c>
      <c r="AF100" s="39">
        <v>20.047999999999998</v>
      </c>
      <c r="AG100" s="39">
        <v>1.093</v>
      </c>
      <c r="AH100" s="39">
        <v>12.023999999999999</v>
      </c>
      <c r="AI100" s="39">
        <v>0</v>
      </c>
      <c r="AJ100" s="39">
        <v>0</v>
      </c>
      <c r="AK100" s="39">
        <v>8.0860000000000003</v>
      </c>
      <c r="AL100" s="39">
        <v>0</v>
      </c>
      <c r="AM100" s="39">
        <v>12.628</v>
      </c>
      <c r="AN100" s="39">
        <v>0</v>
      </c>
      <c r="AO100" s="39">
        <v>27.044</v>
      </c>
      <c r="AP100" s="39">
        <v>2.101</v>
      </c>
      <c r="AQ100" s="39">
        <v>0.63100000000000001</v>
      </c>
      <c r="AR100" s="39">
        <v>1.262</v>
      </c>
      <c r="AS100" s="39">
        <v>6.0000000000000001E-3</v>
      </c>
      <c r="AT100" s="39">
        <v>0.81799999999999995</v>
      </c>
      <c r="AU100" s="39">
        <v>1.5469999999999999</v>
      </c>
      <c r="AV100" s="39">
        <v>1.4770000000000001</v>
      </c>
      <c r="AW100" s="39">
        <v>0.40200000000000002</v>
      </c>
      <c r="AX100" s="39">
        <v>6.6180000000000003</v>
      </c>
      <c r="AY100" s="39">
        <v>0</v>
      </c>
      <c r="AZ100" s="39">
        <v>0</v>
      </c>
      <c r="BA100" s="39">
        <v>3.1880000000000002</v>
      </c>
      <c r="BB100" s="39">
        <v>0</v>
      </c>
      <c r="BC100" s="39">
        <v>3.6789999999999998</v>
      </c>
      <c r="BD100" s="39">
        <v>0</v>
      </c>
      <c r="BE100" s="39">
        <v>9.3650000000000002</v>
      </c>
      <c r="BF100" s="39">
        <v>1.6020000000000001</v>
      </c>
      <c r="BG100" s="39">
        <v>4.3949999999999996</v>
      </c>
      <c r="BH100" s="39">
        <v>0</v>
      </c>
      <c r="BI100" s="39">
        <v>3.1869999999999998</v>
      </c>
      <c r="BJ100" s="39">
        <v>4.4029999999999996</v>
      </c>
      <c r="BK100" s="39">
        <v>0</v>
      </c>
    </row>
    <row r="101" spans="1:63" x14ac:dyDescent="0.2">
      <c r="A101" s="30">
        <f t="shared" si="22"/>
        <v>2021</v>
      </c>
      <c r="D101" s="30">
        <f t="shared" si="23"/>
        <v>0</v>
      </c>
      <c r="E101" s="30">
        <f t="shared" si="14"/>
        <v>19</v>
      </c>
      <c r="F101" s="30">
        <f t="shared" si="15"/>
        <v>5</v>
      </c>
      <c r="G101" s="30">
        <f t="shared" si="16"/>
        <v>0</v>
      </c>
      <c r="H101" s="30">
        <f t="shared" si="17"/>
        <v>0</v>
      </c>
      <c r="I101" s="30">
        <f t="shared" si="18"/>
        <v>0</v>
      </c>
      <c r="J101" s="30">
        <f t="shared" si="19"/>
        <v>0</v>
      </c>
      <c r="K101" s="30">
        <f t="shared" si="20"/>
        <v>0</v>
      </c>
      <c r="L101" s="30">
        <f t="shared" si="21"/>
        <v>2</v>
      </c>
      <c r="M101" s="38">
        <v>44228</v>
      </c>
      <c r="N101" s="39">
        <v>0</v>
      </c>
      <c r="O101" s="39">
        <v>1.2030000000000001</v>
      </c>
      <c r="P101" s="39">
        <v>3.2000000000000001E-2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0.2</v>
      </c>
      <c r="W101" s="39">
        <v>0</v>
      </c>
      <c r="X101" s="39">
        <v>0.34300000000000003</v>
      </c>
      <c r="Y101" s="39">
        <v>0</v>
      </c>
      <c r="Z101" s="39">
        <v>0.24199999999999999</v>
      </c>
      <c r="AA101" s="39">
        <v>0</v>
      </c>
      <c r="AB101" s="39">
        <v>0</v>
      </c>
      <c r="AC101" s="39">
        <v>0</v>
      </c>
      <c r="AD101" s="39">
        <v>0</v>
      </c>
      <c r="AE101" s="39">
        <v>0.64</v>
      </c>
      <c r="AF101" s="39">
        <v>4.6340000000000003</v>
      </c>
      <c r="AG101" s="39">
        <v>0</v>
      </c>
      <c r="AH101" s="39">
        <v>9.7189999999999994</v>
      </c>
      <c r="AI101" s="39">
        <v>0</v>
      </c>
      <c r="AJ101" s="39">
        <v>0</v>
      </c>
      <c r="AK101" s="39">
        <v>0.372</v>
      </c>
      <c r="AL101" s="39">
        <v>0</v>
      </c>
      <c r="AM101" s="39">
        <v>0</v>
      </c>
      <c r="AN101" s="39">
        <v>0.45300000000000001</v>
      </c>
      <c r="AO101" s="39">
        <v>0</v>
      </c>
      <c r="AP101" s="39">
        <v>0</v>
      </c>
      <c r="AQ101" s="39">
        <v>0</v>
      </c>
      <c r="AR101" s="39">
        <v>1.3879999999999999</v>
      </c>
      <c r="AS101" s="39">
        <v>0</v>
      </c>
      <c r="AT101" s="39">
        <v>0</v>
      </c>
      <c r="AU101" s="39">
        <v>0.56799999999999995</v>
      </c>
      <c r="AV101" s="39">
        <v>2.2629999999999999</v>
      </c>
      <c r="AW101" s="39">
        <v>0</v>
      </c>
      <c r="AX101" s="39">
        <v>0.76400000000000001</v>
      </c>
      <c r="AY101" s="39">
        <v>0</v>
      </c>
      <c r="AZ101" s="39">
        <v>0</v>
      </c>
      <c r="BA101" s="39">
        <v>0.98599999999999999</v>
      </c>
      <c r="BB101" s="39">
        <v>0</v>
      </c>
      <c r="BC101" s="39">
        <v>0</v>
      </c>
      <c r="BD101" s="39">
        <v>0.20499999999999999</v>
      </c>
      <c r="BE101" s="39">
        <v>0</v>
      </c>
      <c r="BF101" s="39">
        <v>0.41799999999999998</v>
      </c>
      <c r="BG101" s="39">
        <v>0.24</v>
      </c>
      <c r="BH101" s="39">
        <v>0</v>
      </c>
      <c r="BI101" s="39">
        <v>0</v>
      </c>
      <c r="BJ101" s="39">
        <v>0</v>
      </c>
      <c r="BK101" s="39">
        <v>0.35599999999999998</v>
      </c>
    </row>
    <row r="102" spans="1:63" x14ac:dyDescent="0.2">
      <c r="A102" s="30">
        <f t="shared" si="22"/>
        <v>2021</v>
      </c>
      <c r="D102" s="30">
        <f t="shared" si="23"/>
        <v>0</v>
      </c>
      <c r="E102" s="30">
        <f t="shared" si="14"/>
        <v>17</v>
      </c>
      <c r="F102" s="30">
        <f t="shared" si="15"/>
        <v>9</v>
      </c>
      <c r="G102" s="30">
        <f t="shared" si="16"/>
        <v>0</v>
      </c>
      <c r="H102" s="30">
        <f t="shared" si="17"/>
        <v>0</v>
      </c>
      <c r="I102" s="30">
        <f t="shared" si="18"/>
        <v>0</v>
      </c>
      <c r="J102" s="30">
        <f t="shared" si="19"/>
        <v>0</v>
      </c>
      <c r="K102" s="30">
        <f t="shared" si="20"/>
        <v>0</v>
      </c>
      <c r="L102" s="30">
        <f t="shared" si="21"/>
        <v>3</v>
      </c>
      <c r="M102" s="38">
        <v>44256</v>
      </c>
      <c r="N102" s="39">
        <v>0</v>
      </c>
      <c r="O102" s="39">
        <v>0.79400000000000004</v>
      </c>
      <c r="P102" s="39">
        <v>0</v>
      </c>
      <c r="Q102" s="39">
        <v>4.3999999999999997E-2</v>
      </c>
      <c r="R102" s="39">
        <v>0</v>
      </c>
      <c r="S102" s="39">
        <v>4.3579999999999997</v>
      </c>
      <c r="T102" s="39">
        <v>0</v>
      </c>
      <c r="U102" s="39">
        <v>0</v>
      </c>
      <c r="V102" s="39">
        <v>0</v>
      </c>
      <c r="W102" s="39">
        <v>0</v>
      </c>
      <c r="X102" s="39">
        <v>0.439</v>
      </c>
      <c r="Y102" s="39">
        <v>0</v>
      </c>
      <c r="Z102" s="39">
        <v>1.3460000000000001</v>
      </c>
      <c r="AA102" s="39">
        <v>0</v>
      </c>
      <c r="AB102" s="39">
        <v>1.125</v>
      </c>
      <c r="AC102" s="39">
        <v>0</v>
      </c>
      <c r="AD102" s="39">
        <v>0.505</v>
      </c>
      <c r="AE102" s="39">
        <v>0</v>
      </c>
      <c r="AF102" s="39">
        <v>0</v>
      </c>
      <c r="AG102" s="39">
        <v>1.034</v>
      </c>
      <c r="AH102" s="39">
        <v>3.464</v>
      </c>
      <c r="AI102" s="39">
        <v>0</v>
      </c>
      <c r="AJ102" s="39">
        <v>0</v>
      </c>
      <c r="AK102" s="39">
        <v>0</v>
      </c>
      <c r="AL102" s="39">
        <v>0</v>
      </c>
      <c r="AM102" s="39">
        <v>0</v>
      </c>
      <c r="AN102" s="39">
        <v>0</v>
      </c>
      <c r="AO102" s="39">
        <v>1.2989999999999999</v>
      </c>
      <c r="AP102" s="39">
        <v>0</v>
      </c>
      <c r="AQ102" s="39">
        <v>0</v>
      </c>
      <c r="AR102" s="39">
        <v>0</v>
      </c>
      <c r="AS102" s="39">
        <v>0.73399999999999999</v>
      </c>
      <c r="AT102" s="39">
        <v>3.181</v>
      </c>
      <c r="AU102" s="39">
        <v>0</v>
      </c>
      <c r="AV102" s="39">
        <v>0</v>
      </c>
      <c r="AW102" s="39">
        <v>2.98</v>
      </c>
      <c r="AX102" s="39">
        <v>0.311</v>
      </c>
      <c r="AY102" s="39">
        <v>0</v>
      </c>
      <c r="AZ102" s="39">
        <v>0</v>
      </c>
      <c r="BA102" s="39">
        <v>0</v>
      </c>
      <c r="BB102" s="39">
        <v>3.9809999999999999</v>
      </c>
      <c r="BC102" s="39">
        <v>0</v>
      </c>
      <c r="BD102" s="39">
        <v>0</v>
      </c>
      <c r="BE102" s="39">
        <v>0</v>
      </c>
      <c r="BF102" s="39">
        <v>0.34200000000000003</v>
      </c>
      <c r="BG102" s="39">
        <v>0</v>
      </c>
      <c r="BH102" s="39">
        <v>0</v>
      </c>
      <c r="BI102" s="39">
        <v>0</v>
      </c>
      <c r="BJ102" s="39">
        <v>0</v>
      </c>
      <c r="BK102" s="39">
        <v>1.0999999999999999E-2</v>
      </c>
    </row>
    <row r="103" spans="1:63" x14ac:dyDescent="0.2">
      <c r="A103" s="30">
        <f t="shared" si="22"/>
        <v>2021</v>
      </c>
      <c r="D103" s="30">
        <f t="shared" si="23"/>
        <v>0</v>
      </c>
      <c r="E103" s="30">
        <f t="shared" si="14"/>
        <v>5</v>
      </c>
      <c r="F103" s="30">
        <f t="shared" si="15"/>
        <v>5</v>
      </c>
      <c r="G103" s="30">
        <f t="shared" si="16"/>
        <v>0</v>
      </c>
      <c r="H103" s="30">
        <f t="shared" si="17"/>
        <v>0</v>
      </c>
      <c r="I103" s="30">
        <f t="shared" si="18"/>
        <v>0</v>
      </c>
      <c r="J103" s="30">
        <f t="shared" si="19"/>
        <v>0</v>
      </c>
      <c r="K103" s="30">
        <f t="shared" si="20"/>
        <v>0</v>
      </c>
      <c r="L103" s="30">
        <f t="shared" si="21"/>
        <v>4</v>
      </c>
      <c r="M103" s="38">
        <v>44287</v>
      </c>
      <c r="N103" s="39">
        <v>0</v>
      </c>
      <c r="O103" s="39">
        <v>0</v>
      </c>
      <c r="P103" s="39">
        <v>0</v>
      </c>
      <c r="Q103" s="39">
        <v>9.2390000000000008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8.01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8.8970000000000002</v>
      </c>
      <c r="AN103" s="39">
        <v>0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8.69</v>
      </c>
      <c r="BK103" s="39">
        <v>3.496</v>
      </c>
    </row>
    <row r="104" spans="1:63" x14ac:dyDescent="0.2">
      <c r="A104" s="30">
        <f t="shared" si="22"/>
        <v>2021</v>
      </c>
      <c r="D104" s="30">
        <f t="shared" si="23"/>
        <v>0</v>
      </c>
      <c r="E104" s="30">
        <f t="shared" si="14"/>
        <v>8</v>
      </c>
      <c r="F104" s="30">
        <f t="shared" si="15"/>
        <v>0</v>
      </c>
      <c r="G104" s="30">
        <f t="shared" si="16"/>
        <v>0</v>
      </c>
      <c r="H104" s="30">
        <f t="shared" si="17"/>
        <v>0</v>
      </c>
      <c r="I104" s="30">
        <f t="shared" si="18"/>
        <v>0</v>
      </c>
      <c r="J104" s="30">
        <f t="shared" si="19"/>
        <v>0</v>
      </c>
      <c r="K104" s="30">
        <f t="shared" si="20"/>
        <v>0</v>
      </c>
      <c r="L104" s="30">
        <f t="shared" si="21"/>
        <v>5</v>
      </c>
      <c r="M104" s="38">
        <v>44317</v>
      </c>
      <c r="N104" s="39">
        <v>0</v>
      </c>
      <c r="O104" s="39">
        <v>0</v>
      </c>
      <c r="P104" s="39">
        <v>0.121</v>
      </c>
      <c r="Q104" s="39">
        <v>0</v>
      </c>
      <c r="R104" s="39">
        <v>0.22800000000000001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0.11600000000000001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0.42499999999999999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0.04</v>
      </c>
      <c r="AX104" s="39">
        <v>0</v>
      </c>
      <c r="AY104" s="39">
        <v>0</v>
      </c>
      <c r="AZ104" s="39">
        <v>0.21199999999999999</v>
      </c>
      <c r="BA104" s="39">
        <v>0</v>
      </c>
      <c r="BB104" s="39">
        <v>0</v>
      </c>
      <c r="BC104" s="39">
        <v>0.20799999999999999</v>
      </c>
      <c r="BD104" s="39">
        <v>0</v>
      </c>
      <c r="BE104" s="39">
        <v>0.30199999999999999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</row>
    <row r="105" spans="1:63" x14ac:dyDescent="0.2">
      <c r="A105" s="30">
        <f t="shared" si="22"/>
        <v>2021</v>
      </c>
      <c r="D105" s="30">
        <f t="shared" si="23"/>
        <v>0</v>
      </c>
      <c r="E105" s="30">
        <f t="shared" si="14"/>
        <v>27</v>
      </c>
      <c r="F105" s="30">
        <f t="shared" si="15"/>
        <v>5</v>
      </c>
      <c r="G105" s="30">
        <f t="shared" si="16"/>
        <v>0</v>
      </c>
      <c r="H105" s="30">
        <f t="shared" si="17"/>
        <v>0</v>
      </c>
      <c r="I105" s="30">
        <f t="shared" si="18"/>
        <v>0</v>
      </c>
      <c r="J105" s="30">
        <f t="shared" si="19"/>
        <v>0</v>
      </c>
      <c r="K105" s="30">
        <f t="shared" si="20"/>
        <v>0</v>
      </c>
      <c r="L105" s="30">
        <f t="shared" si="21"/>
        <v>6</v>
      </c>
      <c r="M105" s="38">
        <v>44348</v>
      </c>
      <c r="N105" s="39">
        <v>5.3999999999999999E-2</v>
      </c>
      <c r="O105" s="39">
        <v>0.92</v>
      </c>
      <c r="P105" s="39">
        <v>0.70599999999999996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0.376</v>
      </c>
      <c r="W105" s="39">
        <v>0.252</v>
      </c>
      <c r="X105" s="39">
        <v>2.637</v>
      </c>
      <c r="Y105" s="39">
        <v>0</v>
      </c>
      <c r="Z105" s="39">
        <v>0.28499999999999998</v>
      </c>
      <c r="AA105" s="39">
        <v>0.16500000000000001</v>
      </c>
      <c r="AB105" s="39">
        <v>0</v>
      </c>
      <c r="AC105" s="39">
        <v>0</v>
      </c>
      <c r="AD105" s="39">
        <v>0.33400000000000002</v>
      </c>
      <c r="AE105" s="39">
        <v>0</v>
      </c>
      <c r="AF105" s="39">
        <v>0</v>
      </c>
      <c r="AG105" s="39">
        <v>0.36299999999999999</v>
      </c>
      <c r="AH105" s="39">
        <v>0</v>
      </c>
      <c r="AI105" s="39">
        <v>0.20799999999999999</v>
      </c>
      <c r="AJ105" s="39">
        <v>1.9E-2</v>
      </c>
      <c r="AK105" s="39">
        <v>0</v>
      </c>
      <c r="AL105" s="39">
        <v>0</v>
      </c>
      <c r="AM105" s="39">
        <v>1.6779999999999999</v>
      </c>
      <c r="AN105" s="39">
        <v>0.38100000000000001</v>
      </c>
      <c r="AO105" s="39">
        <v>0</v>
      </c>
      <c r="AP105" s="39">
        <v>0</v>
      </c>
      <c r="AQ105" s="39">
        <v>7.1999999999999995E-2</v>
      </c>
      <c r="AR105" s="39">
        <v>0</v>
      </c>
      <c r="AS105" s="39">
        <v>0.28199999999999997</v>
      </c>
      <c r="AT105" s="39">
        <v>0</v>
      </c>
      <c r="AU105" s="39">
        <v>1.732</v>
      </c>
      <c r="AV105" s="39">
        <v>0.47499999999999998</v>
      </c>
      <c r="AW105" s="39">
        <v>0</v>
      </c>
      <c r="AX105" s="39">
        <v>0.22500000000000001</v>
      </c>
      <c r="AY105" s="39">
        <v>0</v>
      </c>
      <c r="AZ105" s="39">
        <v>0</v>
      </c>
      <c r="BA105" s="39">
        <v>0.44800000000000001</v>
      </c>
      <c r="BB105" s="39">
        <v>0.48599999999999999</v>
      </c>
      <c r="BC105" s="39">
        <v>1.3320000000000001</v>
      </c>
      <c r="BD105" s="39">
        <v>0</v>
      </c>
      <c r="BE105" s="39">
        <v>0.155</v>
      </c>
      <c r="BF105" s="39">
        <v>0</v>
      </c>
      <c r="BG105" s="39">
        <v>0.16900000000000001</v>
      </c>
      <c r="BH105" s="39">
        <v>2.7E-2</v>
      </c>
      <c r="BI105" s="39">
        <v>1.659</v>
      </c>
      <c r="BJ105" s="39">
        <v>0.51500000000000001</v>
      </c>
      <c r="BK105" s="39">
        <v>0</v>
      </c>
    </row>
    <row r="106" spans="1:63" x14ac:dyDescent="0.2">
      <c r="A106" s="30">
        <f t="shared" si="22"/>
        <v>2021</v>
      </c>
      <c r="D106" s="30">
        <f t="shared" si="23"/>
        <v>9</v>
      </c>
      <c r="E106" s="30">
        <f t="shared" si="14"/>
        <v>50</v>
      </c>
      <c r="F106" s="30">
        <f t="shared" si="15"/>
        <v>50</v>
      </c>
      <c r="G106" s="30">
        <f t="shared" si="16"/>
        <v>40</v>
      </c>
      <c r="H106" s="30">
        <f t="shared" si="17"/>
        <v>1</v>
      </c>
      <c r="I106" s="30">
        <f t="shared" si="18"/>
        <v>0</v>
      </c>
      <c r="J106" s="30">
        <f t="shared" si="19"/>
        <v>0</v>
      </c>
      <c r="K106" s="30">
        <f t="shared" si="20"/>
        <v>0</v>
      </c>
      <c r="L106" s="30">
        <f t="shared" si="21"/>
        <v>7</v>
      </c>
      <c r="M106" s="38">
        <v>44378</v>
      </c>
      <c r="N106" s="39">
        <v>9.1720000000000006</v>
      </c>
      <c r="O106" s="39">
        <v>27.077000000000002</v>
      </c>
      <c r="P106" s="39">
        <v>23.702999999999999</v>
      </c>
      <c r="Q106" s="39">
        <v>10.634</v>
      </c>
      <c r="R106" s="39">
        <v>35.439</v>
      </c>
      <c r="S106" s="39">
        <v>5.681</v>
      </c>
      <c r="T106" s="39">
        <v>24.577999999999999</v>
      </c>
      <c r="U106" s="39">
        <v>8.9480000000000004</v>
      </c>
      <c r="V106" s="39">
        <v>4.2359999999999998</v>
      </c>
      <c r="W106" s="39">
        <v>37.707000000000001</v>
      </c>
      <c r="X106" s="39">
        <v>21.207000000000001</v>
      </c>
      <c r="Y106" s="39">
        <v>13.362</v>
      </c>
      <c r="Z106" s="39">
        <v>15.003</v>
      </c>
      <c r="AA106" s="39">
        <v>15.781000000000001</v>
      </c>
      <c r="AB106" s="39">
        <v>12.523999999999999</v>
      </c>
      <c r="AC106" s="39">
        <v>16.446000000000002</v>
      </c>
      <c r="AD106" s="39">
        <v>2.6869999999999998</v>
      </c>
      <c r="AE106" s="39">
        <v>41.427999999999997</v>
      </c>
      <c r="AF106" s="39">
        <v>51.936999999999998</v>
      </c>
      <c r="AG106" s="39">
        <v>1.669</v>
      </c>
      <c r="AH106" s="39">
        <v>35.024000000000001</v>
      </c>
      <c r="AI106" s="39">
        <v>5.6779999999999999</v>
      </c>
      <c r="AJ106" s="39">
        <v>11.089</v>
      </c>
      <c r="AK106" s="39">
        <v>23.402000000000001</v>
      </c>
      <c r="AL106" s="39">
        <v>15.145</v>
      </c>
      <c r="AM106" s="39">
        <v>17.748999999999999</v>
      </c>
      <c r="AN106" s="39">
        <v>13.851000000000001</v>
      </c>
      <c r="AO106" s="39">
        <v>17.808</v>
      </c>
      <c r="AP106" s="39">
        <v>16.652999999999999</v>
      </c>
      <c r="AQ106" s="39">
        <v>16.350999999999999</v>
      </c>
      <c r="AR106" s="39">
        <v>6.2619999999999996</v>
      </c>
      <c r="AS106" s="39">
        <v>29.661000000000001</v>
      </c>
      <c r="AT106" s="39">
        <v>8.6690000000000005</v>
      </c>
      <c r="AU106" s="39">
        <v>24.408000000000001</v>
      </c>
      <c r="AV106" s="39">
        <v>15.766999999999999</v>
      </c>
      <c r="AW106" s="39">
        <v>16.952000000000002</v>
      </c>
      <c r="AX106" s="39">
        <v>18.370999999999999</v>
      </c>
      <c r="AY106" s="39">
        <v>20.262</v>
      </c>
      <c r="AZ106" s="39">
        <v>15.032999999999999</v>
      </c>
      <c r="BA106" s="39">
        <v>18.859000000000002</v>
      </c>
      <c r="BB106" s="39">
        <v>17.754000000000001</v>
      </c>
      <c r="BC106" s="39">
        <v>13.868</v>
      </c>
      <c r="BD106" s="39">
        <v>9.2100000000000009</v>
      </c>
      <c r="BE106" s="39">
        <v>25.167000000000002</v>
      </c>
      <c r="BF106" s="39">
        <v>11.523</v>
      </c>
      <c r="BG106" s="39">
        <v>22.722999999999999</v>
      </c>
      <c r="BH106" s="39">
        <v>18.899999999999999</v>
      </c>
      <c r="BI106" s="39">
        <v>18.919</v>
      </c>
      <c r="BJ106" s="39">
        <v>26.834</v>
      </c>
      <c r="BK106" s="39">
        <v>10.210000000000001</v>
      </c>
    </row>
    <row r="107" spans="1:63" x14ac:dyDescent="0.2">
      <c r="A107" s="30">
        <f t="shared" si="22"/>
        <v>2021</v>
      </c>
      <c r="D107" s="30">
        <f t="shared" si="23"/>
        <v>1</v>
      </c>
      <c r="E107" s="30">
        <f t="shared" si="14"/>
        <v>50</v>
      </c>
      <c r="F107" s="30">
        <f t="shared" si="15"/>
        <v>47</v>
      </c>
      <c r="G107" s="30">
        <f t="shared" si="16"/>
        <v>3</v>
      </c>
      <c r="H107" s="30">
        <f t="shared" si="17"/>
        <v>0</v>
      </c>
      <c r="I107" s="30">
        <f t="shared" si="18"/>
        <v>0</v>
      </c>
      <c r="J107" s="30">
        <f t="shared" si="19"/>
        <v>0</v>
      </c>
      <c r="K107" s="30">
        <f t="shared" si="20"/>
        <v>0</v>
      </c>
      <c r="L107" s="30">
        <f t="shared" si="21"/>
        <v>8</v>
      </c>
      <c r="M107" s="38">
        <v>44409</v>
      </c>
      <c r="N107" s="39">
        <v>1.341</v>
      </c>
      <c r="O107" s="39">
        <v>6.9820000000000002</v>
      </c>
      <c r="P107" s="39">
        <v>2.0219999999999998</v>
      </c>
      <c r="Q107" s="39">
        <v>3.226</v>
      </c>
      <c r="R107" s="39">
        <v>4.476</v>
      </c>
      <c r="S107" s="39">
        <v>1.073</v>
      </c>
      <c r="T107" s="39">
        <v>3.9239999999999999</v>
      </c>
      <c r="U107" s="39">
        <v>3.512</v>
      </c>
      <c r="V107" s="39">
        <v>12.676</v>
      </c>
      <c r="W107" s="39">
        <v>0.90900000000000003</v>
      </c>
      <c r="X107" s="39">
        <v>0.51700000000000002</v>
      </c>
      <c r="Y107" s="39">
        <v>9.3659999999999997</v>
      </c>
      <c r="Z107" s="39">
        <v>4.8620000000000001</v>
      </c>
      <c r="AA107" s="39">
        <v>3.3130000000000002</v>
      </c>
      <c r="AB107" s="39">
        <v>3.2410000000000001</v>
      </c>
      <c r="AC107" s="39">
        <v>1.8180000000000001</v>
      </c>
      <c r="AD107" s="39">
        <v>2.1059999999999999</v>
      </c>
      <c r="AE107" s="39">
        <v>3.3119999999999998</v>
      </c>
      <c r="AF107" s="39">
        <v>7.7619999999999996</v>
      </c>
      <c r="AG107" s="39">
        <v>2.3879999999999999</v>
      </c>
      <c r="AH107" s="39">
        <v>36.914000000000001</v>
      </c>
      <c r="AI107" s="39">
        <v>1.9790000000000001</v>
      </c>
      <c r="AJ107" s="39">
        <v>1.6839999999999999</v>
      </c>
      <c r="AK107" s="39">
        <v>3.1720000000000002</v>
      </c>
      <c r="AL107" s="39">
        <v>6.6820000000000004</v>
      </c>
      <c r="AM107" s="39">
        <v>1.41</v>
      </c>
      <c r="AN107" s="39">
        <v>1.921</v>
      </c>
      <c r="AO107" s="39">
        <v>6.0839999999999996</v>
      </c>
      <c r="AP107" s="39">
        <v>5.8239999999999998</v>
      </c>
      <c r="AQ107" s="39">
        <v>4.1520000000000001</v>
      </c>
      <c r="AR107" s="39">
        <v>5.6559999999999997</v>
      </c>
      <c r="AS107" s="39">
        <v>1.143</v>
      </c>
      <c r="AT107" s="39">
        <v>5.6440000000000001</v>
      </c>
      <c r="AU107" s="39">
        <v>8.9179999999999993</v>
      </c>
      <c r="AV107" s="39">
        <v>2.7490000000000001</v>
      </c>
      <c r="AW107" s="39">
        <v>5.3680000000000003</v>
      </c>
      <c r="AX107" s="39">
        <v>8.1769999999999996</v>
      </c>
      <c r="AY107" s="39">
        <v>1.363</v>
      </c>
      <c r="AZ107" s="39">
        <v>3.8260000000000001</v>
      </c>
      <c r="BA107" s="39">
        <v>3.456</v>
      </c>
      <c r="BB107" s="39">
        <v>4.1609999999999996</v>
      </c>
      <c r="BC107" s="39">
        <v>3.1349999999999998</v>
      </c>
      <c r="BD107" s="39">
        <v>3.214</v>
      </c>
      <c r="BE107" s="39">
        <v>1.8660000000000001</v>
      </c>
      <c r="BF107" s="39">
        <v>5.5919999999999996</v>
      </c>
      <c r="BG107" s="39">
        <v>0.67500000000000004</v>
      </c>
      <c r="BH107" s="39">
        <v>12.66</v>
      </c>
      <c r="BI107" s="39">
        <v>1.7470000000000001</v>
      </c>
      <c r="BJ107" s="39">
        <v>3.44</v>
      </c>
      <c r="BK107" s="39">
        <v>4.3170000000000002</v>
      </c>
    </row>
    <row r="108" spans="1:63" x14ac:dyDescent="0.2">
      <c r="A108" s="30">
        <f t="shared" si="22"/>
        <v>2021</v>
      </c>
      <c r="D108" s="30">
        <f t="shared" si="23"/>
        <v>1</v>
      </c>
      <c r="E108" s="30">
        <f t="shared" si="14"/>
        <v>46</v>
      </c>
      <c r="F108" s="30">
        <f t="shared" si="15"/>
        <v>43</v>
      </c>
      <c r="G108" s="30">
        <f t="shared" si="16"/>
        <v>15</v>
      </c>
      <c r="H108" s="30">
        <f t="shared" si="17"/>
        <v>0</v>
      </c>
      <c r="I108" s="30">
        <f t="shared" si="18"/>
        <v>0</v>
      </c>
      <c r="J108" s="30">
        <f t="shared" si="19"/>
        <v>0</v>
      </c>
      <c r="K108" s="30">
        <f t="shared" si="20"/>
        <v>0</v>
      </c>
      <c r="L108" s="30">
        <f t="shared" si="21"/>
        <v>9</v>
      </c>
      <c r="M108" s="38">
        <v>44440</v>
      </c>
      <c r="N108" s="39">
        <v>11.289</v>
      </c>
      <c r="O108" s="39">
        <v>1.1040000000000001</v>
      </c>
      <c r="P108" s="39">
        <v>18.992000000000001</v>
      </c>
      <c r="Q108" s="39">
        <v>0</v>
      </c>
      <c r="R108" s="39">
        <v>5.3179999999999996</v>
      </c>
      <c r="S108" s="39">
        <v>4.2709999999999999</v>
      </c>
      <c r="T108" s="39">
        <v>4.5090000000000003</v>
      </c>
      <c r="U108" s="39">
        <v>24.806000000000001</v>
      </c>
      <c r="V108" s="39">
        <v>0.63300000000000001</v>
      </c>
      <c r="W108" s="39">
        <v>9.7230000000000008</v>
      </c>
      <c r="X108" s="39">
        <v>4.8789999999999996</v>
      </c>
      <c r="Y108" s="39">
        <v>4.9420000000000002</v>
      </c>
      <c r="Z108" s="39">
        <v>3.544</v>
      </c>
      <c r="AA108" s="39">
        <v>4.1420000000000003</v>
      </c>
      <c r="AB108" s="39">
        <v>8.0079999999999991</v>
      </c>
      <c r="AC108" s="39">
        <v>1.847</v>
      </c>
      <c r="AD108" s="39">
        <v>10.077999999999999</v>
      </c>
      <c r="AE108" s="39">
        <v>1.236</v>
      </c>
      <c r="AF108" s="39">
        <v>1.52</v>
      </c>
      <c r="AG108" s="39">
        <v>18.658999999999999</v>
      </c>
      <c r="AH108" s="39">
        <v>5.3869999999999996</v>
      </c>
      <c r="AI108" s="39">
        <v>9.7360000000000007</v>
      </c>
      <c r="AJ108" s="39">
        <v>3.843</v>
      </c>
      <c r="AK108" s="39">
        <v>2.5790000000000002</v>
      </c>
      <c r="AL108" s="39">
        <v>2.081</v>
      </c>
      <c r="AM108" s="39">
        <v>21.24</v>
      </c>
      <c r="AN108" s="39">
        <v>7.73</v>
      </c>
      <c r="AO108" s="39">
        <v>0.91</v>
      </c>
      <c r="AP108" s="39">
        <v>1.42</v>
      </c>
      <c r="AQ108" s="39">
        <v>10.477</v>
      </c>
      <c r="AR108" s="39">
        <v>8.1310000000000002</v>
      </c>
      <c r="AS108" s="39">
        <v>2.5550000000000002</v>
      </c>
      <c r="AT108" s="39">
        <v>14.186999999999999</v>
      </c>
      <c r="AU108" s="39">
        <v>0</v>
      </c>
      <c r="AV108" s="39">
        <v>19.141999999999999</v>
      </c>
      <c r="AW108" s="39">
        <v>0</v>
      </c>
      <c r="AX108" s="39">
        <v>10.384</v>
      </c>
      <c r="AY108" s="39">
        <v>2.46</v>
      </c>
      <c r="AZ108" s="39">
        <v>14.004</v>
      </c>
      <c r="BA108" s="39">
        <v>0</v>
      </c>
      <c r="BB108" s="39">
        <v>2.0859999999999999</v>
      </c>
      <c r="BC108" s="39">
        <v>10.728999999999999</v>
      </c>
      <c r="BD108" s="39">
        <v>17.324000000000002</v>
      </c>
      <c r="BE108" s="39">
        <v>2.3490000000000002</v>
      </c>
      <c r="BF108" s="39">
        <v>2.2120000000000002</v>
      </c>
      <c r="BG108" s="39">
        <v>5.9420000000000002</v>
      </c>
      <c r="BH108" s="39">
        <v>0.437</v>
      </c>
      <c r="BI108" s="39">
        <v>30.710999999999999</v>
      </c>
      <c r="BJ108" s="39">
        <v>3.7240000000000002</v>
      </c>
      <c r="BK108" s="39">
        <v>13.677</v>
      </c>
    </row>
    <row r="109" spans="1:63" x14ac:dyDescent="0.2">
      <c r="A109" s="30">
        <f t="shared" si="22"/>
        <v>2021</v>
      </c>
      <c r="D109" s="30">
        <f t="shared" si="23"/>
        <v>0</v>
      </c>
      <c r="E109" s="30">
        <f t="shared" si="14"/>
        <v>40</v>
      </c>
      <c r="F109" s="30">
        <f t="shared" si="15"/>
        <v>16</v>
      </c>
      <c r="G109" s="30">
        <f t="shared" si="16"/>
        <v>3</v>
      </c>
      <c r="H109" s="30">
        <f t="shared" si="17"/>
        <v>0</v>
      </c>
      <c r="I109" s="30">
        <f t="shared" si="18"/>
        <v>0</v>
      </c>
      <c r="J109" s="30">
        <f t="shared" si="19"/>
        <v>0</v>
      </c>
      <c r="K109" s="30">
        <f t="shared" si="20"/>
        <v>0</v>
      </c>
      <c r="L109" s="30">
        <f t="shared" si="21"/>
        <v>10</v>
      </c>
      <c r="M109" s="38">
        <v>44470</v>
      </c>
      <c r="N109" s="39">
        <v>0.38100000000000001</v>
      </c>
      <c r="O109" s="39">
        <v>0.38600000000000001</v>
      </c>
      <c r="P109" s="39">
        <v>0.13100000000000001</v>
      </c>
      <c r="Q109" s="39">
        <v>0.55000000000000004</v>
      </c>
      <c r="R109" s="39">
        <v>0</v>
      </c>
      <c r="S109" s="39">
        <v>1.744</v>
      </c>
      <c r="T109" s="39">
        <v>3.4000000000000002E-2</v>
      </c>
      <c r="U109" s="39">
        <v>10.816000000000001</v>
      </c>
      <c r="V109" s="39">
        <v>6.9260000000000002</v>
      </c>
      <c r="W109" s="39">
        <v>0.13700000000000001</v>
      </c>
      <c r="X109" s="39">
        <v>0.61499999999999999</v>
      </c>
      <c r="Y109" s="39">
        <v>0</v>
      </c>
      <c r="Z109" s="39">
        <v>0.224</v>
      </c>
      <c r="AA109" s="39">
        <v>0.53100000000000003</v>
      </c>
      <c r="AB109" s="39">
        <v>2.3969999999999998</v>
      </c>
      <c r="AC109" s="39">
        <v>0</v>
      </c>
      <c r="AD109" s="39">
        <v>15.726000000000001</v>
      </c>
      <c r="AE109" s="39">
        <v>0.17799999999999999</v>
      </c>
      <c r="AF109" s="39">
        <v>0.878</v>
      </c>
      <c r="AG109" s="39">
        <v>0</v>
      </c>
      <c r="AH109" s="39">
        <v>0.373</v>
      </c>
      <c r="AI109" s="39">
        <v>0</v>
      </c>
      <c r="AJ109" s="39">
        <v>0.10299999999999999</v>
      </c>
      <c r="AK109" s="39">
        <v>1.181</v>
      </c>
      <c r="AL109" s="39">
        <v>0.24199999999999999</v>
      </c>
      <c r="AM109" s="39">
        <v>0.61</v>
      </c>
      <c r="AN109" s="39">
        <v>6.9359999999999999</v>
      </c>
      <c r="AO109" s="39">
        <v>2.6459999999999999</v>
      </c>
      <c r="AP109" s="39">
        <v>3.4529999999999998</v>
      </c>
      <c r="AQ109" s="39">
        <v>1.2E-2</v>
      </c>
      <c r="AR109" s="39">
        <v>2.4620000000000002</v>
      </c>
      <c r="AS109" s="39">
        <v>0</v>
      </c>
      <c r="AT109" s="39">
        <v>0.40200000000000002</v>
      </c>
      <c r="AU109" s="39">
        <v>2.3559999999999999</v>
      </c>
      <c r="AV109" s="39">
        <v>4.3600000000000003</v>
      </c>
      <c r="AW109" s="39">
        <v>0.39200000000000002</v>
      </c>
      <c r="AX109" s="39">
        <v>0</v>
      </c>
      <c r="AY109" s="39">
        <v>9.0999999999999998E-2</v>
      </c>
      <c r="AZ109" s="39">
        <v>0.85</v>
      </c>
      <c r="BA109" s="39">
        <v>0.65100000000000002</v>
      </c>
      <c r="BB109" s="39">
        <v>0.72</v>
      </c>
      <c r="BC109" s="39">
        <v>2.3820000000000001</v>
      </c>
      <c r="BD109" s="39">
        <v>0</v>
      </c>
      <c r="BE109" s="39">
        <v>0.443</v>
      </c>
      <c r="BF109" s="39">
        <v>18.963999999999999</v>
      </c>
      <c r="BG109" s="39">
        <v>0</v>
      </c>
      <c r="BH109" s="39">
        <v>0.49399999999999999</v>
      </c>
      <c r="BI109" s="39">
        <v>7.2</v>
      </c>
      <c r="BJ109" s="39">
        <v>2.964</v>
      </c>
      <c r="BK109" s="39">
        <v>0</v>
      </c>
    </row>
    <row r="110" spans="1:63" x14ac:dyDescent="0.2">
      <c r="A110" s="30">
        <f t="shared" si="22"/>
        <v>2021</v>
      </c>
      <c r="D110" s="30">
        <f t="shared" si="23"/>
        <v>0</v>
      </c>
      <c r="E110" s="30">
        <f t="shared" si="14"/>
        <v>8</v>
      </c>
      <c r="F110" s="30">
        <f t="shared" si="15"/>
        <v>2</v>
      </c>
      <c r="G110" s="30">
        <f t="shared" si="16"/>
        <v>0</v>
      </c>
      <c r="H110" s="30">
        <f t="shared" si="17"/>
        <v>0</v>
      </c>
      <c r="I110" s="30">
        <f t="shared" si="18"/>
        <v>0</v>
      </c>
      <c r="J110" s="30">
        <f t="shared" si="19"/>
        <v>0</v>
      </c>
      <c r="K110" s="30">
        <f t="shared" si="20"/>
        <v>0</v>
      </c>
      <c r="L110" s="30">
        <f t="shared" si="21"/>
        <v>11</v>
      </c>
      <c r="M110" s="38">
        <v>44501</v>
      </c>
      <c r="N110" s="39">
        <v>0</v>
      </c>
      <c r="O110" s="39">
        <v>0.81200000000000006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0.78100000000000003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>
        <v>0</v>
      </c>
      <c r="AQ110" s="39">
        <v>0.72499999999999998</v>
      </c>
      <c r="AR110" s="39">
        <v>3.32</v>
      </c>
      <c r="AS110" s="39">
        <v>0</v>
      </c>
      <c r="AT110" s="39">
        <v>1.079</v>
      </c>
      <c r="AU110" s="39">
        <v>0</v>
      </c>
      <c r="AV110" s="39">
        <v>0.57799999999999996</v>
      </c>
      <c r="AW110" s="39">
        <v>0</v>
      </c>
      <c r="AX110" s="39">
        <v>0</v>
      </c>
      <c r="AY110" s="39">
        <v>0</v>
      </c>
      <c r="AZ110" s="39">
        <v>0</v>
      </c>
      <c r="BA110" s="39">
        <v>0.252</v>
      </c>
      <c r="BB110" s="39">
        <v>0</v>
      </c>
      <c r="BC110" s="39">
        <v>0</v>
      </c>
      <c r="BD110" s="39">
        <v>0</v>
      </c>
      <c r="BE110" s="39">
        <v>0</v>
      </c>
      <c r="BF110" s="39">
        <v>0</v>
      </c>
      <c r="BG110" s="39">
        <v>0</v>
      </c>
      <c r="BH110" s="39">
        <v>0</v>
      </c>
      <c r="BI110" s="39">
        <v>0.193</v>
      </c>
      <c r="BJ110" s="39">
        <v>0</v>
      </c>
      <c r="BK110" s="39">
        <v>0</v>
      </c>
    </row>
    <row r="111" spans="1:63" x14ac:dyDescent="0.2">
      <c r="A111" s="30">
        <f t="shared" si="22"/>
        <v>2021</v>
      </c>
      <c r="D111" s="30">
        <f t="shared" si="23"/>
        <v>1</v>
      </c>
      <c r="E111" s="30">
        <f t="shared" si="14"/>
        <v>41</v>
      </c>
      <c r="F111" s="30">
        <f t="shared" si="15"/>
        <v>32</v>
      </c>
      <c r="G111" s="30">
        <f t="shared" si="16"/>
        <v>5</v>
      </c>
      <c r="H111" s="30">
        <f t="shared" si="17"/>
        <v>0</v>
      </c>
      <c r="I111" s="30">
        <f t="shared" si="18"/>
        <v>0</v>
      </c>
      <c r="J111" s="30">
        <f t="shared" si="19"/>
        <v>0</v>
      </c>
      <c r="K111" s="30">
        <f t="shared" si="20"/>
        <v>0</v>
      </c>
      <c r="L111" s="30">
        <f t="shared" si="21"/>
        <v>12</v>
      </c>
      <c r="M111" s="38">
        <v>44531</v>
      </c>
      <c r="N111" s="39">
        <v>1.365</v>
      </c>
      <c r="O111" s="39">
        <v>0.29599999999999999</v>
      </c>
      <c r="P111" s="39">
        <v>0.626</v>
      </c>
      <c r="Q111" s="39">
        <v>1.256</v>
      </c>
      <c r="R111" s="39">
        <v>0</v>
      </c>
      <c r="S111" s="39">
        <v>14.151999999999999</v>
      </c>
      <c r="T111" s="39">
        <v>1.661</v>
      </c>
      <c r="U111" s="39">
        <v>4.6189999999999998</v>
      </c>
      <c r="V111" s="39">
        <v>1.464</v>
      </c>
      <c r="W111" s="39">
        <v>4.6269999999999998</v>
      </c>
      <c r="X111" s="39">
        <v>0</v>
      </c>
      <c r="Y111" s="39">
        <v>8.36</v>
      </c>
      <c r="Z111" s="39">
        <v>0</v>
      </c>
      <c r="AA111" s="39">
        <v>9.1549999999999994</v>
      </c>
      <c r="AB111" s="39">
        <v>10.975</v>
      </c>
      <c r="AC111" s="39">
        <v>0.46400000000000002</v>
      </c>
      <c r="AD111" s="39">
        <v>32.756999999999998</v>
      </c>
      <c r="AE111" s="39">
        <v>0</v>
      </c>
      <c r="AF111" s="39">
        <v>1.3939999999999999</v>
      </c>
      <c r="AG111" s="39">
        <v>2.944</v>
      </c>
      <c r="AH111" s="39">
        <v>4.5890000000000004</v>
      </c>
      <c r="AI111" s="39">
        <v>0.10100000000000001</v>
      </c>
      <c r="AJ111" s="39">
        <v>2.0760000000000001</v>
      </c>
      <c r="AK111" s="39">
        <v>2.7010000000000001</v>
      </c>
      <c r="AL111" s="39">
        <v>1.67</v>
      </c>
      <c r="AM111" s="39">
        <v>2.4929999999999999</v>
      </c>
      <c r="AN111" s="39">
        <v>0</v>
      </c>
      <c r="AO111" s="39">
        <v>2.8029999999999999</v>
      </c>
      <c r="AP111" s="39">
        <v>0</v>
      </c>
      <c r="AQ111" s="39">
        <v>19.765000000000001</v>
      </c>
      <c r="AR111" s="39">
        <v>0.66400000000000003</v>
      </c>
      <c r="AS111" s="39">
        <v>3.714</v>
      </c>
      <c r="AT111" s="39">
        <v>0</v>
      </c>
      <c r="AU111" s="39">
        <v>6.5529999999999999</v>
      </c>
      <c r="AV111" s="39">
        <v>1.7270000000000001</v>
      </c>
      <c r="AW111" s="39">
        <v>1.9990000000000001</v>
      </c>
      <c r="AX111" s="39">
        <v>0.68799999999999994</v>
      </c>
      <c r="AY111" s="39">
        <v>3.3559999999999999</v>
      </c>
      <c r="AZ111" s="39">
        <v>0.32500000000000001</v>
      </c>
      <c r="BA111" s="39">
        <v>10.43</v>
      </c>
      <c r="BB111" s="39">
        <v>5.08</v>
      </c>
      <c r="BC111" s="39">
        <v>1.554</v>
      </c>
      <c r="BD111" s="39">
        <v>3.4119999999999999</v>
      </c>
      <c r="BE111" s="39">
        <v>0.45900000000000002</v>
      </c>
      <c r="BF111" s="39">
        <v>0</v>
      </c>
      <c r="BG111" s="39">
        <v>5.8959999999999999</v>
      </c>
      <c r="BH111" s="39">
        <v>0.20599999999999999</v>
      </c>
      <c r="BI111" s="39">
        <v>4.1459999999999999</v>
      </c>
      <c r="BJ111" s="39">
        <v>9.08</v>
      </c>
      <c r="BK111" s="39">
        <v>0</v>
      </c>
    </row>
    <row r="112" spans="1:63" x14ac:dyDescent="0.2">
      <c r="A112" s="30">
        <f t="shared" si="22"/>
        <v>2022</v>
      </c>
      <c r="D112" s="30">
        <f t="shared" si="23"/>
        <v>0</v>
      </c>
      <c r="E112" s="30">
        <f t="shared" si="14"/>
        <v>34</v>
      </c>
      <c r="F112" s="30">
        <f t="shared" si="15"/>
        <v>30</v>
      </c>
      <c r="G112" s="30">
        <f t="shared" si="16"/>
        <v>6</v>
      </c>
      <c r="H112" s="30">
        <f t="shared" si="17"/>
        <v>0</v>
      </c>
      <c r="I112" s="30">
        <f t="shared" si="18"/>
        <v>0</v>
      </c>
      <c r="J112" s="30">
        <f t="shared" si="19"/>
        <v>0</v>
      </c>
      <c r="K112" s="30">
        <f t="shared" si="20"/>
        <v>0</v>
      </c>
      <c r="L112" s="30">
        <f t="shared" si="21"/>
        <v>1</v>
      </c>
      <c r="M112" s="38">
        <v>44562</v>
      </c>
      <c r="N112" s="39">
        <v>3.319</v>
      </c>
      <c r="O112" s="39">
        <v>0</v>
      </c>
      <c r="P112" s="39">
        <v>4.1689999999999996</v>
      </c>
      <c r="Q112" s="39">
        <v>1.2</v>
      </c>
      <c r="R112" s="39">
        <v>4.38</v>
      </c>
      <c r="S112" s="39">
        <v>0</v>
      </c>
      <c r="T112" s="39">
        <v>0</v>
      </c>
      <c r="U112" s="39">
        <v>15.603</v>
      </c>
      <c r="V112" s="39">
        <v>1.595</v>
      </c>
      <c r="W112" s="39">
        <v>0.52700000000000002</v>
      </c>
      <c r="X112" s="39">
        <v>0</v>
      </c>
      <c r="Y112" s="39">
        <v>6.43</v>
      </c>
      <c r="Z112" s="39">
        <v>5.2530000000000001</v>
      </c>
      <c r="AA112" s="39">
        <v>0</v>
      </c>
      <c r="AB112" s="39">
        <v>11.657</v>
      </c>
      <c r="AC112" s="39">
        <v>0</v>
      </c>
      <c r="AD112" s="39">
        <v>1.149</v>
      </c>
      <c r="AE112" s="39">
        <v>5.18</v>
      </c>
      <c r="AF112" s="39">
        <v>21.341000000000001</v>
      </c>
      <c r="AG112" s="39">
        <v>0.55700000000000005</v>
      </c>
      <c r="AH112" s="39">
        <v>6.34</v>
      </c>
      <c r="AI112" s="39">
        <v>13.946</v>
      </c>
      <c r="AJ112" s="39">
        <v>0</v>
      </c>
      <c r="AK112" s="39">
        <v>11.715999999999999</v>
      </c>
      <c r="AL112" s="39">
        <v>0.33</v>
      </c>
      <c r="AM112" s="39">
        <v>9.8320000000000007</v>
      </c>
      <c r="AN112" s="39">
        <v>0</v>
      </c>
      <c r="AO112" s="39">
        <v>18.11</v>
      </c>
      <c r="AP112" s="39">
        <v>0</v>
      </c>
      <c r="AQ112" s="39">
        <v>5.883</v>
      </c>
      <c r="AR112" s="39">
        <v>2.0129999999999999</v>
      </c>
      <c r="AS112" s="39">
        <v>0</v>
      </c>
      <c r="AT112" s="39">
        <v>0</v>
      </c>
      <c r="AU112" s="39">
        <v>3.665</v>
      </c>
      <c r="AV112" s="39">
        <v>0</v>
      </c>
      <c r="AW112" s="39">
        <v>7.22</v>
      </c>
      <c r="AX112" s="39">
        <v>1.6990000000000001</v>
      </c>
      <c r="AY112" s="39">
        <v>1.962</v>
      </c>
      <c r="AZ112" s="39">
        <v>7.2229999999999999</v>
      </c>
      <c r="BA112" s="39">
        <v>0</v>
      </c>
      <c r="BB112" s="39">
        <v>1.2010000000000001</v>
      </c>
      <c r="BC112" s="39">
        <v>1.5089999999999999</v>
      </c>
      <c r="BD112" s="39">
        <v>2.3919999999999999</v>
      </c>
      <c r="BE112" s="39">
        <v>0.32600000000000001</v>
      </c>
      <c r="BF112" s="39">
        <v>4.6379999999999999</v>
      </c>
      <c r="BG112" s="39">
        <v>0</v>
      </c>
      <c r="BH112" s="39">
        <v>0</v>
      </c>
      <c r="BI112" s="39">
        <v>2.2829999999999999</v>
      </c>
      <c r="BJ112" s="39">
        <v>1.76</v>
      </c>
      <c r="BK112" s="39">
        <v>0</v>
      </c>
    </row>
    <row r="113" spans="1:63" x14ac:dyDescent="0.2">
      <c r="A113" s="30">
        <f t="shared" si="22"/>
        <v>2022</v>
      </c>
      <c r="D113" s="30">
        <f t="shared" si="23"/>
        <v>0</v>
      </c>
      <c r="E113" s="30">
        <f t="shared" si="14"/>
        <v>19</v>
      </c>
      <c r="F113" s="30">
        <f t="shared" si="15"/>
        <v>9</v>
      </c>
      <c r="G113" s="30">
        <f t="shared" si="16"/>
        <v>1</v>
      </c>
      <c r="H113" s="30">
        <f t="shared" si="17"/>
        <v>0</v>
      </c>
      <c r="I113" s="30">
        <f t="shared" si="18"/>
        <v>0</v>
      </c>
      <c r="J113" s="30">
        <f t="shared" si="19"/>
        <v>0</v>
      </c>
      <c r="K113" s="30">
        <f t="shared" si="20"/>
        <v>0</v>
      </c>
      <c r="L113" s="30">
        <f t="shared" si="21"/>
        <v>2</v>
      </c>
      <c r="M113" s="38">
        <v>44593</v>
      </c>
      <c r="N113" s="39">
        <v>0</v>
      </c>
      <c r="O113" s="39">
        <v>0</v>
      </c>
      <c r="P113" s="39">
        <v>0.53100000000000003</v>
      </c>
      <c r="Q113" s="39">
        <v>0</v>
      </c>
      <c r="R113" s="39">
        <v>3.28</v>
      </c>
      <c r="S113" s="39">
        <v>0</v>
      </c>
      <c r="T113" s="39">
        <v>0</v>
      </c>
      <c r="U113" s="39">
        <v>1.4999999999999999E-2</v>
      </c>
      <c r="V113" s="39">
        <v>5.67</v>
      </c>
      <c r="W113" s="39">
        <v>0</v>
      </c>
      <c r="X113" s="39">
        <v>3.4540000000000002</v>
      </c>
      <c r="Y113" s="39">
        <v>0</v>
      </c>
      <c r="Z113" s="39">
        <v>1.9630000000000001</v>
      </c>
      <c r="AA113" s="39">
        <v>0</v>
      </c>
      <c r="AB113" s="39">
        <v>0</v>
      </c>
      <c r="AC113" s="39">
        <v>0</v>
      </c>
      <c r="AD113" s="39">
        <v>0</v>
      </c>
      <c r="AE113" s="39">
        <v>1.6240000000000001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19.22</v>
      </c>
      <c r="AL113" s="39">
        <v>0</v>
      </c>
      <c r="AM113" s="39">
        <v>1.8480000000000001</v>
      </c>
      <c r="AN113" s="39">
        <v>0</v>
      </c>
      <c r="AO113" s="39">
        <v>2.83</v>
      </c>
      <c r="AP113" s="39">
        <v>0</v>
      </c>
      <c r="AQ113" s="39">
        <v>0</v>
      </c>
      <c r="AR113" s="39">
        <v>0</v>
      </c>
      <c r="AS113" s="39">
        <v>0.67500000000000004</v>
      </c>
      <c r="AT113" s="39">
        <v>0</v>
      </c>
      <c r="AU113" s="39">
        <v>0</v>
      </c>
      <c r="AV113" s="39">
        <v>1.401</v>
      </c>
      <c r="AW113" s="39">
        <v>0.93300000000000005</v>
      </c>
      <c r="AX113" s="39">
        <v>0.67900000000000005</v>
      </c>
      <c r="AY113" s="39">
        <v>0</v>
      </c>
      <c r="AZ113" s="39">
        <v>2.1999999999999999E-2</v>
      </c>
      <c r="BA113" s="39">
        <v>0</v>
      </c>
      <c r="BB113" s="39">
        <v>0</v>
      </c>
      <c r="BC113" s="39">
        <v>0.128</v>
      </c>
      <c r="BD113" s="39">
        <v>0.17100000000000001</v>
      </c>
      <c r="BE113" s="39">
        <v>0.13500000000000001</v>
      </c>
      <c r="BF113" s="39">
        <v>0</v>
      </c>
      <c r="BG113" s="39">
        <v>0</v>
      </c>
      <c r="BH113" s="39">
        <v>0</v>
      </c>
      <c r="BI113" s="39">
        <v>0</v>
      </c>
      <c r="BJ113" s="39">
        <v>0</v>
      </c>
      <c r="BK113" s="39">
        <v>0.96799999999999997</v>
      </c>
    </row>
    <row r="114" spans="1:63" x14ac:dyDescent="0.2">
      <c r="A114" s="30">
        <f t="shared" si="22"/>
        <v>2022</v>
      </c>
      <c r="D114" s="30">
        <f t="shared" si="23"/>
        <v>0</v>
      </c>
      <c r="E114" s="30">
        <f t="shared" si="14"/>
        <v>21</v>
      </c>
      <c r="F114" s="30">
        <f t="shared" si="15"/>
        <v>10</v>
      </c>
      <c r="G114" s="30">
        <f t="shared" si="16"/>
        <v>1</v>
      </c>
      <c r="H114" s="30">
        <f t="shared" si="17"/>
        <v>0</v>
      </c>
      <c r="I114" s="30">
        <f t="shared" si="18"/>
        <v>0</v>
      </c>
      <c r="J114" s="30">
        <f t="shared" si="19"/>
        <v>0</v>
      </c>
      <c r="K114" s="30">
        <f t="shared" si="20"/>
        <v>0</v>
      </c>
      <c r="L114" s="30">
        <f t="shared" si="21"/>
        <v>3</v>
      </c>
      <c r="M114" s="38">
        <v>44621</v>
      </c>
      <c r="N114" s="39">
        <v>0</v>
      </c>
      <c r="O114" s="39">
        <v>0</v>
      </c>
      <c r="P114" s="39">
        <v>2.573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1.2709999999999999</v>
      </c>
      <c r="W114" s="39">
        <v>0</v>
      </c>
      <c r="X114" s="39">
        <v>0.78</v>
      </c>
      <c r="Y114" s="39">
        <v>0</v>
      </c>
      <c r="Z114" s="39">
        <v>1.706</v>
      </c>
      <c r="AA114" s="39">
        <v>0</v>
      </c>
      <c r="AB114" s="39">
        <v>3.6999999999999998E-2</v>
      </c>
      <c r="AC114" s="39">
        <v>1.202</v>
      </c>
      <c r="AD114" s="39">
        <v>0</v>
      </c>
      <c r="AE114" s="39">
        <v>0</v>
      </c>
      <c r="AF114" s="39">
        <v>0.96799999999999997</v>
      </c>
      <c r="AG114" s="39">
        <v>0.25700000000000001</v>
      </c>
      <c r="AH114" s="39">
        <v>0</v>
      </c>
      <c r="AI114" s="39">
        <v>0.41699999999999998</v>
      </c>
      <c r="AJ114" s="39">
        <v>0</v>
      </c>
      <c r="AK114" s="39">
        <v>0</v>
      </c>
      <c r="AL114" s="39">
        <v>1.2150000000000001</v>
      </c>
      <c r="AM114" s="39">
        <v>0.104</v>
      </c>
      <c r="AN114" s="39">
        <v>0</v>
      </c>
      <c r="AO114" s="39">
        <v>0</v>
      </c>
      <c r="AP114" s="39">
        <v>0</v>
      </c>
      <c r="AQ114" s="39">
        <v>6.3479999999999999</v>
      </c>
      <c r="AR114" s="39">
        <v>0</v>
      </c>
      <c r="AS114" s="39">
        <v>1.3149999999999999</v>
      </c>
      <c r="AT114" s="39">
        <v>0</v>
      </c>
      <c r="AU114" s="39">
        <v>0.53800000000000003</v>
      </c>
      <c r="AV114" s="39">
        <v>0.20699999999999999</v>
      </c>
      <c r="AW114" s="39">
        <v>0</v>
      </c>
      <c r="AX114" s="39">
        <v>1.2989999999999999</v>
      </c>
      <c r="AY114" s="39">
        <v>0</v>
      </c>
      <c r="AZ114" s="39">
        <v>0.84699999999999998</v>
      </c>
      <c r="BA114" s="39">
        <v>0</v>
      </c>
      <c r="BB114" s="39">
        <v>11.74</v>
      </c>
      <c r="BC114" s="39">
        <v>0</v>
      </c>
      <c r="BD114" s="39">
        <v>0</v>
      </c>
      <c r="BE114" s="39">
        <v>0</v>
      </c>
      <c r="BF114" s="39">
        <v>0</v>
      </c>
      <c r="BG114" s="39">
        <v>0.82599999999999996</v>
      </c>
      <c r="BH114" s="39">
        <v>0</v>
      </c>
      <c r="BI114" s="39">
        <v>0.505</v>
      </c>
      <c r="BJ114" s="39">
        <v>1.5760000000000001</v>
      </c>
      <c r="BK114" s="39">
        <v>0</v>
      </c>
    </row>
    <row r="115" spans="1:63" x14ac:dyDescent="0.2">
      <c r="A115" s="30">
        <f t="shared" si="22"/>
        <v>2022</v>
      </c>
      <c r="D115" s="30">
        <f t="shared" si="23"/>
        <v>0</v>
      </c>
      <c r="E115" s="30">
        <f t="shared" si="14"/>
        <v>1</v>
      </c>
      <c r="F115" s="30">
        <f t="shared" si="15"/>
        <v>0</v>
      </c>
      <c r="G115" s="30">
        <f t="shared" si="16"/>
        <v>0</v>
      </c>
      <c r="H115" s="30">
        <f t="shared" si="17"/>
        <v>0</v>
      </c>
      <c r="I115" s="30">
        <f t="shared" si="18"/>
        <v>0</v>
      </c>
      <c r="J115" s="30">
        <f t="shared" si="19"/>
        <v>0</v>
      </c>
      <c r="K115" s="30">
        <f t="shared" si="20"/>
        <v>0</v>
      </c>
      <c r="L115" s="30">
        <f t="shared" si="21"/>
        <v>4</v>
      </c>
      <c r="M115" s="38">
        <v>44652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0.114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0</v>
      </c>
      <c r="BJ115" s="39">
        <v>0</v>
      </c>
      <c r="BK115" s="39">
        <v>0</v>
      </c>
    </row>
    <row r="116" spans="1:63" x14ac:dyDescent="0.2">
      <c r="A116" s="30">
        <f t="shared" si="22"/>
        <v>2022</v>
      </c>
      <c r="D116" s="30">
        <f t="shared" si="23"/>
        <v>0</v>
      </c>
      <c r="E116" s="30">
        <f t="shared" si="14"/>
        <v>4</v>
      </c>
      <c r="F116" s="30">
        <f t="shared" si="15"/>
        <v>1</v>
      </c>
      <c r="G116" s="30">
        <f t="shared" si="16"/>
        <v>0</v>
      </c>
      <c r="H116" s="30">
        <f t="shared" si="17"/>
        <v>0</v>
      </c>
      <c r="I116" s="30">
        <f t="shared" si="18"/>
        <v>0</v>
      </c>
      <c r="J116" s="30">
        <f t="shared" si="19"/>
        <v>0</v>
      </c>
      <c r="K116" s="30">
        <f t="shared" si="20"/>
        <v>0</v>
      </c>
      <c r="L116" s="30">
        <f t="shared" si="21"/>
        <v>5</v>
      </c>
      <c r="M116" s="38">
        <v>44682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0.28299999999999997</v>
      </c>
      <c r="AG116" s="39">
        <v>0</v>
      </c>
      <c r="AH116" s="39">
        <v>1.5629999999999999</v>
      </c>
      <c r="AI116" s="39">
        <v>0</v>
      </c>
      <c r="AJ116" s="39">
        <v>0</v>
      </c>
      <c r="AK116" s="39">
        <v>0</v>
      </c>
      <c r="AL116" s="39">
        <v>0</v>
      </c>
      <c r="AM116" s="39">
        <v>0.40200000000000002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0.41399999999999998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</row>
    <row r="117" spans="1:63" x14ac:dyDescent="0.2">
      <c r="A117" s="30">
        <f t="shared" si="22"/>
        <v>2022</v>
      </c>
      <c r="D117" s="30">
        <f t="shared" si="23"/>
        <v>0</v>
      </c>
      <c r="E117" s="30">
        <f t="shared" si="14"/>
        <v>50</v>
      </c>
      <c r="F117" s="30">
        <f t="shared" si="15"/>
        <v>32</v>
      </c>
      <c r="G117" s="30">
        <f t="shared" si="16"/>
        <v>0</v>
      </c>
      <c r="H117" s="30">
        <f t="shared" si="17"/>
        <v>0</v>
      </c>
      <c r="I117" s="30">
        <f t="shared" si="18"/>
        <v>0</v>
      </c>
      <c r="J117" s="30">
        <f t="shared" si="19"/>
        <v>0</v>
      </c>
      <c r="K117" s="30">
        <f t="shared" si="20"/>
        <v>0</v>
      </c>
      <c r="L117" s="30">
        <f t="shared" si="21"/>
        <v>6</v>
      </c>
      <c r="M117" s="38">
        <v>44713</v>
      </c>
      <c r="N117" s="39">
        <v>0.623</v>
      </c>
      <c r="O117" s="39">
        <v>0.81299999999999994</v>
      </c>
      <c r="P117" s="39">
        <v>1.774</v>
      </c>
      <c r="Q117" s="39">
        <v>1.2390000000000001</v>
      </c>
      <c r="R117" s="39">
        <v>1.982</v>
      </c>
      <c r="S117" s="39">
        <v>0.79</v>
      </c>
      <c r="T117" s="39">
        <v>0.96099999999999997</v>
      </c>
      <c r="U117" s="39">
        <v>1.6240000000000001</v>
      </c>
      <c r="V117" s="39">
        <v>1.079</v>
      </c>
      <c r="W117" s="39">
        <v>4.5469999999999997</v>
      </c>
      <c r="X117" s="39">
        <v>1.016</v>
      </c>
      <c r="Y117" s="39">
        <v>1.3129999999999999</v>
      </c>
      <c r="Z117" s="39">
        <v>0.36799999999999999</v>
      </c>
      <c r="AA117" s="39">
        <v>7.7320000000000002</v>
      </c>
      <c r="AB117" s="39">
        <v>1.925</v>
      </c>
      <c r="AC117" s="39">
        <v>0.32</v>
      </c>
      <c r="AD117" s="39">
        <v>1.857</v>
      </c>
      <c r="AE117" s="39">
        <v>1.1240000000000001</v>
      </c>
      <c r="AF117" s="39">
        <v>1.0249999999999999</v>
      </c>
      <c r="AG117" s="39">
        <v>1.71</v>
      </c>
      <c r="AH117" s="39">
        <v>1.214</v>
      </c>
      <c r="AI117" s="39">
        <v>0.67100000000000004</v>
      </c>
      <c r="AJ117" s="39">
        <v>8.7999999999999995E-2</v>
      </c>
      <c r="AK117" s="39">
        <v>3.968</v>
      </c>
      <c r="AL117" s="39">
        <v>2.6269999999999998</v>
      </c>
      <c r="AM117" s="39">
        <v>0.26300000000000001</v>
      </c>
      <c r="AN117" s="39">
        <v>1.7150000000000001</v>
      </c>
      <c r="AO117" s="39">
        <v>0.13</v>
      </c>
      <c r="AP117" s="39">
        <v>1.657</v>
      </c>
      <c r="AQ117" s="39">
        <v>1.6319999999999999</v>
      </c>
      <c r="AR117" s="39">
        <v>1.012</v>
      </c>
      <c r="AS117" s="39">
        <v>1.8260000000000001</v>
      </c>
      <c r="AT117" s="39">
        <v>3.5960000000000001</v>
      </c>
      <c r="AU117" s="39">
        <v>0.70799999999999996</v>
      </c>
      <c r="AV117" s="39">
        <v>0.13500000000000001</v>
      </c>
      <c r="AW117" s="39">
        <v>2.2000000000000002</v>
      </c>
      <c r="AX117" s="39">
        <v>2.3660000000000001</v>
      </c>
      <c r="AY117" s="39">
        <v>4.2999999999999997E-2</v>
      </c>
      <c r="AZ117" s="39">
        <v>3.3740000000000001</v>
      </c>
      <c r="BA117" s="39">
        <v>1.5229999999999999</v>
      </c>
      <c r="BB117" s="39">
        <v>1.875</v>
      </c>
      <c r="BC117" s="39">
        <v>2.71</v>
      </c>
      <c r="BD117" s="39">
        <v>4.7140000000000004</v>
      </c>
      <c r="BE117" s="39">
        <v>0.154</v>
      </c>
      <c r="BF117" s="39">
        <v>5.157</v>
      </c>
      <c r="BG117" s="39">
        <v>0.435</v>
      </c>
      <c r="BH117" s="39">
        <v>0.878</v>
      </c>
      <c r="BI117" s="39">
        <v>0.13700000000000001</v>
      </c>
      <c r="BJ117" s="39">
        <v>3.9220000000000002</v>
      </c>
      <c r="BK117" s="39">
        <v>0.85499999999999998</v>
      </c>
    </row>
    <row r="118" spans="1:63" x14ac:dyDescent="0.2">
      <c r="A118" s="30">
        <f t="shared" si="22"/>
        <v>2022</v>
      </c>
      <c r="D118" s="30">
        <f t="shared" si="23"/>
        <v>25</v>
      </c>
      <c r="E118" s="30">
        <f t="shared" si="14"/>
        <v>50</v>
      </c>
      <c r="F118" s="30">
        <f t="shared" si="15"/>
        <v>50</v>
      </c>
      <c r="G118" s="30">
        <f t="shared" si="16"/>
        <v>41</v>
      </c>
      <c r="H118" s="30">
        <f t="shared" si="17"/>
        <v>2</v>
      </c>
      <c r="I118" s="30">
        <f t="shared" si="18"/>
        <v>0</v>
      </c>
      <c r="J118" s="30">
        <f t="shared" si="19"/>
        <v>0</v>
      </c>
      <c r="K118" s="30">
        <f t="shared" si="20"/>
        <v>0</v>
      </c>
      <c r="L118" s="30">
        <f t="shared" si="21"/>
        <v>7</v>
      </c>
      <c r="M118" s="38">
        <v>44743</v>
      </c>
      <c r="N118" s="39">
        <v>34.499000000000002</v>
      </c>
      <c r="O118" s="39">
        <v>22.138999999999999</v>
      </c>
      <c r="P118" s="39">
        <v>13.760999999999999</v>
      </c>
      <c r="Q118" s="39">
        <v>25.11</v>
      </c>
      <c r="R118" s="39">
        <v>9.0380000000000003</v>
      </c>
      <c r="S118" s="39">
        <v>36.880000000000003</v>
      </c>
      <c r="T118" s="39">
        <v>16.882000000000001</v>
      </c>
      <c r="U118" s="39">
        <v>22.456</v>
      </c>
      <c r="V118" s="39">
        <v>32.89</v>
      </c>
      <c r="W118" s="39">
        <v>8.3059999999999992</v>
      </c>
      <c r="X118" s="39">
        <v>32.247999999999998</v>
      </c>
      <c r="Y118" s="39">
        <v>6.0289999999999999</v>
      </c>
      <c r="Z118" s="39">
        <v>15.648</v>
      </c>
      <c r="AA118" s="39">
        <v>22.3</v>
      </c>
      <c r="AB118" s="39">
        <v>26.684000000000001</v>
      </c>
      <c r="AC118" s="39">
        <v>42.220999999999997</v>
      </c>
      <c r="AD118" s="39">
        <v>32.982999999999997</v>
      </c>
      <c r="AE118" s="39">
        <v>6.2859999999999996</v>
      </c>
      <c r="AF118" s="39">
        <v>30.667999999999999</v>
      </c>
      <c r="AG118" s="39">
        <v>13.555999999999999</v>
      </c>
      <c r="AH118" s="39">
        <v>39.298999999999999</v>
      </c>
      <c r="AI118" s="39">
        <v>38.273000000000003</v>
      </c>
      <c r="AJ118" s="39">
        <v>36.954999999999998</v>
      </c>
      <c r="AK118" s="39">
        <v>27.385999999999999</v>
      </c>
      <c r="AL118" s="39">
        <v>3.5539999999999998</v>
      </c>
      <c r="AM118" s="39">
        <v>42.2</v>
      </c>
      <c r="AN118" s="39">
        <v>38.887</v>
      </c>
      <c r="AO118" s="39">
        <v>5.3070000000000004</v>
      </c>
      <c r="AP118" s="39">
        <v>18.436</v>
      </c>
      <c r="AQ118" s="39">
        <v>19.413</v>
      </c>
      <c r="AR118" s="39">
        <v>30.202000000000002</v>
      </c>
      <c r="AS118" s="39">
        <v>43.444000000000003</v>
      </c>
      <c r="AT118" s="39">
        <v>29.622</v>
      </c>
      <c r="AU118" s="39">
        <v>18.184999999999999</v>
      </c>
      <c r="AV118" s="39">
        <v>11.49</v>
      </c>
      <c r="AW118" s="39">
        <v>26.327999999999999</v>
      </c>
      <c r="AX118" s="39">
        <v>13.749000000000001</v>
      </c>
      <c r="AY118" s="39">
        <v>67.456999999999994</v>
      </c>
      <c r="AZ118" s="39">
        <v>65.084000000000003</v>
      </c>
      <c r="BA118" s="39">
        <v>4.0839999999999996</v>
      </c>
      <c r="BB118" s="39">
        <v>21.463999999999999</v>
      </c>
      <c r="BC118" s="39">
        <v>15.571</v>
      </c>
      <c r="BD118" s="39">
        <v>4.6159999999999997</v>
      </c>
      <c r="BE118" s="39">
        <v>34.56</v>
      </c>
      <c r="BF118" s="39">
        <v>11.36</v>
      </c>
      <c r="BG118" s="39">
        <v>27.622</v>
      </c>
      <c r="BH118" s="39">
        <v>9.3490000000000002</v>
      </c>
      <c r="BI118" s="39">
        <v>29.183</v>
      </c>
      <c r="BJ118" s="39">
        <v>11.804</v>
      </c>
      <c r="BK118" s="39">
        <v>26.530999999999999</v>
      </c>
    </row>
    <row r="119" spans="1:63" x14ac:dyDescent="0.2">
      <c r="A119" s="30">
        <f t="shared" si="22"/>
        <v>2022</v>
      </c>
      <c r="D119" s="30">
        <f t="shared" si="23"/>
        <v>0</v>
      </c>
      <c r="E119" s="30">
        <f t="shared" si="14"/>
        <v>48</v>
      </c>
      <c r="F119" s="30">
        <f t="shared" si="15"/>
        <v>46</v>
      </c>
      <c r="G119" s="30">
        <f t="shared" si="16"/>
        <v>4</v>
      </c>
      <c r="H119" s="30">
        <f t="shared" si="17"/>
        <v>0</v>
      </c>
      <c r="I119" s="30">
        <f t="shared" si="18"/>
        <v>0</v>
      </c>
      <c r="J119" s="30">
        <f t="shared" si="19"/>
        <v>0</v>
      </c>
      <c r="K119" s="30">
        <f t="shared" si="20"/>
        <v>0</v>
      </c>
      <c r="L119" s="30">
        <f t="shared" si="21"/>
        <v>8</v>
      </c>
      <c r="M119" s="38">
        <v>44774</v>
      </c>
      <c r="N119" s="39">
        <v>4.4509999999999996</v>
      </c>
      <c r="O119" s="39">
        <v>2.7010000000000001</v>
      </c>
      <c r="P119" s="39">
        <v>2.9340000000000002</v>
      </c>
      <c r="Q119" s="39">
        <v>6.1429999999999998</v>
      </c>
      <c r="R119" s="39">
        <v>2.7639999999999998</v>
      </c>
      <c r="S119" s="39">
        <v>1.337</v>
      </c>
      <c r="T119" s="39">
        <v>2.8690000000000002</v>
      </c>
      <c r="U119" s="39">
        <v>3.718</v>
      </c>
      <c r="V119" s="39">
        <v>2.778</v>
      </c>
      <c r="W119" s="39">
        <v>2.88</v>
      </c>
      <c r="X119" s="39">
        <v>2.2669999999999999</v>
      </c>
      <c r="Y119" s="39">
        <v>3.8239999999999998</v>
      </c>
      <c r="Z119" s="39">
        <v>5.9630000000000001</v>
      </c>
      <c r="AA119" s="39">
        <v>1.2210000000000001</v>
      </c>
      <c r="AB119" s="39">
        <v>1.996</v>
      </c>
      <c r="AC119" s="39">
        <v>9.1120000000000001</v>
      </c>
      <c r="AD119" s="39">
        <v>3.9420000000000002</v>
      </c>
      <c r="AE119" s="39">
        <v>0</v>
      </c>
      <c r="AF119" s="39">
        <v>3.532</v>
      </c>
      <c r="AG119" s="39">
        <v>5.0670000000000002</v>
      </c>
      <c r="AH119" s="39">
        <v>21.405999999999999</v>
      </c>
      <c r="AI119" s="39">
        <v>2.4620000000000002</v>
      </c>
      <c r="AJ119" s="39">
        <v>2.2509999999999999</v>
      </c>
      <c r="AK119" s="39">
        <v>5.7869999999999999</v>
      </c>
      <c r="AL119" s="39">
        <v>1.4079999999999999</v>
      </c>
      <c r="AM119" s="39">
        <v>10.521000000000001</v>
      </c>
      <c r="AN119" s="39">
        <v>3.46</v>
      </c>
      <c r="AO119" s="39">
        <v>1.609</v>
      </c>
      <c r="AP119" s="39">
        <v>5.516</v>
      </c>
      <c r="AQ119" s="39">
        <v>2.3820000000000001</v>
      </c>
      <c r="AR119" s="39">
        <v>0.91100000000000003</v>
      </c>
      <c r="AS119" s="39">
        <v>3.4260000000000002</v>
      </c>
      <c r="AT119" s="39">
        <v>1.5289999999999999</v>
      </c>
      <c r="AU119" s="39">
        <v>18.427</v>
      </c>
      <c r="AV119" s="39">
        <v>3.68</v>
      </c>
      <c r="AW119" s="39">
        <v>2.726</v>
      </c>
      <c r="AX119" s="39">
        <v>3.2970000000000002</v>
      </c>
      <c r="AY119" s="39">
        <v>1.3440000000000001</v>
      </c>
      <c r="AZ119" s="39">
        <v>6.77</v>
      </c>
      <c r="BA119" s="39">
        <v>0</v>
      </c>
      <c r="BB119" s="39">
        <v>1.919</v>
      </c>
      <c r="BC119" s="39">
        <v>7.1020000000000003</v>
      </c>
      <c r="BD119" s="39">
        <v>2.649</v>
      </c>
      <c r="BE119" s="39">
        <v>0.81100000000000005</v>
      </c>
      <c r="BF119" s="39">
        <v>3.3570000000000002</v>
      </c>
      <c r="BG119" s="39">
        <v>4.774</v>
      </c>
      <c r="BH119" s="39">
        <v>11.241</v>
      </c>
      <c r="BI119" s="39">
        <v>1.8859999999999999</v>
      </c>
      <c r="BJ119" s="39">
        <v>1.8109999999999999</v>
      </c>
      <c r="BK119" s="39">
        <v>1.4830000000000001</v>
      </c>
    </row>
    <row r="120" spans="1:63" x14ac:dyDescent="0.2">
      <c r="A120" s="30">
        <f t="shared" si="22"/>
        <v>2022</v>
      </c>
      <c r="D120" s="30">
        <f t="shared" si="23"/>
        <v>3</v>
      </c>
      <c r="E120" s="30">
        <f t="shared" si="14"/>
        <v>48</v>
      </c>
      <c r="F120" s="30">
        <f t="shared" si="15"/>
        <v>43</v>
      </c>
      <c r="G120" s="30">
        <f t="shared" si="16"/>
        <v>11</v>
      </c>
      <c r="H120" s="30">
        <f t="shared" si="17"/>
        <v>0</v>
      </c>
      <c r="I120" s="30">
        <f t="shared" si="18"/>
        <v>0</v>
      </c>
      <c r="J120" s="30">
        <f t="shared" si="19"/>
        <v>0</v>
      </c>
      <c r="K120" s="30">
        <f t="shared" si="20"/>
        <v>0</v>
      </c>
      <c r="L120" s="30">
        <f t="shared" si="21"/>
        <v>9</v>
      </c>
      <c r="M120" s="38">
        <v>44805</v>
      </c>
      <c r="N120" s="39">
        <v>1.212</v>
      </c>
      <c r="O120" s="39">
        <v>14.374000000000001</v>
      </c>
      <c r="P120" s="39">
        <v>0</v>
      </c>
      <c r="Q120" s="39">
        <v>30.196000000000002</v>
      </c>
      <c r="R120" s="39">
        <v>8.6980000000000004</v>
      </c>
      <c r="S120" s="39">
        <v>4.2690000000000001</v>
      </c>
      <c r="T120" s="39">
        <v>10.827</v>
      </c>
      <c r="U120" s="39">
        <v>12.025</v>
      </c>
      <c r="V120" s="39">
        <v>1.7130000000000001</v>
      </c>
      <c r="W120" s="39">
        <v>3.9489999999999998</v>
      </c>
      <c r="X120" s="39">
        <v>0.85299999999999998</v>
      </c>
      <c r="Y120" s="39">
        <v>4.8710000000000004</v>
      </c>
      <c r="Z120" s="39">
        <v>4.2000000000000003E-2</v>
      </c>
      <c r="AA120" s="39">
        <v>29.31</v>
      </c>
      <c r="AB120" s="39">
        <v>4.6529999999999996</v>
      </c>
      <c r="AC120" s="39">
        <v>1.528</v>
      </c>
      <c r="AD120" s="39">
        <v>1.399</v>
      </c>
      <c r="AE120" s="39">
        <v>33.194000000000003</v>
      </c>
      <c r="AF120" s="39">
        <v>4.4669999999999996</v>
      </c>
      <c r="AG120" s="39">
        <v>7.7889999999999997</v>
      </c>
      <c r="AH120" s="39">
        <v>3.22</v>
      </c>
      <c r="AI120" s="39">
        <v>6.4729999999999999</v>
      </c>
      <c r="AJ120" s="39">
        <v>4.694</v>
      </c>
      <c r="AK120" s="39">
        <v>1.8029999999999999</v>
      </c>
      <c r="AL120" s="39">
        <v>9.9849999999999994</v>
      </c>
      <c r="AM120" s="39">
        <v>2.7549999999999999</v>
      </c>
      <c r="AN120" s="39">
        <v>0.71499999999999997</v>
      </c>
      <c r="AO120" s="39">
        <v>7.6849999999999996</v>
      </c>
      <c r="AP120" s="39">
        <v>10.243</v>
      </c>
      <c r="AQ120" s="39">
        <v>1.607</v>
      </c>
      <c r="AR120" s="39">
        <v>19.936</v>
      </c>
      <c r="AS120" s="39">
        <v>1.9319999999999999</v>
      </c>
      <c r="AT120" s="39">
        <v>2.637</v>
      </c>
      <c r="AU120" s="39">
        <v>2.4</v>
      </c>
      <c r="AV120" s="39">
        <v>9.5380000000000003</v>
      </c>
      <c r="AW120" s="39">
        <v>5.8000000000000003E-2</v>
      </c>
      <c r="AX120" s="39">
        <v>5.0439999999999996</v>
      </c>
      <c r="AY120" s="39">
        <v>6.3609999999999998</v>
      </c>
      <c r="AZ120" s="39">
        <v>2.8340000000000001</v>
      </c>
      <c r="BA120" s="39">
        <v>4.4089999999999998</v>
      </c>
      <c r="BB120" s="39">
        <v>17.004000000000001</v>
      </c>
      <c r="BC120" s="39">
        <v>4.1360000000000001</v>
      </c>
      <c r="BD120" s="39">
        <v>3.0649999999999999</v>
      </c>
      <c r="BE120" s="39">
        <v>9.8490000000000002</v>
      </c>
      <c r="BF120" s="39">
        <v>5.0869999999999997</v>
      </c>
      <c r="BG120" s="39">
        <v>2.012</v>
      </c>
      <c r="BH120" s="39">
        <v>0.91700000000000004</v>
      </c>
      <c r="BI120" s="39">
        <v>24.771000000000001</v>
      </c>
      <c r="BJ120" s="39">
        <v>21.814</v>
      </c>
      <c r="BK120" s="39">
        <v>0</v>
      </c>
    </row>
    <row r="121" spans="1:63" x14ac:dyDescent="0.2">
      <c r="A121" s="30">
        <f t="shared" si="22"/>
        <v>2022</v>
      </c>
      <c r="D121" s="30">
        <f t="shared" si="23"/>
        <v>1</v>
      </c>
      <c r="E121" s="30">
        <f t="shared" si="14"/>
        <v>45</v>
      </c>
      <c r="F121" s="30">
        <f t="shared" si="15"/>
        <v>23</v>
      </c>
      <c r="G121" s="30">
        <f t="shared" si="16"/>
        <v>4</v>
      </c>
      <c r="H121" s="30">
        <f t="shared" si="17"/>
        <v>0</v>
      </c>
      <c r="I121" s="30">
        <f t="shared" si="18"/>
        <v>0</v>
      </c>
      <c r="J121" s="30">
        <f t="shared" si="19"/>
        <v>0</v>
      </c>
      <c r="K121" s="30">
        <f t="shared" si="20"/>
        <v>0</v>
      </c>
      <c r="L121" s="30">
        <f t="shared" si="21"/>
        <v>10</v>
      </c>
      <c r="M121" s="38">
        <v>44835</v>
      </c>
      <c r="N121" s="39">
        <v>0.38100000000000001</v>
      </c>
      <c r="O121" s="39">
        <v>6.8570000000000002</v>
      </c>
      <c r="P121" s="39">
        <v>0</v>
      </c>
      <c r="Q121" s="39">
        <v>5.3620000000000001</v>
      </c>
      <c r="R121" s="39">
        <v>1.0509999999999999</v>
      </c>
      <c r="S121" s="39">
        <v>0.33</v>
      </c>
      <c r="T121" s="39">
        <v>0.72099999999999997</v>
      </c>
      <c r="U121" s="39">
        <v>13.086</v>
      </c>
      <c r="V121" s="39">
        <v>0.36499999999999999</v>
      </c>
      <c r="W121" s="39">
        <v>7.3999999999999996E-2</v>
      </c>
      <c r="X121" s="39">
        <v>0</v>
      </c>
      <c r="Y121" s="39">
        <v>1.3979999999999999</v>
      </c>
      <c r="Z121" s="39">
        <v>1.7909999999999999</v>
      </c>
      <c r="AA121" s="39">
        <v>0</v>
      </c>
      <c r="AB121" s="39">
        <v>0.65800000000000003</v>
      </c>
      <c r="AC121" s="39">
        <v>2.09</v>
      </c>
      <c r="AD121" s="39">
        <v>20.294</v>
      </c>
      <c r="AE121" s="39">
        <v>0.21199999999999999</v>
      </c>
      <c r="AF121" s="39">
        <v>0.94399999999999995</v>
      </c>
      <c r="AG121" s="39">
        <v>0.64200000000000002</v>
      </c>
      <c r="AH121" s="39">
        <v>0.185</v>
      </c>
      <c r="AI121" s="39">
        <v>1.42</v>
      </c>
      <c r="AJ121" s="39">
        <v>0.157</v>
      </c>
      <c r="AK121" s="39">
        <v>1.2689999999999999</v>
      </c>
      <c r="AL121" s="39">
        <v>1.7050000000000001</v>
      </c>
      <c r="AM121" s="39">
        <v>0.38200000000000001</v>
      </c>
      <c r="AN121" s="39">
        <v>8.9480000000000004</v>
      </c>
      <c r="AO121" s="39">
        <v>2.722</v>
      </c>
      <c r="AP121" s="39">
        <v>1.57</v>
      </c>
      <c r="AQ121" s="39">
        <v>0.26800000000000002</v>
      </c>
      <c r="AR121" s="39">
        <v>1.0569999999999999</v>
      </c>
      <c r="AS121" s="39">
        <v>0.65700000000000003</v>
      </c>
      <c r="AT121" s="39">
        <v>4.7370000000000001</v>
      </c>
      <c r="AU121" s="39">
        <v>0.50900000000000001</v>
      </c>
      <c r="AV121" s="39">
        <v>10.682</v>
      </c>
      <c r="AW121" s="39">
        <v>0</v>
      </c>
      <c r="AX121" s="39">
        <v>1.6E-2</v>
      </c>
      <c r="AY121" s="39">
        <v>0.84099999999999997</v>
      </c>
      <c r="AZ121" s="39">
        <v>5.6859999999999999</v>
      </c>
      <c r="BA121" s="39">
        <v>0</v>
      </c>
      <c r="BB121" s="39">
        <v>2.2669999999999999</v>
      </c>
      <c r="BC121" s="39">
        <v>3.2410000000000001</v>
      </c>
      <c r="BD121" s="39">
        <v>1.0269999999999999</v>
      </c>
      <c r="BE121" s="39">
        <v>0.40600000000000003</v>
      </c>
      <c r="BF121" s="39">
        <v>33.131999999999998</v>
      </c>
      <c r="BG121" s="39">
        <v>0.57699999999999996</v>
      </c>
      <c r="BH121" s="39">
        <v>0.65400000000000003</v>
      </c>
      <c r="BI121" s="39">
        <v>0.91300000000000003</v>
      </c>
      <c r="BJ121" s="39">
        <v>4.1000000000000002E-2</v>
      </c>
      <c r="BK121" s="39">
        <v>3.0019999999999998</v>
      </c>
    </row>
    <row r="122" spans="1:63" x14ac:dyDescent="0.2">
      <c r="A122" s="30">
        <f t="shared" si="22"/>
        <v>2022</v>
      </c>
      <c r="D122" s="30">
        <f t="shared" si="23"/>
        <v>0</v>
      </c>
      <c r="E122" s="30">
        <f t="shared" si="14"/>
        <v>9</v>
      </c>
      <c r="F122" s="30">
        <f t="shared" si="15"/>
        <v>6</v>
      </c>
      <c r="G122" s="30">
        <f t="shared" si="16"/>
        <v>0</v>
      </c>
      <c r="H122" s="30">
        <f t="shared" si="17"/>
        <v>0</v>
      </c>
      <c r="I122" s="30">
        <f t="shared" si="18"/>
        <v>0</v>
      </c>
      <c r="J122" s="30">
        <f t="shared" si="19"/>
        <v>0</v>
      </c>
      <c r="K122" s="30">
        <f t="shared" si="20"/>
        <v>0</v>
      </c>
      <c r="L122" s="30">
        <f t="shared" si="21"/>
        <v>11</v>
      </c>
      <c r="M122" s="38">
        <v>44866</v>
      </c>
      <c r="N122" s="39">
        <v>0</v>
      </c>
      <c r="O122" s="39">
        <v>3.3210000000000002</v>
      </c>
      <c r="P122" s="39">
        <v>0</v>
      </c>
      <c r="Q122" s="39">
        <v>0</v>
      </c>
      <c r="R122" s="39">
        <v>1.0580000000000001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0.13100000000000001</v>
      </c>
      <c r="AI122" s="39">
        <v>0</v>
      </c>
      <c r="AJ122" s="39">
        <v>3.944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3.0179999999999998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  <c r="AW122" s="39">
        <v>0</v>
      </c>
      <c r="AX122" s="39">
        <v>0</v>
      </c>
      <c r="AY122" s="39">
        <v>0</v>
      </c>
      <c r="AZ122" s="39">
        <v>0</v>
      </c>
      <c r="BA122" s="39">
        <v>0</v>
      </c>
      <c r="BB122" s="39">
        <v>1.4259999999999999</v>
      </c>
      <c r="BC122" s="39">
        <v>0</v>
      </c>
      <c r="BD122" s="39">
        <v>0.46300000000000002</v>
      </c>
      <c r="BE122" s="39">
        <v>0</v>
      </c>
      <c r="BF122" s="39">
        <v>0</v>
      </c>
      <c r="BG122" s="39">
        <v>0</v>
      </c>
      <c r="BH122" s="39">
        <v>3.387</v>
      </c>
      <c r="BI122" s="39">
        <v>0</v>
      </c>
      <c r="BJ122" s="39">
        <v>0</v>
      </c>
      <c r="BK122" s="39">
        <v>5.1999999999999998E-2</v>
      </c>
    </row>
    <row r="123" spans="1:63" x14ac:dyDescent="0.2">
      <c r="A123" s="30">
        <f t="shared" si="22"/>
        <v>2022</v>
      </c>
      <c r="D123" s="30">
        <f t="shared" si="23"/>
        <v>2</v>
      </c>
      <c r="E123" s="30">
        <f t="shared" si="14"/>
        <v>36</v>
      </c>
      <c r="F123" s="30">
        <f t="shared" si="15"/>
        <v>27</v>
      </c>
      <c r="G123" s="30">
        <f t="shared" si="16"/>
        <v>5</v>
      </c>
      <c r="H123" s="30">
        <f t="shared" si="17"/>
        <v>1</v>
      </c>
      <c r="I123" s="30">
        <f t="shared" si="18"/>
        <v>0</v>
      </c>
      <c r="J123" s="30">
        <f t="shared" si="19"/>
        <v>0</v>
      </c>
      <c r="K123" s="30">
        <f t="shared" si="20"/>
        <v>0</v>
      </c>
      <c r="L123" s="30">
        <f t="shared" si="21"/>
        <v>12</v>
      </c>
      <c r="M123" s="38">
        <v>44896</v>
      </c>
      <c r="N123" s="39">
        <v>7.8E-2</v>
      </c>
      <c r="O123" s="39">
        <v>6.7910000000000004</v>
      </c>
      <c r="P123" s="39">
        <v>0</v>
      </c>
      <c r="Q123" s="39">
        <v>94.757999999999996</v>
      </c>
      <c r="R123" s="39">
        <v>1.27</v>
      </c>
      <c r="S123" s="39">
        <v>5.4560000000000004</v>
      </c>
      <c r="T123" s="39">
        <v>0.48899999999999999</v>
      </c>
      <c r="U123" s="39">
        <v>3.1949999999999998</v>
      </c>
      <c r="V123" s="39">
        <v>0</v>
      </c>
      <c r="W123" s="39">
        <v>9.7919999999999998</v>
      </c>
      <c r="X123" s="39">
        <v>6.6379999999999999</v>
      </c>
      <c r="Y123" s="39">
        <v>0</v>
      </c>
      <c r="Z123" s="39">
        <v>0.63200000000000001</v>
      </c>
      <c r="AA123" s="39">
        <v>12.736000000000001</v>
      </c>
      <c r="AB123" s="39">
        <v>0</v>
      </c>
      <c r="AC123" s="39">
        <v>8.9469999999999992</v>
      </c>
      <c r="AD123" s="39">
        <v>0</v>
      </c>
      <c r="AE123" s="39">
        <v>30.677</v>
      </c>
      <c r="AF123" s="39">
        <v>13.832000000000001</v>
      </c>
      <c r="AG123" s="39">
        <v>0.36099999999999999</v>
      </c>
      <c r="AH123" s="39">
        <v>13.397</v>
      </c>
      <c r="AI123" s="39">
        <v>0</v>
      </c>
      <c r="AJ123" s="39">
        <v>7.1120000000000001</v>
      </c>
      <c r="AK123" s="39">
        <v>0</v>
      </c>
      <c r="AL123" s="39">
        <v>0</v>
      </c>
      <c r="AM123" s="39">
        <v>3.3450000000000002</v>
      </c>
      <c r="AN123" s="39">
        <v>0.16400000000000001</v>
      </c>
      <c r="AO123" s="39">
        <v>2.9169999999999998</v>
      </c>
      <c r="AP123" s="39">
        <v>6.1340000000000003</v>
      </c>
      <c r="AQ123" s="39">
        <v>2.0369999999999999</v>
      </c>
      <c r="AR123" s="39">
        <v>9.1660000000000004</v>
      </c>
      <c r="AS123" s="39">
        <v>0</v>
      </c>
      <c r="AT123" s="39">
        <v>6.9109999999999996</v>
      </c>
      <c r="AU123" s="39">
        <v>0</v>
      </c>
      <c r="AV123" s="39">
        <v>0</v>
      </c>
      <c r="AW123" s="39">
        <v>0.64500000000000002</v>
      </c>
      <c r="AX123" s="39">
        <v>0</v>
      </c>
      <c r="AY123" s="39">
        <v>3.9729999999999999</v>
      </c>
      <c r="AZ123" s="39">
        <v>0</v>
      </c>
      <c r="BA123" s="39">
        <v>7.5469999999999997</v>
      </c>
      <c r="BB123" s="39">
        <v>2.3740000000000001</v>
      </c>
      <c r="BC123" s="39">
        <v>1.7929999999999999</v>
      </c>
      <c r="BD123" s="39">
        <v>3.8809999999999998</v>
      </c>
      <c r="BE123" s="39">
        <v>0.26200000000000001</v>
      </c>
      <c r="BF123" s="39">
        <v>5.5659999999999998</v>
      </c>
      <c r="BG123" s="39">
        <v>0</v>
      </c>
      <c r="BH123" s="39">
        <v>4.2359999999999998</v>
      </c>
      <c r="BI123" s="39">
        <v>0.33400000000000002</v>
      </c>
      <c r="BJ123" s="39">
        <v>1.3089999999999999</v>
      </c>
      <c r="BK123" s="39">
        <v>0.871</v>
      </c>
    </row>
    <row r="124" spans="1:63" x14ac:dyDescent="0.2">
      <c r="A124" s="30">
        <f t="shared" si="22"/>
        <v>2023</v>
      </c>
      <c r="D124" s="30">
        <f t="shared" si="23"/>
        <v>0</v>
      </c>
      <c r="E124" s="30">
        <f t="shared" si="14"/>
        <v>5</v>
      </c>
      <c r="F124" s="30">
        <f t="shared" si="15"/>
        <v>3</v>
      </c>
      <c r="G124" s="30">
        <f t="shared" si="16"/>
        <v>2</v>
      </c>
      <c r="H124" s="30">
        <f t="shared" si="17"/>
        <v>0</v>
      </c>
      <c r="I124" s="30">
        <f t="shared" si="18"/>
        <v>0</v>
      </c>
      <c r="J124" s="30">
        <f t="shared" si="19"/>
        <v>0</v>
      </c>
      <c r="K124" s="30">
        <f t="shared" si="20"/>
        <v>0</v>
      </c>
      <c r="L124" s="30">
        <f t="shared" si="21"/>
        <v>1</v>
      </c>
      <c r="M124" s="38">
        <v>44927</v>
      </c>
      <c r="N124" s="39">
        <v>0</v>
      </c>
      <c r="O124" s="39">
        <v>0</v>
      </c>
      <c r="P124" s="39">
        <v>0</v>
      </c>
      <c r="Q124" s="39">
        <v>0.11799999999999999</v>
      </c>
      <c r="R124" s="39">
        <v>0</v>
      </c>
      <c r="S124" s="39">
        <v>0</v>
      </c>
      <c r="T124" s="39">
        <v>0</v>
      </c>
      <c r="U124" s="39">
        <v>0</v>
      </c>
      <c r="V124" s="39">
        <v>0.78200000000000003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22.404</v>
      </c>
      <c r="AG124" s="39">
        <v>0</v>
      </c>
      <c r="AH124" s="39">
        <v>13.984999999999999</v>
      </c>
      <c r="AI124" s="39">
        <v>0</v>
      </c>
      <c r="AJ124" s="39">
        <v>0</v>
      </c>
      <c r="AK124" s="39">
        <v>0</v>
      </c>
      <c r="AL124" s="39">
        <v>1.1679999999999999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</row>
    <row r="125" spans="1:63" x14ac:dyDescent="0.2">
      <c r="A125" s="30">
        <f t="shared" si="22"/>
        <v>2023</v>
      </c>
      <c r="D125" s="30">
        <f t="shared" si="23"/>
        <v>0</v>
      </c>
      <c r="E125" s="30">
        <f t="shared" si="14"/>
        <v>3</v>
      </c>
      <c r="F125" s="30">
        <f t="shared" si="15"/>
        <v>0</v>
      </c>
      <c r="G125" s="30">
        <f t="shared" si="16"/>
        <v>0</v>
      </c>
      <c r="H125" s="30">
        <f t="shared" si="17"/>
        <v>0</v>
      </c>
      <c r="I125" s="30">
        <f t="shared" si="18"/>
        <v>0</v>
      </c>
      <c r="J125" s="30">
        <f t="shared" si="19"/>
        <v>0</v>
      </c>
      <c r="K125" s="30">
        <f t="shared" si="20"/>
        <v>0</v>
      </c>
      <c r="L125" s="30">
        <f t="shared" si="21"/>
        <v>2</v>
      </c>
      <c r="M125" s="38">
        <v>44958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0.32100000000000001</v>
      </c>
      <c r="AF125" s="39">
        <v>0</v>
      </c>
      <c r="AG125" s="39">
        <v>0</v>
      </c>
      <c r="AH125" s="39">
        <v>0</v>
      </c>
      <c r="AI125" s="39">
        <v>0</v>
      </c>
      <c r="AJ125" s="39">
        <v>0</v>
      </c>
      <c r="AK125" s="39">
        <v>0</v>
      </c>
      <c r="AL125" s="39">
        <v>0</v>
      </c>
      <c r="AM125" s="39">
        <v>0</v>
      </c>
      <c r="AN125" s="39">
        <v>0</v>
      </c>
      <c r="AO125" s="39">
        <v>0</v>
      </c>
      <c r="AP125" s="39">
        <v>0</v>
      </c>
      <c r="AQ125" s="39">
        <v>0</v>
      </c>
      <c r="AR125" s="39">
        <v>0</v>
      </c>
      <c r="AS125" s="39">
        <v>0</v>
      </c>
      <c r="AT125" s="39">
        <v>0</v>
      </c>
      <c r="AU125" s="39">
        <v>0</v>
      </c>
      <c r="AV125" s="39">
        <v>3.0000000000000001E-3</v>
      </c>
      <c r="AW125" s="39">
        <v>0</v>
      </c>
      <c r="AX125" s="39">
        <v>0</v>
      </c>
      <c r="AY125" s="39">
        <v>0</v>
      </c>
      <c r="AZ125" s="39">
        <v>0</v>
      </c>
      <c r="BA125" s="39">
        <v>0</v>
      </c>
      <c r="BB125" s="39">
        <v>0</v>
      </c>
      <c r="BC125" s="39">
        <v>0</v>
      </c>
      <c r="BD125" s="39">
        <v>0</v>
      </c>
      <c r="BE125" s="39">
        <v>0.379</v>
      </c>
      <c r="BF125" s="39">
        <v>0</v>
      </c>
      <c r="BG125" s="39">
        <v>0</v>
      </c>
      <c r="BH125" s="39">
        <v>0</v>
      </c>
      <c r="BI125" s="39">
        <v>0</v>
      </c>
      <c r="BJ125" s="39">
        <v>0</v>
      </c>
      <c r="BK125" s="39">
        <v>0</v>
      </c>
    </row>
    <row r="126" spans="1:63" x14ac:dyDescent="0.2">
      <c r="A126" s="30">
        <f t="shared" si="22"/>
        <v>2023</v>
      </c>
      <c r="D126" s="30">
        <f t="shared" si="23"/>
        <v>0</v>
      </c>
      <c r="E126" s="30">
        <f t="shared" si="14"/>
        <v>2</v>
      </c>
      <c r="F126" s="30">
        <f t="shared" si="15"/>
        <v>0</v>
      </c>
      <c r="G126" s="30">
        <f t="shared" si="16"/>
        <v>0</v>
      </c>
      <c r="H126" s="30">
        <f t="shared" si="17"/>
        <v>0</v>
      </c>
      <c r="I126" s="30">
        <f t="shared" si="18"/>
        <v>0</v>
      </c>
      <c r="J126" s="30">
        <f t="shared" si="19"/>
        <v>0</v>
      </c>
      <c r="K126" s="30">
        <f t="shared" si="20"/>
        <v>0</v>
      </c>
      <c r="L126" s="30">
        <f t="shared" si="21"/>
        <v>3</v>
      </c>
      <c r="M126" s="38">
        <v>44986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0.29899999999999999</v>
      </c>
      <c r="W126" s="39">
        <v>0</v>
      </c>
      <c r="X126" s="39">
        <v>0</v>
      </c>
      <c r="Y126" s="39">
        <v>0</v>
      </c>
      <c r="Z126" s="39">
        <v>0</v>
      </c>
      <c r="AA126" s="39">
        <v>0</v>
      </c>
      <c r="AB126" s="39">
        <v>0</v>
      </c>
      <c r="AC126" s="39">
        <v>0</v>
      </c>
      <c r="AD126" s="39">
        <v>0</v>
      </c>
      <c r="AE126" s="39">
        <v>0</v>
      </c>
      <c r="AF126" s="39">
        <v>0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0.154</v>
      </c>
      <c r="AM126" s="39">
        <v>0</v>
      </c>
      <c r="AN126" s="39">
        <v>0</v>
      </c>
      <c r="AO126" s="39">
        <v>0</v>
      </c>
      <c r="AP126" s="39">
        <v>0</v>
      </c>
      <c r="AQ126" s="39">
        <v>0</v>
      </c>
      <c r="AR126" s="39">
        <v>0</v>
      </c>
      <c r="AS126" s="39">
        <v>0</v>
      </c>
      <c r="AT126" s="39">
        <v>0</v>
      </c>
      <c r="AU126" s="39">
        <v>0</v>
      </c>
      <c r="AV126" s="39">
        <v>0</v>
      </c>
      <c r="AW126" s="39">
        <v>0</v>
      </c>
      <c r="AX126" s="39">
        <v>0</v>
      </c>
      <c r="AY126" s="39">
        <v>0</v>
      </c>
      <c r="AZ126" s="39">
        <v>0</v>
      </c>
      <c r="BA126" s="39">
        <v>0</v>
      </c>
      <c r="BB126" s="39">
        <v>0</v>
      </c>
      <c r="BC126" s="39">
        <v>0</v>
      </c>
      <c r="BD126" s="39">
        <v>0</v>
      </c>
      <c r="BE126" s="39">
        <v>0</v>
      </c>
      <c r="BF126" s="39">
        <v>0</v>
      </c>
      <c r="BG126" s="39">
        <v>0</v>
      </c>
      <c r="BH126" s="39">
        <v>0</v>
      </c>
      <c r="BI126" s="39">
        <v>0</v>
      </c>
      <c r="BJ126" s="39">
        <v>0</v>
      </c>
      <c r="BK126" s="39">
        <v>0</v>
      </c>
    </row>
    <row r="127" spans="1:63" x14ac:dyDescent="0.2">
      <c r="A127" s="30">
        <f t="shared" si="22"/>
        <v>2023</v>
      </c>
      <c r="D127" s="30">
        <f t="shared" si="23"/>
        <v>0</v>
      </c>
      <c r="E127" s="30">
        <f t="shared" si="14"/>
        <v>5</v>
      </c>
      <c r="F127" s="30">
        <f t="shared" si="15"/>
        <v>2</v>
      </c>
      <c r="G127" s="30">
        <f t="shared" si="16"/>
        <v>0</v>
      </c>
      <c r="H127" s="30">
        <f t="shared" si="17"/>
        <v>0</v>
      </c>
      <c r="I127" s="30">
        <f t="shared" si="18"/>
        <v>0</v>
      </c>
      <c r="J127" s="30">
        <f t="shared" si="19"/>
        <v>0</v>
      </c>
      <c r="K127" s="30">
        <f t="shared" si="20"/>
        <v>0</v>
      </c>
      <c r="L127" s="30">
        <f t="shared" si="21"/>
        <v>4</v>
      </c>
      <c r="M127" s="38">
        <v>45017</v>
      </c>
      <c r="N127" s="39">
        <v>0</v>
      </c>
      <c r="O127" s="39">
        <v>0</v>
      </c>
      <c r="P127" s="39">
        <v>0</v>
      </c>
      <c r="Q127" s="39">
        <v>0.28100000000000003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3.4000000000000002E-2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1.9510000000000001</v>
      </c>
      <c r="AT127" s="39">
        <v>0</v>
      </c>
      <c r="AU127" s="39">
        <v>0</v>
      </c>
      <c r="AV127" s="39">
        <v>0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  <c r="BB127" s="39">
        <v>3.145</v>
      </c>
      <c r="BC127" s="39">
        <v>0</v>
      </c>
      <c r="BD127" s="39">
        <v>0</v>
      </c>
      <c r="BE127" s="39">
        <v>0</v>
      </c>
      <c r="BF127" s="39">
        <v>0</v>
      </c>
      <c r="BG127" s="39">
        <v>0</v>
      </c>
      <c r="BH127" s="39">
        <v>0</v>
      </c>
      <c r="BI127" s="39">
        <v>0</v>
      </c>
      <c r="BJ127" s="39">
        <v>0.109</v>
      </c>
      <c r="BK127" s="39">
        <v>0</v>
      </c>
    </row>
    <row r="128" spans="1:63" x14ac:dyDescent="0.2">
      <c r="A128" s="30">
        <f t="shared" si="22"/>
        <v>2023</v>
      </c>
      <c r="D128" s="30">
        <f t="shared" si="23"/>
        <v>0</v>
      </c>
      <c r="E128" s="30">
        <f t="shared" si="14"/>
        <v>0</v>
      </c>
      <c r="F128" s="30">
        <f t="shared" si="15"/>
        <v>0</v>
      </c>
      <c r="G128" s="30">
        <f t="shared" si="16"/>
        <v>0</v>
      </c>
      <c r="H128" s="30">
        <f t="shared" si="17"/>
        <v>0</v>
      </c>
      <c r="I128" s="30">
        <f t="shared" si="18"/>
        <v>0</v>
      </c>
      <c r="J128" s="30">
        <f t="shared" si="19"/>
        <v>0</v>
      </c>
      <c r="K128" s="30">
        <f t="shared" si="20"/>
        <v>0</v>
      </c>
      <c r="L128" s="30">
        <f t="shared" si="21"/>
        <v>5</v>
      </c>
      <c r="M128" s="38">
        <v>45047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</row>
    <row r="129" spans="1:63" x14ac:dyDescent="0.2">
      <c r="A129" s="30">
        <f t="shared" si="22"/>
        <v>2023</v>
      </c>
      <c r="D129" s="30">
        <f t="shared" si="23"/>
        <v>0</v>
      </c>
      <c r="E129" s="30">
        <f t="shared" si="14"/>
        <v>27</v>
      </c>
      <c r="F129" s="30">
        <f t="shared" si="15"/>
        <v>5</v>
      </c>
      <c r="G129" s="30">
        <f t="shared" si="16"/>
        <v>0</v>
      </c>
      <c r="H129" s="30">
        <f t="shared" si="17"/>
        <v>0</v>
      </c>
      <c r="I129" s="30">
        <f t="shared" si="18"/>
        <v>0</v>
      </c>
      <c r="J129" s="30">
        <f t="shared" si="19"/>
        <v>0</v>
      </c>
      <c r="K129" s="30">
        <f t="shared" si="20"/>
        <v>0</v>
      </c>
      <c r="L129" s="30">
        <f t="shared" si="21"/>
        <v>6</v>
      </c>
      <c r="M129" s="38">
        <v>45078</v>
      </c>
      <c r="N129" s="39">
        <v>0.52500000000000002</v>
      </c>
      <c r="O129" s="39">
        <v>0.873</v>
      </c>
      <c r="P129" s="39">
        <v>0</v>
      </c>
      <c r="Q129" s="39">
        <v>0.96499999999999997</v>
      </c>
      <c r="R129" s="39">
        <v>0</v>
      </c>
      <c r="S129" s="39">
        <v>0.46800000000000003</v>
      </c>
      <c r="T129" s="39">
        <v>0</v>
      </c>
      <c r="U129" s="39">
        <v>3.9E-2</v>
      </c>
      <c r="V129" s="39">
        <v>0</v>
      </c>
      <c r="W129" s="39">
        <v>0</v>
      </c>
      <c r="X129" s="39">
        <v>1.794</v>
      </c>
      <c r="Y129" s="39">
        <v>0</v>
      </c>
      <c r="Z129" s="39">
        <v>0</v>
      </c>
      <c r="AA129" s="39">
        <v>0</v>
      </c>
      <c r="AB129" s="39">
        <v>0.156</v>
      </c>
      <c r="AC129" s="39">
        <v>0.27</v>
      </c>
      <c r="AD129" s="39">
        <v>0.46</v>
      </c>
      <c r="AE129" s="39">
        <v>0.17199999999999999</v>
      </c>
      <c r="AF129" s="39">
        <v>1.171</v>
      </c>
      <c r="AG129" s="39">
        <v>0</v>
      </c>
      <c r="AH129" s="39">
        <v>2.3E-2</v>
      </c>
      <c r="AI129" s="39">
        <v>0</v>
      </c>
      <c r="AJ129" s="39">
        <v>0.88800000000000001</v>
      </c>
      <c r="AK129" s="39">
        <v>0</v>
      </c>
      <c r="AL129" s="39">
        <v>0.66100000000000003</v>
      </c>
      <c r="AM129" s="39">
        <v>0.47399999999999998</v>
      </c>
      <c r="AN129" s="39">
        <v>0</v>
      </c>
      <c r="AO129" s="39">
        <v>0</v>
      </c>
      <c r="AP129" s="39">
        <v>0.28799999999999998</v>
      </c>
      <c r="AQ129" s="39">
        <v>0.35199999999999998</v>
      </c>
      <c r="AR129" s="39">
        <v>0</v>
      </c>
      <c r="AS129" s="39">
        <v>0</v>
      </c>
      <c r="AT129" s="39">
        <v>0</v>
      </c>
      <c r="AU129" s="39">
        <v>1.768</v>
      </c>
      <c r="AV129" s="39">
        <v>0.35</v>
      </c>
      <c r="AW129" s="39">
        <v>0</v>
      </c>
      <c r="AX129" s="39">
        <v>0.13900000000000001</v>
      </c>
      <c r="AY129" s="39">
        <v>0</v>
      </c>
      <c r="AZ129" s="39">
        <v>0</v>
      </c>
      <c r="BA129" s="39">
        <v>0.55400000000000005</v>
      </c>
      <c r="BB129" s="39">
        <v>0.80900000000000005</v>
      </c>
      <c r="BC129" s="39">
        <v>2.923</v>
      </c>
      <c r="BD129" s="39">
        <v>0.30199999999999999</v>
      </c>
      <c r="BE129" s="39">
        <v>0</v>
      </c>
      <c r="BF129" s="39">
        <v>1.369</v>
      </c>
      <c r="BG129" s="39">
        <v>0</v>
      </c>
      <c r="BH129" s="39">
        <v>0</v>
      </c>
      <c r="BI129" s="39">
        <v>0.55100000000000005</v>
      </c>
      <c r="BJ129" s="39">
        <v>0.28899999999999998</v>
      </c>
      <c r="BK129" s="39">
        <v>0</v>
      </c>
    </row>
    <row r="130" spans="1:63" x14ac:dyDescent="0.2">
      <c r="A130" s="30">
        <f t="shared" si="22"/>
        <v>2023</v>
      </c>
      <c r="D130" s="30">
        <f t="shared" si="23"/>
        <v>1</v>
      </c>
      <c r="E130" s="30">
        <f t="shared" si="14"/>
        <v>50</v>
      </c>
      <c r="F130" s="30">
        <f t="shared" si="15"/>
        <v>50</v>
      </c>
      <c r="G130" s="30">
        <f t="shared" si="16"/>
        <v>10</v>
      </c>
      <c r="H130" s="30">
        <f t="shared" si="17"/>
        <v>0</v>
      </c>
      <c r="I130" s="30">
        <f t="shared" si="18"/>
        <v>0</v>
      </c>
      <c r="J130" s="30">
        <f t="shared" si="19"/>
        <v>0</v>
      </c>
      <c r="K130" s="30">
        <f t="shared" si="20"/>
        <v>0</v>
      </c>
      <c r="L130" s="30">
        <f t="shared" si="21"/>
        <v>7</v>
      </c>
      <c r="M130" s="38">
        <v>45108</v>
      </c>
      <c r="N130" s="39">
        <v>25.73</v>
      </c>
      <c r="O130" s="39">
        <v>7.2919999999999998</v>
      </c>
      <c r="P130" s="39">
        <v>6.7729999999999997</v>
      </c>
      <c r="Q130" s="39">
        <v>5.3019999999999996</v>
      </c>
      <c r="R130" s="39">
        <v>4.53</v>
      </c>
      <c r="S130" s="39">
        <v>8.6069999999999993</v>
      </c>
      <c r="T130" s="39">
        <v>4.3230000000000004</v>
      </c>
      <c r="U130" s="39">
        <v>8.3040000000000003</v>
      </c>
      <c r="V130" s="39">
        <v>12.461</v>
      </c>
      <c r="W130" s="39">
        <v>1.804</v>
      </c>
      <c r="X130" s="39">
        <v>3.4460000000000002</v>
      </c>
      <c r="Y130" s="39">
        <v>8.3629999999999995</v>
      </c>
      <c r="Z130" s="39">
        <v>3.0739999999999998</v>
      </c>
      <c r="AA130" s="39">
        <v>12.795999999999999</v>
      </c>
      <c r="AB130" s="39">
        <v>1.8779999999999999</v>
      </c>
      <c r="AC130" s="39">
        <v>14.462</v>
      </c>
      <c r="AD130" s="39">
        <v>5.14</v>
      </c>
      <c r="AE130" s="39">
        <v>9.4879999999999995</v>
      </c>
      <c r="AF130" s="39">
        <v>8.18</v>
      </c>
      <c r="AG130" s="39">
        <v>6.915</v>
      </c>
      <c r="AH130" s="39">
        <v>8.0559999999999992</v>
      </c>
      <c r="AI130" s="39">
        <v>4.6790000000000003</v>
      </c>
      <c r="AJ130" s="39">
        <v>19.733000000000001</v>
      </c>
      <c r="AK130" s="39">
        <v>1.712</v>
      </c>
      <c r="AL130" s="39">
        <v>3.8780000000000001</v>
      </c>
      <c r="AM130" s="39">
        <v>6.9770000000000003</v>
      </c>
      <c r="AN130" s="39">
        <v>7.593</v>
      </c>
      <c r="AO130" s="39">
        <v>4.3259999999999996</v>
      </c>
      <c r="AP130" s="39">
        <v>6.92</v>
      </c>
      <c r="AQ130" s="39">
        <v>6.0990000000000002</v>
      </c>
      <c r="AR130" s="39">
        <v>9.7870000000000008</v>
      </c>
      <c r="AS130" s="39">
        <v>18.28</v>
      </c>
      <c r="AT130" s="39">
        <v>9.8369999999999997</v>
      </c>
      <c r="AU130" s="39">
        <v>3.7370000000000001</v>
      </c>
      <c r="AV130" s="39">
        <v>3.6539999999999999</v>
      </c>
      <c r="AW130" s="39">
        <v>7.6289999999999996</v>
      </c>
      <c r="AX130" s="39">
        <v>11.978</v>
      </c>
      <c r="AY130" s="39">
        <v>7.3559999999999999</v>
      </c>
      <c r="AZ130" s="39">
        <v>1.306</v>
      </c>
      <c r="BA130" s="39">
        <v>11.202</v>
      </c>
      <c r="BB130" s="39">
        <v>10.125</v>
      </c>
      <c r="BC130" s="39">
        <v>1.724</v>
      </c>
      <c r="BD130" s="39">
        <v>6.8280000000000003</v>
      </c>
      <c r="BE130" s="39">
        <v>4.742</v>
      </c>
      <c r="BF130" s="39">
        <v>11.097</v>
      </c>
      <c r="BG130" s="39">
        <v>3.468</v>
      </c>
      <c r="BH130" s="39">
        <v>9.5259999999999998</v>
      </c>
      <c r="BI130" s="39">
        <v>2.5459999999999998</v>
      </c>
      <c r="BJ130" s="39">
        <v>8.8369999999999997</v>
      </c>
      <c r="BK130" s="39">
        <v>3.8650000000000002</v>
      </c>
    </row>
    <row r="131" spans="1:63" x14ac:dyDescent="0.2">
      <c r="A131" s="30">
        <f t="shared" si="22"/>
        <v>2023</v>
      </c>
      <c r="D131" s="30">
        <f t="shared" si="23"/>
        <v>1</v>
      </c>
      <c r="E131" s="30">
        <f t="shared" si="14"/>
        <v>48</v>
      </c>
      <c r="F131" s="30">
        <f t="shared" si="15"/>
        <v>44</v>
      </c>
      <c r="G131" s="30">
        <f t="shared" si="16"/>
        <v>3</v>
      </c>
      <c r="H131" s="30">
        <f t="shared" si="17"/>
        <v>0</v>
      </c>
      <c r="I131" s="30">
        <f t="shared" si="18"/>
        <v>0</v>
      </c>
      <c r="J131" s="30">
        <f t="shared" si="19"/>
        <v>0</v>
      </c>
      <c r="K131" s="30">
        <f t="shared" si="20"/>
        <v>0</v>
      </c>
      <c r="L131" s="30">
        <f t="shared" si="21"/>
        <v>8</v>
      </c>
      <c r="M131" s="38">
        <v>45139</v>
      </c>
      <c r="N131" s="39">
        <v>0.97799999999999998</v>
      </c>
      <c r="O131" s="39">
        <v>4.3529999999999998</v>
      </c>
      <c r="P131" s="39">
        <v>3.395</v>
      </c>
      <c r="Q131" s="39">
        <v>1.9139999999999999</v>
      </c>
      <c r="R131" s="39">
        <v>1.286</v>
      </c>
      <c r="S131" s="39">
        <v>1.119</v>
      </c>
      <c r="T131" s="39">
        <v>1.169</v>
      </c>
      <c r="U131" s="39">
        <v>1.9710000000000001</v>
      </c>
      <c r="V131" s="39">
        <v>6.968</v>
      </c>
      <c r="W131" s="39">
        <v>1.4890000000000001</v>
      </c>
      <c r="X131" s="39">
        <v>1.712</v>
      </c>
      <c r="Y131" s="39">
        <v>2.5840000000000001</v>
      </c>
      <c r="Z131" s="39">
        <v>2.3860000000000001</v>
      </c>
      <c r="AA131" s="39">
        <v>1.0329999999999999</v>
      </c>
      <c r="AB131" s="39">
        <v>3.6150000000000002</v>
      </c>
      <c r="AC131" s="39">
        <v>2.7069999999999999</v>
      </c>
      <c r="AD131" s="39">
        <v>2.5779999999999998</v>
      </c>
      <c r="AE131" s="39">
        <v>3.1150000000000002</v>
      </c>
      <c r="AF131" s="39">
        <v>5.85</v>
      </c>
      <c r="AG131" s="39">
        <v>1.492</v>
      </c>
      <c r="AH131" s="39">
        <v>13.901999999999999</v>
      </c>
      <c r="AI131" s="39">
        <v>3.3839999999999999</v>
      </c>
      <c r="AJ131" s="39">
        <v>2.956</v>
      </c>
      <c r="AK131" s="39">
        <v>5.5140000000000002</v>
      </c>
      <c r="AL131" s="39">
        <v>2.6339999999999999</v>
      </c>
      <c r="AM131" s="39">
        <v>1.1419999999999999</v>
      </c>
      <c r="AN131" s="39">
        <v>3.56</v>
      </c>
      <c r="AO131" s="39">
        <v>1.361</v>
      </c>
      <c r="AP131" s="39">
        <v>3.589</v>
      </c>
      <c r="AQ131" s="39">
        <v>3.0369999999999999</v>
      </c>
      <c r="AR131" s="39">
        <v>0.878</v>
      </c>
      <c r="AS131" s="39">
        <v>7.1879999999999997</v>
      </c>
      <c r="AT131" s="39">
        <v>1.5840000000000001</v>
      </c>
      <c r="AU131" s="39">
        <v>10.542999999999999</v>
      </c>
      <c r="AV131" s="39">
        <v>0</v>
      </c>
      <c r="AW131" s="39">
        <v>5.2930000000000001</v>
      </c>
      <c r="AX131" s="39">
        <v>1.915</v>
      </c>
      <c r="AY131" s="39">
        <v>3.044</v>
      </c>
      <c r="AZ131" s="39">
        <v>0.72199999999999998</v>
      </c>
      <c r="BA131" s="39">
        <v>3.9750000000000001</v>
      </c>
      <c r="BB131" s="39">
        <v>1.3540000000000001</v>
      </c>
      <c r="BC131" s="39">
        <v>4.5640000000000001</v>
      </c>
      <c r="BD131" s="39">
        <v>0</v>
      </c>
      <c r="BE131" s="39">
        <v>3.222</v>
      </c>
      <c r="BF131" s="39">
        <v>1.022</v>
      </c>
      <c r="BG131" s="39">
        <v>6.9850000000000003</v>
      </c>
      <c r="BH131" s="39">
        <v>26.49</v>
      </c>
      <c r="BI131" s="39">
        <v>0.23799999999999999</v>
      </c>
      <c r="BJ131" s="39">
        <v>2.6579999999999999</v>
      </c>
      <c r="BK131" s="39">
        <v>1.728</v>
      </c>
    </row>
    <row r="132" spans="1:63" x14ac:dyDescent="0.2">
      <c r="A132" s="30">
        <f t="shared" si="22"/>
        <v>2023</v>
      </c>
      <c r="D132" s="30">
        <f t="shared" si="23"/>
        <v>1</v>
      </c>
      <c r="E132" s="30">
        <f t="shared" si="14"/>
        <v>49</v>
      </c>
      <c r="F132" s="30">
        <f t="shared" si="15"/>
        <v>45</v>
      </c>
      <c r="G132" s="30">
        <f t="shared" si="16"/>
        <v>4</v>
      </c>
      <c r="H132" s="30">
        <f t="shared" si="17"/>
        <v>0</v>
      </c>
      <c r="I132" s="30">
        <f t="shared" si="18"/>
        <v>0</v>
      </c>
      <c r="J132" s="30">
        <f t="shared" si="19"/>
        <v>0</v>
      </c>
      <c r="K132" s="30">
        <f t="shared" si="20"/>
        <v>0</v>
      </c>
      <c r="L132" s="30">
        <f t="shared" si="21"/>
        <v>9</v>
      </c>
      <c r="M132" s="38">
        <v>45170</v>
      </c>
      <c r="N132" s="39">
        <v>2.9409999999999998</v>
      </c>
      <c r="O132" s="39">
        <v>2.1739999999999999</v>
      </c>
      <c r="P132" s="39">
        <v>1.605</v>
      </c>
      <c r="Q132" s="39">
        <v>3.6040000000000001</v>
      </c>
      <c r="R132" s="39">
        <v>0.189</v>
      </c>
      <c r="S132" s="39">
        <v>6.9669999999999996</v>
      </c>
      <c r="T132" s="39">
        <v>1.88</v>
      </c>
      <c r="U132" s="39">
        <v>36.052999999999997</v>
      </c>
      <c r="V132" s="39">
        <v>4.6390000000000002</v>
      </c>
      <c r="W132" s="39">
        <v>5.2930000000000001</v>
      </c>
      <c r="X132" s="39">
        <v>6.98</v>
      </c>
      <c r="Y132" s="39">
        <v>7.0999999999999994E-2</v>
      </c>
      <c r="Z132" s="39">
        <v>3.6110000000000002</v>
      </c>
      <c r="AA132" s="39">
        <v>6.9420000000000002</v>
      </c>
      <c r="AB132" s="39">
        <v>6.5949999999999998</v>
      </c>
      <c r="AC132" s="39">
        <v>3.0640000000000001</v>
      </c>
      <c r="AD132" s="39">
        <v>3.3650000000000002</v>
      </c>
      <c r="AE132" s="39">
        <v>2.66</v>
      </c>
      <c r="AF132" s="39">
        <v>5.54</v>
      </c>
      <c r="AG132" s="39">
        <v>3.3140000000000001</v>
      </c>
      <c r="AH132" s="39">
        <v>1.0609999999999999</v>
      </c>
      <c r="AI132" s="39">
        <v>5.6769999999999996</v>
      </c>
      <c r="AJ132" s="39">
        <v>2.6040000000000001</v>
      </c>
      <c r="AK132" s="39">
        <v>4.859</v>
      </c>
      <c r="AL132" s="39">
        <v>4.5430000000000001</v>
      </c>
      <c r="AM132" s="39">
        <v>1.397</v>
      </c>
      <c r="AN132" s="39">
        <v>5.5949999999999998</v>
      </c>
      <c r="AO132" s="39">
        <v>0.77800000000000002</v>
      </c>
      <c r="AP132" s="39">
        <v>14.862</v>
      </c>
      <c r="AQ132" s="39">
        <v>2.3559999999999999</v>
      </c>
      <c r="AR132" s="39">
        <v>4.7910000000000004</v>
      </c>
      <c r="AS132" s="39">
        <v>8.5239999999999991</v>
      </c>
      <c r="AT132" s="39">
        <v>0</v>
      </c>
      <c r="AU132" s="39">
        <v>9.0909999999999993</v>
      </c>
      <c r="AV132" s="39">
        <v>2.2599999999999998</v>
      </c>
      <c r="AW132" s="39">
        <v>5.4779999999999998</v>
      </c>
      <c r="AX132" s="39">
        <v>8.6820000000000004</v>
      </c>
      <c r="AY132" s="39">
        <v>5.9850000000000003</v>
      </c>
      <c r="AZ132" s="39">
        <v>0.375</v>
      </c>
      <c r="BA132" s="39">
        <v>11.282</v>
      </c>
      <c r="BB132" s="39">
        <v>2.9649999999999999</v>
      </c>
      <c r="BC132" s="39">
        <v>1.1879999999999999</v>
      </c>
      <c r="BD132" s="39">
        <v>4.91</v>
      </c>
      <c r="BE132" s="39">
        <v>8.4870000000000001</v>
      </c>
      <c r="BF132" s="39">
        <v>3.5339999999999998</v>
      </c>
      <c r="BG132" s="39">
        <v>3.0169999999999999</v>
      </c>
      <c r="BH132" s="39">
        <v>8.8490000000000002</v>
      </c>
      <c r="BI132" s="39">
        <v>17.393000000000001</v>
      </c>
      <c r="BJ132" s="39">
        <v>6.4109999999999996</v>
      </c>
      <c r="BK132" s="39">
        <v>7.5439999999999996</v>
      </c>
    </row>
    <row r="133" spans="1:63" x14ac:dyDescent="0.2">
      <c r="A133" s="30">
        <f t="shared" si="22"/>
        <v>2023</v>
      </c>
      <c r="D133" s="30">
        <f t="shared" si="23"/>
        <v>0</v>
      </c>
      <c r="E133" s="30">
        <f t="shared" si="14"/>
        <v>37</v>
      </c>
      <c r="F133" s="30">
        <f t="shared" si="15"/>
        <v>12</v>
      </c>
      <c r="G133" s="30">
        <f t="shared" si="16"/>
        <v>3</v>
      </c>
      <c r="H133" s="30">
        <f t="shared" si="17"/>
        <v>0</v>
      </c>
      <c r="I133" s="30">
        <f t="shared" si="18"/>
        <v>0</v>
      </c>
      <c r="J133" s="30">
        <f t="shared" si="19"/>
        <v>0</v>
      </c>
      <c r="K133" s="30">
        <f t="shared" si="20"/>
        <v>0</v>
      </c>
      <c r="L133" s="30">
        <f t="shared" si="21"/>
        <v>10</v>
      </c>
      <c r="M133" s="38">
        <v>45200</v>
      </c>
      <c r="N133" s="39">
        <v>0</v>
      </c>
      <c r="O133" s="39">
        <v>0.55200000000000005</v>
      </c>
      <c r="P133" s="39">
        <v>0.34399999999999997</v>
      </c>
      <c r="Q133" s="39">
        <v>0.316</v>
      </c>
      <c r="R133" s="39">
        <v>0.14699999999999999</v>
      </c>
      <c r="S133" s="39">
        <v>0.51900000000000002</v>
      </c>
      <c r="T133" s="39">
        <v>1.123</v>
      </c>
      <c r="U133" s="39">
        <v>8.0239999999999991</v>
      </c>
      <c r="V133" s="39">
        <v>3.0819999999999999</v>
      </c>
      <c r="W133" s="39">
        <v>0</v>
      </c>
      <c r="X133" s="39">
        <v>0.222</v>
      </c>
      <c r="Y133" s="39">
        <v>0.82699999999999996</v>
      </c>
      <c r="Z133" s="39">
        <v>0</v>
      </c>
      <c r="AA133" s="39">
        <v>1.25</v>
      </c>
      <c r="AB133" s="39">
        <v>0</v>
      </c>
      <c r="AC133" s="39">
        <v>1.044</v>
      </c>
      <c r="AD133" s="39">
        <v>10.465999999999999</v>
      </c>
      <c r="AE133" s="39">
        <v>0.84699999999999998</v>
      </c>
      <c r="AF133" s="39">
        <v>0</v>
      </c>
      <c r="AG133" s="39">
        <v>0.26700000000000002</v>
      </c>
      <c r="AH133" s="39">
        <v>0.35399999999999998</v>
      </c>
      <c r="AI133" s="39">
        <v>0.83199999999999996</v>
      </c>
      <c r="AJ133" s="39">
        <v>0.66200000000000003</v>
      </c>
      <c r="AK133" s="39">
        <v>0</v>
      </c>
      <c r="AL133" s="39">
        <v>0</v>
      </c>
      <c r="AM133" s="39">
        <v>0.81699999999999995</v>
      </c>
      <c r="AN133" s="39">
        <v>13.361000000000001</v>
      </c>
      <c r="AO133" s="39">
        <v>0</v>
      </c>
      <c r="AP133" s="39">
        <v>0</v>
      </c>
      <c r="AQ133" s="39">
        <v>0.626</v>
      </c>
      <c r="AR133" s="39">
        <v>0</v>
      </c>
      <c r="AS133" s="39">
        <v>1.2969999999999999</v>
      </c>
      <c r="AT133" s="39">
        <v>0</v>
      </c>
      <c r="AU133" s="39">
        <v>0.65700000000000003</v>
      </c>
      <c r="AV133" s="39">
        <v>0.64</v>
      </c>
      <c r="AW133" s="39">
        <v>1.0489999999999999</v>
      </c>
      <c r="AX133" s="39">
        <v>0</v>
      </c>
      <c r="AY133" s="39">
        <v>0.42199999999999999</v>
      </c>
      <c r="AZ133" s="39">
        <v>0</v>
      </c>
      <c r="BA133" s="39">
        <v>0.61399999999999999</v>
      </c>
      <c r="BB133" s="39">
        <v>1.385</v>
      </c>
      <c r="BC133" s="39">
        <v>0.27600000000000002</v>
      </c>
      <c r="BD133" s="39">
        <v>0.13900000000000001</v>
      </c>
      <c r="BE133" s="39">
        <v>3.4000000000000002E-2</v>
      </c>
      <c r="BF133" s="39">
        <v>13.862</v>
      </c>
      <c r="BG133" s="39">
        <v>0.91800000000000004</v>
      </c>
      <c r="BH133" s="39">
        <v>0.85699999999999998</v>
      </c>
      <c r="BI133" s="39">
        <v>0.36</v>
      </c>
      <c r="BJ133" s="39">
        <v>1.4730000000000001</v>
      </c>
      <c r="BK133" s="39">
        <v>0.47199999999999998</v>
      </c>
    </row>
    <row r="134" spans="1:63" x14ac:dyDescent="0.2">
      <c r="A134" s="30">
        <f t="shared" si="22"/>
        <v>2023</v>
      </c>
      <c r="D134" s="30">
        <f t="shared" si="23"/>
        <v>0</v>
      </c>
      <c r="E134" s="30">
        <f t="shared" si="14"/>
        <v>2</v>
      </c>
      <c r="F134" s="30">
        <f t="shared" si="15"/>
        <v>0</v>
      </c>
      <c r="G134" s="30">
        <f t="shared" si="16"/>
        <v>0</v>
      </c>
      <c r="H134" s="30">
        <f t="shared" si="17"/>
        <v>0</v>
      </c>
      <c r="I134" s="30">
        <f t="shared" si="18"/>
        <v>0</v>
      </c>
      <c r="J134" s="30">
        <f t="shared" si="19"/>
        <v>0</v>
      </c>
      <c r="K134" s="30">
        <f t="shared" si="20"/>
        <v>0</v>
      </c>
      <c r="L134" s="30">
        <f t="shared" si="21"/>
        <v>11</v>
      </c>
      <c r="M134" s="38">
        <v>45231</v>
      </c>
      <c r="N134" s="39">
        <v>0</v>
      </c>
      <c r="O134" s="39">
        <v>0.104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</v>
      </c>
      <c r="AM134" s="39">
        <v>0</v>
      </c>
      <c r="AN134" s="39">
        <v>0</v>
      </c>
      <c r="AO134" s="39">
        <v>0</v>
      </c>
      <c r="AP134" s="39">
        <v>0</v>
      </c>
      <c r="AQ134" s="39">
        <v>0</v>
      </c>
      <c r="AR134" s="39">
        <v>0</v>
      </c>
      <c r="AS134" s="39">
        <v>0</v>
      </c>
      <c r="AT134" s="39">
        <v>0.11600000000000001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  <c r="BB134" s="39">
        <v>0</v>
      </c>
      <c r="BC134" s="39">
        <v>0</v>
      </c>
      <c r="BD134" s="39">
        <v>0</v>
      </c>
      <c r="BE134" s="39">
        <v>0</v>
      </c>
      <c r="BF134" s="39">
        <v>0</v>
      </c>
      <c r="BG134" s="39">
        <v>0</v>
      </c>
      <c r="BH134" s="39">
        <v>0</v>
      </c>
      <c r="BI134" s="39">
        <v>0</v>
      </c>
      <c r="BJ134" s="39">
        <v>0</v>
      </c>
      <c r="BK134" s="39">
        <v>0</v>
      </c>
    </row>
    <row r="135" spans="1:63" x14ac:dyDescent="0.2">
      <c r="A135" s="30">
        <f t="shared" si="22"/>
        <v>2023</v>
      </c>
      <c r="D135" s="30">
        <f t="shared" si="23"/>
        <v>0</v>
      </c>
      <c r="E135" s="30">
        <f t="shared" si="14"/>
        <v>18</v>
      </c>
      <c r="F135" s="30">
        <f t="shared" si="15"/>
        <v>7</v>
      </c>
      <c r="G135" s="30">
        <f t="shared" si="16"/>
        <v>0</v>
      </c>
      <c r="H135" s="30">
        <f t="shared" si="17"/>
        <v>0</v>
      </c>
      <c r="I135" s="30">
        <f t="shared" si="18"/>
        <v>0</v>
      </c>
      <c r="J135" s="30">
        <f t="shared" si="19"/>
        <v>0</v>
      </c>
      <c r="K135" s="30">
        <f t="shared" si="20"/>
        <v>0</v>
      </c>
      <c r="L135" s="30">
        <f t="shared" si="21"/>
        <v>12</v>
      </c>
      <c r="M135" s="38">
        <v>45261</v>
      </c>
      <c r="N135" s="39">
        <v>0</v>
      </c>
      <c r="O135" s="39">
        <v>0</v>
      </c>
      <c r="P135" s="39">
        <v>0</v>
      </c>
      <c r="Q135" s="39">
        <v>0.51300000000000001</v>
      </c>
      <c r="R135" s="39">
        <v>0.624</v>
      </c>
      <c r="S135" s="39">
        <v>0</v>
      </c>
      <c r="T135" s="39">
        <v>0</v>
      </c>
      <c r="U135" s="39">
        <v>0</v>
      </c>
      <c r="V135" s="39">
        <v>0</v>
      </c>
      <c r="W135" s="39">
        <v>0.30199999999999999</v>
      </c>
      <c r="X135" s="39">
        <v>0.46600000000000003</v>
      </c>
      <c r="Y135" s="39">
        <v>0</v>
      </c>
      <c r="Z135" s="39">
        <v>1.3660000000000001</v>
      </c>
      <c r="AA135" s="39">
        <v>0</v>
      </c>
      <c r="AB135" s="39">
        <v>0</v>
      </c>
      <c r="AC135" s="39">
        <v>0</v>
      </c>
      <c r="AD135" s="39">
        <v>1.2549999999999999</v>
      </c>
      <c r="AE135" s="39">
        <v>0</v>
      </c>
      <c r="AF135" s="39">
        <v>0.02</v>
      </c>
      <c r="AG135" s="39">
        <v>0.254</v>
      </c>
      <c r="AH135" s="39">
        <v>0</v>
      </c>
      <c r="AI135" s="39">
        <v>0</v>
      </c>
      <c r="AJ135" s="39">
        <v>6.91</v>
      </c>
      <c r="AK135" s="39">
        <v>0</v>
      </c>
      <c r="AL135" s="39">
        <v>0</v>
      </c>
      <c r="AM135" s="39">
        <v>0</v>
      </c>
      <c r="AN135" s="39">
        <v>0</v>
      </c>
      <c r="AO135" s="39">
        <v>0</v>
      </c>
      <c r="AP135" s="39">
        <v>0</v>
      </c>
      <c r="AQ135" s="39">
        <v>0</v>
      </c>
      <c r="AR135" s="39">
        <v>2.5590000000000002</v>
      </c>
      <c r="AS135" s="39">
        <v>0</v>
      </c>
      <c r="AT135" s="39">
        <v>0</v>
      </c>
      <c r="AU135" s="39">
        <v>0</v>
      </c>
      <c r="AV135" s="39">
        <v>0</v>
      </c>
      <c r="AW135" s="39">
        <v>0.85</v>
      </c>
      <c r="AX135" s="39">
        <v>3.5000000000000003E-2</v>
      </c>
      <c r="AY135" s="39">
        <v>0</v>
      </c>
      <c r="AZ135" s="39">
        <v>0</v>
      </c>
      <c r="BA135" s="39">
        <v>0</v>
      </c>
      <c r="BB135" s="39">
        <v>5.3999999999999999E-2</v>
      </c>
      <c r="BC135" s="39">
        <v>1.7210000000000001</v>
      </c>
      <c r="BD135" s="39">
        <v>0.33500000000000002</v>
      </c>
      <c r="BE135" s="39">
        <v>0</v>
      </c>
      <c r="BF135" s="39">
        <v>0</v>
      </c>
      <c r="BG135" s="39">
        <v>1.284</v>
      </c>
      <c r="BH135" s="39">
        <v>0</v>
      </c>
      <c r="BI135" s="39">
        <v>0.08</v>
      </c>
      <c r="BJ135" s="39">
        <v>0</v>
      </c>
      <c r="BK135" s="39">
        <v>1.1559999999999999</v>
      </c>
    </row>
    <row r="136" spans="1:63" x14ac:dyDescent="0.2">
      <c r="A136" s="30">
        <f t="shared" si="22"/>
        <v>2024</v>
      </c>
      <c r="D136" s="30">
        <f t="shared" si="23"/>
        <v>0</v>
      </c>
      <c r="E136" s="30">
        <f t="shared" si="14"/>
        <v>2</v>
      </c>
      <c r="F136" s="30">
        <f t="shared" si="15"/>
        <v>0</v>
      </c>
      <c r="G136" s="30">
        <f t="shared" si="16"/>
        <v>0</v>
      </c>
      <c r="H136" s="30">
        <f t="shared" si="17"/>
        <v>0</v>
      </c>
      <c r="I136" s="30">
        <f t="shared" si="18"/>
        <v>0</v>
      </c>
      <c r="J136" s="30">
        <f t="shared" si="19"/>
        <v>0</v>
      </c>
      <c r="K136" s="30">
        <f t="shared" si="20"/>
        <v>0</v>
      </c>
      <c r="L136" s="30">
        <f t="shared" si="21"/>
        <v>1</v>
      </c>
      <c r="M136" s="38">
        <v>45292</v>
      </c>
      <c r="N136" s="39">
        <v>0</v>
      </c>
      <c r="O136" s="39">
        <v>0</v>
      </c>
      <c r="P136" s="39">
        <v>0.63500000000000001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0.84399999999999997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</row>
    <row r="137" spans="1:63" x14ac:dyDescent="0.2">
      <c r="A137" s="30">
        <f t="shared" si="22"/>
        <v>2024</v>
      </c>
      <c r="D137" s="30">
        <f t="shared" si="23"/>
        <v>0</v>
      </c>
      <c r="E137" s="30">
        <f t="shared" si="14"/>
        <v>0</v>
      </c>
      <c r="F137" s="30">
        <f t="shared" si="15"/>
        <v>0</v>
      </c>
      <c r="G137" s="30">
        <f t="shared" si="16"/>
        <v>0</v>
      </c>
      <c r="H137" s="30">
        <f t="shared" si="17"/>
        <v>0</v>
      </c>
      <c r="I137" s="30">
        <f t="shared" si="18"/>
        <v>0</v>
      </c>
      <c r="J137" s="30">
        <f t="shared" si="19"/>
        <v>0</v>
      </c>
      <c r="K137" s="30">
        <f t="shared" si="20"/>
        <v>0</v>
      </c>
      <c r="L137" s="30">
        <f t="shared" si="21"/>
        <v>2</v>
      </c>
      <c r="M137" s="38">
        <v>45323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39">
        <v>0</v>
      </c>
      <c r="AG137" s="39">
        <v>0</v>
      </c>
      <c r="AH137" s="39">
        <v>0</v>
      </c>
      <c r="AI137" s="39">
        <v>0</v>
      </c>
      <c r="AJ137" s="39">
        <v>0</v>
      </c>
      <c r="AK137" s="39">
        <v>0</v>
      </c>
      <c r="AL137" s="39">
        <v>0</v>
      </c>
      <c r="AM137" s="39">
        <v>0</v>
      </c>
      <c r="AN137" s="39">
        <v>0</v>
      </c>
      <c r="AO137" s="39">
        <v>0</v>
      </c>
      <c r="AP137" s="39">
        <v>0</v>
      </c>
      <c r="AQ137" s="39">
        <v>0</v>
      </c>
      <c r="AR137" s="39">
        <v>0</v>
      </c>
      <c r="AS137" s="39">
        <v>0</v>
      </c>
      <c r="AT137" s="39">
        <v>0</v>
      </c>
      <c r="AU137" s="39">
        <v>0</v>
      </c>
      <c r="AV137" s="39">
        <v>0</v>
      </c>
      <c r="AW137" s="39">
        <v>0</v>
      </c>
      <c r="AX137" s="39">
        <v>0</v>
      </c>
      <c r="AY137" s="39">
        <v>0</v>
      </c>
      <c r="AZ137" s="39">
        <v>0</v>
      </c>
      <c r="BA137" s="39">
        <v>0</v>
      </c>
      <c r="BB137" s="39">
        <v>0</v>
      </c>
      <c r="BC137" s="39">
        <v>0</v>
      </c>
      <c r="BD137" s="39">
        <v>0</v>
      </c>
      <c r="BE137" s="39">
        <v>0</v>
      </c>
      <c r="BF137" s="39">
        <v>0</v>
      </c>
      <c r="BG137" s="39">
        <v>0</v>
      </c>
      <c r="BH137" s="39">
        <v>0</v>
      </c>
      <c r="BI137" s="39">
        <v>0</v>
      </c>
      <c r="BJ137" s="39">
        <v>0</v>
      </c>
      <c r="BK137" s="39">
        <v>0</v>
      </c>
    </row>
    <row r="138" spans="1:63" x14ac:dyDescent="0.2">
      <c r="A138" s="30">
        <f t="shared" si="22"/>
        <v>2024</v>
      </c>
      <c r="D138" s="30">
        <f t="shared" si="23"/>
        <v>0</v>
      </c>
      <c r="E138" s="30">
        <f t="shared" si="14"/>
        <v>7</v>
      </c>
      <c r="F138" s="30">
        <f t="shared" si="15"/>
        <v>4</v>
      </c>
      <c r="G138" s="30">
        <f t="shared" si="16"/>
        <v>0</v>
      </c>
      <c r="H138" s="30">
        <f t="shared" si="17"/>
        <v>0</v>
      </c>
      <c r="I138" s="30">
        <f t="shared" si="18"/>
        <v>0</v>
      </c>
      <c r="J138" s="30">
        <f t="shared" si="19"/>
        <v>0</v>
      </c>
      <c r="K138" s="30">
        <f t="shared" si="20"/>
        <v>0</v>
      </c>
      <c r="L138" s="30">
        <f t="shared" si="21"/>
        <v>3</v>
      </c>
      <c r="M138" s="38">
        <v>45352</v>
      </c>
      <c r="N138" s="39">
        <v>0</v>
      </c>
      <c r="O138" s="39">
        <v>1.3320000000000001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  <c r="Z138" s="39">
        <v>1.89</v>
      </c>
      <c r="AA138" s="39">
        <v>0</v>
      </c>
      <c r="AB138" s="39">
        <v>0</v>
      </c>
      <c r="AC138" s="39">
        <v>9.6000000000000002E-2</v>
      </c>
      <c r="AD138" s="39">
        <v>0</v>
      </c>
      <c r="AE138" s="39">
        <v>0</v>
      </c>
      <c r="AF138" s="39">
        <v>0</v>
      </c>
      <c r="AG138" s="39">
        <v>0</v>
      </c>
      <c r="AH138" s="39">
        <v>1.262</v>
      </c>
      <c r="AI138" s="39">
        <v>0</v>
      </c>
      <c r="AJ138" s="39">
        <v>0</v>
      </c>
      <c r="AK138" s="39">
        <v>0</v>
      </c>
      <c r="AL138" s="39">
        <v>0</v>
      </c>
      <c r="AM138" s="39">
        <v>0</v>
      </c>
      <c r="AN138" s="39">
        <v>0</v>
      </c>
      <c r="AO138" s="39">
        <v>0</v>
      </c>
      <c r="AP138" s="39">
        <v>0</v>
      </c>
      <c r="AQ138" s="39">
        <v>0</v>
      </c>
      <c r="AR138" s="39">
        <v>0</v>
      </c>
      <c r="AS138" s="39">
        <v>0</v>
      </c>
      <c r="AT138" s="39">
        <v>0</v>
      </c>
      <c r="AU138" s="39">
        <v>0</v>
      </c>
      <c r="AV138" s="39">
        <v>0</v>
      </c>
      <c r="AW138" s="39">
        <v>0</v>
      </c>
      <c r="AX138" s="39">
        <v>0</v>
      </c>
      <c r="AY138" s="39">
        <v>0</v>
      </c>
      <c r="AZ138" s="39">
        <v>0</v>
      </c>
      <c r="BA138" s="39">
        <v>0</v>
      </c>
      <c r="BB138" s="39">
        <v>1.4350000000000001</v>
      </c>
      <c r="BC138" s="39">
        <v>0</v>
      </c>
      <c r="BD138" s="39">
        <v>0</v>
      </c>
      <c r="BE138" s="39">
        <v>0.67900000000000005</v>
      </c>
      <c r="BF138" s="39">
        <v>0</v>
      </c>
      <c r="BG138" s="39">
        <v>0</v>
      </c>
      <c r="BH138" s="39">
        <v>0</v>
      </c>
      <c r="BI138" s="39">
        <v>0</v>
      </c>
      <c r="BJ138" s="39">
        <v>0.73499999999999999</v>
      </c>
      <c r="BK138" s="39">
        <v>0</v>
      </c>
    </row>
    <row r="139" spans="1:63" x14ac:dyDescent="0.2">
      <c r="A139" s="30">
        <f t="shared" si="22"/>
        <v>2024</v>
      </c>
      <c r="D139" s="30">
        <f t="shared" si="23"/>
        <v>0</v>
      </c>
      <c r="E139" s="30">
        <f t="shared" si="14"/>
        <v>3</v>
      </c>
      <c r="F139" s="30">
        <f t="shared" si="15"/>
        <v>2</v>
      </c>
      <c r="G139" s="30">
        <f t="shared" si="16"/>
        <v>1</v>
      </c>
      <c r="H139" s="30">
        <f t="shared" si="17"/>
        <v>0</v>
      </c>
      <c r="I139" s="30">
        <f t="shared" si="18"/>
        <v>0</v>
      </c>
      <c r="J139" s="30">
        <f t="shared" si="19"/>
        <v>0</v>
      </c>
      <c r="K139" s="30">
        <f t="shared" si="20"/>
        <v>0</v>
      </c>
      <c r="L139" s="30">
        <f t="shared" si="21"/>
        <v>4</v>
      </c>
      <c r="M139" s="38">
        <v>45383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10.516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  <c r="BB139" s="39">
        <v>9.24</v>
      </c>
      <c r="BC139" s="39">
        <v>0</v>
      </c>
      <c r="BD139" s="39">
        <v>0</v>
      </c>
      <c r="BE139" s="39">
        <v>0</v>
      </c>
      <c r="BF139" s="39">
        <v>0</v>
      </c>
      <c r="BG139" s="39">
        <v>0</v>
      </c>
      <c r="BH139" s="39">
        <v>0</v>
      </c>
      <c r="BI139" s="39">
        <v>0</v>
      </c>
      <c r="BJ139" s="39">
        <v>0</v>
      </c>
      <c r="BK139" s="39">
        <v>0.61899999999999999</v>
      </c>
    </row>
    <row r="140" spans="1:63" x14ac:dyDescent="0.2">
      <c r="A140" s="30">
        <f t="shared" si="22"/>
        <v>2024</v>
      </c>
      <c r="D140" s="30">
        <f t="shared" si="23"/>
        <v>0</v>
      </c>
      <c r="E140" s="30">
        <f t="shared" si="14"/>
        <v>0</v>
      </c>
      <c r="F140" s="30">
        <f t="shared" si="15"/>
        <v>0</v>
      </c>
      <c r="G140" s="30">
        <f t="shared" si="16"/>
        <v>0</v>
      </c>
      <c r="H140" s="30">
        <f t="shared" si="17"/>
        <v>0</v>
      </c>
      <c r="I140" s="30">
        <f t="shared" si="18"/>
        <v>0</v>
      </c>
      <c r="J140" s="30">
        <f t="shared" si="19"/>
        <v>0</v>
      </c>
      <c r="K140" s="30">
        <f t="shared" si="20"/>
        <v>0</v>
      </c>
      <c r="L140" s="30">
        <f t="shared" si="21"/>
        <v>5</v>
      </c>
      <c r="M140" s="38">
        <v>45413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</row>
    <row r="141" spans="1:63" x14ac:dyDescent="0.2">
      <c r="A141" s="30">
        <f t="shared" si="22"/>
        <v>2024</v>
      </c>
      <c r="D141" s="30">
        <f t="shared" si="23"/>
        <v>0</v>
      </c>
      <c r="E141" s="30">
        <f t="shared" si="14"/>
        <v>37</v>
      </c>
      <c r="F141" s="30">
        <f t="shared" si="15"/>
        <v>12</v>
      </c>
      <c r="G141" s="30">
        <f t="shared" si="16"/>
        <v>1</v>
      </c>
      <c r="H141" s="30">
        <f t="shared" si="17"/>
        <v>0</v>
      </c>
      <c r="I141" s="30">
        <f t="shared" si="18"/>
        <v>0</v>
      </c>
      <c r="J141" s="30">
        <f t="shared" si="19"/>
        <v>0</v>
      </c>
      <c r="K141" s="30">
        <f t="shared" si="20"/>
        <v>0</v>
      </c>
      <c r="L141" s="30">
        <f t="shared" si="21"/>
        <v>6</v>
      </c>
      <c r="M141" s="38">
        <v>45444</v>
      </c>
      <c r="N141" s="39">
        <v>0.85499999999999998</v>
      </c>
      <c r="O141" s="39">
        <v>2.8679999999999999</v>
      </c>
      <c r="P141" s="39">
        <v>0</v>
      </c>
      <c r="Q141" s="39">
        <v>0.93700000000000006</v>
      </c>
      <c r="R141" s="39">
        <v>0.189</v>
      </c>
      <c r="S141" s="39">
        <v>0.73</v>
      </c>
      <c r="T141" s="39">
        <v>0.224</v>
      </c>
      <c r="U141" s="39">
        <v>0.34</v>
      </c>
      <c r="V141" s="39">
        <v>0.91800000000000004</v>
      </c>
      <c r="W141" s="39">
        <v>0.49399999999999999</v>
      </c>
      <c r="X141" s="39">
        <v>9.2189999999999994</v>
      </c>
      <c r="Y141" s="39">
        <v>0</v>
      </c>
      <c r="Z141" s="39">
        <v>7.4999999999999997E-2</v>
      </c>
      <c r="AA141" s="39">
        <v>0.73099999999999998</v>
      </c>
      <c r="AB141" s="39">
        <v>0.15</v>
      </c>
      <c r="AC141" s="39">
        <v>0.42199999999999999</v>
      </c>
      <c r="AD141" s="39">
        <v>0.51500000000000001</v>
      </c>
      <c r="AE141" s="39">
        <v>0</v>
      </c>
      <c r="AF141" s="39">
        <v>0.21299999999999999</v>
      </c>
      <c r="AG141" s="39">
        <v>0.311</v>
      </c>
      <c r="AH141" s="39">
        <v>0</v>
      </c>
      <c r="AI141" s="39">
        <v>0</v>
      </c>
      <c r="AJ141" s="39">
        <v>0.38500000000000001</v>
      </c>
      <c r="AK141" s="39">
        <v>0.44400000000000001</v>
      </c>
      <c r="AL141" s="39">
        <v>5.2999999999999999E-2</v>
      </c>
      <c r="AM141" s="39">
        <v>10.161</v>
      </c>
      <c r="AN141" s="39">
        <v>0</v>
      </c>
      <c r="AO141" s="39">
        <v>1.2909999999999999</v>
      </c>
      <c r="AP141" s="39">
        <v>0.30099999999999999</v>
      </c>
      <c r="AQ141" s="39">
        <v>0</v>
      </c>
      <c r="AR141" s="39">
        <v>0.77900000000000003</v>
      </c>
      <c r="AS141" s="39">
        <v>0</v>
      </c>
      <c r="AT141" s="39">
        <v>2.3959999999999999</v>
      </c>
      <c r="AU141" s="39">
        <v>1.4079999999999999</v>
      </c>
      <c r="AV141" s="39">
        <v>0.45300000000000001</v>
      </c>
      <c r="AW141" s="39">
        <v>0.92100000000000004</v>
      </c>
      <c r="AX141" s="39">
        <v>9.3970000000000002</v>
      </c>
      <c r="AY141" s="39">
        <v>0</v>
      </c>
      <c r="AZ141" s="39">
        <v>1.087</v>
      </c>
      <c r="BA141" s="39">
        <v>7.4999999999999997E-2</v>
      </c>
      <c r="BB141" s="39">
        <v>0.62</v>
      </c>
      <c r="BC141" s="39">
        <v>2.5739999999999998</v>
      </c>
      <c r="BD141" s="39">
        <v>0</v>
      </c>
      <c r="BE141" s="39">
        <v>3.3650000000000002</v>
      </c>
      <c r="BF141" s="39">
        <v>1.5820000000000001</v>
      </c>
      <c r="BG141" s="39">
        <v>0</v>
      </c>
      <c r="BH141" s="39">
        <v>0.35099999999999998</v>
      </c>
      <c r="BI141" s="39">
        <v>0</v>
      </c>
      <c r="BJ141" s="39">
        <v>0</v>
      </c>
      <c r="BK141" s="39">
        <v>3.4790000000000001</v>
      </c>
    </row>
    <row r="142" spans="1:63" x14ac:dyDescent="0.2">
      <c r="A142" s="30">
        <f t="shared" si="22"/>
        <v>2024</v>
      </c>
      <c r="D142" s="30">
        <f t="shared" si="23"/>
        <v>0</v>
      </c>
      <c r="E142" s="30">
        <f t="shared" si="14"/>
        <v>50</v>
      </c>
      <c r="F142" s="30">
        <f t="shared" si="15"/>
        <v>41</v>
      </c>
      <c r="G142" s="30">
        <f t="shared" si="16"/>
        <v>1</v>
      </c>
      <c r="H142" s="30">
        <f t="shared" si="17"/>
        <v>0</v>
      </c>
      <c r="I142" s="30">
        <f t="shared" si="18"/>
        <v>0</v>
      </c>
      <c r="J142" s="30">
        <f t="shared" si="19"/>
        <v>0</v>
      </c>
      <c r="K142" s="30">
        <f t="shared" si="20"/>
        <v>0</v>
      </c>
      <c r="L142" s="30">
        <f t="shared" si="21"/>
        <v>7</v>
      </c>
      <c r="M142" s="38">
        <v>45474</v>
      </c>
      <c r="N142" s="39">
        <v>4.5069999999999997</v>
      </c>
      <c r="O142" s="39">
        <v>1.31</v>
      </c>
      <c r="P142" s="39">
        <v>2.96</v>
      </c>
      <c r="Q142" s="39">
        <v>0.433</v>
      </c>
      <c r="R142" s="39">
        <v>3.1560000000000001</v>
      </c>
      <c r="S142" s="39">
        <v>0.66400000000000003</v>
      </c>
      <c r="T142" s="39">
        <v>2.0720000000000001</v>
      </c>
      <c r="U142" s="39">
        <v>7.4550000000000001</v>
      </c>
      <c r="V142" s="39">
        <v>2.3860000000000001</v>
      </c>
      <c r="W142" s="39">
        <v>0.53200000000000003</v>
      </c>
      <c r="X142" s="39">
        <v>0.55000000000000004</v>
      </c>
      <c r="Y142" s="39">
        <v>8.65</v>
      </c>
      <c r="Z142" s="39">
        <v>23.138999999999999</v>
      </c>
      <c r="AA142" s="39">
        <v>0.83299999999999996</v>
      </c>
      <c r="AB142" s="39">
        <v>2.6160000000000001</v>
      </c>
      <c r="AC142" s="39">
        <v>1.163</v>
      </c>
      <c r="AD142" s="39">
        <v>2.625</v>
      </c>
      <c r="AE142" s="39">
        <v>1.381</v>
      </c>
      <c r="AF142" s="39">
        <v>5.0780000000000003</v>
      </c>
      <c r="AG142" s="39">
        <v>2.9129999999999998</v>
      </c>
      <c r="AH142" s="39">
        <v>2.5539999999999998</v>
      </c>
      <c r="AI142" s="39">
        <v>1.657</v>
      </c>
      <c r="AJ142" s="39">
        <v>1.706</v>
      </c>
      <c r="AK142" s="39">
        <v>3.2719999999999998</v>
      </c>
      <c r="AL142" s="39">
        <v>2.3039999999999998</v>
      </c>
      <c r="AM142" s="39">
        <v>5.7089999999999996</v>
      </c>
      <c r="AN142" s="39">
        <v>2.1779999999999999</v>
      </c>
      <c r="AO142" s="39">
        <v>1.8009999999999999</v>
      </c>
      <c r="AP142" s="39">
        <v>3.5179999999999998</v>
      </c>
      <c r="AQ142" s="39">
        <v>0.96099999999999997</v>
      </c>
      <c r="AR142" s="39">
        <v>3.3069999999999999</v>
      </c>
      <c r="AS142" s="39">
        <v>3.0590000000000002</v>
      </c>
      <c r="AT142" s="39">
        <v>1.6220000000000001</v>
      </c>
      <c r="AU142" s="39">
        <v>0.48899999999999999</v>
      </c>
      <c r="AV142" s="39">
        <v>0.66300000000000003</v>
      </c>
      <c r="AW142" s="39">
        <v>0.68300000000000005</v>
      </c>
      <c r="AX142" s="39">
        <v>6.3</v>
      </c>
      <c r="AY142" s="39">
        <v>2.4660000000000002</v>
      </c>
      <c r="AZ142" s="39">
        <v>2.8580000000000001</v>
      </c>
      <c r="BA142" s="39">
        <v>6.4859999999999998</v>
      </c>
      <c r="BB142" s="39">
        <v>2.387</v>
      </c>
      <c r="BC142" s="39">
        <v>2.367</v>
      </c>
      <c r="BD142" s="39">
        <v>2.7469999999999999</v>
      </c>
      <c r="BE142" s="39">
        <v>4.524</v>
      </c>
      <c r="BF142" s="39">
        <v>2.2400000000000002</v>
      </c>
      <c r="BG142" s="39">
        <v>2.4990000000000001</v>
      </c>
      <c r="BH142" s="39">
        <v>1.83</v>
      </c>
      <c r="BI142" s="39">
        <v>3.0840000000000001</v>
      </c>
      <c r="BJ142" s="39">
        <v>1.2190000000000001</v>
      </c>
      <c r="BK142" s="39">
        <v>1.647</v>
      </c>
    </row>
    <row r="143" spans="1:63" x14ac:dyDescent="0.2">
      <c r="A143" s="30">
        <f t="shared" si="22"/>
        <v>2024</v>
      </c>
      <c r="D143" s="30">
        <f t="shared" si="23"/>
        <v>0</v>
      </c>
      <c r="E143" s="30">
        <f t="shared" si="14"/>
        <v>50</v>
      </c>
      <c r="F143" s="30">
        <f t="shared" si="15"/>
        <v>49</v>
      </c>
      <c r="G143" s="30">
        <f t="shared" si="16"/>
        <v>5</v>
      </c>
      <c r="H143" s="30">
        <f t="shared" si="17"/>
        <v>0</v>
      </c>
      <c r="I143" s="30">
        <f t="shared" si="18"/>
        <v>0</v>
      </c>
      <c r="J143" s="30">
        <f t="shared" si="19"/>
        <v>0</v>
      </c>
      <c r="K143" s="30">
        <f t="shared" si="20"/>
        <v>0</v>
      </c>
      <c r="L143" s="30">
        <f t="shared" si="21"/>
        <v>8</v>
      </c>
      <c r="M143" s="38">
        <v>45505</v>
      </c>
      <c r="N143" s="39">
        <v>4.3949999999999996</v>
      </c>
      <c r="O143" s="39">
        <v>3.5830000000000002</v>
      </c>
      <c r="P143" s="39">
        <v>4.1719999999999997</v>
      </c>
      <c r="Q143" s="39">
        <v>1.865</v>
      </c>
      <c r="R143" s="39">
        <v>11.394</v>
      </c>
      <c r="S143" s="39">
        <v>2.4359999999999999</v>
      </c>
      <c r="T143" s="39">
        <v>4.4630000000000001</v>
      </c>
      <c r="U143" s="39">
        <v>1.532</v>
      </c>
      <c r="V143" s="39">
        <v>5.633</v>
      </c>
      <c r="W143" s="39">
        <v>2.6139999999999999</v>
      </c>
      <c r="X143" s="39">
        <v>4.1319999999999997</v>
      </c>
      <c r="Y143" s="39">
        <v>3.0910000000000002</v>
      </c>
      <c r="Z143" s="39">
        <v>5.0750000000000002</v>
      </c>
      <c r="AA143" s="39">
        <v>1.9690000000000001</v>
      </c>
      <c r="AB143" s="39">
        <v>2.9249999999999998</v>
      </c>
      <c r="AC143" s="39">
        <v>3.2440000000000002</v>
      </c>
      <c r="AD143" s="39">
        <v>2.5369999999999999</v>
      </c>
      <c r="AE143" s="39">
        <v>3.8279999999999998</v>
      </c>
      <c r="AF143" s="39">
        <v>18.654</v>
      </c>
      <c r="AG143" s="39">
        <v>2.3849999999999998</v>
      </c>
      <c r="AH143" s="39">
        <v>16.721</v>
      </c>
      <c r="AI143" s="39">
        <v>3.8620000000000001</v>
      </c>
      <c r="AJ143" s="39">
        <v>2.2639999999999998</v>
      </c>
      <c r="AK143" s="39">
        <v>3.6230000000000002</v>
      </c>
      <c r="AL143" s="39">
        <v>4.5860000000000003</v>
      </c>
      <c r="AM143" s="39">
        <v>1.488</v>
      </c>
      <c r="AN143" s="39">
        <v>1.6910000000000001</v>
      </c>
      <c r="AO143" s="39">
        <v>1.635</v>
      </c>
      <c r="AP143" s="39">
        <v>2.242</v>
      </c>
      <c r="AQ143" s="39">
        <v>2.0129999999999999</v>
      </c>
      <c r="AR143" s="39">
        <v>2.1669999999999998</v>
      </c>
      <c r="AS143" s="39">
        <v>2.2770000000000001</v>
      </c>
      <c r="AT143" s="39">
        <v>1.5349999999999999</v>
      </c>
      <c r="AU143" s="39">
        <v>15.645</v>
      </c>
      <c r="AV143" s="39">
        <v>5.8330000000000002</v>
      </c>
      <c r="AW143" s="39">
        <v>1.208</v>
      </c>
      <c r="AX143" s="39">
        <v>4.7119999999999997</v>
      </c>
      <c r="AY143" s="39">
        <v>3.7519999999999998</v>
      </c>
      <c r="AZ143" s="39">
        <v>1.724</v>
      </c>
      <c r="BA143" s="39">
        <v>2.0630000000000002</v>
      </c>
      <c r="BB143" s="39">
        <v>2.5059999999999998</v>
      </c>
      <c r="BC143" s="39">
        <v>6.28</v>
      </c>
      <c r="BD143" s="39">
        <v>3.2170000000000001</v>
      </c>
      <c r="BE143" s="39">
        <v>2.218</v>
      </c>
      <c r="BF143" s="39">
        <v>6.4749999999999996</v>
      </c>
      <c r="BG143" s="39">
        <v>1.7629999999999999</v>
      </c>
      <c r="BH143" s="39">
        <v>12.492000000000001</v>
      </c>
      <c r="BI143" s="39">
        <v>2.5680000000000001</v>
      </c>
      <c r="BJ143" s="39">
        <v>0.96699999999999997</v>
      </c>
      <c r="BK143" s="39">
        <v>5.3789999999999996</v>
      </c>
    </row>
    <row r="144" spans="1:63" x14ac:dyDescent="0.2">
      <c r="A144" s="30">
        <f t="shared" si="22"/>
        <v>2024</v>
      </c>
      <c r="D144" s="30">
        <f t="shared" si="23"/>
        <v>2</v>
      </c>
      <c r="E144" s="30">
        <f t="shared" si="14"/>
        <v>48</v>
      </c>
      <c r="F144" s="30">
        <f t="shared" si="15"/>
        <v>37</v>
      </c>
      <c r="G144" s="30">
        <f t="shared" si="16"/>
        <v>2</v>
      </c>
      <c r="H144" s="30">
        <f t="shared" si="17"/>
        <v>0</v>
      </c>
      <c r="I144" s="30">
        <f t="shared" si="18"/>
        <v>0</v>
      </c>
      <c r="J144" s="30">
        <f t="shared" si="19"/>
        <v>0</v>
      </c>
      <c r="K144" s="30">
        <f t="shared" si="20"/>
        <v>0</v>
      </c>
      <c r="L144" s="30">
        <f t="shared" si="21"/>
        <v>9</v>
      </c>
      <c r="M144" s="38">
        <v>45536</v>
      </c>
      <c r="N144" s="39">
        <v>4.28</v>
      </c>
      <c r="O144" s="39">
        <v>4.2220000000000004</v>
      </c>
      <c r="P144" s="39">
        <v>7.91</v>
      </c>
      <c r="Q144" s="39">
        <v>0.85799999999999998</v>
      </c>
      <c r="R144" s="39">
        <v>5.8470000000000004</v>
      </c>
      <c r="S144" s="39">
        <v>0.156</v>
      </c>
      <c r="T144" s="39">
        <v>0.90900000000000003</v>
      </c>
      <c r="U144" s="39">
        <v>28.673999999999999</v>
      </c>
      <c r="V144" s="39">
        <v>1.712</v>
      </c>
      <c r="W144" s="39">
        <v>3.8639999999999999</v>
      </c>
      <c r="X144" s="39">
        <v>3.0459999999999998</v>
      </c>
      <c r="Y144" s="39">
        <v>0.97899999999999998</v>
      </c>
      <c r="Z144" s="39">
        <v>0.221</v>
      </c>
      <c r="AA144" s="39">
        <v>7.5880000000000001</v>
      </c>
      <c r="AB144" s="39">
        <v>1.0920000000000001</v>
      </c>
      <c r="AC144" s="39">
        <v>2.714</v>
      </c>
      <c r="AD144" s="39">
        <v>6.1660000000000004</v>
      </c>
      <c r="AE144" s="39">
        <v>0.26</v>
      </c>
      <c r="AF144" s="39">
        <v>5.4420000000000002</v>
      </c>
      <c r="AG144" s="39">
        <v>0.20499999999999999</v>
      </c>
      <c r="AH144" s="39">
        <v>6.6379999999999999</v>
      </c>
      <c r="AI144" s="39">
        <v>0.318</v>
      </c>
      <c r="AJ144" s="39">
        <v>0.72799999999999998</v>
      </c>
      <c r="AK144" s="39">
        <v>5.1369999999999996</v>
      </c>
      <c r="AL144" s="39">
        <v>5.3129999999999997</v>
      </c>
      <c r="AM144" s="39">
        <v>0</v>
      </c>
      <c r="AN144" s="39">
        <v>4.2089999999999996</v>
      </c>
      <c r="AO144" s="39">
        <v>1.0629999999999999</v>
      </c>
      <c r="AP144" s="39">
        <v>2.3050000000000002</v>
      </c>
      <c r="AQ144" s="39">
        <v>4.0540000000000003</v>
      </c>
      <c r="AR144" s="39">
        <v>0.20699999999999999</v>
      </c>
      <c r="AS144" s="39">
        <v>5.5620000000000003</v>
      </c>
      <c r="AT144" s="39">
        <v>1.1759999999999999</v>
      </c>
      <c r="AU144" s="39">
        <v>6.5090000000000003</v>
      </c>
      <c r="AV144" s="39">
        <v>3.92</v>
      </c>
      <c r="AW144" s="39">
        <v>0.99299999999999999</v>
      </c>
      <c r="AX144" s="39">
        <v>2.76</v>
      </c>
      <c r="AY144" s="39">
        <v>5.5270000000000001</v>
      </c>
      <c r="AZ144" s="39">
        <v>1.36</v>
      </c>
      <c r="BA144" s="39">
        <v>5.0259999999999998</v>
      </c>
      <c r="BB144" s="39">
        <v>1.9710000000000001</v>
      </c>
      <c r="BC144" s="39">
        <v>3.98</v>
      </c>
      <c r="BD144" s="39">
        <v>5.7240000000000002</v>
      </c>
      <c r="BE144" s="39">
        <v>0</v>
      </c>
      <c r="BF144" s="39">
        <v>3.8639999999999999</v>
      </c>
      <c r="BG144" s="39">
        <v>3.452</v>
      </c>
      <c r="BH144" s="39">
        <v>5.3390000000000004</v>
      </c>
      <c r="BI144" s="39">
        <v>27.408999999999999</v>
      </c>
      <c r="BJ144" s="39">
        <v>4.6829999999999998</v>
      </c>
      <c r="BK144" s="39">
        <v>1.466</v>
      </c>
    </row>
    <row r="145" spans="1:63" x14ac:dyDescent="0.2">
      <c r="A145" s="30">
        <f t="shared" si="22"/>
        <v>2024</v>
      </c>
      <c r="D145" s="30">
        <f t="shared" si="23"/>
        <v>0</v>
      </c>
      <c r="E145" s="30">
        <f t="shared" si="14"/>
        <v>29</v>
      </c>
      <c r="F145" s="30">
        <f t="shared" si="15"/>
        <v>15</v>
      </c>
      <c r="G145" s="30">
        <f t="shared" si="16"/>
        <v>1</v>
      </c>
      <c r="H145" s="30">
        <f t="shared" si="17"/>
        <v>0</v>
      </c>
      <c r="I145" s="30">
        <f t="shared" si="18"/>
        <v>0</v>
      </c>
      <c r="J145" s="30">
        <f t="shared" si="19"/>
        <v>0</v>
      </c>
      <c r="K145" s="30">
        <f t="shared" si="20"/>
        <v>0</v>
      </c>
      <c r="L145" s="30">
        <f t="shared" si="21"/>
        <v>10</v>
      </c>
      <c r="M145" s="38">
        <v>45566</v>
      </c>
      <c r="N145" s="39">
        <v>5.827</v>
      </c>
      <c r="O145" s="39">
        <v>0.112</v>
      </c>
      <c r="P145" s="39">
        <v>0</v>
      </c>
      <c r="Q145" s="39">
        <v>0</v>
      </c>
      <c r="R145" s="39">
        <v>0</v>
      </c>
      <c r="S145" s="39">
        <v>0.36399999999999999</v>
      </c>
      <c r="T145" s="39">
        <v>0.48299999999999998</v>
      </c>
      <c r="U145" s="39">
        <v>13.259</v>
      </c>
      <c r="V145" s="39">
        <v>1.8959999999999999</v>
      </c>
      <c r="W145" s="39">
        <v>0</v>
      </c>
      <c r="X145" s="39">
        <v>1.379</v>
      </c>
      <c r="Y145" s="39">
        <v>0</v>
      </c>
      <c r="Z145" s="39">
        <v>0.34599999999999997</v>
      </c>
      <c r="AA145" s="39">
        <v>0</v>
      </c>
      <c r="AB145" s="39">
        <v>0.60099999999999998</v>
      </c>
      <c r="AC145" s="39">
        <v>0</v>
      </c>
      <c r="AD145" s="39">
        <v>5.056</v>
      </c>
      <c r="AE145" s="39">
        <v>0.11899999999999999</v>
      </c>
      <c r="AF145" s="39">
        <v>0</v>
      </c>
      <c r="AG145" s="39">
        <v>2.1520000000000001</v>
      </c>
      <c r="AH145" s="39">
        <v>1.677</v>
      </c>
      <c r="AI145" s="39">
        <v>0</v>
      </c>
      <c r="AJ145" s="39">
        <v>0</v>
      </c>
      <c r="AK145" s="39">
        <v>1.516</v>
      </c>
      <c r="AL145" s="39">
        <v>2.097</v>
      </c>
      <c r="AM145" s="39">
        <v>0</v>
      </c>
      <c r="AN145" s="39">
        <v>5.99</v>
      </c>
      <c r="AO145" s="39">
        <v>0.41799999999999998</v>
      </c>
      <c r="AP145" s="39">
        <v>1.7210000000000001</v>
      </c>
      <c r="AQ145" s="39">
        <v>0</v>
      </c>
      <c r="AR145" s="39">
        <v>0</v>
      </c>
      <c r="AS145" s="39">
        <v>0.215</v>
      </c>
      <c r="AT145" s="39">
        <v>0</v>
      </c>
      <c r="AU145" s="39">
        <v>0</v>
      </c>
      <c r="AV145" s="39">
        <v>0</v>
      </c>
      <c r="AW145" s="39">
        <v>0.49399999999999999</v>
      </c>
      <c r="AX145" s="39">
        <v>3.198</v>
      </c>
      <c r="AY145" s="39">
        <v>0</v>
      </c>
      <c r="AZ145" s="39">
        <v>0</v>
      </c>
      <c r="BA145" s="39">
        <v>3.2280000000000002</v>
      </c>
      <c r="BB145" s="39">
        <v>0.88800000000000001</v>
      </c>
      <c r="BC145" s="39">
        <v>0</v>
      </c>
      <c r="BD145" s="39">
        <v>0</v>
      </c>
      <c r="BE145" s="39">
        <v>0.27100000000000002</v>
      </c>
      <c r="BF145" s="39">
        <v>6.4950000000000001</v>
      </c>
      <c r="BG145" s="39">
        <v>2.4990000000000001</v>
      </c>
      <c r="BH145" s="39">
        <v>0.35299999999999998</v>
      </c>
      <c r="BI145" s="39">
        <v>0.43</v>
      </c>
      <c r="BJ145" s="39">
        <v>0.39300000000000002</v>
      </c>
      <c r="BK145" s="39">
        <v>0</v>
      </c>
    </row>
    <row r="146" spans="1:63" x14ac:dyDescent="0.2">
      <c r="A146" s="30">
        <f t="shared" si="22"/>
        <v>2024</v>
      </c>
      <c r="D146" s="30">
        <f t="shared" si="23"/>
        <v>0</v>
      </c>
      <c r="E146" s="30">
        <f t="shared" si="14"/>
        <v>2</v>
      </c>
      <c r="F146" s="30">
        <f t="shared" si="15"/>
        <v>1</v>
      </c>
      <c r="G146" s="30">
        <f t="shared" si="16"/>
        <v>0</v>
      </c>
      <c r="H146" s="30">
        <f t="shared" si="17"/>
        <v>0</v>
      </c>
      <c r="I146" s="30">
        <f t="shared" si="18"/>
        <v>0</v>
      </c>
      <c r="J146" s="30">
        <f t="shared" si="19"/>
        <v>0</v>
      </c>
      <c r="K146" s="30">
        <f t="shared" si="20"/>
        <v>0</v>
      </c>
      <c r="L146" s="30">
        <f t="shared" si="21"/>
        <v>11</v>
      </c>
      <c r="M146" s="38">
        <v>45597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0</v>
      </c>
      <c r="AG146" s="39">
        <v>0</v>
      </c>
      <c r="AH146" s="39">
        <v>0</v>
      </c>
      <c r="AI146" s="39">
        <v>0</v>
      </c>
      <c r="AJ146" s="39">
        <v>0</v>
      </c>
      <c r="AK146" s="39">
        <v>0</v>
      </c>
      <c r="AL146" s="39">
        <v>0</v>
      </c>
      <c r="AM146" s="39">
        <v>0</v>
      </c>
      <c r="AN146" s="39">
        <v>0</v>
      </c>
      <c r="AO146" s="39">
        <v>0</v>
      </c>
      <c r="AP146" s="39">
        <v>0</v>
      </c>
      <c r="AQ146" s="39">
        <v>0</v>
      </c>
      <c r="AR146" s="39">
        <v>0.622</v>
      </c>
      <c r="AS146" s="39">
        <v>0</v>
      </c>
      <c r="AT146" s="39">
        <v>0</v>
      </c>
      <c r="AU146" s="39">
        <v>0</v>
      </c>
      <c r="AV146" s="39">
        <v>0</v>
      </c>
      <c r="AW146" s="39">
        <v>0</v>
      </c>
      <c r="AX146" s="39">
        <v>0</v>
      </c>
      <c r="AY146" s="39">
        <v>0</v>
      </c>
      <c r="AZ146" s="39">
        <v>0</v>
      </c>
      <c r="BA146" s="39">
        <v>0</v>
      </c>
      <c r="BB146" s="39">
        <v>1.0780000000000001</v>
      </c>
      <c r="BC146" s="39">
        <v>0</v>
      </c>
      <c r="BD146" s="39">
        <v>0</v>
      </c>
      <c r="BE146" s="39">
        <v>0</v>
      </c>
      <c r="BF146" s="39">
        <v>0</v>
      </c>
      <c r="BG146" s="39">
        <v>0</v>
      </c>
      <c r="BH146" s="39">
        <v>0</v>
      </c>
      <c r="BI146" s="39">
        <v>0</v>
      </c>
      <c r="BJ146" s="39">
        <v>0</v>
      </c>
      <c r="BK146" s="39">
        <v>0</v>
      </c>
    </row>
    <row r="147" spans="1:63" x14ac:dyDescent="0.2">
      <c r="A147" s="30">
        <f t="shared" si="22"/>
        <v>2024</v>
      </c>
      <c r="D147" s="30">
        <f t="shared" si="23"/>
        <v>0</v>
      </c>
      <c r="E147" s="30">
        <f t="shared" si="14"/>
        <v>6</v>
      </c>
      <c r="F147" s="30">
        <f t="shared" si="15"/>
        <v>0</v>
      </c>
      <c r="G147" s="30">
        <f t="shared" si="16"/>
        <v>0</v>
      </c>
      <c r="H147" s="30">
        <f t="shared" si="17"/>
        <v>0</v>
      </c>
      <c r="I147" s="30">
        <f t="shared" si="18"/>
        <v>0</v>
      </c>
      <c r="J147" s="30">
        <f t="shared" si="19"/>
        <v>0</v>
      </c>
      <c r="K147" s="30">
        <f t="shared" si="20"/>
        <v>0</v>
      </c>
      <c r="L147" s="30">
        <f t="shared" si="21"/>
        <v>12</v>
      </c>
      <c r="M147" s="38">
        <v>45627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39">
        <v>0</v>
      </c>
      <c r="AG147" s="39">
        <v>0</v>
      </c>
      <c r="AH147" s="39">
        <v>0</v>
      </c>
      <c r="AI147" s="39">
        <v>0</v>
      </c>
      <c r="AJ147" s="39">
        <v>0</v>
      </c>
      <c r="AK147" s="39">
        <v>8.0000000000000002E-3</v>
      </c>
      <c r="AL147" s="39">
        <v>0</v>
      </c>
      <c r="AM147" s="39">
        <v>0</v>
      </c>
      <c r="AN147" s="39">
        <v>0</v>
      </c>
      <c r="AO147" s="39">
        <v>0</v>
      </c>
      <c r="AP147" s="39">
        <v>0</v>
      </c>
      <c r="AQ147" s="39">
        <v>0</v>
      </c>
      <c r="AR147" s="39">
        <v>0</v>
      </c>
      <c r="AS147" s="39">
        <v>0</v>
      </c>
      <c r="AT147" s="39">
        <v>0</v>
      </c>
      <c r="AU147" s="39">
        <v>0.315</v>
      </c>
      <c r="AV147" s="39">
        <v>0</v>
      </c>
      <c r="AW147" s="39">
        <v>0</v>
      </c>
      <c r="AX147" s="39">
        <v>0</v>
      </c>
      <c r="AY147" s="39">
        <v>0</v>
      </c>
      <c r="AZ147" s="39">
        <v>0</v>
      </c>
      <c r="BA147" s="39">
        <v>0</v>
      </c>
      <c r="BB147" s="39">
        <v>0</v>
      </c>
      <c r="BC147" s="39">
        <v>0.40600000000000003</v>
      </c>
      <c r="BD147" s="39">
        <v>0</v>
      </c>
      <c r="BE147" s="39">
        <v>0</v>
      </c>
      <c r="BF147" s="39">
        <v>0</v>
      </c>
      <c r="BG147" s="39">
        <v>0.53300000000000003</v>
      </c>
      <c r="BH147" s="39">
        <v>1.4999999999999999E-2</v>
      </c>
      <c r="BI147" s="39">
        <v>0</v>
      </c>
      <c r="BJ147" s="39">
        <v>0</v>
      </c>
      <c r="BK147" s="39">
        <v>0.16700000000000001</v>
      </c>
    </row>
    <row r="148" spans="1:63" x14ac:dyDescent="0.2">
      <c r="A148" s="30">
        <f t="shared" si="22"/>
        <v>2025</v>
      </c>
      <c r="D148" s="30">
        <f t="shared" si="23"/>
        <v>0</v>
      </c>
      <c r="E148" s="30">
        <f t="shared" si="14"/>
        <v>8</v>
      </c>
      <c r="F148" s="30">
        <f t="shared" si="15"/>
        <v>6</v>
      </c>
      <c r="G148" s="30">
        <f t="shared" si="16"/>
        <v>0</v>
      </c>
      <c r="H148" s="30">
        <f t="shared" si="17"/>
        <v>0</v>
      </c>
      <c r="I148" s="30">
        <f t="shared" si="18"/>
        <v>0</v>
      </c>
      <c r="J148" s="30">
        <f t="shared" si="19"/>
        <v>0</v>
      </c>
      <c r="K148" s="30">
        <f t="shared" si="20"/>
        <v>0</v>
      </c>
      <c r="L148" s="30">
        <f t="shared" si="21"/>
        <v>1</v>
      </c>
      <c r="M148" s="38">
        <v>45658</v>
      </c>
      <c r="N148" s="39">
        <v>0</v>
      </c>
      <c r="O148" s="39">
        <v>0</v>
      </c>
      <c r="P148" s="39">
        <v>2.597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0.56699999999999995</v>
      </c>
      <c r="AE148" s="39">
        <v>0</v>
      </c>
      <c r="AF148" s="39">
        <v>6.1059999999999999</v>
      </c>
      <c r="AG148" s="39">
        <v>0</v>
      </c>
      <c r="AH148" s="39">
        <v>1.61</v>
      </c>
      <c r="AI148" s="39">
        <v>0</v>
      </c>
      <c r="AJ148" s="39">
        <v>0</v>
      </c>
      <c r="AK148" s="39">
        <v>0</v>
      </c>
      <c r="AL148" s="39">
        <v>2.7839999999999998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2.9569999999999999</v>
      </c>
      <c r="BB148" s="39">
        <v>0.42199999999999999</v>
      </c>
      <c r="BC148" s="39">
        <v>0</v>
      </c>
      <c r="BD148" s="39">
        <v>1.6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</row>
    <row r="149" spans="1:63" x14ac:dyDescent="0.2">
      <c r="A149" s="30">
        <f t="shared" si="22"/>
        <v>2025</v>
      </c>
      <c r="D149" s="30">
        <f t="shared" si="23"/>
        <v>0</v>
      </c>
      <c r="E149" s="30">
        <f t="shared" si="14"/>
        <v>1</v>
      </c>
      <c r="F149" s="30">
        <f t="shared" si="15"/>
        <v>0</v>
      </c>
      <c r="G149" s="30">
        <f t="shared" si="16"/>
        <v>0</v>
      </c>
      <c r="H149" s="30">
        <f t="shared" si="17"/>
        <v>0</v>
      </c>
      <c r="I149" s="30">
        <f t="shared" si="18"/>
        <v>0</v>
      </c>
      <c r="J149" s="30">
        <f t="shared" si="19"/>
        <v>0</v>
      </c>
      <c r="K149" s="30">
        <f t="shared" si="20"/>
        <v>0</v>
      </c>
      <c r="L149" s="30">
        <f t="shared" si="21"/>
        <v>2</v>
      </c>
      <c r="M149" s="38">
        <v>45689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v>0</v>
      </c>
      <c r="AE149" s="39">
        <v>0</v>
      </c>
      <c r="AF149" s="39">
        <v>0</v>
      </c>
      <c r="AG149" s="39">
        <v>0</v>
      </c>
      <c r="AH149" s="39">
        <v>0</v>
      </c>
      <c r="AI149" s="39">
        <v>5.8000000000000003E-2</v>
      </c>
      <c r="AJ149" s="39">
        <v>0</v>
      </c>
      <c r="AK149" s="39">
        <v>0</v>
      </c>
      <c r="AL149" s="39">
        <v>0</v>
      </c>
      <c r="AM149" s="39">
        <v>0</v>
      </c>
      <c r="AN149" s="39">
        <v>0</v>
      </c>
      <c r="AO149" s="39">
        <v>0</v>
      </c>
      <c r="AP149" s="39">
        <v>0</v>
      </c>
      <c r="AQ149" s="39">
        <v>0</v>
      </c>
      <c r="AR149" s="39">
        <v>0</v>
      </c>
      <c r="AS149" s="39">
        <v>0</v>
      </c>
      <c r="AT149" s="39">
        <v>0</v>
      </c>
      <c r="AU149" s="39">
        <v>0</v>
      </c>
      <c r="AV149" s="39">
        <v>0</v>
      </c>
      <c r="AW149" s="39">
        <v>0</v>
      </c>
      <c r="AX149" s="39">
        <v>0</v>
      </c>
      <c r="AY149" s="39">
        <v>0</v>
      </c>
      <c r="AZ149" s="39">
        <v>0</v>
      </c>
      <c r="BA149" s="39">
        <v>0</v>
      </c>
      <c r="BB149" s="39">
        <v>0</v>
      </c>
      <c r="BC149" s="39">
        <v>0</v>
      </c>
      <c r="BD149" s="39">
        <v>0</v>
      </c>
      <c r="BE149" s="39">
        <v>0</v>
      </c>
      <c r="BF149" s="39">
        <v>0</v>
      </c>
      <c r="BG149" s="39">
        <v>0</v>
      </c>
      <c r="BH149" s="39">
        <v>0</v>
      </c>
      <c r="BI149" s="39">
        <v>0</v>
      </c>
      <c r="BJ149" s="39">
        <v>0</v>
      </c>
      <c r="BK149" s="39">
        <v>0</v>
      </c>
    </row>
    <row r="150" spans="1:63" x14ac:dyDescent="0.2">
      <c r="A150" s="30">
        <f t="shared" si="22"/>
        <v>2025</v>
      </c>
      <c r="D150" s="30">
        <f t="shared" si="23"/>
        <v>0</v>
      </c>
      <c r="E150" s="30">
        <f t="shared" si="14"/>
        <v>8</v>
      </c>
      <c r="F150" s="30">
        <f t="shared" si="15"/>
        <v>8</v>
      </c>
      <c r="G150" s="30">
        <f t="shared" si="16"/>
        <v>0</v>
      </c>
      <c r="H150" s="30">
        <f t="shared" si="17"/>
        <v>0</v>
      </c>
      <c r="I150" s="30">
        <f t="shared" si="18"/>
        <v>0</v>
      </c>
      <c r="J150" s="30">
        <f t="shared" si="19"/>
        <v>0</v>
      </c>
      <c r="K150" s="30">
        <f t="shared" si="20"/>
        <v>0</v>
      </c>
      <c r="L150" s="30">
        <f t="shared" si="21"/>
        <v>3</v>
      </c>
      <c r="M150" s="38">
        <v>45717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2.827</v>
      </c>
      <c r="T150" s="39">
        <v>0</v>
      </c>
      <c r="U150" s="39">
        <v>4.1020000000000003</v>
      </c>
      <c r="V150" s="39">
        <v>0</v>
      </c>
      <c r="W150" s="39">
        <v>0</v>
      </c>
      <c r="X150" s="39">
        <v>0</v>
      </c>
      <c r="Y150" s="39">
        <v>0</v>
      </c>
      <c r="Z150" s="39">
        <v>2.8370000000000002</v>
      </c>
      <c r="AA150" s="39">
        <v>0</v>
      </c>
      <c r="AB150" s="39">
        <v>0</v>
      </c>
      <c r="AC150" s="39">
        <v>0</v>
      </c>
      <c r="AD150" s="39">
        <v>0</v>
      </c>
      <c r="AE150" s="39">
        <v>0</v>
      </c>
      <c r="AF150" s="39">
        <v>0</v>
      </c>
      <c r="AG150" s="39">
        <v>0</v>
      </c>
      <c r="AH150" s="39">
        <v>0</v>
      </c>
      <c r="AI150" s="39">
        <v>0</v>
      </c>
      <c r="AJ150" s="39">
        <v>0</v>
      </c>
      <c r="AK150" s="39">
        <v>5.1989999999999998</v>
      </c>
      <c r="AL150" s="39">
        <v>1.49</v>
      </c>
      <c r="AM150" s="39">
        <v>0</v>
      </c>
      <c r="AN150" s="39">
        <v>0</v>
      </c>
      <c r="AO150" s="39">
        <v>0</v>
      </c>
      <c r="AP150" s="39">
        <v>0</v>
      </c>
      <c r="AQ150" s="39">
        <v>0</v>
      </c>
      <c r="AR150" s="39">
        <v>0</v>
      </c>
      <c r="AS150" s="39">
        <v>0</v>
      </c>
      <c r="AT150" s="39">
        <v>0</v>
      </c>
      <c r="AU150" s="39">
        <v>0</v>
      </c>
      <c r="AV150" s="39">
        <v>0</v>
      </c>
      <c r="AW150" s="39">
        <v>0</v>
      </c>
      <c r="AX150" s="39">
        <v>0</v>
      </c>
      <c r="AY150" s="39">
        <v>1.43</v>
      </c>
      <c r="AZ150" s="39">
        <v>0</v>
      </c>
      <c r="BA150" s="39">
        <v>0</v>
      </c>
      <c r="BB150" s="39">
        <v>1.627</v>
      </c>
      <c r="BC150" s="39">
        <v>0</v>
      </c>
      <c r="BD150" s="39">
        <v>5.39</v>
      </c>
      <c r="BE150" s="39">
        <v>0</v>
      </c>
      <c r="BF150" s="39">
        <v>0</v>
      </c>
      <c r="BG150" s="39">
        <v>0</v>
      </c>
      <c r="BH150" s="39">
        <v>0</v>
      </c>
      <c r="BI150" s="39">
        <v>0</v>
      </c>
      <c r="BJ150" s="39">
        <v>0</v>
      </c>
      <c r="BK150" s="39">
        <v>0</v>
      </c>
    </row>
    <row r="151" spans="1:63" x14ac:dyDescent="0.2">
      <c r="A151" s="30">
        <f t="shared" si="22"/>
        <v>2025</v>
      </c>
      <c r="D151" s="30">
        <f t="shared" si="23"/>
        <v>0</v>
      </c>
      <c r="E151" s="30">
        <f t="shared" si="14"/>
        <v>0</v>
      </c>
      <c r="F151" s="30">
        <f t="shared" si="15"/>
        <v>0</v>
      </c>
      <c r="G151" s="30">
        <f t="shared" si="16"/>
        <v>0</v>
      </c>
      <c r="H151" s="30">
        <f t="shared" si="17"/>
        <v>0</v>
      </c>
      <c r="I151" s="30">
        <f t="shared" si="18"/>
        <v>0</v>
      </c>
      <c r="J151" s="30">
        <f t="shared" si="19"/>
        <v>0</v>
      </c>
      <c r="K151" s="30">
        <f t="shared" si="20"/>
        <v>0</v>
      </c>
      <c r="L151" s="30">
        <f t="shared" si="21"/>
        <v>4</v>
      </c>
      <c r="M151" s="38">
        <v>45748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  <c r="BB151" s="39">
        <v>0</v>
      </c>
      <c r="BC151" s="39">
        <v>0</v>
      </c>
      <c r="BD151" s="39">
        <v>0</v>
      </c>
      <c r="BE151" s="39">
        <v>0</v>
      </c>
      <c r="BF151" s="39">
        <v>0</v>
      </c>
      <c r="BG151" s="39">
        <v>0</v>
      </c>
      <c r="BH151" s="39">
        <v>0</v>
      </c>
      <c r="BI151" s="39">
        <v>0</v>
      </c>
      <c r="BJ151" s="39">
        <v>0</v>
      </c>
      <c r="BK151" s="39">
        <v>0</v>
      </c>
    </row>
    <row r="152" spans="1:63" x14ac:dyDescent="0.2">
      <c r="A152" s="30">
        <f t="shared" si="22"/>
        <v>2025</v>
      </c>
      <c r="D152" s="30">
        <f t="shared" si="23"/>
        <v>0</v>
      </c>
      <c r="E152" s="30">
        <f t="shared" si="14"/>
        <v>1</v>
      </c>
      <c r="F152" s="30">
        <f t="shared" si="15"/>
        <v>0</v>
      </c>
      <c r="G152" s="30">
        <f t="shared" si="16"/>
        <v>0</v>
      </c>
      <c r="H152" s="30">
        <f t="shared" si="17"/>
        <v>0</v>
      </c>
      <c r="I152" s="30">
        <f t="shared" si="18"/>
        <v>0</v>
      </c>
      <c r="J152" s="30">
        <f t="shared" si="19"/>
        <v>0</v>
      </c>
      <c r="K152" s="30">
        <f t="shared" si="20"/>
        <v>0</v>
      </c>
      <c r="L152" s="30">
        <f t="shared" si="21"/>
        <v>5</v>
      </c>
      <c r="M152" s="38">
        <v>45778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0.03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</row>
    <row r="153" spans="1:63" x14ac:dyDescent="0.2">
      <c r="A153" s="30">
        <f t="shared" si="22"/>
        <v>2025</v>
      </c>
      <c r="D153" s="30">
        <f t="shared" si="23"/>
        <v>0</v>
      </c>
      <c r="E153" s="30">
        <f t="shared" si="14"/>
        <v>25</v>
      </c>
      <c r="F153" s="30">
        <f t="shared" si="15"/>
        <v>4</v>
      </c>
      <c r="G153" s="30">
        <f t="shared" si="16"/>
        <v>0</v>
      </c>
      <c r="H153" s="30">
        <f t="shared" si="17"/>
        <v>0</v>
      </c>
      <c r="I153" s="30">
        <f t="shared" si="18"/>
        <v>0</v>
      </c>
      <c r="J153" s="30">
        <f t="shared" si="19"/>
        <v>0</v>
      </c>
      <c r="K153" s="30">
        <f t="shared" si="20"/>
        <v>0</v>
      </c>
      <c r="L153" s="30">
        <f t="shared" si="21"/>
        <v>6</v>
      </c>
      <c r="M153" s="38">
        <v>45809</v>
      </c>
      <c r="N153" s="39">
        <v>0</v>
      </c>
      <c r="O153" s="39">
        <v>1.4279999999999999</v>
      </c>
      <c r="P153" s="39">
        <v>0</v>
      </c>
      <c r="Q153" s="39">
        <v>0.51800000000000002</v>
      </c>
      <c r="R153" s="39">
        <v>0</v>
      </c>
      <c r="S153" s="39">
        <v>0</v>
      </c>
      <c r="T153" s="39">
        <v>0.93400000000000005</v>
      </c>
      <c r="U153" s="39">
        <v>0</v>
      </c>
      <c r="V153" s="39">
        <v>0</v>
      </c>
      <c r="W153" s="39">
        <v>0</v>
      </c>
      <c r="X153" s="39">
        <v>1.746</v>
      </c>
      <c r="Y153" s="39">
        <v>0.20499999999999999</v>
      </c>
      <c r="Z153" s="39">
        <v>0</v>
      </c>
      <c r="AA153" s="39">
        <v>0.192</v>
      </c>
      <c r="AB153" s="39">
        <v>0.19</v>
      </c>
      <c r="AC153" s="39">
        <v>0.42399999999999999</v>
      </c>
      <c r="AD153" s="39">
        <v>0.433</v>
      </c>
      <c r="AE153" s="39">
        <v>0.14000000000000001</v>
      </c>
      <c r="AF153" s="39">
        <v>0</v>
      </c>
      <c r="AG153" s="39">
        <v>0</v>
      </c>
      <c r="AH153" s="39">
        <v>0</v>
      </c>
      <c r="AI153" s="39">
        <v>0.17799999999999999</v>
      </c>
      <c r="AJ153" s="39">
        <v>0.38500000000000001</v>
      </c>
      <c r="AK153" s="39">
        <v>0</v>
      </c>
      <c r="AL153" s="39">
        <v>0</v>
      </c>
      <c r="AM153" s="39">
        <v>2.4660000000000002</v>
      </c>
      <c r="AN153" s="39">
        <v>0.36299999999999999</v>
      </c>
      <c r="AO153" s="39">
        <v>0</v>
      </c>
      <c r="AP153" s="39">
        <v>0.35799999999999998</v>
      </c>
      <c r="AQ153" s="39">
        <v>0</v>
      </c>
      <c r="AR153" s="39">
        <v>0</v>
      </c>
      <c r="AS153" s="39">
        <v>0</v>
      </c>
      <c r="AT153" s="39">
        <v>0</v>
      </c>
      <c r="AU153" s="39">
        <v>2.7290000000000001</v>
      </c>
      <c r="AV153" s="39">
        <v>0</v>
      </c>
      <c r="AW153" s="39">
        <v>0.46</v>
      </c>
      <c r="AX153" s="39">
        <v>0</v>
      </c>
      <c r="AY153" s="39">
        <v>0.44</v>
      </c>
      <c r="AZ153" s="39">
        <v>0.59</v>
      </c>
      <c r="BA153" s="39">
        <v>0</v>
      </c>
      <c r="BB153" s="39">
        <v>0.68200000000000005</v>
      </c>
      <c r="BC153" s="39">
        <v>0.373</v>
      </c>
      <c r="BD153" s="39">
        <v>0.14899999999999999</v>
      </c>
      <c r="BE153" s="39">
        <v>0</v>
      </c>
      <c r="BF153" s="39">
        <v>0.30499999999999999</v>
      </c>
      <c r="BG153" s="39">
        <v>0</v>
      </c>
      <c r="BH153" s="39">
        <v>0</v>
      </c>
      <c r="BI153" s="39">
        <v>0.23</v>
      </c>
      <c r="BJ153" s="39">
        <v>0</v>
      </c>
      <c r="BK153" s="39">
        <v>0.58499999999999996</v>
      </c>
    </row>
    <row r="154" spans="1:63" x14ac:dyDescent="0.2">
      <c r="A154" s="30">
        <f t="shared" si="22"/>
        <v>2025</v>
      </c>
      <c r="D154" s="30">
        <f t="shared" si="23"/>
        <v>6</v>
      </c>
      <c r="E154" s="30">
        <f t="shared" si="14"/>
        <v>50</v>
      </c>
      <c r="F154" s="30">
        <f t="shared" si="15"/>
        <v>50</v>
      </c>
      <c r="G154" s="30">
        <f t="shared" si="16"/>
        <v>17</v>
      </c>
      <c r="H154" s="30">
        <f t="shared" si="17"/>
        <v>2</v>
      </c>
      <c r="I154" s="30">
        <f t="shared" si="18"/>
        <v>1</v>
      </c>
      <c r="J154" s="30">
        <f t="shared" si="19"/>
        <v>0</v>
      </c>
      <c r="K154" s="30">
        <f t="shared" si="20"/>
        <v>0</v>
      </c>
      <c r="L154" s="30">
        <f t="shared" si="21"/>
        <v>7</v>
      </c>
      <c r="M154" s="38">
        <v>45839</v>
      </c>
      <c r="N154" s="39">
        <v>6.5030000000000001</v>
      </c>
      <c r="O154" s="39">
        <v>20.050999999999998</v>
      </c>
      <c r="P154" s="39">
        <v>4.2290000000000001</v>
      </c>
      <c r="Q154" s="39">
        <v>6.7569999999999997</v>
      </c>
      <c r="R154" s="39">
        <v>6.3319999999999999</v>
      </c>
      <c r="S154" s="39">
        <v>21.053000000000001</v>
      </c>
      <c r="T154" s="39">
        <v>4.5970000000000004</v>
      </c>
      <c r="U154" s="39">
        <v>9.8770000000000007</v>
      </c>
      <c r="V154" s="39">
        <v>4.9160000000000004</v>
      </c>
      <c r="W154" s="39">
        <v>23.105</v>
      </c>
      <c r="X154" s="39">
        <v>12.289</v>
      </c>
      <c r="Y154" s="39">
        <v>3.4649999999999999</v>
      </c>
      <c r="Z154" s="39">
        <v>11.141999999999999</v>
      </c>
      <c r="AA154" s="39">
        <v>4.6749999999999998</v>
      </c>
      <c r="AB154" s="39">
        <v>27.797999999999998</v>
      </c>
      <c r="AC154" s="39">
        <v>7.6150000000000002</v>
      </c>
      <c r="AD154" s="39">
        <v>13.657</v>
      </c>
      <c r="AE154" s="39">
        <v>42.811999999999998</v>
      </c>
      <c r="AF154" s="39">
        <v>5.6219999999999999</v>
      </c>
      <c r="AG154" s="39">
        <v>7.1059999999999999</v>
      </c>
      <c r="AH154" s="39">
        <v>7.0609999999999999</v>
      </c>
      <c r="AI154" s="39">
        <v>6.6920000000000002</v>
      </c>
      <c r="AJ154" s="39">
        <v>9.68</v>
      </c>
      <c r="AK154" s="39">
        <v>5.7679999999999998</v>
      </c>
      <c r="AL154" s="39">
        <v>3.1040000000000001</v>
      </c>
      <c r="AM154" s="39">
        <v>21.172000000000001</v>
      </c>
      <c r="AN154" s="39">
        <v>7.5060000000000002</v>
      </c>
      <c r="AO154" s="39">
        <v>7.5839999999999996</v>
      </c>
      <c r="AP154" s="39">
        <v>7.6790000000000003</v>
      </c>
      <c r="AQ154" s="39">
        <v>4.5220000000000002</v>
      </c>
      <c r="AR154" s="39">
        <v>10.493</v>
      </c>
      <c r="AS154" s="39">
        <v>8.6950000000000003</v>
      </c>
      <c r="AT154" s="39">
        <v>3.37</v>
      </c>
      <c r="AU154" s="39">
        <v>131.69999999999999</v>
      </c>
      <c r="AV154" s="39">
        <v>5.4290000000000003</v>
      </c>
      <c r="AW154" s="39">
        <v>4.734</v>
      </c>
      <c r="AX154" s="39">
        <v>9.3109999999999999</v>
      </c>
      <c r="AY154" s="39">
        <v>7.9</v>
      </c>
      <c r="AZ154" s="39">
        <v>89.472999999999999</v>
      </c>
      <c r="BA154" s="39">
        <v>8.9920000000000009</v>
      </c>
      <c r="BB154" s="39">
        <v>7.298</v>
      </c>
      <c r="BC154" s="39">
        <v>12.031000000000001</v>
      </c>
      <c r="BD154" s="39">
        <v>11.898</v>
      </c>
      <c r="BE154" s="39">
        <v>4.093</v>
      </c>
      <c r="BF154" s="39">
        <v>7.3410000000000002</v>
      </c>
      <c r="BG154" s="39">
        <v>31.452000000000002</v>
      </c>
      <c r="BH154" s="39">
        <v>38.287999999999997</v>
      </c>
      <c r="BI154" s="39">
        <v>15.566000000000001</v>
      </c>
      <c r="BJ154" s="39">
        <v>7.3289999999999997</v>
      </c>
      <c r="BK154" s="39">
        <v>7.5650000000000004</v>
      </c>
    </row>
    <row r="155" spans="1:63" x14ac:dyDescent="0.2">
      <c r="A155" s="30">
        <f t="shared" si="22"/>
        <v>2025</v>
      </c>
      <c r="D155" s="30">
        <f t="shared" si="23"/>
        <v>1</v>
      </c>
      <c r="E155" s="30">
        <f t="shared" si="14"/>
        <v>50</v>
      </c>
      <c r="F155" s="30">
        <f t="shared" si="15"/>
        <v>43</v>
      </c>
      <c r="G155" s="30">
        <f t="shared" si="16"/>
        <v>10</v>
      </c>
      <c r="H155" s="30">
        <f t="shared" si="17"/>
        <v>0</v>
      </c>
      <c r="I155" s="30">
        <f t="shared" si="18"/>
        <v>0</v>
      </c>
      <c r="J155" s="30">
        <f t="shared" si="19"/>
        <v>0</v>
      </c>
      <c r="K155" s="30">
        <f t="shared" si="20"/>
        <v>0</v>
      </c>
      <c r="L155" s="30">
        <f t="shared" si="21"/>
        <v>8</v>
      </c>
      <c r="M155" s="38">
        <v>45870</v>
      </c>
      <c r="N155" s="39">
        <v>0.85399999999999998</v>
      </c>
      <c r="O155" s="39">
        <v>5.09</v>
      </c>
      <c r="P155" s="39">
        <v>15.61</v>
      </c>
      <c r="Q155" s="39">
        <v>3.2730000000000001</v>
      </c>
      <c r="R155" s="39">
        <v>1.8919999999999999</v>
      </c>
      <c r="S155" s="39">
        <v>2.3940000000000001</v>
      </c>
      <c r="T155" s="39">
        <v>5.7</v>
      </c>
      <c r="U155" s="39">
        <v>1.1679999999999999</v>
      </c>
      <c r="V155" s="39">
        <v>11.946999999999999</v>
      </c>
      <c r="W155" s="39">
        <v>0.38900000000000001</v>
      </c>
      <c r="X155" s="39">
        <v>1.08</v>
      </c>
      <c r="Y155" s="39">
        <v>4.298</v>
      </c>
      <c r="Z155" s="39">
        <v>4.6980000000000004</v>
      </c>
      <c r="AA155" s="39">
        <v>0.99199999999999999</v>
      </c>
      <c r="AB155" s="39">
        <v>3.67</v>
      </c>
      <c r="AC155" s="39">
        <v>3.6150000000000002</v>
      </c>
      <c r="AD155" s="39">
        <v>3.2559999999999998</v>
      </c>
      <c r="AE155" s="39">
        <v>2.8079999999999998</v>
      </c>
      <c r="AF155" s="39">
        <v>0.64700000000000002</v>
      </c>
      <c r="AG155" s="39">
        <v>3.6040000000000001</v>
      </c>
      <c r="AH155" s="39">
        <v>22.603999999999999</v>
      </c>
      <c r="AI155" s="39">
        <v>0.19900000000000001</v>
      </c>
      <c r="AJ155" s="39">
        <v>19.286000000000001</v>
      </c>
      <c r="AK155" s="39">
        <v>2.4980000000000002</v>
      </c>
      <c r="AL155" s="39">
        <v>4.9560000000000004</v>
      </c>
      <c r="AM155" s="39">
        <v>1.601</v>
      </c>
      <c r="AN155" s="39">
        <v>2.403</v>
      </c>
      <c r="AO155" s="39">
        <v>2.3479999999999999</v>
      </c>
      <c r="AP155" s="39">
        <v>4.4630000000000001</v>
      </c>
      <c r="AQ155" s="39">
        <v>2.4169999999999998</v>
      </c>
      <c r="AR155" s="39">
        <v>3.0840000000000001</v>
      </c>
      <c r="AS155" s="39">
        <v>22.396000000000001</v>
      </c>
      <c r="AT155" s="39">
        <v>3.8340000000000001</v>
      </c>
      <c r="AU155" s="39">
        <v>19.776</v>
      </c>
      <c r="AV155" s="39">
        <v>6.0999999999999999E-2</v>
      </c>
      <c r="AW155" s="39">
        <v>18.989999999999998</v>
      </c>
      <c r="AX155" s="39">
        <v>13.092000000000001</v>
      </c>
      <c r="AY155" s="39">
        <v>3.0419999999999998</v>
      </c>
      <c r="AZ155" s="39">
        <v>4.68</v>
      </c>
      <c r="BA155" s="39">
        <v>33.020000000000003</v>
      </c>
      <c r="BB155" s="39">
        <v>2.875</v>
      </c>
      <c r="BC155" s="39">
        <v>1.8129999999999999</v>
      </c>
      <c r="BD155" s="39">
        <v>15.507999999999999</v>
      </c>
      <c r="BE155" s="39">
        <v>3.7570000000000001</v>
      </c>
      <c r="BF155" s="39">
        <v>3.1890000000000001</v>
      </c>
      <c r="BG155" s="39">
        <v>0.21099999999999999</v>
      </c>
      <c r="BH155" s="39">
        <v>9.1489999999999991</v>
      </c>
      <c r="BI155" s="39">
        <v>7.0990000000000002</v>
      </c>
      <c r="BJ155" s="39">
        <v>5.9029999999999996</v>
      </c>
      <c r="BK155" s="39">
        <v>1.873</v>
      </c>
    </row>
    <row r="156" spans="1:63" x14ac:dyDescent="0.2">
      <c r="A156" s="30">
        <f t="shared" si="22"/>
        <v>2025</v>
      </c>
      <c r="D156" s="30">
        <f t="shared" si="23"/>
        <v>2</v>
      </c>
      <c r="E156" s="30">
        <f t="shared" ref="E156:E219" si="24">COUNTIF($N156:$BK156,"&gt;0")</f>
        <v>50</v>
      </c>
      <c r="F156" s="30">
        <f t="shared" ref="F156:F219" si="25">COUNTIF($N156:$BK156,"&gt;1")</f>
        <v>46</v>
      </c>
      <c r="G156" s="30">
        <f t="shared" ref="G156:G219" si="26">COUNTIF($N156:$BK156,"&gt;10")</f>
        <v>7</v>
      </c>
      <c r="H156" s="30">
        <f t="shared" ref="H156:H219" si="27">COUNTIF($N156:$BK156,"&gt;50")</f>
        <v>0</v>
      </c>
      <c r="I156" s="30">
        <f t="shared" ref="I156:I219" si="28">COUNTIF($N156:$BK156,"&gt;100")</f>
        <v>0</v>
      </c>
      <c r="J156" s="30">
        <f t="shared" ref="J156:J219" si="29">COUNTIF($N156:$BK156,"&gt;500")</f>
        <v>0</v>
      </c>
      <c r="K156" s="30">
        <f t="shared" ref="K156:K219" si="30">COUNTIF($N156:$BK156,"&gt;1000")</f>
        <v>0</v>
      </c>
      <c r="L156" s="30">
        <f t="shared" ref="L156:L219" si="31">MONTH(M156)</f>
        <v>9</v>
      </c>
      <c r="M156" s="38">
        <v>45901</v>
      </c>
      <c r="N156" s="39">
        <v>2.3660000000000001</v>
      </c>
      <c r="O156" s="39">
        <v>5.9809999999999999</v>
      </c>
      <c r="P156" s="39">
        <v>1.1619999999999999</v>
      </c>
      <c r="Q156" s="39">
        <v>5.4969999999999999</v>
      </c>
      <c r="R156" s="39">
        <v>10.198</v>
      </c>
      <c r="S156" s="39">
        <v>0.248</v>
      </c>
      <c r="T156" s="39">
        <v>0.224</v>
      </c>
      <c r="U156" s="39">
        <v>34.317999999999998</v>
      </c>
      <c r="V156" s="39">
        <v>1.075</v>
      </c>
      <c r="W156" s="39">
        <v>8.11</v>
      </c>
      <c r="X156" s="39">
        <v>5.0640000000000001</v>
      </c>
      <c r="Y156" s="39">
        <v>1.849</v>
      </c>
      <c r="Z156" s="39">
        <v>2.3319999999999999</v>
      </c>
      <c r="AA156" s="39">
        <v>6.9210000000000003</v>
      </c>
      <c r="AB156" s="39">
        <v>6.4770000000000003</v>
      </c>
      <c r="AC156" s="39">
        <v>3.3940000000000001</v>
      </c>
      <c r="AD156" s="39">
        <v>11.057</v>
      </c>
      <c r="AE156" s="39">
        <v>1.498</v>
      </c>
      <c r="AF156" s="39">
        <v>9.7240000000000002</v>
      </c>
      <c r="AG156" s="39">
        <v>0.32800000000000001</v>
      </c>
      <c r="AH156" s="39">
        <v>5.891</v>
      </c>
      <c r="AI156" s="39">
        <v>6.3330000000000002</v>
      </c>
      <c r="AJ156" s="39">
        <v>4.9160000000000004</v>
      </c>
      <c r="AK156" s="39">
        <v>5.68</v>
      </c>
      <c r="AL156" s="39">
        <v>1.601</v>
      </c>
      <c r="AM156" s="39">
        <v>6.1980000000000004</v>
      </c>
      <c r="AN156" s="39">
        <v>3.0049999999999999</v>
      </c>
      <c r="AO156" s="39">
        <v>10.172000000000001</v>
      </c>
      <c r="AP156" s="39">
        <v>18.998000000000001</v>
      </c>
      <c r="AQ156" s="39">
        <v>2.88</v>
      </c>
      <c r="AR156" s="39">
        <v>5.3739999999999997</v>
      </c>
      <c r="AS156" s="39">
        <v>1.8720000000000001</v>
      </c>
      <c r="AT156" s="39">
        <v>3.55</v>
      </c>
      <c r="AU156" s="39">
        <v>5.39</v>
      </c>
      <c r="AV156" s="39">
        <v>4.8170000000000002</v>
      </c>
      <c r="AW156" s="39">
        <v>7.0149999999999997</v>
      </c>
      <c r="AX156" s="39">
        <v>4.9809999999999999</v>
      </c>
      <c r="AY156" s="39">
        <v>3.355</v>
      </c>
      <c r="AZ156" s="39">
        <v>4.5369999999999999</v>
      </c>
      <c r="BA156" s="39">
        <v>5.5019999999999998</v>
      </c>
      <c r="BB156" s="39">
        <v>4.5999999999999999E-2</v>
      </c>
      <c r="BC156" s="39">
        <v>10.356</v>
      </c>
      <c r="BD156" s="39">
        <v>3.5230000000000001</v>
      </c>
      <c r="BE156" s="39">
        <v>2.9249999999999998</v>
      </c>
      <c r="BF156" s="39">
        <v>5.2439999999999998</v>
      </c>
      <c r="BG156" s="39">
        <v>2.6819999999999999</v>
      </c>
      <c r="BH156" s="39">
        <v>5.8070000000000004</v>
      </c>
      <c r="BI156" s="39">
        <v>29.047000000000001</v>
      </c>
      <c r="BJ156" s="39">
        <v>1.9850000000000001</v>
      </c>
      <c r="BK156" s="39">
        <v>4.9539999999999997</v>
      </c>
    </row>
    <row r="157" spans="1:63" x14ac:dyDescent="0.2">
      <c r="A157" s="30">
        <f t="shared" ref="A157:A220" si="32">YEAR(M157)</f>
        <v>2025</v>
      </c>
      <c r="D157" s="30">
        <f t="shared" ref="D157:D220" si="33">COUNTIF(N157:BK157,"&gt;25")</f>
        <v>0</v>
      </c>
      <c r="E157" s="30">
        <f t="shared" si="24"/>
        <v>32</v>
      </c>
      <c r="F157" s="30">
        <f t="shared" si="25"/>
        <v>11</v>
      </c>
      <c r="G157" s="30">
        <f t="shared" si="26"/>
        <v>4</v>
      </c>
      <c r="H157" s="30">
        <f t="shared" si="27"/>
        <v>0</v>
      </c>
      <c r="I157" s="30">
        <f t="shared" si="28"/>
        <v>0</v>
      </c>
      <c r="J157" s="30">
        <f t="shared" si="29"/>
        <v>0</v>
      </c>
      <c r="K157" s="30">
        <f t="shared" si="30"/>
        <v>0</v>
      </c>
      <c r="L157" s="30">
        <f t="shared" si="31"/>
        <v>10</v>
      </c>
      <c r="M157" s="38">
        <v>45931</v>
      </c>
      <c r="N157" s="39">
        <v>1.075</v>
      </c>
      <c r="O157" s="39">
        <v>0</v>
      </c>
      <c r="P157" s="39">
        <v>0</v>
      </c>
      <c r="Q157" s="39">
        <v>1.978</v>
      </c>
      <c r="R157" s="39">
        <v>0</v>
      </c>
      <c r="S157" s="39">
        <v>0.433</v>
      </c>
      <c r="T157" s="39">
        <v>0.98799999999999999</v>
      </c>
      <c r="U157" s="39">
        <v>13.999000000000001</v>
      </c>
      <c r="V157" s="39">
        <v>0.26800000000000002</v>
      </c>
      <c r="W157" s="39">
        <v>0</v>
      </c>
      <c r="X157" s="39">
        <v>0.85199999999999998</v>
      </c>
      <c r="Y157" s="39">
        <v>0.41</v>
      </c>
      <c r="Z157" s="39">
        <v>0</v>
      </c>
      <c r="AA157" s="39">
        <v>1.018</v>
      </c>
      <c r="AB157" s="39">
        <v>0.78600000000000003</v>
      </c>
      <c r="AC157" s="39">
        <v>0</v>
      </c>
      <c r="AD157" s="39">
        <v>10.586</v>
      </c>
      <c r="AE157" s="39">
        <v>0.108</v>
      </c>
      <c r="AF157" s="39">
        <v>0.56899999999999995</v>
      </c>
      <c r="AG157" s="39">
        <v>0</v>
      </c>
      <c r="AH157" s="39">
        <v>1.012</v>
      </c>
      <c r="AI157" s="39">
        <v>0</v>
      </c>
      <c r="AJ157" s="39">
        <v>0</v>
      </c>
      <c r="AK157" s="39">
        <v>0.85599999999999998</v>
      </c>
      <c r="AL157" s="39">
        <v>0.34</v>
      </c>
      <c r="AM157" s="39">
        <v>0.32900000000000001</v>
      </c>
      <c r="AN157" s="39">
        <v>13.244999999999999</v>
      </c>
      <c r="AO157" s="39">
        <v>0</v>
      </c>
      <c r="AP157" s="39">
        <v>1.103</v>
      </c>
      <c r="AQ157" s="39">
        <v>0</v>
      </c>
      <c r="AR157" s="39">
        <v>0.94599999999999995</v>
      </c>
      <c r="AS157" s="39">
        <v>0.09</v>
      </c>
      <c r="AT157" s="39">
        <v>0</v>
      </c>
      <c r="AU157" s="39">
        <v>1.798</v>
      </c>
      <c r="AV157" s="39">
        <v>0.74099999999999999</v>
      </c>
      <c r="AW157" s="39">
        <v>0</v>
      </c>
      <c r="AX157" s="39">
        <v>0</v>
      </c>
      <c r="AY157" s="39">
        <v>0.35799999999999998</v>
      </c>
      <c r="AZ157" s="39">
        <v>0</v>
      </c>
      <c r="BA157" s="39">
        <v>0.63500000000000001</v>
      </c>
      <c r="BB157" s="39">
        <v>0.151</v>
      </c>
      <c r="BC157" s="39">
        <v>0</v>
      </c>
      <c r="BD157" s="39">
        <v>0.624</v>
      </c>
      <c r="BE157" s="39">
        <v>0.36599999999999999</v>
      </c>
      <c r="BF157" s="39">
        <v>10.432</v>
      </c>
      <c r="BG157" s="39">
        <v>0</v>
      </c>
      <c r="BH157" s="39">
        <v>0</v>
      </c>
      <c r="BI157" s="39">
        <v>0.86599999999999999</v>
      </c>
      <c r="BJ157" s="39">
        <v>1.5089999999999999</v>
      </c>
      <c r="BK157" s="39">
        <v>0.14599999999999999</v>
      </c>
    </row>
    <row r="158" spans="1:63" x14ac:dyDescent="0.2">
      <c r="A158" s="30">
        <f t="shared" si="32"/>
        <v>2025</v>
      </c>
      <c r="D158" s="30">
        <f t="shared" si="33"/>
        <v>0</v>
      </c>
      <c r="E158" s="30">
        <f t="shared" si="24"/>
        <v>2</v>
      </c>
      <c r="F158" s="30">
        <f t="shared" si="25"/>
        <v>0</v>
      </c>
      <c r="G158" s="30">
        <f t="shared" si="26"/>
        <v>0</v>
      </c>
      <c r="H158" s="30">
        <f t="shared" si="27"/>
        <v>0</v>
      </c>
      <c r="I158" s="30">
        <f t="shared" si="28"/>
        <v>0</v>
      </c>
      <c r="J158" s="30">
        <f t="shared" si="29"/>
        <v>0</v>
      </c>
      <c r="K158" s="30">
        <f t="shared" si="30"/>
        <v>0</v>
      </c>
      <c r="L158" s="30">
        <f t="shared" si="31"/>
        <v>11</v>
      </c>
      <c r="M158" s="38">
        <v>45962</v>
      </c>
      <c r="N158" s="39">
        <v>0</v>
      </c>
      <c r="O158" s="39">
        <v>0.81100000000000005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39">
        <v>0</v>
      </c>
      <c r="AG158" s="39">
        <v>0</v>
      </c>
      <c r="AH158" s="39">
        <v>0</v>
      </c>
      <c r="AI158" s="39">
        <v>0</v>
      </c>
      <c r="AJ158" s="39">
        <v>0</v>
      </c>
      <c r="AK158" s="39">
        <v>0</v>
      </c>
      <c r="AL158" s="39">
        <v>0</v>
      </c>
      <c r="AM158" s="39">
        <v>0</v>
      </c>
      <c r="AN158" s="39">
        <v>0</v>
      </c>
      <c r="AO158" s="39">
        <v>0</v>
      </c>
      <c r="AP158" s="39">
        <v>0</v>
      </c>
      <c r="AQ158" s="39">
        <v>0</v>
      </c>
      <c r="AR158" s="39">
        <v>0.48599999999999999</v>
      </c>
      <c r="AS158" s="39">
        <v>0</v>
      </c>
      <c r="AT158" s="39">
        <v>0</v>
      </c>
      <c r="AU158" s="39">
        <v>0</v>
      </c>
      <c r="AV158" s="39">
        <v>0</v>
      </c>
      <c r="AW158" s="39">
        <v>0</v>
      </c>
      <c r="AX158" s="39">
        <v>0</v>
      </c>
      <c r="AY158" s="39">
        <v>0</v>
      </c>
      <c r="AZ158" s="39">
        <v>0</v>
      </c>
      <c r="BA158" s="39">
        <v>0</v>
      </c>
      <c r="BB158" s="39">
        <v>0</v>
      </c>
      <c r="BC158" s="39">
        <v>0</v>
      </c>
      <c r="BD158" s="39">
        <v>0</v>
      </c>
      <c r="BE158" s="39">
        <v>0</v>
      </c>
      <c r="BF158" s="39">
        <v>0</v>
      </c>
      <c r="BG158" s="39">
        <v>0</v>
      </c>
      <c r="BH158" s="39">
        <v>0</v>
      </c>
      <c r="BI158" s="39">
        <v>0</v>
      </c>
      <c r="BJ158" s="39">
        <v>0</v>
      </c>
      <c r="BK158" s="39">
        <v>0</v>
      </c>
    </row>
    <row r="159" spans="1:63" x14ac:dyDescent="0.2">
      <c r="A159" s="30">
        <f t="shared" si="32"/>
        <v>2025</v>
      </c>
      <c r="D159" s="30">
        <f t="shared" si="33"/>
        <v>0</v>
      </c>
      <c r="E159" s="30">
        <f t="shared" si="24"/>
        <v>12</v>
      </c>
      <c r="F159" s="30">
        <f t="shared" si="25"/>
        <v>4</v>
      </c>
      <c r="G159" s="30">
        <f t="shared" si="26"/>
        <v>1</v>
      </c>
      <c r="H159" s="30">
        <f t="shared" si="27"/>
        <v>0</v>
      </c>
      <c r="I159" s="30">
        <f t="shared" si="28"/>
        <v>0</v>
      </c>
      <c r="J159" s="30">
        <f t="shared" si="29"/>
        <v>0</v>
      </c>
      <c r="K159" s="30">
        <f t="shared" si="30"/>
        <v>0</v>
      </c>
      <c r="L159" s="30">
        <f t="shared" si="31"/>
        <v>12</v>
      </c>
      <c r="M159" s="38">
        <v>45992</v>
      </c>
      <c r="N159" s="39">
        <v>0</v>
      </c>
      <c r="O159" s="39">
        <v>0</v>
      </c>
      <c r="P159" s="39">
        <v>0.34799999999999998</v>
      </c>
      <c r="Q159" s="39">
        <v>0</v>
      </c>
      <c r="R159" s="39">
        <v>0</v>
      </c>
      <c r="S159" s="39">
        <v>0</v>
      </c>
      <c r="T159" s="39">
        <v>0</v>
      </c>
      <c r="U159" s="39">
        <v>0.49199999999999999</v>
      </c>
      <c r="V159" s="39">
        <v>0</v>
      </c>
      <c r="W159" s="39">
        <v>6.4610000000000003</v>
      </c>
      <c r="X159" s="39">
        <v>0</v>
      </c>
      <c r="Y159" s="39">
        <v>10.775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39">
        <v>0.53700000000000003</v>
      </c>
      <c r="AF159" s="39">
        <v>0</v>
      </c>
      <c r="AG159" s="39">
        <v>0</v>
      </c>
      <c r="AH159" s="39">
        <v>0</v>
      </c>
      <c r="AI159" s="39">
        <v>0.34499999999999997</v>
      </c>
      <c r="AJ159" s="39">
        <v>0</v>
      </c>
      <c r="AK159" s="39">
        <v>0</v>
      </c>
      <c r="AL159" s="39">
        <v>1.415</v>
      </c>
      <c r="AM159" s="39">
        <v>0</v>
      </c>
      <c r="AN159" s="39">
        <v>0</v>
      </c>
      <c r="AO159" s="39">
        <v>0.29599999999999999</v>
      </c>
      <c r="AP159" s="39">
        <v>0</v>
      </c>
      <c r="AQ159" s="39">
        <v>0</v>
      </c>
      <c r="AR159" s="39">
        <v>0</v>
      </c>
      <c r="AS159" s="39">
        <v>0</v>
      </c>
      <c r="AT159" s="39">
        <v>0</v>
      </c>
      <c r="AU159" s="39">
        <v>0.67600000000000005</v>
      </c>
      <c r="AV159" s="39">
        <v>0</v>
      </c>
      <c r="AW159" s="39">
        <v>0</v>
      </c>
      <c r="AX159" s="39">
        <v>0</v>
      </c>
      <c r="AY159" s="39">
        <v>0</v>
      </c>
      <c r="AZ159" s="39">
        <v>0</v>
      </c>
      <c r="BA159" s="39">
        <v>0</v>
      </c>
      <c r="BB159" s="39">
        <v>0</v>
      </c>
      <c r="BC159" s="39">
        <v>0</v>
      </c>
      <c r="BD159" s="39">
        <v>0.33</v>
      </c>
      <c r="BE159" s="39">
        <v>0</v>
      </c>
      <c r="BF159" s="39">
        <v>0</v>
      </c>
      <c r="BG159" s="39">
        <v>1.0129999999999999</v>
      </c>
      <c r="BH159" s="39">
        <v>0</v>
      </c>
      <c r="BI159" s="39">
        <v>0</v>
      </c>
      <c r="BJ159" s="39">
        <v>0</v>
      </c>
      <c r="BK159" s="39">
        <v>0.45600000000000002</v>
      </c>
    </row>
    <row r="160" spans="1:63" x14ac:dyDescent="0.2">
      <c r="A160" s="30">
        <f t="shared" si="32"/>
        <v>2026</v>
      </c>
      <c r="D160" s="30">
        <f t="shared" si="33"/>
        <v>0</v>
      </c>
      <c r="E160" s="30">
        <f t="shared" si="24"/>
        <v>4</v>
      </c>
      <c r="F160" s="30">
        <f t="shared" si="25"/>
        <v>2</v>
      </c>
      <c r="G160" s="30">
        <f t="shared" si="26"/>
        <v>1</v>
      </c>
      <c r="H160" s="30">
        <f t="shared" si="27"/>
        <v>0</v>
      </c>
      <c r="I160" s="30">
        <f t="shared" si="28"/>
        <v>0</v>
      </c>
      <c r="J160" s="30">
        <f t="shared" si="29"/>
        <v>0</v>
      </c>
      <c r="K160" s="30">
        <f t="shared" si="30"/>
        <v>0</v>
      </c>
      <c r="L160" s="30">
        <f t="shared" si="31"/>
        <v>1</v>
      </c>
      <c r="M160" s="38">
        <v>46023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1.2999999999999999E-2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13.086</v>
      </c>
      <c r="AG160" s="39">
        <v>0</v>
      </c>
      <c r="AH160" s="39">
        <v>4.4359999999999999</v>
      </c>
      <c r="AI160" s="39">
        <v>0</v>
      </c>
      <c r="AJ160" s="39">
        <v>0</v>
      </c>
      <c r="AK160" s="39">
        <v>0</v>
      </c>
      <c r="AL160" s="39">
        <v>0.57799999999999996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</row>
    <row r="161" spans="1:63" x14ac:dyDescent="0.2">
      <c r="A161" s="30">
        <f t="shared" si="32"/>
        <v>2026</v>
      </c>
      <c r="D161" s="30">
        <f t="shared" si="33"/>
        <v>0</v>
      </c>
      <c r="E161" s="30">
        <f t="shared" si="24"/>
        <v>3</v>
      </c>
      <c r="F161" s="30">
        <f t="shared" si="25"/>
        <v>2</v>
      </c>
      <c r="G161" s="30">
        <f t="shared" si="26"/>
        <v>0</v>
      </c>
      <c r="H161" s="30">
        <f t="shared" si="27"/>
        <v>0</v>
      </c>
      <c r="I161" s="30">
        <f t="shared" si="28"/>
        <v>0</v>
      </c>
      <c r="J161" s="30">
        <f t="shared" si="29"/>
        <v>0</v>
      </c>
      <c r="K161" s="30">
        <f t="shared" si="30"/>
        <v>0</v>
      </c>
      <c r="L161" s="30">
        <f t="shared" si="31"/>
        <v>2</v>
      </c>
      <c r="M161" s="38">
        <v>46054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0.14799999999999999</v>
      </c>
      <c r="V161" s="39">
        <v>0</v>
      </c>
      <c r="W161" s="39">
        <v>0</v>
      </c>
      <c r="X161" s="39">
        <v>0</v>
      </c>
      <c r="Y161" s="39">
        <v>0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39">
        <v>1.3129999999999999</v>
      </c>
      <c r="AF161" s="39">
        <v>0</v>
      </c>
      <c r="AG161" s="39">
        <v>0</v>
      </c>
      <c r="AH161" s="39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0</v>
      </c>
      <c r="AN161" s="39">
        <v>0</v>
      </c>
      <c r="AO161" s="39">
        <v>2.1760000000000002</v>
      </c>
      <c r="AP161" s="39">
        <v>0</v>
      </c>
      <c r="AQ161" s="39">
        <v>0</v>
      </c>
      <c r="AR161" s="39">
        <v>0</v>
      </c>
      <c r="AS161" s="39">
        <v>0</v>
      </c>
      <c r="AT161" s="39">
        <v>0</v>
      </c>
      <c r="AU161" s="39">
        <v>0</v>
      </c>
      <c r="AV161" s="39">
        <v>0</v>
      </c>
      <c r="AW161" s="39">
        <v>0</v>
      </c>
      <c r="AX161" s="39">
        <v>0</v>
      </c>
      <c r="AY161" s="39">
        <v>0</v>
      </c>
      <c r="AZ161" s="39">
        <v>0</v>
      </c>
      <c r="BA161" s="39">
        <v>0</v>
      </c>
      <c r="BB161" s="39">
        <v>0</v>
      </c>
      <c r="BC161" s="39">
        <v>0</v>
      </c>
      <c r="BD161" s="39">
        <v>0</v>
      </c>
      <c r="BE161" s="39">
        <v>0</v>
      </c>
      <c r="BF161" s="39">
        <v>0</v>
      </c>
      <c r="BG161" s="39">
        <v>0</v>
      </c>
      <c r="BH161" s="39">
        <v>0</v>
      </c>
      <c r="BI161" s="39">
        <v>0</v>
      </c>
      <c r="BJ161" s="39">
        <v>0</v>
      </c>
      <c r="BK161" s="39">
        <v>0</v>
      </c>
    </row>
    <row r="162" spans="1:63" x14ac:dyDescent="0.2">
      <c r="A162" s="30">
        <f t="shared" si="32"/>
        <v>2026</v>
      </c>
      <c r="D162" s="30">
        <f t="shared" si="33"/>
        <v>0</v>
      </c>
      <c r="E162" s="30">
        <f t="shared" si="24"/>
        <v>3</v>
      </c>
      <c r="F162" s="30">
        <f t="shared" si="25"/>
        <v>1</v>
      </c>
      <c r="G162" s="30">
        <f t="shared" si="26"/>
        <v>0</v>
      </c>
      <c r="H162" s="30">
        <f t="shared" si="27"/>
        <v>0</v>
      </c>
      <c r="I162" s="30">
        <f t="shared" si="28"/>
        <v>0</v>
      </c>
      <c r="J162" s="30">
        <f t="shared" si="29"/>
        <v>0</v>
      </c>
      <c r="K162" s="30">
        <f t="shared" si="30"/>
        <v>0</v>
      </c>
      <c r="L162" s="30">
        <f t="shared" si="31"/>
        <v>3</v>
      </c>
      <c r="M162" s="38">
        <v>46082</v>
      </c>
      <c r="N162" s="39">
        <v>0</v>
      </c>
      <c r="O162" s="39">
        <v>0</v>
      </c>
      <c r="P162" s="39">
        <v>0</v>
      </c>
      <c r="Q162" s="39">
        <v>0.39600000000000002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  <c r="Z162" s="39">
        <v>0</v>
      </c>
      <c r="AA162" s="39">
        <v>0</v>
      </c>
      <c r="AB162" s="39">
        <v>0</v>
      </c>
      <c r="AC162" s="39">
        <v>0</v>
      </c>
      <c r="AD162" s="39">
        <v>0</v>
      </c>
      <c r="AE162" s="39">
        <v>0</v>
      </c>
      <c r="AF162" s="39">
        <v>0</v>
      </c>
      <c r="AG162" s="39">
        <v>0</v>
      </c>
      <c r="AH162" s="39">
        <v>0</v>
      </c>
      <c r="AI162" s="39">
        <v>0</v>
      </c>
      <c r="AJ162" s="39">
        <v>0</v>
      </c>
      <c r="AK162" s="39">
        <v>0</v>
      </c>
      <c r="AL162" s="39">
        <v>0</v>
      </c>
      <c r="AM162" s="39">
        <v>0</v>
      </c>
      <c r="AN162" s="39">
        <v>0</v>
      </c>
      <c r="AO162" s="39">
        <v>0</v>
      </c>
      <c r="AP162" s="39">
        <v>0</v>
      </c>
      <c r="AQ162" s="39">
        <v>0</v>
      </c>
      <c r="AR162" s="39">
        <v>1.917</v>
      </c>
      <c r="AS162" s="39">
        <v>0</v>
      </c>
      <c r="AT162" s="39">
        <v>0</v>
      </c>
      <c r="AU162" s="39">
        <v>0</v>
      </c>
      <c r="AV162" s="39">
        <v>0</v>
      </c>
      <c r="AW162" s="39">
        <v>0</v>
      </c>
      <c r="AX162" s="39">
        <v>0</v>
      </c>
      <c r="AY162" s="39">
        <v>0</v>
      </c>
      <c r="AZ162" s="39">
        <v>0</v>
      </c>
      <c r="BA162" s="39">
        <v>0</v>
      </c>
      <c r="BB162" s="39">
        <v>0</v>
      </c>
      <c r="BC162" s="39">
        <v>0</v>
      </c>
      <c r="BD162" s="39">
        <v>0</v>
      </c>
      <c r="BE162" s="39">
        <v>0</v>
      </c>
      <c r="BF162" s="39">
        <v>0</v>
      </c>
      <c r="BG162" s="39">
        <v>0</v>
      </c>
      <c r="BH162" s="39">
        <v>0</v>
      </c>
      <c r="BI162" s="39">
        <v>0.65500000000000003</v>
      </c>
      <c r="BJ162" s="39">
        <v>0</v>
      </c>
      <c r="BK162" s="39">
        <v>0</v>
      </c>
    </row>
    <row r="163" spans="1:63" x14ac:dyDescent="0.2">
      <c r="A163" s="30">
        <f t="shared" si="32"/>
        <v>2026</v>
      </c>
      <c r="D163" s="30">
        <f t="shared" si="33"/>
        <v>0</v>
      </c>
      <c r="E163" s="30">
        <f t="shared" si="24"/>
        <v>0</v>
      </c>
      <c r="F163" s="30">
        <f t="shared" si="25"/>
        <v>0</v>
      </c>
      <c r="G163" s="30">
        <f t="shared" si="26"/>
        <v>0</v>
      </c>
      <c r="H163" s="30">
        <f t="shared" si="27"/>
        <v>0</v>
      </c>
      <c r="I163" s="30">
        <f t="shared" si="28"/>
        <v>0</v>
      </c>
      <c r="J163" s="30">
        <f t="shared" si="29"/>
        <v>0</v>
      </c>
      <c r="K163" s="30">
        <f t="shared" si="30"/>
        <v>0</v>
      </c>
      <c r="L163" s="30">
        <f t="shared" si="31"/>
        <v>4</v>
      </c>
      <c r="M163" s="38">
        <v>46113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0</v>
      </c>
      <c r="BK163" s="39">
        <v>0</v>
      </c>
    </row>
    <row r="164" spans="1:63" x14ac:dyDescent="0.2">
      <c r="A164" s="30">
        <f t="shared" si="32"/>
        <v>2026</v>
      </c>
      <c r="D164" s="30">
        <f t="shared" si="33"/>
        <v>0</v>
      </c>
      <c r="E164" s="30">
        <f t="shared" si="24"/>
        <v>0</v>
      </c>
      <c r="F164" s="30">
        <f t="shared" si="25"/>
        <v>0</v>
      </c>
      <c r="G164" s="30">
        <f t="shared" si="26"/>
        <v>0</v>
      </c>
      <c r="H164" s="30">
        <f t="shared" si="27"/>
        <v>0</v>
      </c>
      <c r="I164" s="30">
        <f t="shared" si="28"/>
        <v>0</v>
      </c>
      <c r="J164" s="30">
        <f t="shared" si="29"/>
        <v>0</v>
      </c>
      <c r="K164" s="30">
        <f t="shared" si="30"/>
        <v>0</v>
      </c>
      <c r="L164" s="30">
        <f t="shared" si="31"/>
        <v>5</v>
      </c>
      <c r="M164" s="38">
        <v>46143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</row>
    <row r="165" spans="1:63" x14ac:dyDescent="0.2">
      <c r="A165" s="30">
        <f t="shared" si="32"/>
        <v>2026</v>
      </c>
      <c r="D165" s="30">
        <f t="shared" si="33"/>
        <v>0</v>
      </c>
      <c r="E165" s="30">
        <f t="shared" si="24"/>
        <v>24</v>
      </c>
      <c r="F165" s="30">
        <f t="shared" si="25"/>
        <v>7</v>
      </c>
      <c r="G165" s="30">
        <f t="shared" si="26"/>
        <v>2</v>
      </c>
      <c r="H165" s="30">
        <f t="shared" si="27"/>
        <v>0</v>
      </c>
      <c r="I165" s="30">
        <f t="shared" si="28"/>
        <v>0</v>
      </c>
      <c r="J165" s="30">
        <f t="shared" si="29"/>
        <v>0</v>
      </c>
      <c r="K165" s="30">
        <f t="shared" si="30"/>
        <v>0</v>
      </c>
      <c r="L165" s="30">
        <f t="shared" si="31"/>
        <v>6</v>
      </c>
      <c r="M165" s="38">
        <v>46174</v>
      </c>
      <c r="N165" s="39">
        <v>0</v>
      </c>
      <c r="O165" s="39">
        <v>13.291</v>
      </c>
      <c r="P165" s="39">
        <v>0</v>
      </c>
      <c r="Q165" s="39">
        <v>0.39300000000000002</v>
      </c>
      <c r="R165" s="39">
        <v>1.5269999999999999</v>
      </c>
      <c r="S165" s="39">
        <v>0</v>
      </c>
      <c r="T165" s="39">
        <v>0</v>
      </c>
      <c r="U165" s="39">
        <v>0.46100000000000002</v>
      </c>
      <c r="V165" s="39">
        <v>0.30199999999999999</v>
      </c>
      <c r="W165" s="39">
        <v>0</v>
      </c>
      <c r="X165" s="39">
        <v>1.8340000000000001</v>
      </c>
      <c r="Y165" s="39">
        <v>0</v>
      </c>
      <c r="Z165" s="39">
        <v>0</v>
      </c>
      <c r="AA165" s="39">
        <v>0.31</v>
      </c>
      <c r="AB165" s="39">
        <v>0.77900000000000003</v>
      </c>
      <c r="AC165" s="39">
        <v>0</v>
      </c>
      <c r="AD165" s="39">
        <v>0</v>
      </c>
      <c r="AE165" s="39">
        <v>0</v>
      </c>
      <c r="AF165" s="39">
        <v>0.752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1.327</v>
      </c>
      <c r="AN165" s="39">
        <v>0</v>
      </c>
      <c r="AO165" s="39">
        <v>0</v>
      </c>
      <c r="AP165" s="39">
        <v>0</v>
      </c>
      <c r="AQ165" s="39">
        <v>0.18</v>
      </c>
      <c r="AR165" s="39">
        <v>0</v>
      </c>
      <c r="AS165" s="39">
        <v>0.85899999999999999</v>
      </c>
      <c r="AT165" s="39">
        <v>0.68799999999999994</v>
      </c>
      <c r="AU165" s="39">
        <v>0.74099999999999999</v>
      </c>
      <c r="AV165" s="39">
        <v>0</v>
      </c>
      <c r="AW165" s="39">
        <v>3.0920000000000001</v>
      </c>
      <c r="AX165" s="39">
        <v>0.114</v>
      </c>
      <c r="AY165" s="39">
        <v>0.33800000000000002</v>
      </c>
      <c r="AZ165" s="39">
        <v>0</v>
      </c>
      <c r="BA165" s="39">
        <v>0.13400000000000001</v>
      </c>
      <c r="BB165" s="39">
        <v>19.123000000000001</v>
      </c>
      <c r="BC165" s="39">
        <v>2.9630000000000001</v>
      </c>
      <c r="BD165" s="39">
        <v>0.45900000000000002</v>
      </c>
      <c r="BE165" s="39">
        <v>0</v>
      </c>
      <c r="BF165" s="39">
        <v>0.59799999999999998</v>
      </c>
      <c r="BG165" s="39">
        <v>0</v>
      </c>
      <c r="BH165" s="39">
        <v>0.71799999999999997</v>
      </c>
      <c r="BI165" s="39">
        <v>0</v>
      </c>
      <c r="BJ165" s="39">
        <v>0.629</v>
      </c>
      <c r="BK165" s="39">
        <v>0</v>
      </c>
    </row>
    <row r="166" spans="1:63" x14ac:dyDescent="0.2">
      <c r="A166" s="30">
        <f t="shared" si="32"/>
        <v>2026</v>
      </c>
      <c r="D166" s="30">
        <f t="shared" si="33"/>
        <v>3</v>
      </c>
      <c r="E166" s="30">
        <f t="shared" si="24"/>
        <v>50</v>
      </c>
      <c r="F166" s="30">
        <f t="shared" si="25"/>
        <v>48</v>
      </c>
      <c r="G166" s="30">
        <f t="shared" si="26"/>
        <v>18</v>
      </c>
      <c r="H166" s="30">
        <f t="shared" si="27"/>
        <v>0</v>
      </c>
      <c r="I166" s="30">
        <f t="shared" si="28"/>
        <v>0</v>
      </c>
      <c r="J166" s="30">
        <f t="shared" si="29"/>
        <v>0</v>
      </c>
      <c r="K166" s="30">
        <f t="shared" si="30"/>
        <v>0</v>
      </c>
      <c r="L166" s="30">
        <f t="shared" si="31"/>
        <v>7</v>
      </c>
      <c r="M166" s="38">
        <v>46204</v>
      </c>
      <c r="N166" s="39">
        <v>17.305</v>
      </c>
      <c r="O166" s="39">
        <v>4.74</v>
      </c>
      <c r="P166" s="39">
        <v>4.4550000000000001</v>
      </c>
      <c r="Q166" s="39">
        <v>15.755000000000001</v>
      </c>
      <c r="R166" s="39">
        <v>2.415</v>
      </c>
      <c r="S166" s="39">
        <v>37.252000000000002</v>
      </c>
      <c r="T166" s="39">
        <v>5.9269999999999996</v>
      </c>
      <c r="U166" s="39">
        <v>33.576000000000001</v>
      </c>
      <c r="V166" s="39">
        <v>10.154</v>
      </c>
      <c r="W166" s="39">
        <v>9.7029999999999994</v>
      </c>
      <c r="X166" s="39">
        <v>11.022</v>
      </c>
      <c r="Y166" s="39">
        <v>6.6710000000000003</v>
      </c>
      <c r="Z166" s="39">
        <v>9.9220000000000006</v>
      </c>
      <c r="AA166" s="39">
        <v>5.335</v>
      </c>
      <c r="AB166" s="39">
        <v>5.4210000000000003</v>
      </c>
      <c r="AC166" s="39">
        <v>8.6809999999999992</v>
      </c>
      <c r="AD166" s="39">
        <v>16.984000000000002</v>
      </c>
      <c r="AE166" s="39">
        <v>1.038</v>
      </c>
      <c r="AF166" s="39">
        <v>7.79</v>
      </c>
      <c r="AG166" s="39">
        <v>6.3929999999999998</v>
      </c>
      <c r="AH166" s="39">
        <v>0.96599999999999997</v>
      </c>
      <c r="AI166" s="39">
        <v>17.526</v>
      </c>
      <c r="AJ166" s="39">
        <v>6.01</v>
      </c>
      <c r="AK166" s="39">
        <v>9.8569999999999993</v>
      </c>
      <c r="AL166" s="39">
        <v>8.32</v>
      </c>
      <c r="AM166" s="39">
        <v>4.5620000000000003</v>
      </c>
      <c r="AN166" s="39">
        <v>19.422000000000001</v>
      </c>
      <c r="AO166" s="39">
        <v>2.8959999999999999</v>
      </c>
      <c r="AP166" s="39">
        <v>12.587999999999999</v>
      </c>
      <c r="AQ166" s="39">
        <v>2.52</v>
      </c>
      <c r="AR166" s="39">
        <v>2.5270000000000001</v>
      </c>
      <c r="AS166" s="39">
        <v>14.532</v>
      </c>
      <c r="AT166" s="39">
        <v>6.1180000000000003</v>
      </c>
      <c r="AU166" s="39">
        <v>21.818000000000001</v>
      </c>
      <c r="AV166" s="39">
        <v>13.215999999999999</v>
      </c>
      <c r="AW166" s="39">
        <v>1.7529999999999999</v>
      </c>
      <c r="AX166" s="39">
        <v>5.6020000000000003</v>
      </c>
      <c r="AY166" s="39">
        <v>10.535</v>
      </c>
      <c r="AZ166" s="39">
        <v>7.835</v>
      </c>
      <c r="BA166" s="39">
        <v>4.867</v>
      </c>
      <c r="BB166" s="39">
        <v>7.4160000000000004</v>
      </c>
      <c r="BC166" s="39">
        <v>29.379000000000001</v>
      </c>
      <c r="BD166" s="39">
        <v>6.4260000000000002</v>
      </c>
      <c r="BE166" s="39">
        <v>9.4640000000000004</v>
      </c>
      <c r="BF166" s="39">
        <v>21.434000000000001</v>
      </c>
      <c r="BG166" s="39">
        <v>8.6999999999999994E-2</v>
      </c>
      <c r="BH166" s="39">
        <v>9.032</v>
      </c>
      <c r="BI166" s="39">
        <v>12.557</v>
      </c>
      <c r="BJ166" s="39">
        <v>17.326000000000001</v>
      </c>
      <c r="BK166" s="39">
        <v>4.1749999999999998</v>
      </c>
    </row>
    <row r="167" spans="1:63" x14ac:dyDescent="0.2">
      <c r="A167" s="30">
        <f t="shared" si="32"/>
        <v>2026</v>
      </c>
      <c r="D167" s="30">
        <f t="shared" si="33"/>
        <v>1</v>
      </c>
      <c r="E167" s="30">
        <f t="shared" si="24"/>
        <v>50</v>
      </c>
      <c r="F167" s="30">
        <f t="shared" si="25"/>
        <v>42</v>
      </c>
      <c r="G167" s="30">
        <f t="shared" si="26"/>
        <v>4</v>
      </c>
      <c r="H167" s="30">
        <f t="shared" si="27"/>
        <v>0</v>
      </c>
      <c r="I167" s="30">
        <f t="shared" si="28"/>
        <v>0</v>
      </c>
      <c r="J167" s="30">
        <f t="shared" si="29"/>
        <v>0</v>
      </c>
      <c r="K167" s="30">
        <f t="shared" si="30"/>
        <v>0</v>
      </c>
      <c r="L167" s="30">
        <f t="shared" si="31"/>
        <v>8</v>
      </c>
      <c r="M167" s="38">
        <v>46235</v>
      </c>
      <c r="N167" s="39">
        <v>0.85299999999999998</v>
      </c>
      <c r="O167" s="39">
        <v>6.9269999999999996</v>
      </c>
      <c r="P167" s="39">
        <v>1.2350000000000001</v>
      </c>
      <c r="Q167" s="39">
        <v>3.3580000000000001</v>
      </c>
      <c r="R167" s="39">
        <v>4.0650000000000004</v>
      </c>
      <c r="S167" s="39">
        <v>1.867</v>
      </c>
      <c r="T167" s="39">
        <v>2.5960000000000001</v>
      </c>
      <c r="U167" s="39">
        <v>3.6110000000000002</v>
      </c>
      <c r="V167" s="39">
        <v>2.46</v>
      </c>
      <c r="W167" s="39">
        <v>3.8239999999999998</v>
      </c>
      <c r="X167" s="39">
        <v>3.2429999999999999</v>
      </c>
      <c r="Y167" s="39">
        <v>1.8220000000000001</v>
      </c>
      <c r="Z167" s="39">
        <v>2.0150000000000001</v>
      </c>
      <c r="AA167" s="39">
        <v>1.5089999999999999</v>
      </c>
      <c r="AB167" s="39">
        <v>4.9740000000000002</v>
      </c>
      <c r="AC167" s="39">
        <v>0.106</v>
      </c>
      <c r="AD167" s="39">
        <v>1.6459999999999999</v>
      </c>
      <c r="AE167" s="39">
        <v>2.9489999999999998</v>
      </c>
      <c r="AF167" s="39">
        <v>2.9489999999999998</v>
      </c>
      <c r="AG167" s="39">
        <v>2.423</v>
      </c>
      <c r="AH167" s="39">
        <v>20.253</v>
      </c>
      <c r="AI167" s="39">
        <v>2.1179999999999999</v>
      </c>
      <c r="AJ167" s="39">
        <v>1.835</v>
      </c>
      <c r="AK167" s="39">
        <v>2.0219999999999998</v>
      </c>
      <c r="AL167" s="39">
        <v>3.633</v>
      </c>
      <c r="AM167" s="39">
        <v>3.5990000000000002</v>
      </c>
      <c r="AN167" s="39">
        <v>1.659</v>
      </c>
      <c r="AO167" s="39">
        <v>1.76</v>
      </c>
      <c r="AP167" s="39">
        <v>3.9060000000000001</v>
      </c>
      <c r="AQ167" s="39">
        <v>0.32900000000000001</v>
      </c>
      <c r="AR167" s="39">
        <v>2.8380000000000001</v>
      </c>
      <c r="AS167" s="39">
        <v>3.1160000000000001</v>
      </c>
      <c r="AT167" s="39">
        <v>3.452</v>
      </c>
      <c r="AU167" s="39">
        <v>26.065000000000001</v>
      </c>
      <c r="AV167" s="39">
        <v>0.61299999999999999</v>
      </c>
      <c r="AW167" s="39">
        <v>18.321999999999999</v>
      </c>
      <c r="AX167" s="39">
        <v>0.74199999999999999</v>
      </c>
      <c r="AY167" s="39">
        <v>2.9260000000000002</v>
      </c>
      <c r="AZ167" s="39">
        <v>1.2</v>
      </c>
      <c r="BA167" s="39">
        <v>0.58499999999999996</v>
      </c>
      <c r="BB167" s="39">
        <v>4.4560000000000004</v>
      </c>
      <c r="BC167" s="39">
        <v>3.9460000000000002</v>
      </c>
      <c r="BD167" s="39">
        <v>2.7109999999999999</v>
      </c>
      <c r="BE167" s="39">
        <v>0.18099999999999999</v>
      </c>
      <c r="BF167" s="39">
        <v>1.4710000000000001</v>
      </c>
      <c r="BG167" s="39">
        <v>0.80500000000000005</v>
      </c>
      <c r="BH167" s="39">
        <v>19.361999999999998</v>
      </c>
      <c r="BI167" s="39">
        <v>4.1289999999999996</v>
      </c>
      <c r="BJ167" s="39">
        <v>3.3380000000000001</v>
      </c>
      <c r="BK167" s="39">
        <v>2.3530000000000002</v>
      </c>
    </row>
    <row r="168" spans="1:63" x14ac:dyDescent="0.2">
      <c r="A168" s="30">
        <f t="shared" si="32"/>
        <v>2026</v>
      </c>
      <c r="D168" s="30">
        <f t="shared" si="33"/>
        <v>0</v>
      </c>
      <c r="E168" s="30">
        <f t="shared" si="24"/>
        <v>50</v>
      </c>
      <c r="F168" s="30">
        <f t="shared" si="25"/>
        <v>41</v>
      </c>
      <c r="G168" s="30">
        <f t="shared" si="26"/>
        <v>2</v>
      </c>
      <c r="H168" s="30">
        <f t="shared" si="27"/>
        <v>0</v>
      </c>
      <c r="I168" s="30">
        <f t="shared" si="28"/>
        <v>0</v>
      </c>
      <c r="J168" s="30">
        <f t="shared" si="29"/>
        <v>0</v>
      </c>
      <c r="K168" s="30">
        <f t="shared" si="30"/>
        <v>0</v>
      </c>
      <c r="L168" s="30">
        <f t="shared" si="31"/>
        <v>9</v>
      </c>
      <c r="M168" s="38">
        <v>46266</v>
      </c>
      <c r="N168" s="39">
        <v>2.7650000000000001</v>
      </c>
      <c r="O168" s="39">
        <v>2.1269999999999998</v>
      </c>
      <c r="P168" s="39">
        <v>0.71399999999999997</v>
      </c>
      <c r="Q168" s="39">
        <v>4.8570000000000002</v>
      </c>
      <c r="R168" s="39">
        <v>2.6960000000000002</v>
      </c>
      <c r="S168" s="39">
        <v>3.069</v>
      </c>
      <c r="T168" s="39">
        <v>7.56</v>
      </c>
      <c r="U168" s="39">
        <v>13.178000000000001</v>
      </c>
      <c r="V168" s="39">
        <v>0.91700000000000004</v>
      </c>
      <c r="W168" s="39">
        <v>3.4340000000000002</v>
      </c>
      <c r="X168" s="39">
        <v>3.34</v>
      </c>
      <c r="Y168" s="39">
        <v>6.4189999999999996</v>
      </c>
      <c r="Z168" s="39">
        <v>1.857</v>
      </c>
      <c r="AA168" s="39">
        <v>5.6870000000000003</v>
      </c>
      <c r="AB168" s="39">
        <v>2.605</v>
      </c>
      <c r="AC168" s="39">
        <v>2.8140000000000001</v>
      </c>
      <c r="AD168" s="39">
        <v>3.7869999999999999</v>
      </c>
      <c r="AE168" s="39">
        <v>1.3120000000000001</v>
      </c>
      <c r="AF168" s="39">
        <v>0.38100000000000001</v>
      </c>
      <c r="AG168" s="39">
        <v>6.976</v>
      </c>
      <c r="AH168" s="39">
        <v>0.47499999999999998</v>
      </c>
      <c r="AI168" s="39">
        <v>2.5649999999999999</v>
      </c>
      <c r="AJ168" s="39">
        <v>2.472</v>
      </c>
      <c r="AK168" s="39">
        <v>4.3849999999999998</v>
      </c>
      <c r="AL168" s="39">
        <v>2.391</v>
      </c>
      <c r="AM168" s="39">
        <v>2.2610000000000001</v>
      </c>
      <c r="AN168" s="39">
        <v>2.35</v>
      </c>
      <c r="AO168" s="39">
        <v>4.4420000000000002</v>
      </c>
      <c r="AP168" s="39">
        <v>5.431</v>
      </c>
      <c r="AQ168" s="39">
        <v>3.22</v>
      </c>
      <c r="AR168" s="39">
        <v>2.4470000000000001</v>
      </c>
      <c r="AS168" s="39">
        <v>1.2370000000000001</v>
      </c>
      <c r="AT168" s="39">
        <v>1.454</v>
      </c>
      <c r="AU168" s="39">
        <v>6.0510000000000002</v>
      </c>
      <c r="AV168" s="39">
        <v>4.3029999999999999</v>
      </c>
      <c r="AW168" s="39">
        <v>0.216</v>
      </c>
      <c r="AX168" s="39">
        <v>1.204</v>
      </c>
      <c r="AY168" s="39">
        <v>5.8719999999999999</v>
      </c>
      <c r="AZ168" s="39">
        <v>0.01</v>
      </c>
      <c r="BA168" s="39">
        <v>7.7009999999999996</v>
      </c>
      <c r="BB168" s="39">
        <v>3.742</v>
      </c>
      <c r="BC168" s="39">
        <v>0.57799999999999996</v>
      </c>
      <c r="BD168" s="39">
        <v>1.2849999999999999</v>
      </c>
      <c r="BE168" s="39">
        <v>4.3579999999999997</v>
      </c>
      <c r="BF168" s="39">
        <v>0.99099999999999999</v>
      </c>
      <c r="BG168" s="39">
        <v>3.1469999999999998</v>
      </c>
      <c r="BH168" s="39">
        <v>0.63400000000000001</v>
      </c>
      <c r="BI168" s="39">
        <v>22.047999999999998</v>
      </c>
      <c r="BJ168" s="39">
        <v>1.585</v>
      </c>
      <c r="BK168" s="39">
        <v>3.3570000000000002</v>
      </c>
    </row>
    <row r="169" spans="1:63" x14ac:dyDescent="0.2">
      <c r="A169" s="30">
        <f t="shared" si="32"/>
        <v>2026</v>
      </c>
      <c r="D169" s="30">
        <f t="shared" si="33"/>
        <v>0</v>
      </c>
      <c r="E169" s="30">
        <f t="shared" si="24"/>
        <v>34</v>
      </c>
      <c r="F169" s="30">
        <f t="shared" si="25"/>
        <v>15</v>
      </c>
      <c r="G169" s="30">
        <f t="shared" si="26"/>
        <v>3</v>
      </c>
      <c r="H169" s="30">
        <f t="shared" si="27"/>
        <v>0</v>
      </c>
      <c r="I169" s="30">
        <f t="shared" si="28"/>
        <v>0</v>
      </c>
      <c r="J169" s="30">
        <f t="shared" si="29"/>
        <v>0</v>
      </c>
      <c r="K169" s="30">
        <f t="shared" si="30"/>
        <v>0</v>
      </c>
      <c r="L169" s="30">
        <f t="shared" si="31"/>
        <v>10</v>
      </c>
      <c r="M169" s="38">
        <v>46296</v>
      </c>
      <c r="N169" s="39">
        <v>0.78300000000000003</v>
      </c>
      <c r="O169" s="39">
        <v>0</v>
      </c>
      <c r="P169" s="39">
        <v>1.339</v>
      </c>
      <c r="Q169" s="39">
        <v>0</v>
      </c>
      <c r="R169" s="39">
        <v>1.2949999999999999</v>
      </c>
      <c r="S169" s="39">
        <v>0</v>
      </c>
      <c r="T169" s="39">
        <v>0.17399999999999999</v>
      </c>
      <c r="U169" s="39">
        <v>14.044</v>
      </c>
      <c r="V169" s="39">
        <v>1.7909999999999999</v>
      </c>
      <c r="W169" s="39">
        <v>0</v>
      </c>
      <c r="X169" s="39">
        <v>0.317</v>
      </c>
      <c r="Y169" s="39">
        <v>0.77600000000000002</v>
      </c>
      <c r="Z169" s="39">
        <v>1.988</v>
      </c>
      <c r="AA169" s="39">
        <v>0</v>
      </c>
      <c r="AB169" s="39">
        <v>1.976</v>
      </c>
      <c r="AC169" s="39">
        <v>0.11</v>
      </c>
      <c r="AD169" s="39">
        <v>14.692</v>
      </c>
      <c r="AE169" s="39">
        <v>1.073</v>
      </c>
      <c r="AF169" s="39">
        <v>0</v>
      </c>
      <c r="AG169" s="39">
        <v>0.502</v>
      </c>
      <c r="AH169" s="39">
        <v>0.47</v>
      </c>
      <c r="AI169" s="39">
        <v>0.73899999999999999</v>
      </c>
      <c r="AJ169" s="39">
        <v>1.125</v>
      </c>
      <c r="AK169" s="39">
        <v>0</v>
      </c>
      <c r="AL169" s="39">
        <v>0</v>
      </c>
      <c r="AM169" s="39">
        <v>1.4490000000000001</v>
      </c>
      <c r="AN169" s="39">
        <v>15.779</v>
      </c>
      <c r="AO169" s="39">
        <v>0.45600000000000002</v>
      </c>
      <c r="AP169" s="39">
        <v>2.1640000000000001</v>
      </c>
      <c r="AQ169" s="39">
        <v>0</v>
      </c>
      <c r="AR169" s="39">
        <v>0.58399999999999996</v>
      </c>
      <c r="AS169" s="39">
        <v>0</v>
      </c>
      <c r="AT169" s="39">
        <v>0.72199999999999998</v>
      </c>
      <c r="AU169" s="39">
        <v>0.307</v>
      </c>
      <c r="AV169" s="39">
        <v>0.75800000000000001</v>
      </c>
      <c r="AW169" s="39">
        <v>0</v>
      </c>
      <c r="AX169" s="39">
        <v>0</v>
      </c>
      <c r="AY169" s="39">
        <v>0</v>
      </c>
      <c r="AZ169" s="39">
        <v>0.77900000000000003</v>
      </c>
      <c r="BA169" s="39">
        <v>0.318</v>
      </c>
      <c r="BB169" s="39">
        <v>0.61599999999999999</v>
      </c>
      <c r="BC169" s="39">
        <v>0.11600000000000001</v>
      </c>
      <c r="BD169" s="39">
        <v>0.16700000000000001</v>
      </c>
      <c r="BE169" s="39">
        <v>0</v>
      </c>
      <c r="BF169" s="39">
        <v>9</v>
      </c>
      <c r="BG169" s="39">
        <v>0.33200000000000002</v>
      </c>
      <c r="BH169" s="39">
        <v>1.8580000000000001</v>
      </c>
      <c r="BI169" s="39">
        <v>0</v>
      </c>
      <c r="BJ169" s="39">
        <v>0</v>
      </c>
      <c r="BK169" s="39">
        <v>1.1879999999999999</v>
      </c>
    </row>
    <row r="170" spans="1:63" x14ac:dyDescent="0.2">
      <c r="A170" s="30">
        <f t="shared" si="32"/>
        <v>2026</v>
      </c>
      <c r="D170" s="30">
        <f t="shared" si="33"/>
        <v>0</v>
      </c>
      <c r="E170" s="30">
        <f t="shared" si="24"/>
        <v>2</v>
      </c>
      <c r="F170" s="30">
        <f t="shared" si="25"/>
        <v>1</v>
      </c>
      <c r="G170" s="30">
        <f t="shared" si="26"/>
        <v>0</v>
      </c>
      <c r="H170" s="30">
        <f t="shared" si="27"/>
        <v>0</v>
      </c>
      <c r="I170" s="30">
        <f t="shared" si="28"/>
        <v>0</v>
      </c>
      <c r="J170" s="30">
        <f t="shared" si="29"/>
        <v>0</v>
      </c>
      <c r="K170" s="30">
        <f t="shared" si="30"/>
        <v>0</v>
      </c>
      <c r="L170" s="30">
        <f t="shared" si="31"/>
        <v>11</v>
      </c>
      <c r="M170" s="38">
        <v>46327</v>
      </c>
      <c r="N170" s="39">
        <v>0</v>
      </c>
      <c r="O170" s="39">
        <v>0.14199999999999999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0</v>
      </c>
      <c r="AM170" s="39">
        <v>0</v>
      </c>
      <c r="AN170" s="39">
        <v>0</v>
      </c>
      <c r="AO170" s="39">
        <v>0</v>
      </c>
      <c r="AP170" s="39">
        <v>0</v>
      </c>
      <c r="AQ170" s="39">
        <v>0</v>
      </c>
      <c r="AR170" s="39">
        <v>1.4359999999999999</v>
      </c>
      <c r="AS170" s="39">
        <v>0</v>
      </c>
      <c r="AT170" s="39">
        <v>0</v>
      </c>
      <c r="AU170" s="39">
        <v>0</v>
      </c>
      <c r="AV170" s="39">
        <v>0</v>
      </c>
      <c r="AW170" s="39">
        <v>0</v>
      </c>
      <c r="AX170" s="39">
        <v>0</v>
      </c>
      <c r="AY170" s="39">
        <v>0</v>
      </c>
      <c r="AZ170" s="39">
        <v>0</v>
      </c>
      <c r="BA170" s="39">
        <v>0</v>
      </c>
      <c r="BB170" s="39">
        <v>0</v>
      </c>
      <c r="BC170" s="39">
        <v>0</v>
      </c>
      <c r="BD170" s="39">
        <v>0</v>
      </c>
      <c r="BE170" s="39">
        <v>0</v>
      </c>
      <c r="BF170" s="39">
        <v>0</v>
      </c>
      <c r="BG170" s="39">
        <v>0</v>
      </c>
      <c r="BH170" s="39">
        <v>0</v>
      </c>
      <c r="BI170" s="39">
        <v>0</v>
      </c>
      <c r="BJ170" s="39">
        <v>0</v>
      </c>
      <c r="BK170" s="39">
        <v>0</v>
      </c>
    </row>
    <row r="171" spans="1:63" x14ac:dyDescent="0.2">
      <c r="A171" s="30">
        <f t="shared" si="32"/>
        <v>2026</v>
      </c>
      <c r="D171" s="30">
        <f t="shared" si="33"/>
        <v>0</v>
      </c>
      <c r="E171" s="30">
        <f t="shared" si="24"/>
        <v>14</v>
      </c>
      <c r="F171" s="30">
        <f t="shared" si="25"/>
        <v>5</v>
      </c>
      <c r="G171" s="30">
        <f t="shared" si="26"/>
        <v>0</v>
      </c>
      <c r="H171" s="30">
        <f t="shared" si="27"/>
        <v>0</v>
      </c>
      <c r="I171" s="30">
        <f t="shared" si="28"/>
        <v>0</v>
      </c>
      <c r="J171" s="30">
        <f t="shared" si="29"/>
        <v>0</v>
      </c>
      <c r="K171" s="30">
        <f t="shared" si="30"/>
        <v>0</v>
      </c>
      <c r="L171" s="30">
        <f t="shared" si="31"/>
        <v>12</v>
      </c>
      <c r="M171" s="38">
        <v>46357</v>
      </c>
      <c r="N171" s="39">
        <v>0</v>
      </c>
      <c r="O171" s="39">
        <v>0</v>
      </c>
      <c r="P171" s="39">
        <v>0</v>
      </c>
      <c r="Q171" s="39">
        <v>0</v>
      </c>
      <c r="R171" s="39">
        <v>0.41299999999999998</v>
      </c>
      <c r="S171" s="39">
        <v>0</v>
      </c>
      <c r="T171" s="39">
        <v>0</v>
      </c>
      <c r="U171" s="39">
        <v>6.2729999999999997</v>
      </c>
      <c r="V171" s="39">
        <v>0</v>
      </c>
      <c r="W171" s="39">
        <v>7.8840000000000003</v>
      </c>
      <c r="X171" s="39">
        <v>0.36399999999999999</v>
      </c>
      <c r="Y171" s="39">
        <v>0.56999999999999995</v>
      </c>
      <c r="Z171" s="39">
        <v>0</v>
      </c>
      <c r="AA171" s="39">
        <v>0</v>
      </c>
      <c r="AB171" s="39">
        <v>0</v>
      </c>
      <c r="AC171" s="39">
        <v>4.7E-2</v>
      </c>
      <c r="AD171" s="39">
        <v>2.4900000000000002</v>
      </c>
      <c r="AE171" s="39">
        <v>0</v>
      </c>
      <c r="AF171" s="39">
        <v>0</v>
      </c>
      <c r="AG171" s="39">
        <v>0</v>
      </c>
      <c r="AH171" s="39">
        <v>0</v>
      </c>
      <c r="AI171" s="39">
        <v>0</v>
      </c>
      <c r="AJ171" s="39">
        <v>0.46100000000000002</v>
      </c>
      <c r="AK171" s="39">
        <v>0.39800000000000002</v>
      </c>
      <c r="AL171" s="39">
        <v>0</v>
      </c>
      <c r="AM171" s="39">
        <v>0</v>
      </c>
      <c r="AN171" s="39">
        <v>0.53400000000000003</v>
      </c>
      <c r="AO171" s="39">
        <v>0</v>
      </c>
      <c r="AP171" s="39">
        <v>0</v>
      </c>
      <c r="AQ171" s="39">
        <v>0.375</v>
      </c>
      <c r="AR171" s="39">
        <v>1.236</v>
      </c>
      <c r="AS171" s="39">
        <v>0</v>
      </c>
      <c r="AT171" s="39">
        <v>0</v>
      </c>
      <c r="AU171" s="39">
        <v>0.21199999999999999</v>
      </c>
      <c r="AV171" s="39">
        <v>0</v>
      </c>
      <c r="AW171" s="39">
        <v>0</v>
      </c>
      <c r="AX171" s="39">
        <v>0</v>
      </c>
      <c r="AY171" s="39">
        <v>0</v>
      </c>
      <c r="AZ171" s="39">
        <v>0</v>
      </c>
      <c r="BA171" s="39">
        <v>0</v>
      </c>
      <c r="BB171" s="39">
        <v>0</v>
      </c>
      <c r="BC171" s="39">
        <v>0</v>
      </c>
      <c r="BD171" s="39">
        <v>0</v>
      </c>
      <c r="BE171" s="39">
        <v>0</v>
      </c>
      <c r="BF171" s="39">
        <v>0</v>
      </c>
      <c r="BG171" s="39">
        <v>2.6680000000000001</v>
      </c>
      <c r="BH171" s="39">
        <v>0</v>
      </c>
      <c r="BI171" s="39">
        <v>0</v>
      </c>
      <c r="BJ171" s="39">
        <v>0</v>
      </c>
      <c r="BK171" s="39">
        <v>0</v>
      </c>
    </row>
    <row r="172" spans="1:63" x14ac:dyDescent="0.2">
      <c r="A172" s="30">
        <f t="shared" si="32"/>
        <v>2027</v>
      </c>
      <c r="D172" s="30">
        <f t="shared" si="33"/>
        <v>0</v>
      </c>
      <c r="E172" s="30">
        <f t="shared" si="24"/>
        <v>2</v>
      </c>
      <c r="F172" s="30">
        <f t="shared" si="25"/>
        <v>2</v>
      </c>
      <c r="G172" s="30">
        <f t="shared" si="26"/>
        <v>1</v>
      </c>
      <c r="H172" s="30">
        <f t="shared" si="27"/>
        <v>0</v>
      </c>
      <c r="I172" s="30">
        <f t="shared" si="28"/>
        <v>0</v>
      </c>
      <c r="J172" s="30">
        <f t="shared" si="29"/>
        <v>0</v>
      </c>
      <c r="K172" s="30">
        <f t="shared" si="30"/>
        <v>0</v>
      </c>
      <c r="L172" s="30">
        <f t="shared" si="31"/>
        <v>1</v>
      </c>
      <c r="M172" s="38">
        <v>46388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17.631</v>
      </c>
      <c r="AG172" s="39">
        <v>0</v>
      </c>
      <c r="AH172" s="39">
        <v>9.7609999999999992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</row>
    <row r="173" spans="1:63" x14ac:dyDescent="0.2">
      <c r="A173" s="30">
        <f t="shared" si="32"/>
        <v>2027</v>
      </c>
      <c r="D173" s="30">
        <f t="shared" si="33"/>
        <v>0</v>
      </c>
      <c r="E173" s="30">
        <f t="shared" si="24"/>
        <v>3</v>
      </c>
      <c r="F173" s="30">
        <f t="shared" si="25"/>
        <v>0</v>
      </c>
      <c r="G173" s="30">
        <f t="shared" si="26"/>
        <v>0</v>
      </c>
      <c r="H173" s="30">
        <f t="shared" si="27"/>
        <v>0</v>
      </c>
      <c r="I173" s="30">
        <f t="shared" si="28"/>
        <v>0</v>
      </c>
      <c r="J173" s="30">
        <f t="shared" si="29"/>
        <v>0</v>
      </c>
      <c r="K173" s="30">
        <f t="shared" si="30"/>
        <v>0</v>
      </c>
      <c r="L173" s="30">
        <f t="shared" si="31"/>
        <v>2</v>
      </c>
      <c r="M173" s="38">
        <v>46419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6.7000000000000004E-2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0.36599999999999999</v>
      </c>
      <c r="AF173" s="39">
        <v>0</v>
      </c>
      <c r="AG173" s="39">
        <v>0</v>
      </c>
      <c r="AH173" s="39">
        <v>0</v>
      </c>
      <c r="AI173" s="39">
        <v>0</v>
      </c>
      <c r="AJ173" s="39">
        <v>0</v>
      </c>
      <c r="AK173" s="39">
        <v>0</v>
      </c>
      <c r="AL173" s="39">
        <v>0</v>
      </c>
      <c r="AM173" s="39">
        <v>0</v>
      </c>
      <c r="AN173" s="39">
        <v>0</v>
      </c>
      <c r="AO173" s="39">
        <v>0</v>
      </c>
      <c r="AP173" s="39">
        <v>0</v>
      </c>
      <c r="AQ173" s="39">
        <v>0</v>
      </c>
      <c r="AR173" s="39">
        <v>0</v>
      </c>
      <c r="AS173" s="39">
        <v>0.45200000000000001</v>
      </c>
      <c r="AT173" s="39">
        <v>0</v>
      </c>
      <c r="AU173" s="39">
        <v>0</v>
      </c>
      <c r="AV173" s="39">
        <v>0</v>
      </c>
      <c r="AW173" s="39">
        <v>0</v>
      </c>
      <c r="AX173" s="39">
        <v>0</v>
      </c>
      <c r="AY173" s="39">
        <v>0</v>
      </c>
      <c r="AZ173" s="39">
        <v>0</v>
      </c>
      <c r="BA173" s="39">
        <v>0</v>
      </c>
      <c r="BB173" s="39">
        <v>0</v>
      </c>
      <c r="BC173" s="39">
        <v>0</v>
      </c>
      <c r="BD173" s="39">
        <v>0</v>
      </c>
      <c r="BE173" s="39">
        <v>0</v>
      </c>
      <c r="BF173" s="39">
        <v>0</v>
      </c>
      <c r="BG173" s="39">
        <v>0</v>
      </c>
      <c r="BH173" s="39">
        <v>0</v>
      </c>
      <c r="BI173" s="39">
        <v>0</v>
      </c>
      <c r="BJ173" s="39">
        <v>0</v>
      </c>
      <c r="BK173" s="39">
        <v>0</v>
      </c>
    </row>
    <row r="174" spans="1:63" x14ac:dyDescent="0.2">
      <c r="A174" s="30">
        <f t="shared" si="32"/>
        <v>2027</v>
      </c>
      <c r="D174" s="30">
        <f t="shared" si="33"/>
        <v>0</v>
      </c>
      <c r="E174" s="30">
        <f t="shared" si="24"/>
        <v>3</v>
      </c>
      <c r="F174" s="30">
        <f t="shared" si="25"/>
        <v>1</v>
      </c>
      <c r="G174" s="30">
        <f t="shared" si="26"/>
        <v>0</v>
      </c>
      <c r="H174" s="30">
        <f t="shared" si="27"/>
        <v>0</v>
      </c>
      <c r="I174" s="30">
        <f t="shared" si="28"/>
        <v>0</v>
      </c>
      <c r="J174" s="30">
        <f t="shared" si="29"/>
        <v>0</v>
      </c>
      <c r="K174" s="30">
        <f t="shared" si="30"/>
        <v>0</v>
      </c>
      <c r="L174" s="30">
        <f t="shared" si="31"/>
        <v>3</v>
      </c>
      <c r="M174" s="38">
        <v>46447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1.6E-2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39">
        <v>0</v>
      </c>
      <c r="AG174" s="39">
        <v>0</v>
      </c>
      <c r="AH174" s="39">
        <v>0</v>
      </c>
      <c r="AI174" s="39">
        <v>0</v>
      </c>
      <c r="AJ174" s="39">
        <v>0</v>
      </c>
      <c r="AK174" s="39">
        <v>0</v>
      </c>
      <c r="AL174" s="39">
        <v>0</v>
      </c>
      <c r="AM174" s="39">
        <v>0</v>
      </c>
      <c r="AN174" s="39">
        <v>0</v>
      </c>
      <c r="AO174" s="39">
        <v>0</v>
      </c>
      <c r="AP174" s="39">
        <v>0</v>
      </c>
      <c r="AQ174" s="39">
        <v>0</v>
      </c>
      <c r="AR174" s="39">
        <v>0</v>
      </c>
      <c r="AS174" s="39">
        <v>0</v>
      </c>
      <c r="AT174" s="39">
        <v>1.6220000000000001</v>
      </c>
      <c r="AU174" s="39">
        <v>0</v>
      </c>
      <c r="AV174" s="39">
        <v>0</v>
      </c>
      <c r="AW174" s="39">
        <v>0</v>
      </c>
      <c r="AX174" s="39">
        <v>0</v>
      </c>
      <c r="AY174" s="39">
        <v>0</v>
      </c>
      <c r="AZ174" s="39">
        <v>0</v>
      </c>
      <c r="BA174" s="39">
        <v>0</v>
      </c>
      <c r="BB174" s="39">
        <v>0</v>
      </c>
      <c r="BC174" s="39">
        <v>0</v>
      </c>
      <c r="BD174" s="39">
        <v>0</v>
      </c>
      <c r="BE174" s="39">
        <v>0</v>
      </c>
      <c r="BF174" s="39">
        <v>0</v>
      </c>
      <c r="BG174" s="39">
        <v>0</v>
      </c>
      <c r="BH174" s="39">
        <v>0.45</v>
      </c>
      <c r="BI174" s="39">
        <v>0</v>
      </c>
      <c r="BJ174" s="39">
        <v>0</v>
      </c>
      <c r="BK174" s="39">
        <v>0</v>
      </c>
    </row>
    <row r="175" spans="1:63" x14ac:dyDescent="0.2">
      <c r="A175" s="30">
        <f t="shared" si="32"/>
        <v>2027</v>
      </c>
      <c r="D175" s="30">
        <f t="shared" si="33"/>
        <v>0</v>
      </c>
      <c r="E175" s="30">
        <f t="shared" si="24"/>
        <v>0</v>
      </c>
      <c r="F175" s="30">
        <f t="shared" si="25"/>
        <v>0</v>
      </c>
      <c r="G175" s="30">
        <f t="shared" si="26"/>
        <v>0</v>
      </c>
      <c r="H175" s="30">
        <f t="shared" si="27"/>
        <v>0</v>
      </c>
      <c r="I175" s="30">
        <f t="shared" si="28"/>
        <v>0</v>
      </c>
      <c r="J175" s="30">
        <f t="shared" si="29"/>
        <v>0</v>
      </c>
      <c r="K175" s="30">
        <f t="shared" si="30"/>
        <v>0</v>
      </c>
      <c r="L175" s="30">
        <f t="shared" si="31"/>
        <v>4</v>
      </c>
      <c r="M175" s="38">
        <v>46478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v>0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0</v>
      </c>
      <c r="BK175" s="39">
        <v>0</v>
      </c>
    </row>
    <row r="176" spans="1:63" x14ac:dyDescent="0.2">
      <c r="A176" s="30">
        <f t="shared" si="32"/>
        <v>2027</v>
      </c>
      <c r="D176" s="30">
        <f t="shared" si="33"/>
        <v>0</v>
      </c>
      <c r="E176" s="30">
        <f t="shared" si="24"/>
        <v>3</v>
      </c>
      <c r="F176" s="30">
        <f t="shared" si="25"/>
        <v>0</v>
      </c>
      <c r="G176" s="30">
        <f t="shared" si="26"/>
        <v>0</v>
      </c>
      <c r="H176" s="30">
        <f t="shared" si="27"/>
        <v>0</v>
      </c>
      <c r="I176" s="30">
        <f t="shared" si="28"/>
        <v>0</v>
      </c>
      <c r="J176" s="30">
        <f t="shared" si="29"/>
        <v>0</v>
      </c>
      <c r="K176" s="30">
        <f t="shared" si="30"/>
        <v>0</v>
      </c>
      <c r="L176" s="30">
        <f t="shared" si="31"/>
        <v>5</v>
      </c>
      <c r="M176" s="38">
        <v>46508</v>
      </c>
      <c r="N176" s="39">
        <v>0.113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0.92800000000000005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0.33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</row>
    <row r="177" spans="1:63" x14ac:dyDescent="0.2">
      <c r="A177" s="30">
        <f t="shared" si="32"/>
        <v>2027</v>
      </c>
      <c r="D177" s="30">
        <f t="shared" si="33"/>
        <v>0</v>
      </c>
      <c r="E177" s="30">
        <f t="shared" si="24"/>
        <v>24</v>
      </c>
      <c r="F177" s="30">
        <f t="shared" si="25"/>
        <v>4</v>
      </c>
      <c r="G177" s="30">
        <f t="shared" si="26"/>
        <v>0</v>
      </c>
      <c r="H177" s="30">
        <f t="shared" si="27"/>
        <v>0</v>
      </c>
      <c r="I177" s="30">
        <f t="shared" si="28"/>
        <v>0</v>
      </c>
      <c r="J177" s="30">
        <f t="shared" si="29"/>
        <v>0</v>
      </c>
      <c r="K177" s="30">
        <f t="shared" si="30"/>
        <v>0</v>
      </c>
      <c r="L177" s="30">
        <f t="shared" si="31"/>
        <v>6</v>
      </c>
      <c r="M177" s="38">
        <v>46539</v>
      </c>
      <c r="N177" s="39">
        <v>0</v>
      </c>
      <c r="O177" s="39">
        <v>3.1110000000000002</v>
      </c>
      <c r="P177" s="39">
        <v>0.78900000000000003</v>
      </c>
      <c r="Q177" s="39">
        <v>0</v>
      </c>
      <c r="R177" s="39">
        <v>0.94399999999999995</v>
      </c>
      <c r="S177" s="39">
        <v>0</v>
      </c>
      <c r="T177" s="39">
        <v>0.54300000000000004</v>
      </c>
      <c r="U177" s="39">
        <v>0</v>
      </c>
      <c r="V177" s="39">
        <v>0</v>
      </c>
      <c r="W177" s="39">
        <v>0</v>
      </c>
      <c r="X177" s="39">
        <v>1.4790000000000001</v>
      </c>
      <c r="Y177" s="39">
        <v>0.44</v>
      </c>
      <c r="Z177" s="39">
        <v>0</v>
      </c>
      <c r="AA177" s="39">
        <v>0.71399999999999997</v>
      </c>
      <c r="AB177" s="39">
        <v>0</v>
      </c>
      <c r="AC177" s="39">
        <v>0.72899999999999998</v>
      </c>
      <c r="AD177" s="39">
        <v>0</v>
      </c>
      <c r="AE177" s="39">
        <v>0</v>
      </c>
      <c r="AF177" s="39">
        <v>0.70799999999999996</v>
      </c>
      <c r="AG177" s="39">
        <v>0</v>
      </c>
      <c r="AH177" s="39">
        <v>0.43099999999999999</v>
      </c>
      <c r="AI177" s="39">
        <v>0</v>
      </c>
      <c r="AJ177" s="39">
        <v>0</v>
      </c>
      <c r="AK177" s="39">
        <v>0</v>
      </c>
      <c r="AL177" s="39">
        <v>0.106</v>
      </c>
      <c r="AM177" s="39">
        <v>0.48499999999999999</v>
      </c>
      <c r="AN177" s="39">
        <v>0</v>
      </c>
      <c r="AO177" s="39">
        <v>0.67300000000000004</v>
      </c>
      <c r="AP177" s="39">
        <v>0.72699999999999998</v>
      </c>
      <c r="AQ177" s="39">
        <v>0</v>
      </c>
      <c r="AR177" s="39">
        <v>0</v>
      </c>
      <c r="AS177" s="39">
        <v>0</v>
      </c>
      <c r="AT177" s="39">
        <v>0</v>
      </c>
      <c r="AU177" s="39">
        <v>1.631</v>
      </c>
      <c r="AV177" s="39">
        <v>0</v>
      </c>
      <c r="AW177" s="39">
        <v>0.93400000000000005</v>
      </c>
      <c r="AX177" s="39">
        <v>0</v>
      </c>
      <c r="AY177" s="39">
        <v>0.74299999999999999</v>
      </c>
      <c r="AZ177" s="39">
        <v>0.45</v>
      </c>
      <c r="BA177" s="39">
        <v>0.21</v>
      </c>
      <c r="BB177" s="39">
        <v>0.69399999999999995</v>
      </c>
      <c r="BC177" s="39">
        <v>0.78700000000000003</v>
      </c>
      <c r="BD177" s="39">
        <v>0</v>
      </c>
      <c r="BE177" s="39">
        <v>1.5680000000000001</v>
      </c>
      <c r="BF177" s="39">
        <v>0.23599999999999999</v>
      </c>
      <c r="BG177" s="39">
        <v>0</v>
      </c>
      <c r="BH177" s="39">
        <v>0</v>
      </c>
      <c r="BI177" s="39">
        <v>0</v>
      </c>
      <c r="BJ177" s="39">
        <v>0.85099999999999998</v>
      </c>
      <c r="BK177" s="39">
        <v>0</v>
      </c>
    </row>
    <row r="178" spans="1:63" x14ac:dyDescent="0.2">
      <c r="A178" s="30">
        <f t="shared" si="32"/>
        <v>2027</v>
      </c>
      <c r="D178" s="30">
        <f t="shared" si="33"/>
        <v>4</v>
      </c>
      <c r="E178" s="30">
        <f t="shared" si="24"/>
        <v>50</v>
      </c>
      <c r="F178" s="30">
        <f t="shared" si="25"/>
        <v>50</v>
      </c>
      <c r="G178" s="30">
        <f t="shared" si="26"/>
        <v>18</v>
      </c>
      <c r="H178" s="30">
        <f t="shared" si="27"/>
        <v>1</v>
      </c>
      <c r="I178" s="30">
        <f t="shared" si="28"/>
        <v>0</v>
      </c>
      <c r="J178" s="30">
        <f t="shared" si="29"/>
        <v>0</v>
      </c>
      <c r="K178" s="30">
        <f t="shared" si="30"/>
        <v>0</v>
      </c>
      <c r="L178" s="30">
        <f t="shared" si="31"/>
        <v>7</v>
      </c>
      <c r="M178" s="38">
        <v>46569</v>
      </c>
      <c r="N178" s="39">
        <v>3.923</v>
      </c>
      <c r="O178" s="39">
        <v>81.236000000000004</v>
      </c>
      <c r="P178" s="39">
        <v>6.9139999999999997</v>
      </c>
      <c r="Q178" s="39">
        <v>8.4700000000000006</v>
      </c>
      <c r="R178" s="39">
        <v>12.545999999999999</v>
      </c>
      <c r="S178" s="39">
        <v>5.6950000000000003</v>
      </c>
      <c r="T178" s="39">
        <v>5.82</v>
      </c>
      <c r="U178" s="39">
        <v>11.726000000000001</v>
      </c>
      <c r="V178" s="39">
        <v>2.7610000000000001</v>
      </c>
      <c r="W178" s="39">
        <v>23.183</v>
      </c>
      <c r="X178" s="39">
        <v>11.3</v>
      </c>
      <c r="Y178" s="39">
        <v>3.9340000000000002</v>
      </c>
      <c r="Z178" s="39">
        <v>3.9910000000000001</v>
      </c>
      <c r="AA178" s="39">
        <v>8.5389999999999997</v>
      </c>
      <c r="AB178" s="39">
        <v>2.73</v>
      </c>
      <c r="AC178" s="39">
        <v>43.874000000000002</v>
      </c>
      <c r="AD178" s="39">
        <v>9.9250000000000007</v>
      </c>
      <c r="AE178" s="39">
        <v>5.5069999999999997</v>
      </c>
      <c r="AF178" s="39">
        <v>7.1260000000000003</v>
      </c>
      <c r="AG178" s="39">
        <v>5.9820000000000002</v>
      </c>
      <c r="AH178" s="39">
        <v>3.0259999999999998</v>
      </c>
      <c r="AI178" s="39">
        <v>13.909000000000001</v>
      </c>
      <c r="AJ178" s="39">
        <v>7.9429999999999996</v>
      </c>
      <c r="AK178" s="39">
        <v>7.6440000000000001</v>
      </c>
      <c r="AL178" s="39">
        <v>7.6230000000000002</v>
      </c>
      <c r="AM178" s="39">
        <v>6.492</v>
      </c>
      <c r="AN178" s="39">
        <v>2.5310000000000001</v>
      </c>
      <c r="AO178" s="39">
        <v>15.845000000000001</v>
      </c>
      <c r="AP178" s="39">
        <v>3.5230000000000001</v>
      </c>
      <c r="AQ178" s="39">
        <v>13.045999999999999</v>
      </c>
      <c r="AR178" s="39">
        <v>13.016999999999999</v>
      </c>
      <c r="AS178" s="39">
        <v>8.16</v>
      </c>
      <c r="AT178" s="39">
        <v>5.8609999999999998</v>
      </c>
      <c r="AU178" s="39">
        <v>15.718</v>
      </c>
      <c r="AV178" s="39">
        <v>1.905</v>
      </c>
      <c r="AW178" s="39">
        <v>19.948</v>
      </c>
      <c r="AX178" s="39">
        <v>34.137</v>
      </c>
      <c r="AY178" s="39">
        <v>2.9550000000000001</v>
      </c>
      <c r="AZ178" s="39">
        <v>26.666</v>
      </c>
      <c r="BA178" s="39">
        <v>3.2709999999999999</v>
      </c>
      <c r="BB178" s="39">
        <v>12.406000000000001</v>
      </c>
      <c r="BC178" s="39">
        <v>13.715</v>
      </c>
      <c r="BD178" s="39">
        <v>5.69</v>
      </c>
      <c r="BE178" s="39">
        <v>8.7240000000000002</v>
      </c>
      <c r="BF178" s="39">
        <v>3.6110000000000002</v>
      </c>
      <c r="BG178" s="39">
        <v>9.7550000000000008</v>
      </c>
      <c r="BH178" s="39">
        <v>1.151</v>
      </c>
      <c r="BI178" s="39">
        <v>18.067</v>
      </c>
      <c r="BJ178" s="39">
        <v>10.487</v>
      </c>
      <c r="BK178" s="39">
        <v>4.6619999999999999</v>
      </c>
    </row>
    <row r="179" spans="1:63" x14ac:dyDescent="0.2">
      <c r="A179" s="30">
        <f t="shared" si="32"/>
        <v>2027</v>
      </c>
      <c r="D179" s="30">
        <f t="shared" si="33"/>
        <v>0</v>
      </c>
      <c r="E179" s="30">
        <f t="shared" si="24"/>
        <v>48</v>
      </c>
      <c r="F179" s="30">
        <f t="shared" si="25"/>
        <v>44</v>
      </c>
      <c r="G179" s="30">
        <f t="shared" si="26"/>
        <v>5</v>
      </c>
      <c r="H179" s="30">
        <f t="shared" si="27"/>
        <v>0</v>
      </c>
      <c r="I179" s="30">
        <f t="shared" si="28"/>
        <v>0</v>
      </c>
      <c r="J179" s="30">
        <f t="shared" si="29"/>
        <v>0</v>
      </c>
      <c r="K179" s="30">
        <f t="shared" si="30"/>
        <v>0</v>
      </c>
      <c r="L179" s="30">
        <f t="shared" si="31"/>
        <v>8</v>
      </c>
      <c r="M179" s="38">
        <v>46600</v>
      </c>
      <c r="N179" s="39">
        <v>1.2849999999999999</v>
      </c>
      <c r="O179" s="39">
        <v>3.548</v>
      </c>
      <c r="P179" s="39">
        <v>3.2629999999999999</v>
      </c>
      <c r="Q179" s="39">
        <v>1.5660000000000001</v>
      </c>
      <c r="R179" s="39">
        <v>3.3980000000000001</v>
      </c>
      <c r="S179" s="39">
        <v>0</v>
      </c>
      <c r="T179" s="39">
        <v>1.637</v>
      </c>
      <c r="U179" s="39">
        <v>1.708</v>
      </c>
      <c r="V179" s="39">
        <v>1.9350000000000001</v>
      </c>
      <c r="W179" s="39">
        <v>3.3820000000000001</v>
      </c>
      <c r="X179" s="39">
        <v>0.55500000000000005</v>
      </c>
      <c r="Y179" s="39">
        <v>1.4159999999999999</v>
      </c>
      <c r="Z179" s="39">
        <v>3.8679999999999999</v>
      </c>
      <c r="AA179" s="39">
        <v>1.8839999999999999</v>
      </c>
      <c r="AB179" s="39">
        <v>0</v>
      </c>
      <c r="AC179" s="39">
        <v>6.306</v>
      </c>
      <c r="AD179" s="39">
        <v>1.506</v>
      </c>
      <c r="AE179" s="39">
        <v>5.0860000000000003</v>
      </c>
      <c r="AF179" s="39">
        <v>1.694</v>
      </c>
      <c r="AG179" s="39">
        <v>1.234</v>
      </c>
      <c r="AH179" s="39">
        <v>21.521999999999998</v>
      </c>
      <c r="AI179" s="39">
        <v>1.4470000000000001</v>
      </c>
      <c r="AJ179" s="39">
        <v>2.5760000000000001</v>
      </c>
      <c r="AK179" s="39">
        <v>2.5299999999999998</v>
      </c>
      <c r="AL179" s="39">
        <v>1.786</v>
      </c>
      <c r="AM179" s="39">
        <v>3.44</v>
      </c>
      <c r="AN179" s="39">
        <v>0.44500000000000001</v>
      </c>
      <c r="AO179" s="39">
        <v>2.8260000000000001</v>
      </c>
      <c r="AP179" s="39">
        <v>3.8690000000000002</v>
      </c>
      <c r="AQ179" s="39">
        <v>0.55900000000000005</v>
      </c>
      <c r="AR179" s="39">
        <v>0.50700000000000001</v>
      </c>
      <c r="AS179" s="39">
        <v>16.321000000000002</v>
      </c>
      <c r="AT179" s="39">
        <v>1.7829999999999999</v>
      </c>
      <c r="AU179" s="39">
        <v>12.74</v>
      </c>
      <c r="AV179" s="39">
        <v>1.407</v>
      </c>
      <c r="AW179" s="39">
        <v>2.2050000000000001</v>
      </c>
      <c r="AX179" s="39">
        <v>18.323</v>
      </c>
      <c r="AY179" s="39">
        <v>3.0070000000000001</v>
      </c>
      <c r="AZ179" s="39">
        <v>4.2789999999999999</v>
      </c>
      <c r="BA179" s="39">
        <v>3.3660000000000001</v>
      </c>
      <c r="BB179" s="39">
        <v>4.04</v>
      </c>
      <c r="BC179" s="39">
        <v>1.048</v>
      </c>
      <c r="BD179" s="39">
        <v>1.3460000000000001</v>
      </c>
      <c r="BE179" s="39">
        <v>3.39</v>
      </c>
      <c r="BF179" s="39">
        <v>2.609</v>
      </c>
      <c r="BG179" s="39">
        <v>2.3079999999999998</v>
      </c>
      <c r="BH179" s="39">
        <v>17.533000000000001</v>
      </c>
      <c r="BI179" s="39">
        <v>1.714</v>
      </c>
      <c r="BJ179" s="39">
        <v>1.361</v>
      </c>
      <c r="BK179" s="39">
        <v>5.3689999999999998</v>
      </c>
    </row>
    <row r="180" spans="1:63" x14ac:dyDescent="0.2">
      <c r="A180" s="30">
        <f t="shared" si="32"/>
        <v>2027</v>
      </c>
      <c r="D180" s="30">
        <f t="shared" si="33"/>
        <v>2</v>
      </c>
      <c r="E180" s="30">
        <f t="shared" si="24"/>
        <v>50</v>
      </c>
      <c r="F180" s="30">
        <f t="shared" si="25"/>
        <v>47</v>
      </c>
      <c r="G180" s="30">
        <f t="shared" si="26"/>
        <v>4</v>
      </c>
      <c r="H180" s="30">
        <f t="shared" si="27"/>
        <v>0</v>
      </c>
      <c r="I180" s="30">
        <f t="shared" si="28"/>
        <v>0</v>
      </c>
      <c r="J180" s="30">
        <f t="shared" si="29"/>
        <v>0</v>
      </c>
      <c r="K180" s="30">
        <f t="shared" si="30"/>
        <v>0</v>
      </c>
      <c r="L180" s="30">
        <f t="shared" si="31"/>
        <v>9</v>
      </c>
      <c r="M180" s="38">
        <v>46631</v>
      </c>
      <c r="N180" s="39">
        <v>3.0139999999999998</v>
      </c>
      <c r="O180" s="39">
        <v>3.302</v>
      </c>
      <c r="P180" s="39">
        <v>5.5819999999999999</v>
      </c>
      <c r="Q180" s="39">
        <v>4.4740000000000002</v>
      </c>
      <c r="R180" s="39">
        <v>0.159</v>
      </c>
      <c r="S180" s="39">
        <v>9.1880000000000006</v>
      </c>
      <c r="T180" s="39">
        <v>5.5380000000000003</v>
      </c>
      <c r="U180" s="39">
        <v>34.950000000000003</v>
      </c>
      <c r="V180" s="39">
        <v>3.8380000000000001</v>
      </c>
      <c r="W180" s="39">
        <v>3.6360000000000001</v>
      </c>
      <c r="X180" s="39">
        <v>1.5489999999999999</v>
      </c>
      <c r="Y180" s="39">
        <v>8.9659999999999993</v>
      </c>
      <c r="Z180" s="39">
        <v>4.3860000000000001</v>
      </c>
      <c r="AA180" s="39">
        <v>4.0720000000000001</v>
      </c>
      <c r="AB180" s="39">
        <v>9.1509999999999998</v>
      </c>
      <c r="AC180" s="39">
        <v>2.36</v>
      </c>
      <c r="AD180" s="39">
        <v>3.855</v>
      </c>
      <c r="AE180" s="39">
        <v>3.9620000000000002</v>
      </c>
      <c r="AF180" s="39">
        <v>1.1719999999999999</v>
      </c>
      <c r="AG180" s="39">
        <v>9.4849999999999994</v>
      </c>
      <c r="AH180" s="39">
        <v>1.8</v>
      </c>
      <c r="AI180" s="39">
        <v>3.72</v>
      </c>
      <c r="AJ180" s="39">
        <v>7.851</v>
      </c>
      <c r="AK180" s="39">
        <v>1.3859999999999999</v>
      </c>
      <c r="AL180" s="39">
        <v>6.0910000000000002</v>
      </c>
      <c r="AM180" s="39">
        <v>4.7720000000000002</v>
      </c>
      <c r="AN180" s="39">
        <v>9.7390000000000008</v>
      </c>
      <c r="AO180" s="39">
        <v>3.9369999999999998</v>
      </c>
      <c r="AP180" s="39">
        <v>5.7149999999999999</v>
      </c>
      <c r="AQ180" s="39">
        <v>3.42</v>
      </c>
      <c r="AR180" s="39">
        <v>5.4340000000000002</v>
      </c>
      <c r="AS180" s="39">
        <v>5.8860000000000001</v>
      </c>
      <c r="AT180" s="39">
        <v>1.2390000000000001</v>
      </c>
      <c r="AU180" s="39">
        <v>6.5570000000000004</v>
      </c>
      <c r="AV180" s="39">
        <v>4.7370000000000001</v>
      </c>
      <c r="AW180" s="39">
        <v>2.4769999999999999</v>
      </c>
      <c r="AX180" s="39">
        <v>10.943</v>
      </c>
      <c r="AY180" s="39">
        <v>0.755</v>
      </c>
      <c r="AZ180" s="39">
        <v>8.9250000000000007</v>
      </c>
      <c r="BA180" s="39">
        <v>4.1319999999999997</v>
      </c>
      <c r="BB180" s="39">
        <v>2.1320000000000001</v>
      </c>
      <c r="BC180" s="39">
        <v>12.787000000000001</v>
      </c>
      <c r="BD180" s="39">
        <v>4.9119999999999999</v>
      </c>
      <c r="BE180" s="39">
        <v>1.6679999999999999</v>
      </c>
      <c r="BF180" s="39">
        <v>0.41499999999999998</v>
      </c>
      <c r="BG180" s="39">
        <v>6.1920000000000002</v>
      </c>
      <c r="BH180" s="39">
        <v>3.1779999999999999</v>
      </c>
      <c r="BI180" s="39">
        <v>32.15</v>
      </c>
      <c r="BJ180" s="39">
        <v>1.9410000000000001</v>
      </c>
      <c r="BK180" s="39">
        <v>7.1449999999999996</v>
      </c>
    </row>
    <row r="181" spans="1:63" x14ac:dyDescent="0.2">
      <c r="A181" s="30">
        <f t="shared" si="32"/>
        <v>2027</v>
      </c>
      <c r="D181" s="30">
        <f t="shared" si="33"/>
        <v>1</v>
      </c>
      <c r="E181" s="30">
        <f t="shared" si="24"/>
        <v>40</v>
      </c>
      <c r="F181" s="30">
        <f t="shared" si="25"/>
        <v>16</v>
      </c>
      <c r="G181" s="30">
        <f t="shared" si="26"/>
        <v>4</v>
      </c>
      <c r="H181" s="30">
        <f t="shared" si="27"/>
        <v>0</v>
      </c>
      <c r="I181" s="30">
        <f t="shared" si="28"/>
        <v>0</v>
      </c>
      <c r="J181" s="30">
        <f t="shared" si="29"/>
        <v>0</v>
      </c>
      <c r="K181" s="30">
        <f t="shared" si="30"/>
        <v>0</v>
      </c>
      <c r="L181" s="30">
        <f t="shared" si="31"/>
        <v>10</v>
      </c>
      <c r="M181" s="38">
        <v>46661</v>
      </c>
      <c r="N181" s="39">
        <v>0.28100000000000003</v>
      </c>
      <c r="O181" s="39">
        <v>1.623</v>
      </c>
      <c r="P181" s="39">
        <v>1.1459999999999999</v>
      </c>
      <c r="Q181" s="39">
        <v>0.64800000000000002</v>
      </c>
      <c r="R181" s="39">
        <v>0.95199999999999996</v>
      </c>
      <c r="S181" s="39">
        <v>0.222</v>
      </c>
      <c r="T181" s="39">
        <v>0</v>
      </c>
      <c r="U181" s="39">
        <v>26.962</v>
      </c>
      <c r="V181" s="39">
        <v>0</v>
      </c>
      <c r="W181" s="39">
        <v>0.5</v>
      </c>
      <c r="X181" s="39">
        <v>0.67900000000000005</v>
      </c>
      <c r="Y181" s="39">
        <v>0.54900000000000004</v>
      </c>
      <c r="Z181" s="39">
        <v>0.16400000000000001</v>
      </c>
      <c r="AA181" s="39">
        <v>1.242</v>
      </c>
      <c r="AB181" s="39">
        <v>0.14299999999999999</v>
      </c>
      <c r="AC181" s="39">
        <v>1.3420000000000001</v>
      </c>
      <c r="AD181" s="39">
        <v>14.122</v>
      </c>
      <c r="AE181" s="39">
        <v>0.59</v>
      </c>
      <c r="AF181" s="39">
        <v>0</v>
      </c>
      <c r="AG181" s="39">
        <v>0.95799999999999996</v>
      </c>
      <c r="AH181" s="39">
        <v>0.60599999999999998</v>
      </c>
      <c r="AI181" s="39">
        <v>0</v>
      </c>
      <c r="AJ181" s="39">
        <v>0.41799999999999998</v>
      </c>
      <c r="AK181" s="39">
        <v>0.505</v>
      </c>
      <c r="AL181" s="39">
        <v>0.97199999999999998</v>
      </c>
      <c r="AM181" s="39">
        <v>0</v>
      </c>
      <c r="AN181" s="39">
        <v>16.506</v>
      </c>
      <c r="AO181" s="39">
        <v>0.97899999999999998</v>
      </c>
      <c r="AP181" s="39">
        <v>4.8000000000000001E-2</v>
      </c>
      <c r="AQ181" s="39">
        <v>0.86799999999999999</v>
      </c>
      <c r="AR181" s="39">
        <v>3.2949999999999999</v>
      </c>
      <c r="AS181" s="39">
        <v>0</v>
      </c>
      <c r="AT181" s="39">
        <v>0.96</v>
      </c>
      <c r="AU181" s="39">
        <v>1.006</v>
      </c>
      <c r="AV181" s="39">
        <v>0</v>
      </c>
      <c r="AW181" s="39">
        <v>2.1309999999999998</v>
      </c>
      <c r="AX181" s="39">
        <v>0.45200000000000001</v>
      </c>
      <c r="AY181" s="39">
        <v>1.214</v>
      </c>
      <c r="AZ181" s="39">
        <v>0.18</v>
      </c>
      <c r="BA181" s="39">
        <v>1.45</v>
      </c>
      <c r="BB181" s="39">
        <v>1.33</v>
      </c>
      <c r="BC181" s="39">
        <v>0</v>
      </c>
      <c r="BD181" s="39">
        <v>1.7410000000000001</v>
      </c>
      <c r="BE181" s="39">
        <v>0.46899999999999997</v>
      </c>
      <c r="BF181" s="39">
        <v>15.772</v>
      </c>
      <c r="BG181" s="39">
        <v>0</v>
      </c>
      <c r="BH181" s="39">
        <v>0</v>
      </c>
      <c r="BI181" s="39">
        <v>1.262</v>
      </c>
      <c r="BJ181" s="39">
        <v>0.58299999999999996</v>
      </c>
      <c r="BK181" s="39">
        <v>1.0999999999999999E-2</v>
      </c>
    </row>
    <row r="182" spans="1:63" x14ac:dyDescent="0.2">
      <c r="A182" s="30">
        <f t="shared" si="32"/>
        <v>2027</v>
      </c>
      <c r="D182" s="30">
        <f t="shared" si="33"/>
        <v>0</v>
      </c>
      <c r="E182" s="30">
        <f t="shared" si="24"/>
        <v>2</v>
      </c>
      <c r="F182" s="30">
        <f t="shared" si="25"/>
        <v>1</v>
      </c>
      <c r="G182" s="30">
        <f t="shared" si="26"/>
        <v>0</v>
      </c>
      <c r="H182" s="30">
        <f t="shared" si="27"/>
        <v>0</v>
      </c>
      <c r="I182" s="30">
        <f t="shared" si="28"/>
        <v>0</v>
      </c>
      <c r="J182" s="30">
        <f t="shared" si="29"/>
        <v>0</v>
      </c>
      <c r="K182" s="30">
        <f t="shared" si="30"/>
        <v>0</v>
      </c>
      <c r="L182" s="30">
        <f t="shared" si="31"/>
        <v>11</v>
      </c>
      <c r="M182" s="38">
        <v>46692</v>
      </c>
      <c r="N182" s="39">
        <v>0</v>
      </c>
      <c r="O182" s="39">
        <v>0.40200000000000002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0</v>
      </c>
      <c r="AM182" s="39">
        <v>0</v>
      </c>
      <c r="AN182" s="39">
        <v>0</v>
      </c>
      <c r="AO182" s="39">
        <v>0</v>
      </c>
      <c r="AP182" s="39">
        <v>0</v>
      </c>
      <c r="AQ182" s="39">
        <v>0</v>
      </c>
      <c r="AR182" s="39">
        <v>1.9239999999999999</v>
      </c>
      <c r="AS182" s="39">
        <v>0</v>
      </c>
      <c r="AT182" s="39">
        <v>0</v>
      </c>
      <c r="AU182" s="39">
        <v>0</v>
      </c>
      <c r="AV182" s="39">
        <v>0</v>
      </c>
      <c r="AW182" s="39">
        <v>0</v>
      </c>
      <c r="AX182" s="39">
        <v>0</v>
      </c>
      <c r="AY182" s="39">
        <v>0</v>
      </c>
      <c r="AZ182" s="39">
        <v>0</v>
      </c>
      <c r="BA182" s="39">
        <v>0</v>
      </c>
      <c r="BB182" s="39">
        <v>0</v>
      </c>
      <c r="BC182" s="39">
        <v>0</v>
      </c>
      <c r="BD182" s="39">
        <v>0</v>
      </c>
      <c r="BE182" s="39">
        <v>0</v>
      </c>
      <c r="BF182" s="39">
        <v>0</v>
      </c>
      <c r="BG182" s="39">
        <v>0</v>
      </c>
      <c r="BH182" s="39">
        <v>0</v>
      </c>
      <c r="BI182" s="39">
        <v>0</v>
      </c>
      <c r="BJ182" s="39">
        <v>0</v>
      </c>
      <c r="BK182" s="39">
        <v>0</v>
      </c>
    </row>
    <row r="183" spans="1:63" x14ac:dyDescent="0.2">
      <c r="A183" s="30">
        <f t="shared" si="32"/>
        <v>2027</v>
      </c>
      <c r="D183" s="30">
        <f t="shared" si="33"/>
        <v>0</v>
      </c>
      <c r="E183" s="30">
        <f t="shared" si="24"/>
        <v>18</v>
      </c>
      <c r="F183" s="30">
        <f t="shared" si="25"/>
        <v>4</v>
      </c>
      <c r="G183" s="30">
        <f t="shared" si="26"/>
        <v>2</v>
      </c>
      <c r="H183" s="30">
        <f t="shared" si="27"/>
        <v>0</v>
      </c>
      <c r="I183" s="30">
        <f t="shared" si="28"/>
        <v>0</v>
      </c>
      <c r="J183" s="30">
        <f t="shared" si="29"/>
        <v>0</v>
      </c>
      <c r="K183" s="30">
        <f t="shared" si="30"/>
        <v>0</v>
      </c>
      <c r="L183" s="30">
        <f t="shared" si="31"/>
        <v>12</v>
      </c>
      <c r="M183" s="38">
        <v>46722</v>
      </c>
      <c r="N183" s="39">
        <v>0.39300000000000002</v>
      </c>
      <c r="O183" s="39">
        <v>0.51800000000000002</v>
      </c>
      <c r="P183" s="39">
        <v>0</v>
      </c>
      <c r="Q183" s="39">
        <v>0.41899999999999998</v>
      </c>
      <c r="R183" s="39">
        <v>0</v>
      </c>
      <c r="S183" s="39">
        <v>0</v>
      </c>
      <c r="T183" s="39">
        <v>0</v>
      </c>
      <c r="U183" s="39">
        <v>11.574</v>
      </c>
      <c r="V183" s="39">
        <v>0</v>
      </c>
      <c r="W183" s="39">
        <v>0.70499999999999996</v>
      </c>
      <c r="X183" s="39">
        <v>0</v>
      </c>
      <c r="Y183" s="39">
        <v>1.8129999999999999</v>
      </c>
      <c r="Z183" s="39">
        <v>0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39">
        <v>0.51300000000000001</v>
      </c>
      <c r="AG183" s="39">
        <v>0</v>
      </c>
      <c r="AH183" s="39">
        <v>0</v>
      </c>
      <c r="AI183" s="39">
        <v>0.24199999999999999</v>
      </c>
      <c r="AJ183" s="39">
        <v>0.30599999999999999</v>
      </c>
      <c r="AK183" s="39">
        <v>0.29299999999999998</v>
      </c>
      <c r="AL183" s="39">
        <v>0.215</v>
      </c>
      <c r="AM183" s="39">
        <v>0</v>
      </c>
      <c r="AN183" s="39">
        <v>0.219</v>
      </c>
      <c r="AO183" s="39">
        <v>0</v>
      </c>
      <c r="AP183" s="39">
        <v>0</v>
      </c>
      <c r="AQ183" s="39">
        <v>0</v>
      </c>
      <c r="AR183" s="39">
        <v>11.047000000000001</v>
      </c>
      <c r="AS183" s="39">
        <v>0</v>
      </c>
      <c r="AT183" s="39">
        <v>0.54900000000000004</v>
      </c>
      <c r="AU183" s="39">
        <v>0</v>
      </c>
      <c r="AV183" s="39">
        <v>0</v>
      </c>
      <c r="AW183" s="39">
        <v>0</v>
      </c>
      <c r="AX183" s="39">
        <v>0.34699999999999998</v>
      </c>
      <c r="AY183" s="39">
        <v>0</v>
      </c>
      <c r="AZ183" s="39">
        <v>0.14499999999999999</v>
      </c>
      <c r="BA183" s="39">
        <v>0</v>
      </c>
      <c r="BB183" s="39">
        <v>0</v>
      </c>
      <c r="BC183" s="39">
        <v>0</v>
      </c>
      <c r="BD183" s="39">
        <v>0</v>
      </c>
      <c r="BE183" s="39">
        <v>0.65</v>
      </c>
      <c r="BF183" s="39">
        <v>0</v>
      </c>
      <c r="BG183" s="39">
        <v>4.4210000000000003</v>
      </c>
      <c r="BH183" s="39">
        <v>0</v>
      </c>
      <c r="BI183" s="39">
        <v>0</v>
      </c>
      <c r="BJ183" s="39">
        <v>0</v>
      </c>
      <c r="BK183" s="39">
        <v>0</v>
      </c>
    </row>
    <row r="184" spans="1:63" x14ac:dyDescent="0.2">
      <c r="A184" s="30">
        <f t="shared" si="32"/>
        <v>2028</v>
      </c>
      <c r="D184" s="30">
        <f t="shared" si="33"/>
        <v>0</v>
      </c>
      <c r="E184" s="30">
        <f t="shared" si="24"/>
        <v>6</v>
      </c>
      <c r="F184" s="30">
        <f t="shared" si="25"/>
        <v>3</v>
      </c>
      <c r="G184" s="30">
        <f t="shared" si="26"/>
        <v>0</v>
      </c>
      <c r="H184" s="30">
        <f t="shared" si="27"/>
        <v>0</v>
      </c>
      <c r="I184" s="30">
        <f t="shared" si="28"/>
        <v>0</v>
      </c>
      <c r="J184" s="30">
        <f t="shared" si="29"/>
        <v>0</v>
      </c>
      <c r="K184" s="30">
        <f t="shared" si="30"/>
        <v>0</v>
      </c>
      <c r="L184" s="30">
        <f t="shared" si="31"/>
        <v>1</v>
      </c>
      <c r="M184" s="38">
        <v>46753</v>
      </c>
      <c r="N184" s="39">
        <v>1.968</v>
      </c>
      <c r="O184" s="39">
        <v>0</v>
      </c>
      <c r="P184" s="39">
        <v>2.36</v>
      </c>
      <c r="Q184" s="39">
        <v>0</v>
      </c>
      <c r="R184" s="39">
        <v>0</v>
      </c>
      <c r="S184" s="39">
        <v>0</v>
      </c>
      <c r="T184" s="39">
        <v>0</v>
      </c>
      <c r="U184" s="39">
        <v>0.27700000000000002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0.83099999999999996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3.6309999999999998</v>
      </c>
      <c r="BA184" s="39">
        <v>0</v>
      </c>
      <c r="BB184" s="39">
        <v>0</v>
      </c>
      <c r="BC184" s="39">
        <v>0</v>
      </c>
      <c r="BD184" s="39">
        <v>0.89700000000000002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</row>
    <row r="185" spans="1:63" x14ac:dyDescent="0.2">
      <c r="A185" s="30">
        <f t="shared" si="32"/>
        <v>2028</v>
      </c>
      <c r="D185" s="30">
        <f t="shared" si="33"/>
        <v>0</v>
      </c>
      <c r="E185" s="30">
        <f t="shared" si="24"/>
        <v>4</v>
      </c>
      <c r="F185" s="30">
        <f t="shared" si="25"/>
        <v>0</v>
      </c>
      <c r="G185" s="30">
        <f t="shared" si="26"/>
        <v>0</v>
      </c>
      <c r="H185" s="30">
        <f t="shared" si="27"/>
        <v>0</v>
      </c>
      <c r="I185" s="30">
        <f t="shared" si="28"/>
        <v>0</v>
      </c>
      <c r="J185" s="30">
        <f t="shared" si="29"/>
        <v>0</v>
      </c>
      <c r="K185" s="30">
        <f t="shared" si="30"/>
        <v>0</v>
      </c>
      <c r="L185" s="30">
        <f t="shared" si="31"/>
        <v>2</v>
      </c>
      <c r="M185" s="38">
        <v>46784</v>
      </c>
      <c r="N185" s="39">
        <v>0</v>
      </c>
      <c r="O185" s="39">
        <v>0</v>
      </c>
      <c r="P185" s="39">
        <v>0</v>
      </c>
      <c r="Q185" s="39">
        <v>0</v>
      </c>
      <c r="R185" s="39">
        <v>0.192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39">
        <v>0</v>
      </c>
      <c r="AA185" s="39">
        <v>0</v>
      </c>
      <c r="AB185" s="39">
        <v>0</v>
      </c>
      <c r="AC185" s="39">
        <v>0</v>
      </c>
      <c r="AD185" s="39">
        <v>0</v>
      </c>
      <c r="AE185" s="39">
        <v>0</v>
      </c>
      <c r="AF185" s="39">
        <v>0</v>
      </c>
      <c r="AG185" s="39">
        <v>0</v>
      </c>
      <c r="AH185" s="39">
        <v>0</v>
      </c>
      <c r="AI185" s="39">
        <v>0</v>
      </c>
      <c r="AJ185" s="39">
        <v>0</v>
      </c>
      <c r="AK185" s="39">
        <v>0.33500000000000002</v>
      </c>
      <c r="AL185" s="39">
        <v>0</v>
      </c>
      <c r="AM185" s="39">
        <v>0</v>
      </c>
      <c r="AN185" s="39">
        <v>1.9E-2</v>
      </c>
      <c r="AO185" s="39">
        <v>0</v>
      </c>
      <c r="AP185" s="39">
        <v>0</v>
      </c>
      <c r="AQ185" s="39">
        <v>0</v>
      </c>
      <c r="AR185" s="39">
        <v>0</v>
      </c>
      <c r="AS185" s="39">
        <v>0</v>
      </c>
      <c r="AT185" s="39">
        <v>0</v>
      </c>
      <c r="AU185" s="39">
        <v>0</v>
      </c>
      <c r="AV185" s="39">
        <v>0</v>
      </c>
      <c r="AW185" s="39">
        <v>0</v>
      </c>
      <c r="AX185" s="39">
        <v>0</v>
      </c>
      <c r="AY185" s="39">
        <v>0</v>
      </c>
      <c r="AZ185" s="39">
        <v>0</v>
      </c>
      <c r="BA185" s="39">
        <v>0</v>
      </c>
      <c r="BB185" s="39">
        <v>0</v>
      </c>
      <c r="BC185" s="39">
        <v>0</v>
      </c>
      <c r="BD185" s="39">
        <v>4.2000000000000003E-2</v>
      </c>
      <c r="BE185" s="39">
        <v>0</v>
      </c>
      <c r="BF185" s="39">
        <v>0</v>
      </c>
      <c r="BG185" s="39">
        <v>0</v>
      </c>
      <c r="BH185" s="39">
        <v>0</v>
      </c>
      <c r="BI185" s="39">
        <v>0</v>
      </c>
      <c r="BJ185" s="39">
        <v>0</v>
      </c>
      <c r="BK185" s="39">
        <v>0</v>
      </c>
    </row>
    <row r="186" spans="1:63" x14ac:dyDescent="0.2">
      <c r="A186" s="30">
        <f t="shared" si="32"/>
        <v>2028</v>
      </c>
      <c r="D186" s="30">
        <f t="shared" si="33"/>
        <v>0</v>
      </c>
      <c r="E186" s="30">
        <f t="shared" si="24"/>
        <v>5</v>
      </c>
      <c r="F186" s="30">
        <f t="shared" si="25"/>
        <v>1</v>
      </c>
      <c r="G186" s="30">
        <f t="shared" si="26"/>
        <v>0</v>
      </c>
      <c r="H186" s="30">
        <f t="shared" si="27"/>
        <v>0</v>
      </c>
      <c r="I186" s="30">
        <f t="shared" si="28"/>
        <v>0</v>
      </c>
      <c r="J186" s="30">
        <f t="shared" si="29"/>
        <v>0</v>
      </c>
      <c r="K186" s="30">
        <f t="shared" si="30"/>
        <v>0</v>
      </c>
      <c r="L186" s="30">
        <f t="shared" si="31"/>
        <v>3</v>
      </c>
      <c r="M186" s="38">
        <v>46813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9">
        <v>0</v>
      </c>
      <c r="Y186" s="39">
        <v>0</v>
      </c>
      <c r="Z186" s="39">
        <v>0</v>
      </c>
      <c r="AA186" s="39">
        <v>0</v>
      </c>
      <c r="AB186" s="39">
        <v>0.91700000000000004</v>
      </c>
      <c r="AC186" s="39">
        <v>0</v>
      </c>
      <c r="AD186" s="39">
        <v>0.97799999999999998</v>
      </c>
      <c r="AE186" s="39">
        <v>0</v>
      </c>
      <c r="AF186" s="39">
        <v>0</v>
      </c>
      <c r="AG186" s="39">
        <v>0</v>
      </c>
      <c r="AH186" s="39">
        <v>0</v>
      </c>
      <c r="AI186" s="39">
        <v>0</v>
      </c>
      <c r="AJ186" s="39">
        <v>0</v>
      </c>
      <c r="AK186" s="39">
        <v>0</v>
      </c>
      <c r="AL186" s="39">
        <v>0</v>
      </c>
      <c r="AM186" s="39">
        <v>0</v>
      </c>
      <c r="AN186" s="39">
        <v>0</v>
      </c>
      <c r="AO186" s="39">
        <v>0</v>
      </c>
      <c r="AP186" s="39">
        <v>0</v>
      </c>
      <c r="AQ186" s="39">
        <v>0</v>
      </c>
      <c r="AR186" s="39">
        <v>0.88</v>
      </c>
      <c r="AS186" s="39">
        <v>0</v>
      </c>
      <c r="AT186" s="39">
        <v>0</v>
      </c>
      <c r="AU186" s="39">
        <v>0</v>
      </c>
      <c r="AV186" s="39">
        <v>0</v>
      </c>
      <c r="AW186" s="39">
        <v>0</v>
      </c>
      <c r="AX186" s="39">
        <v>0</v>
      </c>
      <c r="AY186" s="39">
        <v>0</v>
      </c>
      <c r="AZ186" s="39">
        <v>0</v>
      </c>
      <c r="BA186" s="39">
        <v>0</v>
      </c>
      <c r="BB186" s="39">
        <v>6.3E-2</v>
      </c>
      <c r="BC186" s="39">
        <v>0</v>
      </c>
      <c r="BD186" s="39">
        <v>0</v>
      </c>
      <c r="BE186" s="39">
        <v>0</v>
      </c>
      <c r="BF186" s="39">
        <v>0</v>
      </c>
      <c r="BG186" s="39">
        <v>0</v>
      </c>
      <c r="BH186" s="39">
        <v>1.0960000000000001</v>
      </c>
      <c r="BI186" s="39">
        <v>0</v>
      </c>
      <c r="BJ186" s="39">
        <v>0</v>
      </c>
      <c r="BK186" s="39">
        <v>0</v>
      </c>
    </row>
    <row r="187" spans="1:63" x14ac:dyDescent="0.2">
      <c r="A187" s="30">
        <f t="shared" si="32"/>
        <v>2028</v>
      </c>
      <c r="D187" s="30">
        <f t="shared" si="33"/>
        <v>0</v>
      </c>
      <c r="E187" s="30">
        <f t="shared" si="24"/>
        <v>5</v>
      </c>
      <c r="F187" s="30">
        <f t="shared" si="25"/>
        <v>5</v>
      </c>
      <c r="G187" s="30">
        <f t="shared" si="26"/>
        <v>2</v>
      </c>
      <c r="H187" s="30">
        <f t="shared" si="27"/>
        <v>0</v>
      </c>
      <c r="I187" s="30">
        <f t="shared" si="28"/>
        <v>0</v>
      </c>
      <c r="J187" s="30">
        <f t="shared" si="29"/>
        <v>0</v>
      </c>
      <c r="K187" s="30">
        <f t="shared" si="30"/>
        <v>0</v>
      </c>
      <c r="L187" s="30">
        <f t="shared" si="31"/>
        <v>4</v>
      </c>
      <c r="M187" s="38">
        <v>46844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2.5659999999999998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0</v>
      </c>
      <c r="AR187" s="39">
        <v>0</v>
      </c>
      <c r="AS187" s="39">
        <v>13.388999999999999</v>
      </c>
      <c r="AT187" s="39">
        <v>0</v>
      </c>
      <c r="AU187" s="39">
        <v>4.7539999999999996</v>
      </c>
      <c r="AV187" s="39">
        <v>0</v>
      </c>
      <c r="AW187" s="39">
        <v>0</v>
      </c>
      <c r="AX187" s="39">
        <v>0</v>
      </c>
      <c r="AY187" s="39">
        <v>0</v>
      </c>
      <c r="AZ187" s="39">
        <v>0</v>
      </c>
      <c r="BA187" s="39">
        <v>3.915</v>
      </c>
      <c r="BB187" s="39">
        <v>10.082000000000001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</row>
    <row r="188" spans="1:63" x14ac:dyDescent="0.2">
      <c r="A188" s="30">
        <f t="shared" si="32"/>
        <v>2028</v>
      </c>
      <c r="D188" s="30">
        <f t="shared" si="33"/>
        <v>0</v>
      </c>
      <c r="E188" s="30">
        <f t="shared" si="24"/>
        <v>7</v>
      </c>
      <c r="F188" s="30">
        <f t="shared" si="25"/>
        <v>7</v>
      </c>
      <c r="G188" s="30">
        <f t="shared" si="26"/>
        <v>3</v>
      </c>
      <c r="H188" s="30">
        <f t="shared" si="27"/>
        <v>0</v>
      </c>
      <c r="I188" s="30">
        <f t="shared" si="28"/>
        <v>0</v>
      </c>
      <c r="J188" s="30">
        <f t="shared" si="29"/>
        <v>0</v>
      </c>
      <c r="K188" s="30">
        <f t="shared" si="30"/>
        <v>0</v>
      </c>
      <c r="L188" s="30">
        <f t="shared" si="31"/>
        <v>5</v>
      </c>
      <c r="M188" s="38">
        <v>46874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17.363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5.7590000000000003</v>
      </c>
      <c r="AE188" s="39">
        <v>0</v>
      </c>
      <c r="AF188" s="39">
        <v>0</v>
      </c>
      <c r="AG188" s="39">
        <v>0</v>
      </c>
      <c r="AH188" s="39">
        <v>6.57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16.55</v>
      </c>
      <c r="BC188" s="39">
        <v>0</v>
      </c>
      <c r="BD188" s="39">
        <v>0</v>
      </c>
      <c r="BE188" s="39">
        <v>0</v>
      </c>
      <c r="BF188" s="39">
        <v>0</v>
      </c>
      <c r="BG188" s="39">
        <v>4.2439999999999998</v>
      </c>
      <c r="BH188" s="39">
        <v>6.1879999999999997</v>
      </c>
      <c r="BI188" s="39">
        <v>0</v>
      </c>
      <c r="BJ188" s="39">
        <v>0</v>
      </c>
      <c r="BK188" s="39">
        <v>19.100000000000001</v>
      </c>
    </row>
    <row r="189" spans="1:63" x14ac:dyDescent="0.2">
      <c r="A189" s="30">
        <f t="shared" si="32"/>
        <v>2028</v>
      </c>
      <c r="D189" s="30">
        <f t="shared" si="33"/>
        <v>0</v>
      </c>
      <c r="E189" s="30">
        <f t="shared" si="24"/>
        <v>25</v>
      </c>
      <c r="F189" s="30">
        <f t="shared" si="25"/>
        <v>8</v>
      </c>
      <c r="G189" s="30">
        <f t="shared" si="26"/>
        <v>2</v>
      </c>
      <c r="H189" s="30">
        <f t="shared" si="27"/>
        <v>0</v>
      </c>
      <c r="I189" s="30">
        <f t="shared" si="28"/>
        <v>0</v>
      </c>
      <c r="J189" s="30">
        <f t="shared" si="29"/>
        <v>0</v>
      </c>
      <c r="K189" s="30">
        <f t="shared" si="30"/>
        <v>0</v>
      </c>
      <c r="L189" s="30">
        <f t="shared" si="31"/>
        <v>6</v>
      </c>
      <c r="M189" s="38">
        <v>46905</v>
      </c>
      <c r="N189" s="39">
        <v>0</v>
      </c>
      <c r="O189" s="39">
        <v>1.633</v>
      </c>
      <c r="P189" s="39">
        <v>0</v>
      </c>
      <c r="Q189" s="39">
        <v>0.42</v>
      </c>
      <c r="R189" s="39">
        <v>0</v>
      </c>
      <c r="S189" s="39">
        <v>0</v>
      </c>
      <c r="T189" s="39">
        <v>1.254</v>
      </c>
      <c r="U189" s="39">
        <v>0.185</v>
      </c>
      <c r="V189" s="39">
        <v>0</v>
      </c>
      <c r="W189" s="39">
        <v>0.54400000000000004</v>
      </c>
      <c r="X189" s="39">
        <v>1.071</v>
      </c>
      <c r="Y189" s="39">
        <v>0.70499999999999996</v>
      </c>
      <c r="Z189" s="39">
        <v>0.73</v>
      </c>
      <c r="AA189" s="39">
        <v>0</v>
      </c>
      <c r="AB189" s="39">
        <v>0.34200000000000003</v>
      </c>
      <c r="AC189" s="39">
        <v>0</v>
      </c>
      <c r="AD189" s="39">
        <v>0</v>
      </c>
      <c r="AE189" s="39">
        <v>0</v>
      </c>
      <c r="AF189" s="39">
        <v>3.7469999999999999</v>
      </c>
      <c r="AG189" s="39">
        <v>0.503</v>
      </c>
      <c r="AH189" s="39">
        <v>0.36799999999999999</v>
      </c>
      <c r="AI189" s="39">
        <v>0.63700000000000001</v>
      </c>
      <c r="AJ189" s="39">
        <v>0</v>
      </c>
      <c r="AK189" s="39">
        <v>0</v>
      </c>
      <c r="AL189" s="39">
        <v>1.214</v>
      </c>
      <c r="AM189" s="39">
        <v>0.65</v>
      </c>
      <c r="AN189" s="39">
        <v>0.56299999999999994</v>
      </c>
      <c r="AO189" s="39">
        <v>0</v>
      </c>
      <c r="AP189" s="39">
        <v>0</v>
      </c>
      <c r="AQ189" s="39">
        <v>13.743</v>
      </c>
      <c r="AR189" s="39">
        <v>0</v>
      </c>
      <c r="AS189" s="39">
        <v>0.40500000000000003</v>
      </c>
      <c r="AT189" s="39">
        <v>0.56000000000000005</v>
      </c>
      <c r="AU189" s="39">
        <v>0.44500000000000001</v>
      </c>
      <c r="AV189" s="39">
        <v>0</v>
      </c>
      <c r="AW189" s="39">
        <v>0</v>
      </c>
      <c r="AX189" s="39">
        <v>1.0960000000000001</v>
      </c>
      <c r="AY189" s="39">
        <v>0</v>
      </c>
      <c r="AZ189" s="39">
        <v>0.45800000000000002</v>
      </c>
      <c r="BA189" s="39">
        <v>0</v>
      </c>
      <c r="BB189" s="39">
        <v>0</v>
      </c>
      <c r="BC189" s="39">
        <v>0.80400000000000005</v>
      </c>
      <c r="BD189" s="39">
        <v>0.20399999999999999</v>
      </c>
      <c r="BE189" s="39">
        <v>0</v>
      </c>
      <c r="BF189" s="39">
        <v>0</v>
      </c>
      <c r="BG189" s="39">
        <v>0</v>
      </c>
      <c r="BH189" s="39">
        <v>0</v>
      </c>
      <c r="BI189" s="39">
        <v>0</v>
      </c>
      <c r="BJ189" s="39">
        <v>13.146000000000001</v>
      </c>
      <c r="BK189" s="39">
        <v>0</v>
      </c>
    </row>
    <row r="190" spans="1:63" x14ac:dyDescent="0.2">
      <c r="A190" s="30">
        <f t="shared" si="32"/>
        <v>2028</v>
      </c>
      <c r="D190" s="30">
        <f t="shared" si="33"/>
        <v>1</v>
      </c>
      <c r="E190" s="30">
        <f t="shared" si="24"/>
        <v>50</v>
      </c>
      <c r="F190" s="30">
        <f t="shared" si="25"/>
        <v>50</v>
      </c>
      <c r="G190" s="30">
        <f t="shared" si="26"/>
        <v>17</v>
      </c>
      <c r="H190" s="30">
        <f t="shared" si="27"/>
        <v>0</v>
      </c>
      <c r="I190" s="30">
        <f t="shared" si="28"/>
        <v>0</v>
      </c>
      <c r="J190" s="30">
        <f t="shared" si="29"/>
        <v>0</v>
      </c>
      <c r="K190" s="30">
        <f t="shared" si="30"/>
        <v>0</v>
      </c>
      <c r="L190" s="30">
        <f t="shared" si="31"/>
        <v>7</v>
      </c>
      <c r="M190" s="38">
        <v>46935</v>
      </c>
      <c r="N190" s="39">
        <v>7.3390000000000004</v>
      </c>
      <c r="O190" s="39">
        <v>24.937999999999999</v>
      </c>
      <c r="P190" s="39">
        <v>26.558</v>
      </c>
      <c r="Q190" s="39">
        <v>8.0630000000000006</v>
      </c>
      <c r="R190" s="39">
        <v>6.452</v>
      </c>
      <c r="S190" s="39">
        <v>6.32</v>
      </c>
      <c r="T190" s="39">
        <v>8.1690000000000005</v>
      </c>
      <c r="U190" s="39">
        <v>5.4020000000000001</v>
      </c>
      <c r="V190" s="39">
        <v>16.622</v>
      </c>
      <c r="W190" s="39">
        <v>1.871</v>
      </c>
      <c r="X190" s="39">
        <v>5.476</v>
      </c>
      <c r="Y190" s="39">
        <v>12.327</v>
      </c>
      <c r="Z190" s="39">
        <v>9.8529999999999998</v>
      </c>
      <c r="AA190" s="39">
        <v>5.9539999999999997</v>
      </c>
      <c r="AB190" s="39">
        <v>6.5720000000000001</v>
      </c>
      <c r="AC190" s="39">
        <v>10.74</v>
      </c>
      <c r="AD190" s="39">
        <v>5.383</v>
      </c>
      <c r="AE190" s="39">
        <v>11.782</v>
      </c>
      <c r="AF190" s="39">
        <v>17.922000000000001</v>
      </c>
      <c r="AG190" s="39">
        <v>2.8119999999999998</v>
      </c>
      <c r="AH190" s="39">
        <v>12.871</v>
      </c>
      <c r="AI190" s="39">
        <v>4.8029999999999999</v>
      </c>
      <c r="AJ190" s="39">
        <v>1.405</v>
      </c>
      <c r="AK190" s="39">
        <v>18.463000000000001</v>
      </c>
      <c r="AL190" s="39">
        <v>5.4290000000000003</v>
      </c>
      <c r="AM190" s="39">
        <v>15.909000000000001</v>
      </c>
      <c r="AN190" s="39">
        <v>9.7959999999999994</v>
      </c>
      <c r="AO190" s="39">
        <v>8.0109999999999992</v>
      </c>
      <c r="AP190" s="39">
        <v>7.657</v>
      </c>
      <c r="AQ190" s="39">
        <v>9.9139999999999997</v>
      </c>
      <c r="AR190" s="39">
        <v>3.3620000000000001</v>
      </c>
      <c r="AS190" s="39">
        <v>13.81</v>
      </c>
      <c r="AT190" s="39">
        <v>4.2210000000000001</v>
      </c>
      <c r="AU190" s="39">
        <v>9.0709999999999997</v>
      </c>
      <c r="AV190" s="39">
        <v>7.2690000000000001</v>
      </c>
      <c r="AW190" s="39">
        <v>5.66</v>
      </c>
      <c r="AX190" s="39">
        <v>10.632999999999999</v>
      </c>
      <c r="AY190" s="39">
        <v>3.82</v>
      </c>
      <c r="AZ190" s="39">
        <v>8.6039999999999992</v>
      </c>
      <c r="BA190" s="39">
        <v>10.612</v>
      </c>
      <c r="BB190" s="39">
        <v>9.2829999999999995</v>
      </c>
      <c r="BC190" s="39">
        <v>23.245000000000001</v>
      </c>
      <c r="BD190" s="39">
        <v>2.5609999999999999</v>
      </c>
      <c r="BE190" s="39">
        <v>14.055</v>
      </c>
      <c r="BF190" s="39">
        <v>7.3369999999999997</v>
      </c>
      <c r="BG190" s="39">
        <v>6.2169999999999996</v>
      </c>
      <c r="BH190" s="39">
        <v>2.11</v>
      </c>
      <c r="BI190" s="39">
        <v>14.301</v>
      </c>
      <c r="BJ190" s="39">
        <v>12.984999999999999</v>
      </c>
      <c r="BK190" s="39">
        <v>6.7489999999999997</v>
      </c>
    </row>
    <row r="191" spans="1:63" x14ac:dyDescent="0.2">
      <c r="A191" s="30">
        <f t="shared" si="32"/>
        <v>2028</v>
      </c>
      <c r="D191" s="30">
        <f t="shared" si="33"/>
        <v>0</v>
      </c>
      <c r="E191" s="30">
        <f t="shared" si="24"/>
        <v>50</v>
      </c>
      <c r="F191" s="30">
        <f t="shared" si="25"/>
        <v>47</v>
      </c>
      <c r="G191" s="30">
        <f t="shared" si="26"/>
        <v>7</v>
      </c>
      <c r="H191" s="30">
        <f t="shared" si="27"/>
        <v>0</v>
      </c>
      <c r="I191" s="30">
        <f t="shared" si="28"/>
        <v>0</v>
      </c>
      <c r="J191" s="30">
        <f t="shared" si="29"/>
        <v>0</v>
      </c>
      <c r="K191" s="30">
        <f t="shared" si="30"/>
        <v>0</v>
      </c>
      <c r="L191" s="30">
        <f t="shared" si="31"/>
        <v>8</v>
      </c>
      <c r="M191" s="38">
        <v>46966</v>
      </c>
      <c r="N191" s="39">
        <v>1.3879999999999999</v>
      </c>
      <c r="O191" s="39">
        <v>7.4660000000000002</v>
      </c>
      <c r="P191" s="39">
        <v>2.097</v>
      </c>
      <c r="Q191" s="39">
        <v>0.60799999999999998</v>
      </c>
      <c r="R191" s="39">
        <v>16.602</v>
      </c>
      <c r="S191" s="39">
        <v>2.7480000000000002</v>
      </c>
      <c r="T191" s="39">
        <v>4.8940000000000001</v>
      </c>
      <c r="U191" s="39">
        <v>10.124000000000001</v>
      </c>
      <c r="V191" s="39">
        <v>10.005000000000001</v>
      </c>
      <c r="W191" s="39">
        <v>4.9180000000000001</v>
      </c>
      <c r="X191" s="39">
        <v>3.5459999999999998</v>
      </c>
      <c r="Y191" s="39">
        <v>2.8460000000000001</v>
      </c>
      <c r="Z191" s="39">
        <v>4.4089999999999998</v>
      </c>
      <c r="AA191" s="39">
        <v>3.0739999999999998</v>
      </c>
      <c r="AB191" s="39">
        <v>2.2599999999999998</v>
      </c>
      <c r="AC191" s="39">
        <v>3.3279999999999998</v>
      </c>
      <c r="AD191" s="39">
        <v>1.06</v>
      </c>
      <c r="AE191" s="39">
        <v>1.867</v>
      </c>
      <c r="AF191" s="39">
        <v>2.984</v>
      </c>
      <c r="AG191" s="39">
        <v>1.7999999999999999E-2</v>
      </c>
      <c r="AH191" s="39">
        <v>17.309000000000001</v>
      </c>
      <c r="AI191" s="39">
        <v>2.3290000000000002</v>
      </c>
      <c r="AJ191" s="39">
        <v>3.831</v>
      </c>
      <c r="AK191" s="39">
        <v>2.6469999999999998</v>
      </c>
      <c r="AL191" s="39">
        <v>1.427</v>
      </c>
      <c r="AM191" s="39">
        <v>1.8480000000000001</v>
      </c>
      <c r="AN191" s="39">
        <v>2.302</v>
      </c>
      <c r="AO191" s="39">
        <v>2.8889999999999998</v>
      </c>
      <c r="AP191" s="39">
        <v>5.6859999999999999</v>
      </c>
      <c r="AQ191" s="39">
        <v>2.12</v>
      </c>
      <c r="AR191" s="39">
        <v>3.819</v>
      </c>
      <c r="AS191" s="39">
        <v>1.526</v>
      </c>
      <c r="AT191" s="39">
        <v>3.456</v>
      </c>
      <c r="AU191" s="39">
        <v>15.448</v>
      </c>
      <c r="AV191" s="39">
        <v>2.4169999999999998</v>
      </c>
      <c r="AW191" s="39">
        <v>2.7</v>
      </c>
      <c r="AX191" s="39">
        <v>3.89</v>
      </c>
      <c r="AY191" s="39">
        <v>0.51800000000000002</v>
      </c>
      <c r="AZ191" s="39">
        <v>2.6669999999999998</v>
      </c>
      <c r="BA191" s="39">
        <v>3.49</v>
      </c>
      <c r="BB191" s="39">
        <v>1.798</v>
      </c>
      <c r="BC191" s="39">
        <v>1.5169999999999999</v>
      </c>
      <c r="BD191" s="39">
        <v>1.63</v>
      </c>
      <c r="BE191" s="39">
        <v>2.875</v>
      </c>
      <c r="BF191" s="39">
        <v>2.9969999999999999</v>
      </c>
      <c r="BG191" s="39">
        <v>3.2709999999999999</v>
      </c>
      <c r="BH191" s="39">
        <v>16.209</v>
      </c>
      <c r="BI191" s="39">
        <v>3.3889999999999998</v>
      </c>
      <c r="BJ191" s="39">
        <v>2.9750000000000001</v>
      </c>
      <c r="BK191" s="39">
        <v>14.01</v>
      </c>
    </row>
    <row r="192" spans="1:63" x14ac:dyDescent="0.2">
      <c r="A192" s="30">
        <f t="shared" si="32"/>
        <v>2028</v>
      </c>
      <c r="D192" s="30">
        <f t="shared" si="33"/>
        <v>2</v>
      </c>
      <c r="E192" s="30">
        <f t="shared" si="24"/>
        <v>49</v>
      </c>
      <c r="F192" s="30">
        <f t="shared" si="25"/>
        <v>44</v>
      </c>
      <c r="G192" s="30">
        <f t="shared" si="26"/>
        <v>2</v>
      </c>
      <c r="H192" s="30">
        <f t="shared" si="27"/>
        <v>0</v>
      </c>
      <c r="I192" s="30">
        <f t="shared" si="28"/>
        <v>0</v>
      </c>
      <c r="J192" s="30">
        <f t="shared" si="29"/>
        <v>0</v>
      </c>
      <c r="K192" s="30">
        <f t="shared" si="30"/>
        <v>0</v>
      </c>
      <c r="L192" s="30">
        <f t="shared" si="31"/>
        <v>9</v>
      </c>
      <c r="M192" s="38">
        <v>46997</v>
      </c>
      <c r="N192" s="39">
        <v>2.2360000000000002</v>
      </c>
      <c r="O192" s="39">
        <v>4.63</v>
      </c>
      <c r="P192" s="39">
        <v>2.3889999999999998</v>
      </c>
      <c r="Q192" s="39">
        <v>5.5979999999999999</v>
      </c>
      <c r="R192" s="39">
        <v>3.1280000000000001</v>
      </c>
      <c r="S192" s="39">
        <v>4.1829999999999998</v>
      </c>
      <c r="T192" s="39">
        <v>5.508</v>
      </c>
      <c r="U192" s="39">
        <v>25.552</v>
      </c>
      <c r="V192" s="39">
        <v>1.8149999999999999</v>
      </c>
      <c r="W192" s="39">
        <v>6.8140000000000001</v>
      </c>
      <c r="X192" s="39">
        <v>0.79800000000000004</v>
      </c>
      <c r="Y192" s="39">
        <v>5.8079999999999998</v>
      </c>
      <c r="Z192" s="39">
        <v>3.6579999999999999</v>
      </c>
      <c r="AA192" s="39">
        <v>1.998</v>
      </c>
      <c r="AB192" s="39">
        <v>3.5289999999999999</v>
      </c>
      <c r="AC192" s="39">
        <v>5.0270000000000001</v>
      </c>
      <c r="AD192" s="39">
        <v>5.8380000000000001</v>
      </c>
      <c r="AE192" s="39">
        <v>3.3090000000000002</v>
      </c>
      <c r="AF192" s="39">
        <v>0.38600000000000001</v>
      </c>
      <c r="AG192" s="39">
        <v>5.0759999999999996</v>
      </c>
      <c r="AH192" s="39">
        <v>1.129</v>
      </c>
      <c r="AI192" s="39">
        <v>4.3639999999999999</v>
      </c>
      <c r="AJ192" s="39">
        <v>2.8279999999999998</v>
      </c>
      <c r="AK192" s="39">
        <v>5.3849999999999998</v>
      </c>
      <c r="AL192" s="39">
        <v>6.0880000000000001</v>
      </c>
      <c r="AM192" s="39">
        <v>1.782</v>
      </c>
      <c r="AN192" s="39">
        <v>3.6389999999999998</v>
      </c>
      <c r="AO192" s="39">
        <v>5.69</v>
      </c>
      <c r="AP192" s="39">
        <v>3.1440000000000001</v>
      </c>
      <c r="AQ192" s="39">
        <v>6.9989999999999997</v>
      </c>
      <c r="AR192" s="39">
        <v>5.7050000000000001</v>
      </c>
      <c r="AS192" s="39">
        <v>0.46300000000000002</v>
      </c>
      <c r="AT192" s="39">
        <v>5.484</v>
      </c>
      <c r="AU192" s="39">
        <v>0.83499999999999996</v>
      </c>
      <c r="AV192" s="39">
        <v>4.931</v>
      </c>
      <c r="AW192" s="39">
        <v>3.3519999999999999</v>
      </c>
      <c r="AX192" s="39">
        <v>0.24199999999999999</v>
      </c>
      <c r="AY192" s="39">
        <v>5.4820000000000002</v>
      </c>
      <c r="AZ192" s="39">
        <v>4.1219999999999999</v>
      </c>
      <c r="BA192" s="39">
        <v>5.226</v>
      </c>
      <c r="BB192" s="39">
        <v>0</v>
      </c>
      <c r="BC192" s="39">
        <v>7.3529999999999998</v>
      </c>
      <c r="BD192" s="39">
        <v>6.8049999999999997</v>
      </c>
      <c r="BE192" s="39">
        <v>2.2959999999999998</v>
      </c>
      <c r="BF192" s="39">
        <v>2.972</v>
      </c>
      <c r="BG192" s="39">
        <v>2.3279999999999998</v>
      </c>
      <c r="BH192" s="39">
        <v>1.5760000000000001</v>
      </c>
      <c r="BI192" s="39">
        <v>39.747999999999998</v>
      </c>
      <c r="BJ192" s="39">
        <v>2.8879999999999999</v>
      </c>
      <c r="BK192" s="39">
        <v>3.92</v>
      </c>
    </row>
    <row r="193" spans="1:63" x14ac:dyDescent="0.2">
      <c r="A193" s="30">
        <f t="shared" si="32"/>
        <v>2028</v>
      </c>
      <c r="D193" s="30">
        <f t="shared" si="33"/>
        <v>1</v>
      </c>
      <c r="E193" s="30">
        <f t="shared" si="24"/>
        <v>40</v>
      </c>
      <c r="F193" s="30">
        <f t="shared" si="25"/>
        <v>17</v>
      </c>
      <c r="G193" s="30">
        <f t="shared" si="26"/>
        <v>4</v>
      </c>
      <c r="H193" s="30">
        <f t="shared" si="27"/>
        <v>0</v>
      </c>
      <c r="I193" s="30">
        <f t="shared" si="28"/>
        <v>0</v>
      </c>
      <c r="J193" s="30">
        <f t="shared" si="29"/>
        <v>0</v>
      </c>
      <c r="K193" s="30">
        <f t="shared" si="30"/>
        <v>0</v>
      </c>
      <c r="L193" s="30">
        <f t="shared" si="31"/>
        <v>10</v>
      </c>
      <c r="M193" s="38">
        <v>47027</v>
      </c>
      <c r="N193" s="39">
        <v>2.3519999999999999</v>
      </c>
      <c r="O193" s="39">
        <v>0</v>
      </c>
      <c r="P193" s="39">
        <v>0</v>
      </c>
      <c r="Q193" s="39">
        <v>1.3240000000000001</v>
      </c>
      <c r="R193" s="39">
        <v>0.14699999999999999</v>
      </c>
      <c r="S193" s="39">
        <v>1.524</v>
      </c>
      <c r="T193" s="39">
        <v>1.1060000000000001</v>
      </c>
      <c r="U193" s="39">
        <v>10.42</v>
      </c>
      <c r="V193" s="39">
        <v>0.34100000000000003</v>
      </c>
      <c r="W193" s="39">
        <v>1.2749999999999999</v>
      </c>
      <c r="X193" s="39">
        <v>0.78200000000000003</v>
      </c>
      <c r="Y193" s="39">
        <v>0</v>
      </c>
      <c r="Z193" s="39">
        <v>0.91200000000000003</v>
      </c>
      <c r="AA193" s="39">
        <v>1.0269999999999999</v>
      </c>
      <c r="AB193" s="39">
        <v>0.17899999999999999</v>
      </c>
      <c r="AC193" s="39">
        <v>0.157</v>
      </c>
      <c r="AD193" s="39">
        <v>9.8819999999999997</v>
      </c>
      <c r="AE193" s="39">
        <v>0.77100000000000002</v>
      </c>
      <c r="AF193" s="39">
        <v>0</v>
      </c>
      <c r="AG193" s="39">
        <v>0.96799999999999997</v>
      </c>
      <c r="AH193" s="39">
        <v>0.56100000000000005</v>
      </c>
      <c r="AI193" s="39">
        <v>0.49399999999999999</v>
      </c>
      <c r="AJ193" s="39">
        <v>2.4660000000000002</v>
      </c>
      <c r="AK193" s="39">
        <v>0</v>
      </c>
      <c r="AL193" s="39">
        <v>0</v>
      </c>
      <c r="AM193" s="39">
        <v>1.288</v>
      </c>
      <c r="AN193" s="39">
        <v>11.712999999999999</v>
      </c>
      <c r="AO193" s="39">
        <v>3.5129999999999999</v>
      </c>
      <c r="AP193" s="39">
        <v>8.0000000000000002E-3</v>
      </c>
      <c r="AQ193" s="39">
        <v>0.67400000000000004</v>
      </c>
      <c r="AR193" s="39">
        <v>0.71099999999999997</v>
      </c>
      <c r="AS193" s="39">
        <v>0.42499999999999999</v>
      </c>
      <c r="AT193" s="39">
        <v>0.93</v>
      </c>
      <c r="AU193" s="39">
        <v>0.9</v>
      </c>
      <c r="AV193" s="39">
        <v>1.23</v>
      </c>
      <c r="AW193" s="39">
        <v>0</v>
      </c>
      <c r="AX193" s="39">
        <v>1.19</v>
      </c>
      <c r="AY193" s="39">
        <v>0</v>
      </c>
      <c r="AZ193" s="39">
        <v>37.277000000000001</v>
      </c>
      <c r="BA193" s="39">
        <v>0</v>
      </c>
      <c r="BB193" s="39">
        <v>0.61599999999999999</v>
      </c>
      <c r="BC193" s="39">
        <v>0.999</v>
      </c>
      <c r="BD193" s="39">
        <v>2.4340000000000002</v>
      </c>
      <c r="BE193" s="39">
        <v>0</v>
      </c>
      <c r="BF193" s="39">
        <v>15.157</v>
      </c>
      <c r="BG193" s="39">
        <v>0.111</v>
      </c>
      <c r="BH193" s="39">
        <v>0.997</v>
      </c>
      <c r="BI193" s="39">
        <v>0.874</v>
      </c>
      <c r="BJ193" s="39">
        <v>3.2000000000000001E-2</v>
      </c>
      <c r="BK193" s="39">
        <v>0.98899999999999999</v>
      </c>
    </row>
    <row r="194" spans="1:63" x14ac:dyDescent="0.2">
      <c r="A194" s="30">
        <f t="shared" si="32"/>
        <v>2028</v>
      </c>
      <c r="D194" s="30">
        <f t="shared" si="33"/>
        <v>0</v>
      </c>
      <c r="E194" s="30">
        <f t="shared" si="24"/>
        <v>1</v>
      </c>
      <c r="F194" s="30">
        <f t="shared" si="25"/>
        <v>1</v>
      </c>
      <c r="G194" s="30">
        <f t="shared" si="26"/>
        <v>0</v>
      </c>
      <c r="H194" s="30">
        <f t="shared" si="27"/>
        <v>0</v>
      </c>
      <c r="I194" s="30">
        <f t="shared" si="28"/>
        <v>0</v>
      </c>
      <c r="J194" s="30">
        <f t="shared" si="29"/>
        <v>0</v>
      </c>
      <c r="K194" s="30">
        <f t="shared" si="30"/>
        <v>0</v>
      </c>
      <c r="L194" s="30">
        <f t="shared" si="31"/>
        <v>11</v>
      </c>
      <c r="M194" s="38">
        <v>47058</v>
      </c>
      <c r="N194" s="39">
        <v>0</v>
      </c>
      <c r="O194" s="39">
        <v>1.2549999999999999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0</v>
      </c>
      <c r="X194" s="39">
        <v>0</v>
      </c>
      <c r="Y194" s="39">
        <v>0</v>
      </c>
      <c r="Z194" s="39">
        <v>0</v>
      </c>
      <c r="AA194" s="39">
        <v>0</v>
      </c>
      <c r="AB194" s="39">
        <v>0</v>
      </c>
      <c r="AC194" s="39">
        <v>0</v>
      </c>
      <c r="AD194" s="39">
        <v>0</v>
      </c>
      <c r="AE194" s="39">
        <v>0</v>
      </c>
      <c r="AF194" s="39">
        <v>0</v>
      </c>
      <c r="AG194" s="39">
        <v>0</v>
      </c>
      <c r="AH194" s="39">
        <v>0</v>
      </c>
      <c r="AI194" s="39">
        <v>0</v>
      </c>
      <c r="AJ194" s="39">
        <v>0</v>
      </c>
      <c r="AK194" s="39">
        <v>0</v>
      </c>
      <c r="AL194" s="39">
        <v>0</v>
      </c>
      <c r="AM194" s="39">
        <v>0</v>
      </c>
      <c r="AN194" s="39">
        <v>0</v>
      </c>
      <c r="AO194" s="39">
        <v>0</v>
      </c>
      <c r="AP194" s="39">
        <v>0</v>
      </c>
      <c r="AQ194" s="39">
        <v>0</v>
      </c>
      <c r="AR194" s="39">
        <v>0</v>
      </c>
      <c r="AS194" s="39">
        <v>0</v>
      </c>
      <c r="AT194" s="39">
        <v>0</v>
      </c>
      <c r="AU194" s="39">
        <v>0</v>
      </c>
      <c r="AV194" s="39">
        <v>0</v>
      </c>
      <c r="AW194" s="39">
        <v>0</v>
      </c>
      <c r="AX194" s="39">
        <v>0</v>
      </c>
      <c r="AY194" s="39">
        <v>0</v>
      </c>
      <c r="AZ194" s="39">
        <v>0</v>
      </c>
      <c r="BA194" s="39">
        <v>0</v>
      </c>
      <c r="BB194" s="39">
        <v>0</v>
      </c>
      <c r="BC194" s="39">
        <v>0</v>
      </c>
      <c r="BD194" s="39">
        <v>0</v>
      </c>
      <c r="BE194" s="39">
        <v>0</v>
      </c>
      <c r="BF194" s="39">
        <v>0</v>
      </c>
      <c r="BG194" s="39">
        <v>0</v>
      </c>
      <c r="BH194" s="39">
        <v>0</v>
      </c>
      <c r="BI194" s="39">
        <v>0</v>
      </c>
      <c r="BJ194" s="39">
        <v>0</v>
      </c>
      <c r="BK194" s="39">
        <v>0</v>
      </c>
    </row>
    <row r="195" spans="1:63" x14ac:dyDescent="0.2">
      <c r="A195" s="30">
        <f t="shared" si="32"/>
        <v>2028</v>
      </c>
      <c r="D195" s="30">
        <f t="shared" si="33"/>
        <v>0</v>
      </c>
      <c r="E195" s="30">
        <f t="shared" si="24"/>
        <v>15</v>
      </c>
      <c r="F195" s="30">
        <f t="shared" si="25"/>
        <v>2</v>
      </c>
      <c r="G195" s="30">
        <f t="shared" si="26"/>
        <v>1</v>
      </c>
      <c r="H195" s="30">
        <f t="shared" si="27"/>
        <v>0</v>
      </c>
      <c r="I195" s="30">
        <f t="shared" si="28"/>
        <v>0</v>
      </c>
      <c r="J195" s="30">
        <f t="shared" si="29"/>
        <v>0</v>
      </c>
      <c r="K195" s="30">
        <f t="shared" si="30"/>
        <v>0</v>
      </c>
      <c r="L195" s="30">
        <f t="shared" si="31"/>
        <v>12</v>
      </c>
      <c r="M195" s="38">
        <v>47088</v>
      </c>
      <c r="N195" s="39">
        <v>0</v>
      </c>
      <c r="O195" s="39">
        <v>0.154</v>
      </c>
      <c r="P195" s="39">
        <v>0</v>
      </c>
      <c r="Q195" s="39">
        <v>0.49299999999999999</v>
      </c>
      <c r="R195" s="39">
        <v>0</v>
      </c>
      <c r="S195" s="39">
        <v>0</v>
      </c>
      <c r="T195" s="39">
        <v>0</v>
      </c>
      <c r="U195" s="39">
        <v>0</v>
      </c>
      <c r="V195" s="39">
        <v>1.399</v>
      </c>
      <c r="W195" s="39">
        <v>15.84</v>
      </c>
      <c r="X195" s="39">
        <v>0</v>
      </c>
      <c r="Y195" s="39">
        <v>0.97799999999999998</v>
      </c>
      <c r="Z195" s="39">
        <v>6.0000000000000001E-3</v>
      </c>
      <c r="AA195" s="39">
        <v>0</v>
      </c>
      <c r="AB195" s="39">
        <v>0</v>
      </c>
      <c r="AC195" s="39">
        <v>0.112</v>
      </c>
      <c r="AD195" s="39">
        <v>0.70499999999999996</v>
      </c>
      <c r="AE195" s="39">
        <v>0</v>
      </c>
      <c r="AF195" s="39">
        <v>0.51400000000000001</v>
      </c>
      <c r="AG195" s="39">
        <v>0</v>
      </c>
      <c r="AH195" s="39">
        <v>0</v>
      </c>
      <c r="AI195" s="39">
        <v>0</v>
      </c>
      <c r="AJ195" s="39">
        <v>0</v>
      </c>
      <c r="AK195" s="39">
        <v>0</v>
      </c>
      <c r="AL195" s="39">
        <v>0.73199999999999998</v>
      </c>
      <c r="AM195" s="39">
        <v>0</v>
      </c>
      <c r="AN195" s="39">
        <v>0</v>
      </c>
      <c r="AO195" s="39">
        <v>0</v>
      </c>
      <c r="AP195" s="39">
        <v>0</v>
      </c>
      <c r="AQ195" s="39">
        <v>0.40100000000000002</v>
      </c>
      <c r="AR195" s="39">
        <v>0.9</v>
      </c>
      <c r="AS195" s="39">
        <v>0</v>
      </c>
      <c r="AT195" s="39">
        <v>0</v>
      </c>
      <c r="AU195" s="39">
        <v>0</v>
      </c>
      <c r="AV195" s="39">
        <v>0</v>
      </c>
      <c r="AW195" s="39">
        <v>0</v>
      </c>
      <c r="AX195" s="39">
        <v>0</v>
      </c>
      <c r="AY195" s="39">
        <v>0</v>
      </c>
      <c r="AZ195" s="39">
        <v>0.36199999999999999</v>
      </c>
      <c r="BA195" s="39">
        <v>0</v>
      </c>
      <c r="BB195" s="39">
        <v>0</v>
      </c>
      <c r="BC195" s="39">
        <v>0</v>
      </c>
      <c r="BD195" s="39">
        <v>0</v>
      </c>
      <c r="BE195" s="39">
        <v>0.59599999999999997</v>
      </c>
      <c r="BF195" s="39">
        <v>0</v>
      </c>
      <c r="BG195" s="39">
        <v>0</v>
      </c>
      <c r="BH195" s="39">
        <v>0</v>
      </c>
      <c r="BI195" s="39">
        <v>0</v>
      </c>
      <c r="BJ195" s="39">
        <v>0</v>
      </c>
      <c r="BK195" s="39">
        <v>0.82599999999999996</v>
      </c>
    </row>
    <row r="196" spans="1:63" x14ac:dyDescent="0.2">
      <c r="A196" s="30">
        <f t="shared" si="32"/>
        <v>2029</v>
      </c>
      <c r="D196" s="30">
        <f t="shared" si="33"/>
        <v>0</v>
      </c>
      <c r="E196" s="30">
        <f t="shared" si="24"/>
        <v>5</v>
      </c>
      <c r="F196" s="30">
        <f t="shared" si="25"/>
        <v>1</v>
      </c>
      <c r="G196" s="30">
        <f t="shared" si="26"/>
        <v>0</v>
      </c>
      <c r="H196" s="30">
        <f t="shared" si="27"/>
        <v>0</v>
      </c>
      <c r="I196" s="30">
        <f t="shared" si="28"/>
        <v>0</v>
      </c>
      <c r="J196" s="30">
        <f t="shared" si="29"/>
        <v>0</v>
      </c>
      <c r="K196" s="30">
        <f t="shared" si="30"/>
        <v>0</v>
      </c>
      <c r="L196" s="30">
        <f t="shared" si="31"/>
        <v>1</v>
      </c>
      <c r="M196" s="38">
        <v>47119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0.84099999999999997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0.7</v>
      </c>
      <c r="AL196" s="39">
        <v>0</v>
      </c>
      <c r="AM196" s="39">
        <v>0</v>
      </c>
      <c r="AN196" s="39">
        <v>0</v>
      </c>
      <c r="AO196" s="39">
        <v>2.8000000000000001E-2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1.655</v>
      </c>
      <c r="BB196" s="39">
        <v>0</v>
      </c>
      <c r="BC196" s="39">
        <v>0</v>
      </c>
      <c r="BD196" s="39">
        <v>0</v>
      </c>
      <c r="BE196" s="39">
        <v>0</v>
      </c>
      <c r="BF196" s="39">
        <v>0.46100000000000002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</row>
    <row r="197" spans="1:63" x14ac:dyDescent="0.2">
      <c r="A197" s="30">
        <f t="shared" si="32"/>
        <v>2029</v>
      </c>
      <c r="D197" s="30">
        <f t="shared" si="33"/>
        <v>0</v>
      </c>
      <c r="E197" s="30">
        <f t="shared" si="24"/>
        <v>2</v>
      </c>
      <c r="F197" s="30">
        <f t="shared" si="25"/>
        <v>1</v>
      </c>
      <c r="G197" s="30">
        <f t="shared" si="26"/>
        <v>0</v>
      </c>
      <c r="H197" s="30">
        <f t="shared" si="27"/>
        <v>0</v>
      </c>
      <c r="I197" s="30">
        <f t="shared" si="28"/>
        <v>0</v>
      </c>
      <c r="J197" s="30">
        <f t="shared" si="29"/>
        <v>0</v>
      </c>
      <c r="K197" s="30">
        <f t="shared" si="30"/>
        <v>0</v>
      </c>
      <c r="L197" s="30">
        <f t="shared" si="31"/>
        <v>2</v>
      </c>
      <c r="M197" s="38">
        <v>47150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39">
        <v>0</v>
      </c>
      <c r="AG197" s="39">
        <v>0</v>
      </c>
      <c r="AH197" s="39">
        <v>0</v>
      </c>
      <c r="AI197" s="39">
        <v>0</v>
      </c>
      <c r="AJ197" s="39">
        <v>0</v>
      </c>
      <c r="AK197" s="39">
        <v>0.53400000000000003</v>
      </c>
      <c r="AL197" s="39">
        <v>0</v>
      </c>
      <c r="AM197" s="39">
        <v>0</v>
      </c>
      <c r="AN197" s="39">
        <v>0</v>
      </c>
      <c r="AO197" s="39">
        <v>0</v>
      </c>
      <c r="AP197" s="39">
        <v>0</v>
      </c>
      <c r="AQ197" s="39">
        <v>0</v>
      </c>
      <c r="AR197" s="39">
        <v>0</v>
      </c>
      <c r="AS197" s="39">
        <v>0</v>
      </c>
      <c r="AT197" s="39">
        <v>0</v>
      </c>
      <c r="AU197" s="39">
        <v>1.3640000000000001</v>
      </c>
      <c r="AV197" s="39">
        <v>0</v>
      </c>
      <c r="AW197" s="39">
        <v>0</v>
      </c>
      <c r="AX197" s="39">
        <v>0</v>
      </c>
      <c r="AY197" s="39">
        <v>0</v>
      </c>
      <c r="AZ197" s="39">
        <v>0</v>
      </c>
      <c r="BA197" s="39">
        <v>0</v>
      </c>
      <c r="BB197" s="39">
        <v>0</v>
      </c>
      <c r="BC197" s="39">
        <v>0</v>
      </c>
      <c r="BD197" s="39">
        <v>0</v>
      </c>
      <c r="BE197" s="39">
        <v>0</v>
      </c>
      <c r="BF197" s="39">
        <v>0</v>
      </c>
      <c r="BG197" s="39">
        <v>0</v>
      </c>
      <c r="BH197" s="39">
        <v>0</v>
      </c>
      <c r="BI197" s="39">
        <v>0</v>
      </c>
      <c r="BJ197" s="39">
        <v>0</v>
      </c>
      <c r="BK197" s="39">
        <v>0</v>
      </c>
    </row>
    <row r="198" spans="1:63" x14ac:dyDescent="0.2">
      <c r="A198" s="30">
        <f t="shared" si="32"/>
        <v>2029</v>
      </c>
      <c r="D198" s="30">
        <f t="shared" si="33"/>
        <v>0</v>
      </c>
      <c r="E198" s="30">
        <f t="shared" si="24"/>
        <v>10</v>
      </c>
      <c r="F198" s="30">
        <f t="shared" si="25"/>
        <v>8</v>
      </c>
      <c r="G198" s="30">
        <f t="shared" si="26"/>
        <v>0</v>
      </c>
      <c r="H198" s="30">
        <f t="shared" si="27"/>
        <v>0</v>
      </c>
      <c r="I198" s="30">
        <f t="shared" si="28"/>
        <v>0</v>
      </c>
      <c r="J198" s="30">
        <f t="shared" si="29"/>
        <v>0</v>
      </c>
      <c r="K198" s="30">
        <f t="shared" si="30"/>
        <v>0</v>
      </c>
      <c r="L198" s="30">
        <f t="shared" si="31"/>
        <v>3</v>
      </c>
      <c r="M198" s="38">
        <v>47178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3.927</v>
      </c>
      <c r="T198" s="39">
        <v>0</v>
      </c>
      <c r="U198" s="39">
        <v>2.633</v>
      </c>
      <c r="V198" s="39">
        <v>0</v>
      </c>
      <c r="W198" s="39">
        <v>0</v>
      </c>
      <c r="X198" s="39">
        <v>0</v>
      </c>
      <c r="Y198" s="39">
        <v>4.165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39">
        <v>0</v>
      </c>
      <c r="AG198" s="39">
        <v>0</v>
      </c>
      <c r="AH198" s="39">
        <v>0</v>
      </c>
      <c r="AI198" s="39">
        <v>0</v>
      </c>
      <c r="AJ198" s="39">
        <v>0</v>
      </c>
      <c r="AK198" s="39">
        <v>3.6190000000000002</v>
      </c>
      <c r="AL198" s="39">
        <v>4.8319999999999999</v>
      </c>
      <c r="AM198" s="39">
        <v>0</v>
      </c>
      <c r="AN198" s="39">
        <v>0</v>
      </c>
      <c r="AO198" s="39">
        <v>0</v>
      </c>
      <c r="AP198" s="39">
        <v>0</v>
      </c>
      <c r="AQ198" s="39">
        <v>0</v>
      </c>
      <c r="AR198" s="39">
        <v>0</v>
      </c>
      <c r="AS198" s="39">
        <v>0</v>
      </c>
      <c r="AT198" s="39">
        <v>0</v>
      </c>
      <c r="AU198" s="39">
        <v>0.182</v>
      </c>
      <c r="AV198" s="39">
        <v>0</v>
      </c>
      <c r="AW198" s="39">
        <v>0</v>
      </c>
      <c r="AX198" s="39">
        <v>0</v>
      </c>
      <c r="AY198" s="39">
        <v>0</v>
      </c>
      <c r="AZ198" s="39">
        <v>0</v>
      </c>
      <c r="BA198" s="39">
        <v>0</v>
      </c>
      <c r="BB198" s="39">
        <v>4.37</v>
      </c>
      <c r="BC198" s="39">
        <v>0</v>
      </c>
      <c r="BD198" s="39">
        <v>3.08</v>
      </c>
      <c r="BE198" s="39">
        <v>0</v>
      </c>
      <c r="BF198" s="39">
        <v>0</v>
      </c>
      <c r="BG198" s="39">
        <v>0</v>
      </c>
      <c r="BH198" s="39">
        <v>3.355</v>
      </c>
      <c r="BI198" s="39">
        <v>0.58199999999999996</v>
      </c>
      <c r="BJ198" s="39">
        <v>0</v>
      </c>
      <c r="BK198" s="39">
        <v>0</v>
      </c>
    </row>
    <row r="199" spans="1:63" x14ac:dyDescent="0.2">
      <c r="A199" s="30">
        <f t="shared" si="32"/>
        <v>2029</v>
      </c>
      <c r="D199" s="30">
        <f t="shared" si="33"/>
        <v>0</v>
      </c>
      <c r="E199" s="30">
        <f t="shared" si="24"/>
        <v>1</v>
      </c>
      <c r="F199" s="30">
        <f t="shared" si="25"/>
        <v>0</v>
      </c>
      <c r="G199" s="30">
        <f t="shared" si="26"/>
        <v>0</v>
      </c>
      <c r="H199" s="30">
        <f t="shared" si="27"/>
        <v>0</v>
      </c>
      <c r="I199" s="30">
        <f t="shared" si="28"/>
        <v>0</v>
      </c>
      <c r="J199" s="30">
        <f t="shared" si="29"/>
        <v>0</v>
      </c>
      <c r="K199" s="30">
        <f t="shared" si="30"/>
        <v>0</v>
      </c>
      <c r="L199" s="30">
        <f t="shared" si="31"/>
        <v>4</v>
      </c>
      <c r="M199" s="38">
        <v>47209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0.15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0</v>
      </c>
      <c r="AV199" s="39">
        <v>0</v>
      </c>
      <c r="AW199" s="39">
        <v>0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</v>
      </c>
      <c r="BJ199" s="39">
        <v>0</v>
      </c>
      <c r="BK199" s="39">
        <v>0</v>
      </c>
    </row>
    <row r="200" spans="1:63" x14ac:dyDescent="0.2">
      <c r="A200" s="30">
        <f t="shared" si="32"/>
        <v>2029</v>
      </c>
      <c r="D200" s="30">
        <f t="shared" si="33"/>
        <v>0</v>
      </c>
      <c r="E200" s="30">
        <f t="shared" si="24"/>
        <v>3</v>
      </c>
      <c r="F200" s="30">
        <f t="shared" si="25"/>
        <v>0</v>
      </c>
      <c r="G200" s="30">
        <f t="shared" si="26"/>
        <v>0</v>
      </c>
      <c r="H200" s="30">
        <f t="shared" si="27"/>
        <v>0</v>
      </c>
      <c r="I200" s="30">
        <f t="shared" si="28"/>
        <v>0</v>
      </c>
      <c r="J200" s="30">
        <f t="shared" si="29"/>
        <v>0</v>
      </c>
      <c r="K200" s="30">
        <f t="shared" si="30"/>
        <v>0</v>
      </c>
      <c r="L200" s="30">
        <f t="shared" si="31"/>
        <v>5</v>
      </c>
      <c r="M200" s="38">
        <v>47239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0.63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0.78600000000000003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7.0000000000000001E-3</v>
      </c>
    </row>
    <row r="201" spans="1:63" x14ac:dyDescent="0.2">
      <c r="A201" s="30">
        <f t="shared" si="32"/>
        <v>2029</v>
      </c>
      <c r="D201" s="30">
        <f t="shared" si="33"/>
        <v>1</v>
      </c>
      <c r="E201" s="30">
        <f t="shared" si="24"/>
        <v>26</v>
      </c>
      <c r="F201" s="30">
        <f t="shared" si="25"/>
        <v>14</v>
      </c>
      <c r="G201" s="30">
        <f t="shared" si="26"/>
        <v>3</v>
      </c>
      <c r="H201" s="30">
        <f t="shared" si="27"/>
        <v>0</v>
      </c>
      <c r="I201" s="30">
        <f t="shared" si="28"/>
        <v>0</v>
      </c>
      <c r="J201" s="30">
        <f t="shared" si="29"/>
        <v>0</v>
      </c>
      <c r="K201" s="30">
        <f t="shared" si="30"/>
        <v>0</v>
      </c>
      <c r="L201" s="30">
        <f t="shared" si="31"/>
        <v>6</v>
      </c>
      <c r="M201" s="38">
        <v>47270</v>
      </c>
      <c r="N201" s="39">
        <v>0</v>
      </c>
      <c r="O201" s="39">
        <v>49.436999999999998</v>
      </c>
      <c r="P201" s="39">
        <v>0.81100000000000005</v>
      </c>
      <c r="Q201" s="39">
        <v>0</v>
      </c>
      <c r="R201" s="39">
        <v>0</v>
      </c>
      <c r="S201" s="39">
        <v>0</v>
      </c>
      <c r="T201" s="39">
        <v>0</v>
      </c>
      <c r="U201" s="39">
        <v>0.69799999999999995</v>
      </c>
      <c r="V201" s="39">
        <v>0</v>
      </c>
      <c r="W201" s="39">
        <v>0</v>
      </c>
      <c r="X201" s="39">
        <v>6.9509999999999996</v>
      </c>
      <c r="Y201" s="39">
        <v>1.044</v>
      </c>
      <c r="Z201" s="39">
        <v>0</v>
      </c>
      <c r="AA201" s="39">
        <v>1.663</v>
      </c>
      <c r="AB201" s="39">
        <v>0.68100000000000005</v>
      </c>
      <c r="AC201" s="39">
        <v>0.71099999999999997</v>
      </c>
      <c r="AD201" s="39">
        <v>0.377</v>
      </c>
      <c r="AE201" s="39">
        <v>0.89500000000000002</v>
      </c>
      <c r="AF201" s="39">
        <v>0.502</v>
      </c>
      <c r="AG201" s="39">
        <v>0</v>
      </c>
      <c r="AH201" s="39">
        <v>2.6339999999999999</v>
      </c>
      <c r="AI201" s="39">
        <v>0</v>
      </c>
      <c r="AJ201" s="39">
        <v>0.77</v>
      </c>
      <c r="AK201" s="39">
        <v>1.522</v>
      </c>
      <c r="AL201" s="39">
        <v>0</v>
      </c>
      <c r="AM201" s="39">
        <v>14.058999999999999</v>
      </c>
      <c r="AN201" s="39">
        <v>0</v>
      </c>
      <c r="AO201" s="39">
        <v>0.82499999999999996</v>
      </c>
      <c r="AP201" s="39">
        <v>0</v>
      </c>
      <c r="AQ201" s="39">
        <v>0.53800000000000003</v>
      </c>
      <c r="AR201" s="39">
        <v>0</v>
      </c>
      <c r="AS201" s="39">
        <v>0</v>
      </c>
      <c r="AT201" s="39">
        <v>0</v>
      </c>
      <c r="AU201" s="39">
        <v>11.771000000000001</v>
      </c>
      <c r="AV201" s="39">
        <v>0</v>
      </c>
      <c r="AW201" s="39">
        <v>1.4079999999999999</v>
      </c>
      <c r="AX201" s="39">
        <v>0</v>
      </c>
      <c r="AY201" s="39">
        <v>0.78500000000000003</v>
      </c>
      <c r="AZ201" s="39">
        <v>1.0960000000000001</v>
      </c>
      <c r="BA201" s="39">
        <v>0</v>
      </c>
      <c r="BB201" s="39">
        <v>3.0230000000000001</v>
      </c>
      <c r="BC201" s="39">
        <v>0</v>
      </c>
      <c r="BD201" s="39">
        <v>0</v>
      </c>
      <c r="BE201" s="39">
        <v>0.50900000000000001</v>
      </c>
      <c r="BF201" s="39">
        <v>1.3340000000000001</v>
      </c>
      <c r="BG201" s="39">
        <v>0</v>
      </c>
      <c r="BH201" s="39">
        <v>0</v>
      </c>
      <c r="BI201" s="39">
        <v>1.8939999999999999</v>
      </c>
      <c r="BJ201" s="39">
        <v>0</v>
      </c>
      <c r="BK201" s="39">
        <v>1.0620000000000001</v>
      </c>
    </row>
    <row r="202" spans="1:63" x14ac:dyDescent="0.2">
      <c r="A202" s="30">
        <f t="shared" si="32"/>
        <v>2029</v>
      </c>
      <c r="D202" s="30">
        <f t="shared" si="33"/>
        <v>1</v>
      </c>
      <c r="E202" s="30">
        <f t="shared" si="24"/>
        <v>50</v>
      </c>
      <c r="F202" s="30">
        <f t="shared" si="25"/>
        <v>43</v>
      </c>
      <c r="G202" s="30">
        <f t="shared" si="26"/>
        <v>3</v>
      </c>
      <c r="H202" s="30">
        <f t="shared" si="27"/>
        <v>0</v>
      </c>
      <c r="I202" s="30">
        <f t="shared" si="28"/>
        <v>0</v>
      </c>
      <c r="J202" s="30">
        <f t="shared" si="29"/>
        <v>0</v>
      </c>
      <c r="K202" s="30">
        <f t="shared" si="30"/>
        <v>0</v>
      </c>
      <c r="L202" s="30">
        <f t="shared" si="31"/>
        <v>7</v>
      </c>
      <c r="M202" s="38">
        <v>47300</v>
      </c>
      <c r="N202" s="39">
        <v>1.3839999999999999</v>
      </c>
      <c r="O202" s="39">
        <v>3.42</v>
      </c>
      <c r="P202" s="39">
        <v>1.2949999999999999</v>
      </c>
      <c r="Q202" s="39">
        <v>1.7829999999999999</v>
      </c>
      <c r="R202" s="39">
        <v>2.6019999999999999</v>
      </c>
      <c r="S202" s="39">
        <v>0.94599999999999995</v>
      </c>
      <c r="T202" s="39">
        <v>3.6259999999999999</v>
      </c>
      <c r="U202" s="39">
        <v>0.96099999999999997</v>
      </c>
      <c r="V202" s="39">
        <v>0.252</v>
      </c>
      <c r="W202" s="39">
        <v>3.5150000000000001</v>
      </c>
      <c r="X202" s="39">
        <v>2.2559999999999998</v>
      </c>
      <c r="Y202" s="39">
        <v>3.198</v>
      </c>
      <c r="Z202" s="39">
        <v>2.7149999999999999</v>
      </c>
      <c r="AA202" s="39">
        <v>5.3620000000000001</v>
      </c>
      <c r="AB202" s="39">
        <v>6.2119999999999997</v>
      </c>
      <c r="AC202" s="39">
        <v>0.54</v>
      </c>
      <c r="AD202" s="39">
        <v>1.7330000000000001</v>
      </c>
      <c r="AE202" s="39">
        <v>2.6629999999999998</v>
      </c>
      <c r="AF202" s="39">
        <v>5.8620000000000001</v>
      </c>
      <c r="AG202" s="39">
        <v>0.27</v>
      </c>
      <c r="AH202" s="39">
        <v>2.2440000000000002</v>
      </c>
      <c r="AI202" s="39">
        <v>7.03</v>
      </c>
      <c r="AJ202" s="39">
        <v>4.5460000000000003</v>
      </c>
      <c r="AK202" s="39">
        <v>3.371</v>
      </c>
      <c r="AL202" s="39">
        <v>0.46</v>
      </c>
      <c r="AM202" s="39">
        <v>5.3289999999999997</v>
      </c>
      <c r="AN202" s="39">
        <v>1.488</v>
      </c>
      <c r="AO202" s="39">
        <v>2.4300000000000002</v>
      </c>
      <c r="AP202" s="39">
        <v>28.882999999999999</v>
      </c>
      <c r="AQ202" s="39">
        <v>1.1120000000000001</v>
      </c>
      <c r="AR202" s="39">
        <v>7.5529999999999999</v>
      </c>
      <c r="AS202" s="39">
        <v>2.0739999999999998</v>
      </c>
      <c r="AT202" s="39">
        <v>2.1059999999999999</v>
      </c>
      <c r="AU202" s="39">
        <v>16.760000000000002</v>
      </c>
      <c r="AV202" s="39">
        <v>3.843</v>
      </c>
      <c r="AW202" s="39">
        <v>0.67600000000000005</v>
      </c>
      <c r="AX202" s="39">
        <v>5.0229999999999997</v>
      </c>
      <c r="AY202" s="39">
        <v>3.0230000000000001</v>
      </c>
      <c r="AZ202" s="39">
        <v>2.5640000000000001</v>
      </c>
      <c r="BA202" s="39">
        <v>2.1379999999999999</v>
      </c>
      <c r="BB202" s="39">
        <v>2.351</v>
      </c>
      <c r="BC202" s="39">
        <v>12.412000000000001</v>
      </c>
      <c r="BD202" s="39">
        <v>3.8029999999999999</v>
      </c>
      <c r="BE202" s="39">
        <v>1.048</v>
      </c>
      <c r="BF202" s="39">
        <v>1.944</v>
      </c>
      <c r="BG202" s="39">
        <v>5.4939999999999998</v>
      </c>
      <c r="BH202" s="39">
        <v>2.98</v>
      </c>
      <c r="BI202" s="39">
        <v>3.1640000000000001</v>
      </c>
      <c r="BJ202" s="39">
        <v>3.738</v>
      </c>
      <c r="BK202" s="39">
        <v>3.59</v>
      </c>
    </row>
    <row r="203" spans="1:63" x14ac:dyDescent="0.2">
      <c r="A203" s="30">
        <f t="shared" si="32"/>
        <v>2029</v>
      </c>
      <c r="D203" s="30">
        <f t="shared" si="33"/>
        <v>2</v>
      </c>
      <c r="E203" s="30">
        <f t="shared" si="24"/>
        <v>50</v>
      </c>
      <c r="F203" s="30">
        <f t="shared" si="25"/>
        <v>49</v>
      </c>
      <c r="G203" s="30">
        <f t="shared" si="26"/>
        <v>5</v>
      </c>
      <c r="H203" s="30">
        <f t="shared" si="27"/>
        <v>0</v>
      </c>
      <c r="I203" s="30">
        <f t="shared" si="28"/>
        <v>0</v>
      </c>
      <c r="J203" s="30">
        <f t="shared" si="29"/>
        <v>0</v>
      </c>
      <c r="K203" s="30">
        <f t="shared" si="30"/>
        <v>0</v>
      </c>
      <c r="L203" s="30">
        <f t="shared" si="31"/>
        <v>8</v>
      </c>
      <c r="M203" s="38">
        <v>47331</v>
      </c>
      <c r="N203" s="39">
        <v>3.1080000000000001</v>
      </c>
      <c r="O203" s="39">
        <v>4.133</v>
      </c>
      <c r="P203" s="39">
        <v>1.284</v>
      </c>
      <c r="Q203" s="39">
        <v>8.7219999999999995</v>
      </c>
      <c r="R203" s="39">
        <v>5.7130000000000001</v>
      </c>
      <c r="S203" s="39">
        <v>2.0710000000000002</v>
      </c>
      <c r="T203" s="39">
        <v>4.4809999999999999</v>
      </c>
      <c r="U203" s="39">
        <v>5.4610000000000003</v>
      </c>
      <c r="V203" s="39">
        <v>10.573</v>
      </c>
      <c r="W203" s="39">
        <v>3.3780000000000001</v>
      </c>
      <c r="X203" s="39">
        <v>4.2640000000000002</v>
      </c>
      <c r="Y203" s="39">
        <v>1.3879999999999999</v>
      </c>
      <c r="Z203" s="39">
        <v>2.9729999999999999</v>
      </c>
      <c r="AA203" s="39">
        <v>4.1849999999999996</v>
      </c>
      <c r="AB203" s="39">
        <v>6.032</v>
      </c>
      <c r="AC203" s="39">
        <v>0.96</v>
      </c>
      <c r="AD203" s="39">
        <v>4.3319999999999999</v>
      </c>
      <c r="AE203" s="39">
        <v>5.6269999999999998</v>
      </c>
      <c r="AF203" s="39">
        <v>5.601</v>
      </c>
      <c r="AG203" s="39">
        <v>1.355</v>
      </c>
      <c r="AH203" s="39">
        <v>20.634</v>
      </c>
      <c r="AI203" s="39">
        <v>3.2759999999999998</v>
      </c>
      <c r="AJ203" s="39">
        <v>1.839</v>
      </c>
      <c r="AK203" s="39">
        <v>8.8040000000000003</v>
      </c>
      <c r="AL203" s="39">
        <v>2.3290000000000002</v>
      </c>
      <c r="AM203" s="39">
        <v>3.4039999999999999</v>
      </c>
      <c r="AN203" s="39">
        <v>3.3170000000000002</v>
      </c>
      <c r="AO203" s="39">
        <v>1.1060000000000001</v>
      </c>
      <c r="AP203" s="39">
        <v>4.1639999999999997</v>
      </c>
      <c r="AQ203" s="39">
        <v>3.8130000000000002</v>
      </c>
      <c r="AR203" s="39">
        <v>5.3170000000000002</v>
      </c>
      <c r="AS203" s="39">
        <v>3.47</v>
      </c>
      <c r="AT203" s="39">
        <v>3.8359999999999999</v>
      </c>
      <c r="AU203" s="39">
        <v>27.251999999999999</v>
      </c>
      <c r="AV203" s="39">
        <v>5.8109999999999999</v>
      </c>
      <c r="AW203" s="39">
        <v>3.56</v>
      </c>
      <c r="AX203" s="39">
        <v>1.431</v>
      </c>
      <c r="AY203" s="39">
        <v>3.2509999999999999</v>
      </c>
      <c r="AZ203" s="39">
        <v>8.0879999999999992</v>
      </c>
      <c r="BA203" s="39">
        <v>17.669</v>
      </c>
      <c r="BB203" s="39">
        <v>3.6110000000000002</v>
      </c>
      <c r="BC203" s="39">
        <v>1.867</v>
      </c>
      <c r="BD203" s="39">
        <v>5.3920000000000003</v>
      </c>
      <c r="BE203" s="39">
        <v>1.266</v>
      </c>
      <c r="BF203" s="39">
        <v>2.2090000000000001</v>
      </c>
      <c r="BG203" s="39">
        <v>3.903</v>
      </c>
      <c r="BH203" s="39">
        <v>26.184000000000001</v>
      </c>
      <c r="BI203" s="39">
        <v>2.976</v>
      </c>
      <c r="BJ203" s="39">
        <v>2.2309999999999999</v>
      </c>
      <c r="BK203" s="39">
        <v>5.4710000000000001</v>
      </c>
    </row>
    <row r="204" spans="1:63" x14ac:dyDescent="0.2">
      <c r="A204" s="30">
        <f t="shared" si="32"/>
        <v>2029</v>
      </c>
      <c r="D204" s="30">
        <f t="shared" si="33"/>
        <v>0</v>
      </c>
      <c r="E204" s="30">
        <f t="shared" si="24"/>
        <v>49</v>
      </c>
      <c r="F204" s="30">
        <f t="shared" si="25"/>
        <v>44</v>
      </c>
      <c r="G204" s="30">
        <f t="shared" si="26"/>
        <v>3</v>
      </c>
      <c r="H204" s="30">
        <f t="shared" si="27"/>
        <v>0</v>
      </c>
      <c r="I204" s="30">
        <f t="shared" si="28"/>
        <v>0</v>
      </c>
      <c r="J204" s="30">
        <f t="shared" si="29"/>
        <v>0</v>
      </c>
      <c r="K204" s="30">
        <f t="shared" si="30"/>
        <v>0</v>
      </c>
      <c r="L204" s="30">
        <f t="shared" si="31"/>
        <v>9</v>
      </c>
      <c r="M204" s="38">
        <v>47362</v>
      </c>
      <c r="N204" s="39">
        <v>2.8370000000000002</v>
      </c>
      <c r="O204" s="39">
        <v>2.0350000000000001</v>
      </c>
      <c r="P204" s="39">
        <v>1.1399999999999999</v>
      </c>
      <c r="Q204" s="39">
        <v>4.9450000000000003</v>
      </c>
      <c r="R204" s="39">
        <v>5.9109999999999996</v>
      </c>
      <c r="S204" s="39">
        <v>0.45</v>
      </c>
      <c r="T204" s="39">
        <v>5.6779999999999999</v>
      </c>
      <c r="U204" s="39">
        <v>16.832000000000001</v>
      </c>
      <c r="V204" s="39">
        <v>3.476</v>
      </c>
      <c r="W204" s="39">
        <v>5.3319999999999999</v>
      </c>
      <c r="X204" s="39">
        <v>1.44</v>
      </c>
      <c r="Y204" s="39">
        <v>4.3120000000000003</v>
      </c>
      <c r="Z204" s="39">
        <v>2.1819999999999999</v>
      </c>
      <c r="AA204" s="39">
        <v>4.4619999999999997</v>
      </c>
      <c r="AB204" s="39">
        <v>8.5739999999999998</v>
      </c>
      <c r="AC204" s="39">
        <v>3.0489999999999999</v>
      </c>
      <c r="AD204" s="39">
        <v>1.33</v>
      </c>
      <c r="AE204" s="39">
        <v>6.327</v>
      </c>
      <c r="AF204" s="39">
        <v>3.12</v>
      </c>
      <c r="AG204" s="39">
        <v>2.8220000000000001</v>
      </c>
      <c r="AH204" s="39">
        <v>0.99299999999999999</v>
      </c>
      <c r="AI204" s="39">
        <v>1.899</v>
      </c>
      <c r="AJ204" s="39">
        <v>1.349</v>
      </c>
      <c r="AK204" s="39">
        <v>6.3869999999999996</v>
      </c>
      <c r="AL204" s="39">
        <v>6.1790000000000003</v>
      </c>
      <c r="AM204" s="39">
        <v>0.318</v>
      </c>
      <c r="AN204" s="39">
        <v>0</v>
      </c>
      <c r="AO204" s="39">
        <v>11.115</v>
      </c>
      <c r="AP204" s="39">
        <v>0.57699999999999996</v>
      </c>
      <c r="AQ204" s="39">
        <v>3.6339999999999999</v>
      </c>
      <c r="AR204" s="39">
        <v>2.6379999999999999</v>
      </c>
      <c r="AS204" s="39">
        <v>5.8810000000000002</v>
      </c>
      <c r="AT204" s="39">
        <v>8.0619999999999994</v>
      </c>
      <c r="AU204" s="39">
        <v>1.3580000000000001</v>
      </c>
      <c r="AV204" s="39">
        <v>2.5990000000000002</v>
      </c>
      <c r="AW204" s="39">
        <v>3.4710000000000001</v>
      </c>
      <c r="AX204" s="39">
        <v>1.014</v>
      </c>
      <c r="AY204" s="39">
        <v>6.9480000000000004</v>
      </c>
      <c r="AZ204" s="39">
        <v>6.5359999999999996</v>
      </c>
      <c r="BA204" s="39">
        <v>5.9489999999999998</v>
      </c>
      <c r="BB204" s="39">
        <v>0.95799999999999996</v>
      </c>
      <c r="BC204" s="39">
        <v>3.98</v>
      </c>
      <c r="BD204" s="39">
        <v>5.4269999999999996</v>
      </c>
      <c r="BE204" s="39">
        <v>3.7450000000000001</v>
      </c>
      <c r="BF204" s="39">
        <v>4.7930000000000001</v>
      </c>
      <c r="BG204" s="39">
        <v>6.9829999999999997</v>
      </c>
      <c r="BH204" s="39">
        <v>5.0599999999999996</v>
      </c>
      <c r="BI204" s="39">
        <v>20.678999999999998</v>
      </c>
      <c r="BJ204" s="39">
        <v>1.8</v>
      </c>
      <c r="BK204" s="39">
        <v>5.6859999999999999</v>
      </c>
    </row>
    <row r="205" spans="1:63" x14ac:dyDescent="0.2">
      <c r="A205" s="30">
        <f t="shared" si="32"/>
        <v>2029</v>
      </c>
      <c r="D205" s="30">
        <f t="shared" si="33"/>
        <v>0</v>
      </c>
      <c r="E205" s="30">
        <f t="shared" si="24"/>
        <v>41</v>
      </c>
      <c r="F205" s="30">
        <f t="shared" si="25"/>
        <v>18</v>
      </c>
      <c r="G205" s="30">
        <f t="shared" si="26"/>
        <v>3</v>
      </c>
      <c r="H205" s="30">
        <f t="shared" si="27"/>
        <v>0</v>
      </c>
      <c r="I205" s="30">
        <f t="shared" si="28"/>
        <v>0</v>
      </c>
      <c r="J205" s="30">
        <f t="shared" si="29"/>
        <v>0</v>
      </c>
      <c r="K205" s="30">
        <f t="shared" si="30"/>
        <v>0</v>
      </c>
      <c r="L205" s="30">
        <f t="shared" si="31"/>
        <v>10</v>
      </c>
      <c r="M205" s="38">
        <v>47392</v>
      </c>
      <c r="N205" s="39">
        <v>0.46899999999999997</v>
      </c>
      <c r="O205" s="39">
        <v>0</v>
      </c>
      <c r="P205" s="39">
        <v>0.22600000000000001</v>
      </c>
      <c r="Q205" s="39">
        <v>0.85599999999999998</v>
      </c>
      <c r="R205" s="39">
        <v>0</v>
      </c>
      <c r="S205" s="39">
        <v>0</v>
      </c>
      <c r="T205" s="39">
        <v>2.3E-2</v>
      </c>
      <c r="U205" s="39">
        <v>16.047999999999998</v>
      </c>
      <c r="V205" s="39">
        <v>0</v>
      </c>
      <c r="W205" s="39">
        <v>0.44700000000000001</v>
      </c>
      <c r="X205" s="39">
        <v>0.189</v>
      </c>
      <c r="Y205" s="39">
        <v>0.84499999999999997</v>
      </c>
      <c r="Z205" s="39">
        <v>1.4950000000000001</v>
      </c>
      <c r="AA205" s="39">
        <v>0.48599999999999999</v>
      </c>
      <c r="AB205" s="39">
        <v>0.55900000000000005</v>
      </c>
      <c r="AC205" s="39">
        <v>0.69199999999999995</v>
      </c>
      <c r="AD205" s="39">
        <v>9.4149999999999991</v>
      </c>
      <c r="AE205" s="39">
        <v>1.6240000000000001</v>
      </c>
      <c r="AF205" s="39">
        <v>0.73199999999999998</v>
      </c>
      <c r="AG205" s="39">
        <v>1.53</v>
      </c>
      <c r="AH205" s="39">
        <v>0.629</v>
      </c>
      <c r="AI205" s="39">
        <v>0.92100000000000004</v>
      </c>
      <c r="AJ205" s="39">
        <v>0</v>
      </c>
      <c r="AK205" s="39">
        <v>1.33</v>
      </c>
      <c r="AL205" s="39">
        <v>0.74</v>
      </c>
      <c r="AM205" s="39">
        <v>0.78</v>
      </c>
      <c r="AN205" s="39">
        <v>14.052</v>
      </c>
      <c r="AO205" s="39">
        <v>0</v>
      </c>
      <c r="AP205" s="39">
        <v>1.407</v>
      </c>
      <c r="AQ205" s="39">
        <v>0.46899999999999997</v>
      </c>
      <c r="AR205" s="39">
        <v>1.579</v>
      </c>
      <c r="AS205" s="39">
        <v>0</v>
      </c>
      <c r="AT205" s="39">
        <v>1.5489999999999999</v>
      </c>
      <c r="AU205" s="39">
        <v>0.14099999999999999</v>
      </c>
      <c r="AV205" s="39">
        <v>2.7210000000000001</v>
      </c>
      <c r="AW205" s="39">
        <v>0</v>
      </c>
      <c r="AX205" s="39">
        <v>0.13500000000000001</v>
      </c>
      <c r="AY205" s="39">
        <v>1.9379999999999999</v>
      </c>
      <c r="AZ205" s="39">
        <v>23.507999999999999</v>
      </c>
      <c r="BA205" s="39">
        <v>0</v>
      </c>
      <c r="BB205" s="39">
        <v>0.29799999999999999</v>
      </c>
      <c r="BC205" s="39">
        <v>0.45200000000000001</v>
      </c>
      <c r="BD205" s="39">
        <v>1.0860000000000001</v>
      </c>
      <c r="BE205" s="39">
        <v>0.68799999999999994</v>
      </c>
      <c r="BF205" s="39">
        <v>4.9669999999999996</v>
      </c>
      <c r="BG205" s="39">
        <v>1.1659999999999999</v>
      </c>
      <c r="BH205" s="39">
        <v>1.371</v>
      </c>
      <c r="BI205" s="39">
        <v>0.79500000000000004</v>
      </c>
      <c r="BJ205" s="39">
        <v>1.1279999999999999</v>
      </c>
      <c r="BK205" s="39">
        <v>0.14899999999999999</v>
      </c>
    </row>
    <row r="206" spans="1:63" x14ac:dyDescent="0.2">
      <c r="A206" s="30">
        <f t="shared" si="32"/>
        <v>2029</v>
      </c>
      <c r="D206" s="30">
        <f t="shared" si="33"/>
        <v>0</v>
      </c>
      <c r="E206" s="30">
        <f t="shared" si="24"/>
        <v>2</v>
      </c>
      <c r="F206" s="30">
        <f t="shared" si="25"/>
        <v>1</v>
      </c>
      <c r="G206" s="30">
        <f t="shared" si="26"/>
        <v>0</v>
      </c>
      <c r="H206" s="30">
        <f t="shared" si="27"/>
        <v>0</v>
      </c>
      <c r="I206" s="30">
        <f t="shared" si="28"/>
        <v>0</v>
      </c>
      <c r="J206" s="30">
        <f t="shared" si="29"/>
        <v>0</v>
      </c>
      <c r="K206" s="30">
        <f t="shared" si="30"/>
        <v>0</v>
      </c>
      <c r="L206" s="30">
        <f t="shared" si="31"/>
        <v>11</v>
      </c>
      <c r="M206" s="38">
        <v>47423</v>
      </c>
      <c r="N206" s="39">
        <v>0</v>
      </c>
      <c r="O206" s="39">
        <v>3.161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  <c r="W206" s="39">
        <v>0</v>
      </c>
      <c r="X206" s="39">
        <v>0</v>
      </c>
      <c r="Y206" s="39">
        <v>0</v>
      </c>
      <c r="Z206" s="39">
        <v>0</v>
      </c>
      <c r="AA206" s="39">
        <v>0</v>
      </c>
      <c r="AB206" s="39">
        <v>0</v>
      </c>
      <c r="AC206" s="39">
        <v>0</v>
      </c>
      <c r="AD206" s="39">
        <v>0</v>
      </c>
      <c r="AE206" s="39">
        <v>0</v>
      </c>
      <c r="AF206" s="39">
        <v>0</v>
      </c>
      <c r="AG206" s="39">
        <v>0</v>
      </c>
      <c r="AH206" s="39">
        <v>0</v>
      </c>
      <c r="AI206" s="39">
        <v>0</v>
      </c>
      <c r="AJ206" s="39">
        <v>0</v>
      </c>
      <c r="AK206" s="39">
        <v>0</v>
      </c>
      <c r="AL206" s="39">
        <v>0</v>
      </c>
      <c r="AM206" s="39">
        <v>0</v>
      </c>
      <c r="AN206" s="39">
        <v>0</v>
      </c>
      <c r="AO206" s="39">
        <v>0</v>
      </c>
      <c r="AP206" s="39">
        <v>0</v>
      </c>
      <c r="AQ206" s="39">
        <v>0</v>
      </c>
      <c r="AR206" s="39">
        <v>0</v>
      </c>
      <c r="AS206" s="39">
        <v>0</v>
      </c>
      <c r="AT206" s="39">
        <v>0</v>
      </c>
      <c r="AU206" s="39">
        <v>0</v>
      </c>
      <c r="AV206" s="39">
        <v>0</v>
      </c>
      <c r="AW206" s="39">
        <v>0</v>
      </c>
      <c r="AX206" s="39">
        <v>0</v>
      </c>
      <c r="AY206" s="39">
        <v>0</v>
      </c>
      <c r="AZ206" s="39">
        <v>0</v>
      </c>
      <c r="BA206" s="39">
        <v>0</v>
      </c>
      <c r="BB206" s="39">
        <v>0</v>
      </c>
      <c r="BC206" s="39">
        <v>0</v>
      </c>
      <c r="BD206" s="39">
        <v>0.38600000000000001</v>
      </c>
      <c r="BE206" s="39">
        <v>0</v>
      </c>
      <c r="BF206" s="39">
        <v>0</v>
      </c>
      <c r="BG206" s="39">
        <v>0</v>
      </c>
      <c r="BH206" s="39">
        <v>0</v>
      </c>
      <c r="BI206" s="39">
        <v>0</v>
      </c>
      <c r="BJ206" s="39">
        <v>0</v>
      </c>
      <c r="BK206" s="39">
        <v>0</v>
      </c>
    </row>
    <row r="207" spans="1:63" x14ac:dyDescent="0.2">
      <c r="A207" s="30">
        <f t="shared" si="32"/>
        <v>2029</v>
      </c>
      <c r="D207" s="30">
        <f t="shared" si="33"/>
        <v>0</v>
      </c>
      <c r="E207" s="30">
        <f t="shared" si="24"/>
        <v>10</v>
      </c>
      <c r="F207" s="30">
        <f t="shared" si="25"/>
        <v>7</v>
      </c>
      <c r="G207" s="30">
        <f t="shared" si="26"/>
        <v>1</v>
      </c>
      <c r="H207" s="30">
        <f t="shared" si="27"/>
        <v>0</v>
      </c>
      <c r="I207" s="30">
        <f t="shared" si="28"/>
        <v>0</v>
      </c>
      <c r="J207" s="30">
        <f t="shared" si="29"/>
        <v>0</v>
      </c>
      <c r="K207" s="30">
        <f t="shared" si="30"/>
        <v>0</v>
      </c>
      <c r="L207" s="30">
        <f t="shared" si="31"/>
        <v>12</v>
      </c>
      <c r="M207" s="38">
        <v>47453</v>
      </c>
      <c r="N207" s="39">
        <v>0</v>
      </c>
      <c r="O207" s="39">
        <v>0.69599999999999995</v>
      </c>
      <c r="P207" s="39">
        <v>0</v>
      </c>
      <c r="Q207" s="39">
        <v>8.0000000000000002E-3</v>
      </c>
      <c r="R207" s="39">
        <v>0</v>
      </c>
      <c r="S207" s="39">
        <v>0</v>
      </c>
      <c r="T207" s="39">
        <v>0</v>
      </c>
      <c r="U207" s="39">
        <v>0</v>
      </c>
      <c r="V207" s="39">
        <v>16.091999999999999</v>
      </c>
      <c r="W207" s="39">
        <v>0</v>
      </c>
      <c r="X207" s="39">
        <v>0</v>
      </c>
      <c r="Y207" s="39">
        <v>0</v>
      </c>
      <c r="Z207" s="39">
        <v>0</v>
      </c>
      <c r="AA207" s="39">
        <v>0</v>
      </c>
      <c r="AB207" s="39">
        <v>0</v>
      </c>
      <c r="AC207" s="39">
        <v>0</v>
      </c>
      <c r="AD207" s="39">
        <v>0</v>
      </c>
      <c r="AE207" s="39">
        <v>8.6999999999999994E-2</v>
      </c>
      <c r="AF207" s="39">
        <v>0</v>
      </c>
      <c r="AG207" s="39">
        <v>0</v>
      </c>
      <c r="AH207" s="39">
        <v>0</v>
      </c>
      <c r="AI207" s="39">
        <v>0</v>
      </c>
      <c r="AJ207" s="39">
        <v>1.921</v>
      </c>
      <c r="AK207" s="39">
        <v>0</v>
      </c>
      <c r="AL207" s="39">
        <v>0</v>
      </c>
      <c r="AM207" s="39">
        <v>0</v>
      </c>
      <c r="AN207" s="39">
        <v>0</v>
      </c>
      <c r="AO207" s="39">
        <v>3.6070000000000002</v>
      </c>
      <c r="AP207" s="39">
        <v>1.2150000000000001</v>
      </c>
      <c r="AQ207" s="39">
        <v>0</v>
      </c>
      <c r="AR207" s="39">
        <v>1.8160000000000001</v>
      </c>
      <c r="AS207" s="39">
        <v>0</v>
      </c>
      <c r="AT207" s="39">
        <v>0</v>
      </c>
      <c r="AU207" s="39">
        <v>1.131</v>
      </c>
      <c r="AV207" s="39">
        <v>0</v>
      </c>
      <c r="AW207" s="39">
        <v>0</v>
      </c>
      <c r="AX207" s="39">
        <v>0</v>
      </c>
      <c r="AY207" s="39">
        <v>0</v>
      </c>
      <c r="AZ207" s="39">
        <v>0</v>
      </c>
      <c r="BA207" s="39">
        <v>0</v>
      </c>
      <c r="BB207" s="39">
        <v>0</v>
      </c>
      <c r="BC207" s="39">
        <v>0</v>
      </c>
      <c r="BD207" s="39">
        <v>0</v>
      </c>
      <c r="BE207" s="39">
        <v>0</v>
      </c>
      <c r="BF207" s="39">
        <v>0</v>
      </c>
      <c r="BG207" s="39">
        <v>4.7140000000000004</v>
      </c>
      <c r="BH207" s="39">
        <v>0</v>
      </c>
      <c r="BI207" s="39">
        <v>0</v>
      </c>
      <c r="BJ207" s="39">
        <v>0</v>
      </c>
      <c r="BK207" s="39">
        <v>0</v>
      </c>
    </row>
    <row r="208" spans="1:63" x14ac:dyDescent="0.2">
      <c r="A208" s="30">
        <f t="shared" si="32"/>
        <v>2030</v>
      </c>
      <c r="D208" s="30">
        <f t="shared" si="33"/>
        <v>0</v>
      </c>
      <c r="E208" s="30">
        <f t="shared" si="24"/>
        <v>4</v>
      </c>
      <c r="F208" s="30">
        <f t="shared" si="25"/>
        <v>2</v>
      </c>
      <c r="G208" s="30">
        <f t="shared" si="26"/>
        <v>0</v>
      </c>
      <c r="H208" s="30">
        <f t="shared" si="27"/>
        <v>0</v>
      </c>
      <c r="I208" s="30">
        <f t="shared" si="28"/>
        <v>0</v>
      </c>
      <c r="J208" s="30">
        <f t="shared" si="29"/>
        <v>0</v>
      </c>
      <c r="K208" s="30">
        <f t="shared" si="30"/>
        <v>0</v>
      </c>
      <c r="L208" s="30">
        <f t="shared" si="31"/>
        <v>1</v>
      </c>
      <c r="M208" s="38">
        <v>47484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4.5670000000000002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0.40899999999999997</v>
      </c>
      <c r="AV208" s="39">
        <v>0</v>
      </c>
      <c r="AW208" s="39">
        <v>0</v>
      </c>
      <c r="AX208" s="39">
        <v>0</v>
      </c>
      <c r="AY208" s="39">
        <v>4.0229999999999997</v>
      </c>
      <c r="AZ208" s="39">
        <v>0</v>
      </c>
      <c r="BA208" s="39">
        <v>0</v>
      </c>
      <c r="BB208" s="39">
        <v>0</v>
      </c>
      <c r="BC208" s="39">
        <v>0</v>
      </c>
      <c r="BD208" s="39">
        <v>0.71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</row>
    <row r="209" spans="1:63" x14ac:dyDescent="0.2">
      <c r="A209" s="30">
        <f t="shared" si="32"/>
        <v>2030</v>
      </c>
      <c r="D209" s="30">
        <f t="shared" si="33"/>
        <v>0</v>
      </c>
      <c r="E209" s="30">
        <f t="shared" si="24"/>
        <v>2</v>
      </c>
      <c r="F209" s="30">
        <f t="shared" si="25"/>
        <v>0</v>
      </c>
      <c r="G209" s="30">
        <f t="shared" si="26"/>
        <v>0</v>
      </c>
      <c r="H209" s="30">
        <f t="shared" si="27"/>
        <v>0</v>
      </c>
      <c r="I209" s="30">
        <f t="shared" si="28"/>
        <v>0</v>
      </c>
      <c r="J209" s="30">
        <f t="shared" si="29"/>
        <v>0</v>
      </c>
      <c r="K209" s="30">
        <f t="shared" si="30"/>
        <v>0</v>
      </c>
      <c r="L209" s="30">
        <f t="shared" si="31"/>
        <v>2</v>
      </c>
      <c r="M209" s="38">
        <v>47515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  <c r="Z209" s="39">
        <v>0</v>
      </c>
      <c r="AA209" s="39">
        <v>0</v>
      </c>
      <c r="AB209" s="39">
        <v>0</v>
      </c>
      <c r="AC209" s="39">
        <v>0</v>
      </c>
      <c r="AD209" s="39">
        <v>0</v>
      </c>
      <c r="AE209" s="39">
        <v>0.68</v>
      </c>
      <c r="AF209" s="39">
        <v>0</v>
      </c>
      <c r="AG209" s="39">
        <v>0</v>
      </c>
      <c r="AH209" s="39">
        <v>0</v>
      </c>
      <c r="AI209" s="39">
        <v>0</v>
      </c>
      <c r="AJ209" s="39">
        <v>0</v>
      </c>
      <c r="AK209" s="39">
        <v>0</v>
      </c>
      <c r="AL209" s="39">
        <v>0</v>
      </c>
      <c r="AM209" s="39">
        <v>0</v>
      </c>
      <c r="AN209" s="39">
        <v>0</v>
      </c>
      <c r="AO209" s="39">
        <v>0</v>
      </c>
      <c r="AP209" s="39">
        <v>0</v>
      </c>
      <c r="AQ209" s="39">
        <v>0</v>
      </c>
      <c r="AR209" s="39">
        <v>0</v>
      </c>
      <c r="AS209" s="39">
        <v>0</v>
      </c>
      <c r="AT209" s="39">
        <v>0</v>
      </c>
      <c r="AU209" s="39">
        <v>0</v>
      </c>
      <c r="AV209" s="39">
        <v>0</v>
      </c>
      <c r="AW209" s="39">
        <v>0</v>
      </c>
      <c r="AX209" s="39">
        <v>0</v>
      </c>
      <c r="AY209" s="39">
        <v>0</v>
      </c>
      <c r="AZ209" s="39">
        <v>0</v>
      </c>
      <c r="BA209" s="39">
        <v>0</v>
      </c>
      <c r="BB209" s="39">
        <v>0</v>
      </c>
      <c r="BC209" s="39">
        <v>0</v>
      </c>
      <c r="BD209" s="39">
        <v>5.2999999999999999E-2</v>
      </c>
      <c r="BE209" s="39">
        <v>0</v>
      </c>
      <c r="BF209" s="39">
        <v>0</v>
      </c>
      <c r="BG209" s="39">
        <v>0</v>
      </c>
      <c r="BH209" s="39">
        <v>0</v>
      </c>
      <c r="BI209" s="39">
        <v>0</v>
      </c>
      <c r="BJ209" s="39">
        <v>0</v>
      </c>
      <c r="BK209" s="39">
        <v>0</v>
      </c>
    </row>
    <row r="210" spans="1:63" x14ac:dyDescent="0.2">
      <c r="A210" s="30">
        <f t="shared" si="32"/>
        <v>2030</v>
      </c>
      <c r="D210" s="30">
        <f t="shared" si="33"/>
        <v>0</v>
      </c>
      <c r="E210" s="30">
        <f t="shared" si="24"/>
        <v>9</v>
      </c>
      <c r="F210" s="30">
        <f t="shared" si="25"/>
        <v>1</v>
      </c>
      <c r="G210" s="30">
        <f t="shared" si="26"/>
        <v>0</v>
      </c>
      <c r="H210" s="30">
        <f t="shared" si="27"/>
        <v>0</v>
      </c>
      <c r="I210" s="30">
        <f t="shared" si="28"/>
        <v>0</v>
      </c>
      <c r="J210" s="30">
        <f t="shared" si="29"/>
        <v>0</v>
      </c>
      <c r="K210" s="30">
        <f t="shared" si="30"/>
        <v>0</v>
      </c>
      <c r="L210" s="30">
        <f t="shared" si="31"/>
        <v>3</v>
      </c>
      <c r="M210" s="38">
        <v>47543</v>
      </c>
      <c r="N210" s="39">
        <v>0.40699999999999997</v>
      </c>
      <c r="O210" s="39">
        <v>0</v>
      </c>
      <c r="P210" s="39">
        <v>0</v>
      </c>
      <c r="Q210" s="39">
        <v>0</v>
      </c>
      <c r="R210" s="39">
        <v>0</v>
      </c>
      <c r="S210" s="39">
        <v>7.3999999999999996E-2</v>
      </c>
      <c r="T210" s="39">
        <v>0.14399999999999999</v>
      </c>
      <c r="U210" s="39">
        <v>0</v>
      </c>
      <c r="V210" s="39">
        <v>0</v>
      </c>
      <c r="W210" s="39">
        <v>0</v>
      </c>
      <c r="X210" s="39">
        <v>0</v>
      </c>
      <c r="Y210" s="39">
        <v>1.0549999999999999</v>
      </c>
      <c r="Z210" s="39">
        <v>0.747</v>
      </c>
      <c r="AA210" s="39">
        <v>0</v>
      </c>
      <c r="AB210" s="39">
        <v>0</v>
      </c>
      <c r="AC210" s="39">
        <v>0</v>
      </c>
      <c r="AD210" s="39">
        <v>0</v>
      </c>
      <c r="AE210" s="39">
        <v>0</v>
      </c>
      <c r="AF210" s="39">
        <v>0</v>
      </c>
      <c r="AG210" s="39">
        <v>0</v>
      </c>
      <c r="AH210" s="39">
        <v>0</v>
      </c>
      <c r="AI210" s="39">
        <v>0</v>
      </c>
      <c r="AJ210" s="39">
        <v>0</v>
      </c>
      <c r="AK210" s="39">
        <v>0.74299999999999999</v>
      </c>
      <c r="AL210" s="39">
        <v>0</v>
      </c>
      <c r="AM210" s="39">
        <v>0</v>
      </c>
      <c r="AN210" s="39">
        <v>0</v>
      </c>
      <c r="AO210" s="39">
        <v>0</v>
      </c>
      <c r="AP210" s="39">
        <v>0</v>
      </c>
      <c r="AQ210" s="39">
        <v>0</v>
      </c>
      <c r="AR210" s="39">
        <v>0.221</v>
      </c>
      <c r="AS210" s="39">
        <v>0</v>
      </c>
      <c r="AT210" s="39">
        <v>0</v>
      </c>
      <c r="AU210" s="39">
        <v>0</v>
      </c>
      <c r="AV210" s="39">
        <v>0</v>
      </c>
      <c r="AW210" s="39">
        <v>0</v>
      </c>
      <c r="AX210" s="39">
        <v>0</v>
      </c>
      <c r="AY210" s="39">
        <v>0</v>
      </c>
      <c r="AZ210" s="39">
        <v>0</v>
      </c>
      <c r="BA210" s="39">
        <v>0</v>
      </c>
      <c r="BB210" s="39">
        <v>0</v>
      </c>
      <c r="BC210" s="39">
        <v>0.59699999999999998</v>
      </c>
      <c r="BD210" s="39">
        <v>0</v>
      </c>
      <c r="BE210" s="39">
        <v>0</v>
      </c>
      <c r="BF210" s="39">
        <v>0</v>
      </c>
      <c r="BG210" s="39">
        <v>0</v>
      </c>
      <c r="BH210" s="39">
        <v>6.2E-2</v>
      </c>
      <c r="BI210" s="39">
        <v>0</v>
      </c>
      <c r="BJ210" s="39">
        <v>0</v>
      </c>
      <c r="BK210" s="39">
        <v>0</v>
      </c>
    </row>
    <row r="211" spans="1:63" x14ac:dyDescent="0.2">
      <c r="A211" s="30">
        <f t="shared" si="32"/>
        <v>2030</v>
      </c>
      <c r="D211" s="30">
        <f t="shared" si="33"/>
        <v>0</v>
      </c>
      <c r="E211" s="30">
        <f t="shared" si="24"/>
        <v>0</v>
      </c>
      <c r="F211" s="30">
        <f t="shared" si="25"/>
        <v>0</v>
      </c>
      <c r="G211" s="30">
        <f t="shared" si="26"/>
        <v>0</v>
      </c>
      <c r="H211" s="30">
        <f t="shared" si="27"/>
        <v>0</v>
      </c>
      <c r="I211" s="30">
        <f t="shared" si="28"/>
        <v>0</v>
      </c>
      <c r="J211" s="30">
        <f t="shared" si="29"/>
        <v>0</v>
      </c>
      <c r="K211" s="30">
        <f t="shared" si="30"/>
        <v>0</v>
      </c>
      <c r="L211" s="30">
        <f t="shared" si="31"/>
        <v>4</v>
      </c>
      <c r="M211" s="38">
        <v>47574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0</v>
      </c>
      <c r="AY211" s="39">
        <v>0</v>
      </c>
      <c r="AZ211" s="39">
        <v>0</v>
      </c>
      <c r="BA211" s="39">
        <v>0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</row>
    <row r="212" spans="1:63" x14ac:dyDescent="0.2">
      <c r="A212" s="30">
        <f t="shared" si="32"/>
        <v>2030</v>
      </c>
      <c r="D212" s="30">
        <f t="shared" si="33"/>
        <v>0</v>
      </c>
      <c r="E212" s="30">
        <f t="shared" si="24"/>
        <v>2</v>
      </c>
      <c r="F212" s="30">
        <f t="shared" si="25"/>
        <v>0</v>
      </c>
      <c r="G212" s="30">
        <f t="shared" si="26"/>
        <v>0</v>
      </c>
      <c r="H212" s="30">
        <f t="shared" si="27"/>
        <v>0</v>
      </c>
      <c r="I212" s="30">
        <f t="shared" si="28"/>
        <v>0</v>
      </c>
      <c r="J212" s="30">
        <f t="shared" si="29"/>
        <v>0</v>
      </c>
      <c r="K212" s="30">
        <f t="shared" si="30"/>
        <v>0</v>
      </c>
      <c r="L212" s="30">
        <f t="shared" si="31"/>
        <v>5</v>
      </c>
      <c r="M212" s="38">
        <v>47604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0.161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0.158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</row>
    <row r="213" spans="1:63" x14ac:dyDescent="0.2">
      <c r="A213" s="30">
        <f t="shared" si="32"/>
        <v>2030</v>
      </c>
      <c r="D213" s="30">
        <f t="shared" si="33"/>
        <v>1</v>
      </c>
      <c r="E213" s="30">
        <f t="shared" si="24"/>
        <v>34</v>
      </c>
      <c r="F213" s="30">
        <f t="shared" si="25"/>
        <v>15</v>
      </c>
      <c r="G213" s="30">
        <f t="shared" si="26"/>
        <v>2</v>
      </c>
      <c r="H213" s="30">
        <f t="shared" si="27"/>
        <v>0</v>
      </c>
      <c r="I213" s="30">
        <f t="shared" si="28"/>
        <v>0</v>
      </c>
      <c r="J213" s="30">
        <f t="shared" si="29"/>
        <v>0</v>
      </c>
      <c r="K213" s="30">
        <f t="shared" si="30"/>
        <v>0</v>
      </c>
      <c r="L213" s="30">
        <f t="shared" si="31"/>
        <v>6</v>
      </c>
      <c r="M213" s="38">
        <v>47635</v>
      </c>
      <c r="N213" s="39">
        <v>1.3979999999999999</v>
      </c>
      <c r="O213" s="39">
        <v>1.1180000000000001</v>
      </c>
      <c r="P213" s="39">
        <v>0.61499999999999999</v>
      </c>
      <c r="Q213" s="39">
        <v>0</v>
      </c>
      <c r="R213" s="39">
        <v>0.58599999999999997</v>
      </c>
      <c r="S213" s="39">
        <v>0</v>
      </c>
      <c r="T213" s="39">
        <v>0.60799999999999998</v>
      </c>
      <c r="U213" s="39">
        <v>0.74399999999999999</v>
      </c>
      <c r="V213" s="39">
        <v>2.2040000000000002</v>
      </c>
      <c r="W213" s="39">
        <v>0</v>
      </c>
      <c r="X213" s="39">
        <v>11.867000000000001</v>
      </c>
      <c r="Y213" s="39">
        <v>0</v>
      </c>
      <c r="Z213" s="39">
        <v>0</v>
      </c>
      <c r="AA213" s="39">
        <v>2.2050000000000001</v>
      </c>
      <c r="AB213" s="39">
        <v>2.9380000000000002</v>
      </c>
      <c r="AC213" s="39">
        <v>0</v>
      </c>
      <c r="AD213" s="39">
        <v>1.663</v>
      </c>
      <c r="AE213" s="39">
        <v>0</v>
      </c>
      <c r="AF213" s="39">
        <v>0.70699999999999996</v>
      </c>
      <c r="AG213" s="39">
        <v>0.64500000000000002</v>
      </c>
      <c r="AH213" s="39">
        <v>0.69899999999999995</v>
      </c>
      <c r="AI213" s="39">
        <v>1.2709999999999999</v>
      </c>
      <c r="AJ213" s="39">
        <v>0.65500000000000003</v>
      </c>
      <c r="AK213" s="39">
        <v>0</v>
      </c>
      <c r="AL213" s="39">
        <v>0.71899999999999997</v>
      </c>
      <c r="AM213" s="39">
        <v>4.0389999999999997</v>
      </c>
      <c r="AN213" s="39">
        <v>0</v>
      </c>
      <c r="AO213" s="39">
        <v>0.89800000000000002</v>
      </c>
      <c r="AP213" s="39">
        <v>0</v>
      </c>
      <c r="AQ213" s="39">
        <v>0.28199999999999997</v>
      </c>
      <c r="AR213" s="39">
        <v>0</v>
      </c>
      <c r="AS213" s="39">
        <v>0</v>
      </c>
      <c r="AT213" s="39">
        <v>0.72199999999999998</v>
      </c>
      <c r="AU213" s="39">
        <v>4.7270000000000003</v>
      </c>
      <c r="AV213" s="39">
        <v>0.66100000000000003</v>
      </c>
      <c r="AW213" s="39">
        <v>0</v>
      </c>
      <c r="AX213" s="39">
        <v>2.8410000000000002</v>
      </c>
      <c r="AY213" s="39">
        <v>0</v>
      </c>
      <c r="AZ213" s="39">
        <v>2.036</v>
      </c>
      <c r="BA213" s="39">
        <v>0.38300000000000001</v>
      </c>
      <c r="BB213" s="39">
        <v>0.67</v>
      </c>
      <c r="BC213" s="39">
        <v>1.7669999999999999</v>
      </c>
      <c r="BD213" s="39">
        <v>0</v>
      </c>
      <c r="BE213" s="39">
        <v>1.139</v>
      </c>
      <c r="BF213" s="39">
        <v>28.084</v>
      </c>
      <c r="BG213" s="39">
        <v>0.432</v>
      </c>
      <c r="BH213" s="39">
        <v>0.81100000000000005</v>
      </c>
      <c r="BI213" s="39">
        <v>0.47399999999999998</v>
      </c>
      <c r="BJ213" s="39">
        <v>0.03</v>
      </c>
      <c r="BK213" s="39">
        <v>0</v>
      </c>
    </row>
    <row r="214" spans="1:63" x14ac:dyDescent="0.2">
      <c r="A214" s="30">
        <f t="shared" si="32"/>
        <v>2030</v>
      </c>
      <c r="D214" s="30">
        <f t="shared" si="33"/>
        <v>1</v>
      </c>
      <c r="E214" s="30">
        <f t="shared" si="24"/>
        <v>50</v>
      </c>
      <c r="F214" s="30">
        <f t="shared" si="25"/>
        <v>48</v>
      </c>
      <c r="G214" s="30">
        <f t="shared" si="26"/>
        <v>2</v>
      </c>
      <c r="H214" s="30">
        <f t="shared" si="27"/>
        <v>0</v>
      </c>
      <c r="I214" s="30">
        <f t="shared" si="28"/>
        <v>0</v>
      </c>
      <c r="J214" s="30">
        <f t="shared" si="29"/>
        <v>0</v>
      </c>
      <c r="K214" s="30">
        <f t="shared" si="30"/>
        <v>0</v>
      </c>
      <c r="L214" s="30">
        <f t="shared" si="31"/>
        <v>7</v>
      </c>
      <c r="M214" s="38">
        <v>47665</v>
      </c>
      <c r="N214" s="39">
        <v>0.90200000000000002</v>
      </c>
      <c r="O214" s="39">
        <v>2.7490000000000001</v>
      </c>
      <c r="P214" s="39">
        <v>8.3539999999999992</v>
      </c>
      <c r="Q214" s="39">
        <v>1.387</v>
      </c>
      <c r="R214" s="39">
        <v>2.367</v>
      </c>
      <c r="S214" s="39">
        <v>3.8479999999999999</v>
      </c>
      <c r="T214" s="39">
        <v>1.2390000000000001</v>
      </c>
      <c r="U214" s="39">
        <v>3.1579999999999999</v>
      </c>
      <c r="V214" s="39">
        <v>2.1970000000000001</v>
      </c>
      <c r="W214" s="39">
        <v>4.3099999999999996</v>
      </c>
      <c r="X214" s="39">
        <v>2.625</v>
      </c>
      <c r="Y214" s="39">
        <v>2.5430000000000001</v>
      </c>
      <c r="Z214" s="39">
        <v>2.1869999999999998</v>
      </c>
      <c r="AA214" s="39">
        <v>3.2250000000000001</v>
      </c>
      <c r="AB214" s="39">
        <v>2.0169999999999999</v>
      </c>
      <c r="AC214" s="39">
        <v>2.9990000000000001</v>
      </c>
      <c r="AD214" s="39">
        <v>1.9910000000000001</v>
      </c>
      <c r="AE214" s="39">
        <v>6.8760000000000003</v>
      </c>
      <c r="AF214" s="39">
        <v>6.1890000000000001</v>
      </c>
      <c r="AG214" s="39">
        <v>1.81</v>
      </c>
      <c r="AH214" s="39">
        <v>2.6890000000000001</v>
      </c>
      <c r="AI214" s="39">
        <v>5.9509999999999996</v>
      </c>
      <c r="AJ214" s="39">
        <v>1.1379999999999999</v>
      </c>
      <c r="AK214" s="39">
        <v>2.0630000000000002</v>
      </c>
      <c r="AL214" s="39">
        <v>1.94</v>
      </c>
      <c r="AM214" s="39">
        <v>20.925000000000001</v>
      </c>
      <c r="AN214" s="39">
        <v>0.873</v>
      </c>
      <c r="AO214" s="39">
        <v>3.0960000000000001</v>
      </c>
      <c r="AP214" s="39">
        <v>3.7530000000000001</v>
      </c>
      <c r="AQ214" s="39">
        <v>3.5459999999999998</v>
      </c>
      <c r="AR214" s="39">
        <v>6.7839999999999998</v>
      </c>
      <c r="AS214" s="39">
        <v>3.0089999999999999</v>
      </c>
      <c r="AT214" s="39">
        <v>2.7890000000000001</v>
      </c>
      <c r="AU214" s="39">
        <v>3.3149999999999999</v>
      </c>
      <c r="AV214" s="39">
        <v>1.1379999999999999</v>
      </c>
      <c r="AW214" s="39">
        <v>2.8780000000000001</v>
      </c>
      <c r="AX214" s="39">
        <v>40.704999999999998</v>
      </c>
      <c r="AY214" s="39">
        <v>6.7859999999999996</v>
      </c>
      <c r="AZ214" s="39">
        <v>2.0680000000000001</v>
      </c>
      <c r="BA214" s="39">
        <v>1.944</v>
      </c>
      <c r="BB214" s="39">
        <v>1.18</v>
      </c>
      <c r="BC214" s="39">
        <v>2.669</v>
      </c>
      <c r="BD214" s="39">
        <v>2.5419999999999998</v>
      </c>
      <c r="BE214" s="39">
        <v>2.2440000000000002</v>
      </c>
      <c r="BF214" s="39">
        <v>3.7429999999999999</v>
      </c>
      <c r="BG214" s="39">
        <v>2.4780000000000002</v>
      </c>
      <c r="BH214" s="39">
        <v>4.5609999999999999</v>
      </c>
      <c r="BI214" s="39">
        <v>1.756</v>
      </c>
      <c r="BJ214" s="39">
        <v>2.6469999999999998</v>
      </c>
      <c r="BK214" s="39">
        <v>1.4379999999999999</v>
      </c>
    </row>
    <row r="215" spans="1:63" x14ac:dyDescent="0.2">
      <c r="A215" s="30">
        <f t="shared" si="32"/>
        <v>2030</v>
      </c>
      <c r="D215" s="30">
        <f t="shared" si="33"/>
        <v>3</v>
      </c>
      <c r="E215" s="30">
        <f t="shared" si="24"/>
        <v>50</v>
      </c>
      <c r="F215" s="30">
        <f t="shared" si="25"/>
        <v>49</v>
      </c>
      <c r="G215" s="30">
        <f t="shared" si="26"/>
        <v>11</v>
      </c>
      <c r="H215" s="30">
        <f t="shared" si="27"/>
        <v>1</v>
      </c>
      <c r="I215" s="30">
        <f t="shared" si="28"/>
        <v>0</v>
      </c>
      <c r="J215" s="30">
        <f t="shared" si="29"/>
        <v>0</v>
      </c>
      <c r="K215" s="30">
        <f t="shared" si="30"/>
        <v>0</v>
      </c>
      <c r="L215" s="30">
        <f t="shared" si="31"/>
        <v>8</v>
      </c>
      <c r="M215" s="38">
        <v>47696</v>
      </c>
      <c r="N215" s="39">
        <v>6.4560000000000004</v>
      </c>
      <c r="O215" s="39">
        <v>1.304</v>
      </c>
      <c r="P215" s="39">
        <v>6.1520000000000001</v>
      </c>
      <c r="Q215" s="39">
        <v>1.7589999999999999</v>
      </c>
      <c r="R215" s="39">
        <v>2.085</v>
      </c>
      <c r="S215" s="39">
        <v>4.2160000000000002</v>
      </c>
      <c r="T215" s="39">
        <v>3.2149999999999999</v>
      </c>
      <c r="U215" s="39">
        <v>10.837999999999999</v>
      </c>
      <c r="V215" s="39">
        <v>2.3759999999999999</v>
      </c>
      <c r="W215" s="39">
        <v>4.423</v>
      </c>
      <c r="X215" s="39">
        <v>1.851</v>
      </c>
      <c r="Y215" s="39">
        <v>4.0039999999999996</v>
      </c>
      <c r="Z215" s="39">
        <v>3.8849999999999998</v>
      </c>
      <c r="AA215" s="39">
        <v>4.32</v>
      </c>
      <c r="AB215" s="39">
        <v>4.4589999999999996</v>
      </c>
      <c r="AC215" s="39">
        <v>1.8740000000000001</v>
      </c>
      <c r="AD215" s="39">
        <v>67.414000000000001</v>
      </c>
      <c r="AE215" s="39">
        <v>4.1310000000000002</v>
      </c>
      <c r="AF215" s="39">
        <v>17.192</v>
      </c>
      <c r="AG215" s="39">
        <v>3.411</v>
      </c>
      <c r="AH215" s="39">
        <v>23.792000000000002</v>
      </c>
      <c r="AI215" s="39">
        <v>3.9049999999999998</v>
      </c>
      <c r="AJ215" s="39">
        <v>3.0150000000000001</v>
      </c>
      <c r="AK215" s="39">
        <v>5.0259999999999998</v>
      </c>
      <c r="AL215" s="39">
        <v>18.920999999999999</v>
      </c>
      <c r="AM215" s="39">
        <v>0.70599999999999996</v>
      </c>
      <c r="AN215" s="39">
        <v>2.9889999999999999</v>
      </c>
      <c r="AO215" s="39">
        <v>3.8620000000000001</v>
      </c>
      <c r="AP215" s="39">
        <v>1.9139999999999999</v>
      </c>
      <c r="AQ215" s="39">
        <v>2.5089999999999999</v>
      </c>
      <c r="AR215" s="39">
        <v>5.4359999999999999</v>
      </c>
      <c r="AS215" s="39">
        <v>8.0090000000000003</v>
      </c>
      <c r="AT215" s="39">
        <v>7.6479999999999997</v>
      </c>
      <c r="AU215" s="39">
        <v>13.667999999999999</v>
      </c>
      <c r="AV215" s="39">
        <v>7.4009999999999998</v>
      </c>
      <c r="AW215" s="39">
        <v>19.794</v>
      </c>
      <c r="AX215" s="39">
        <v>3.0089999999999999</v>
      </c>
      <c r="AY215" s="39">
        <v>4.702</v>
      </c>
      <c r="AZ215" s="39">
        <v>2.4540000000000002</v>
      </c>
      <c r="BA215" s="39">
        <v>46.173999999999999</v>
      </c>
      <c r="BB215" s="39">
        <v>2.4009999999999998</v>
      </c>
      <c r="BC215" s="39">
        <v>2.649</v>
      </c>
      <c r="BD215" s="39">
        <v>1.4770000000000001</v>
      </c>
      <c r="BE215" s="39">
        <v>3.1840000000000002</v>
      </c>
      <c r="BF215" s="39">
        <v>38.192</v>
      </c>
      <c r="BG215" s="39">
        <v>5.5190000000000001</v>
      </c>
      <c r="BH215" s="39">
        <v>14.532999999999999</v>
      </c>
      <c r="BI215" s="39">
        <v>10.632</v>
      </c>
      <c r="BJ215" s="39">
        <v>3.9340000000000002</v>
      </c>
      <c r="BK215" s="39">
        <v>5.4119999999999999</v>
      </c>
    </row>
    <row r="216" spans="1:63" x14ac:dyDescent="0.2">
      <c r="A216" s="30">
        <f t="shared" si="32"/>
        <v>2030</v>
      </c>
      <c r="D216" s="30">
        <f t="shared" si="33"/>
        <v>1</v>
      </c>
      <c r="E216" s="30">
        <f t="shared" si="24"/>
        <v>50</v>
      </c>
      <c r="F216" s="30">
        <f t="shared" si="25"/>
        <v>47</v>
      </c>
      <c r="G216" s="30">
        <f t="shared" si="26"/>
        <v>2</v>
      </c>
      <c r="H216" s="30">
        <f t="shared" si="27"/>
        <v>0</v>
      </c>
      <c r="I216" s="30">
        <f t="shared" si="28"/>
        <v>0</v>
      </c>
      <c r="J216" s="30">
        <f t="shared" si="29"/>
        <v>0</v>
      </c>
      <c r="K216" s="30">
        <f t="shared" si="30"/>
        <v>0</v>
      </c>
      <c r="L216" s="30">
        <f t="shared" si="31"/>
        <v>9</v>
      </c>
      <c r="M216" s="38">
        <v>47727</v>
      </c>
      <c r="N216" s="39">
        <v>9.8279999999999994</v>
      </c>
      <c r="O216" s="39">
        <v>1.278</v>
      </c>
      <c r="P216" s="39">
        <v>3.3860000000000001</v>
      </c>
      <c r="Q216" s="39">
        <v>3.7679999999999998</v>
      </c>
      <c r="R216" s="39">
        <v>4.3170000000000002</v>
      </c>
      <c r="S216" s="39">
        <v>7.7229999999999999</v>
      </c>
      <c r="T216" s="39">
        <v>5.5149999999999997</v>
      </c>
      <c r="U216" s="39">
        <v>15.851000000000001</v>
      </c>
      <c r="V216" s="39">
        <v>5.0759999999999996</v>
      </c>
      <c r="W216" s="39">
        <v>2.56</v>
      </c>
      <c r="X216" s="39">
        <v>0.78200000000000003</v>
      </c>
      <c r="Y216" s="39">
        <v>2.581</v>
      </c>
      <c r="Z216" s="39">
        <v>6.6859999999999999</v>
      </c>
      <c r="AA216" s="39">
        <v>5.2880000000000003</v>
      </c>
      <c r="AB216" s="39">
        <v>1.599</v>
      </c>
      <c r="AC216" s="39">
        <v>2.29</v>
      </c>
      <c r="AD216" s="39">
        <v>1.8149999999999999</v>
      </c>
      <c r="AE216" s="39">
        <v>4.202</v>
      </c>
      <c r="AF216" s="39">
        <v>2.2719999999999998</v>
      </c>
      <c r="AG216" s="39">
        <v>3.2919999999999998</v>
      </c>
      <c r="AH216" s="39">
        <v>5.9240000000000004</v>
      </c>
      <c r="AI216" s="39">
        <v>3.0720000000000001</v>
      </c>
      <c r="AJ216" s="39">
        <v>1.59</v>
      </c>
      <c r="AK216" s="39">
        <v>6.3029999999999999</v>
      </c>
      <c r="AL216" s="39">
        <v>5.9429999999999996</v>
      </c>
      <c r="AM216" s="39">
        <v>4.9009999999999998</v>
      </c>
      <c r="AN216" s="39">
        <v>0.81200000000000006</v>
      </c>
      <c r="AO216" s="39">
        <v>3.5350000000000001</v>
      </c>
      <c r="AP216" s="39">
        <v>0.86399999999999999</v>
      </c>
      <c r="AQ216" s="39">
        <v>2.2930000000000001</v>
      </c>
      <c r="AR216" s="39">
        <v>3.6030000000000002</v>
      </c>
      <c r="AS216" s="39">
        <v>2.1</v>
      </c>
      <c r="AT216" s="39">
        <v>6.4219999999999997</v>
      </c>
      <c r="AU216" s="39">
        <v>5.0019999999999998</v>
      </c>
      <c r="AV216" s="39">
        <v>6.4850000000000003</v>
      </c>
      <c r="AW216" s="39">
        <v>2.988</v>
      </c>
      <c r="AX216" s="39">
        <v>2.8719999999999999</v>
      </c>
      <c r="AY216" s="39">
        <v>2.8740000000000001</v>
      </c>
      <c r="AZ216" s="39">
        <v>2.444</v>
      </c>
      <c r="BA216" s="39">
        <v>5.99</v>
      </c>
      <c r="BB216" s="39">
        <v>1.8680000000000001</v>
      </c>
      <c r="BC216" s="39">
        <v>3.806</v>
      </c>
      <c r="BD216" s="39">
        <v>7.0970000000000004</v>
      </c>
      <c r="BE216" s="39">
        <v>2.452</v>
      </c>
      <c r="BF216" s="39">
        <v>1.4239999999999999</v>
      </c>
      <c r="BG216" s="39">
        <v>5.024</v>
      </c>
      <c r="BH216" s="39">
        <v>3.335</v>
      </c>
      <c r="BI216" s="39">
        <v>33.319000000000003</v>
      </c>
      <c r="BJ216" s="39">
        <v>3.355</v>
      </c>
      <c r="BK216" s="39">
        <v>5.5750000000000002</v>
      </c>
    </row>
    <row r="217" spans="1:63" x14ac:dyDescent="0.2">
      <c r="A217" s="30">
        <f t="shared" si="32"/>
        <v>2030</v>
      </c>
      <c r="D217" s="30">
        <f t="shared" si="33"/>
        <v>0</v>
      </c>
      <c r="E217" s="30">
        <f t="shared" si="24"/>
        <v>39</v>
      </c>
      <c r="F217" s="30">
        <f t="shared" si="25"/>
        <v>22</v>
      </c>
      <c r="G217" s="30">
        <f t="shared" si="26"/>
        <v>5</v>
      </c>
      <c r="H217" s="30">
        <f t="shared" si="27"/>
        <v>0</v>
      </c>
      <c r="I217" s="30">
        <f t="shared" si="28"/>
        <v>0</v>
      </c>
      <c r="J217" s="30">
        <f t="shared" si="29"/>
        <v>0</v>
      </c>
      <c r="K217" s="30">
        <f t="shared" si="30"/>
        <v>0</v>
      </c>
      <c r="L217" s="30">
        <f t="shared" si="31"/>
        <v>10</v>
      </c>
      <c r="M217" s="38">
        <v>47757</v>
      </c>
      <c r="N217" s="39">
        <v>7.9939999999999998</v>
      </c>
      <c r="O217" s="39">
        <v>0.36199999999999999</v>
      </c>
      <c r="P217" s="39">
        <v>2.1709999999999998</v>
      </c>
      <c r="Q217" s="39">
        <v>0</v>
      </c>
      <c r="R217" s="39">
        <v>0</v>
      </c>
      <c r="S217" s="39">
        <v>2.89</v>
      </c>
      <c r="T217" s="39">
        <v>0.748</v>
      </c>
      <c r="U217" s="39">
        <v>21.713999999999999</v>
      </c>
      <c r="V217" s="39">
        <v>2.2269999999999999</v>
      </c>
      <c r="W217" s="39">
        <v>0.79800000000000004</v>
      </c>
      <c r="X217" s="39">
        <v>0.19</v>
      </c>
      <c r="Y217" s="39">
        <v>1.0189999999999999</v>
      </c>
      <c r="Z217" s="39">
        <v>1.599</v>
      </c>
      <c r="AA217" s="39">
        <v>1.286</v>
      </c>
      <c r="AB217" s="39">
        <v>0.42399999999999999</v>
      </c>
      <c r="AC217" s="39">
        <v>1.355</v>
      </c>
      <c r="AD217" s="39">
        <v>18.832000000000001</v>
      </c>
      <c r="AE217" s="39">
        <v>0.314</v>
      </c>
      <c r="AF217" s="39">
        <v>1.8660000000000001</v>
      </c>
      <c r="AG217" s="39">
        <v>0.08</v>
      </c>
      <c r="AH217" s="39">
        <v>1.127</v>
      </c>
      <c r="AI217" s="39">
        <v>0</v>
      </c>
      <c r="AJ217" s="39">
        <v>0.94899999999999995</v>
      </c>
      <c r="AK217" s="39">
        <v>0</v>
      </c>
      <c r="AL217" s="39">
        <v>0.17799999999999999</v>
      </c>
      <c r="AM217" s="39">
        <v>2.7229999999999999</v>
      </c>
      <c r="AN217" s="39">
        <v>16.553000000000001</v>
      </c>
      <c r="AO217" s="39">
        <v>0.28599999999999998</v>
      </c>
      <c r="AP217" s="39">
        <v>0</v>
      </c>
      <c r="AQ217" s="39">
        <v>0.77600000000000002</v>
      </c>
      <c r="AR217" s="39">
        <v>1.9390000000000001</v>
      </c>
      <c r="AS217" s="39">
        <v>0</v>
      </c>
      <c r="AT217" s="39">
        <v>0.77</v>
      </c>
      <c r="AU217" s="39">
        <v>0.86</v>
      </c>
      <c r="AV217" s="39">
        <v>0</v>
      </c>
      <c r="AW217" s="39">
        <v>1.262</v>
      </c>
      <c r="AX217" s="39">
        <v>0.54400000000000004</v>
      </c>
      <c r="AY217" s="39">
        <v>3.032</v>
      </c>
      <c r="AZ217" s="39">
        <v>24.018000000000001</v>
      </c>
      <c r="BA217" s="39">
        <v>1.6759999999999999</v>
      </c>
      <c r="BB217" s="39">
        <v>0.69499999999999995</v>
      </c>
      <c r="BC217" s="39">
        <v>0</v>
      </c>
      <c r="BD217" s="39">
        <v>1.589</v>
      </c>
      <c r="BE217" s="39">
        <v>0</v>
      </c>
      <c r="BF217" s="39">
        <v>13.962</v>
      </c>
      <c r="BG217" s="39">
        <v>0.52400000000000002</v>
      </c>
      <c r="BH217" s="39">
        <v>0</v>
      </c>
      <c r="BI217" s="39">
        <v>1.1399999999999999</v>
      </c>
      <c r="BJ217" s="39">
        <v>0</v>
      </c>
      <c r="BK217" s="39">
        <v>0.48899999999999999</v>
      </c>
    </row>
    <row r="218" spans="1:63" x14ac:dyDescent="0.2">
      <c r="A218" s="30">
        <f t="shared" si="32"/>
        <v>2030</v>
      </c>
      <c r="D218" s="30">
        <f t="shared" si="33"/>
        <v>0</v>
      </c>
      <c r="E218" s="30">
        <f t="shared" si="24"/>
        <v>4</v>
      </c>
      <c r="F218" s="30">
        <f t="shared" si="25"/>
        <v>1</v>
      </c>
      <c r="G218" s="30">
        <f t="shared" si="26"/>
        <v>0</v>
      </c>
      <c r="H218" s="30">
        <f t="shared" si="27"/>
        <v>0</v>
      </c>
      <c r="I218" s="30">
        <f t="shared" si="28"/>
        <v>0</v>
      </c>
      <c r="J218" s="30">
        <f t="shared" si="29"/>
        <v>0</v>
      </c>
      <c r="K218" s="30">
        <f t="shared" si="30"/>
        <v>0</v>
      </c>
      <c r="L218" s="30">
        <f t="shared" si="31"/>
        <v>11</v>
      </c>
      <c r="M218" s="38">
        <v>47788</v>
      </c>
      <c r="N218" s="39">
        <v>0</v>
      </c>
      <c r="O218" s="39">
        <v>7.024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39">
        <v>0</v>
      </c>
      <c r="AA218" s="39">
        <v>0</v>
      </c>
      <c r="AB218" s="39">
        <v>0</v>
      </c>
      <c r="AC218" s="39">
        <v>0.78500000000000003</v>
      </c>
      <c r="AD218" s="39">
        <v>0</v>
      </c>
      <c r="AE218" s="39">
        <v>0</v>
      </c>
      <c r="AF218" s="39">
        <v>0</v>
      </c>
      <c r="AG218" s="39">
        <v>0</v>
      </c>
      <c r="AH218" s="39">
        <v>0</v>
      </c>
      <c r="AI218" s="39">
        <v>0</v>
      </c>
      <c r="AJ218" s="39">
        <v>0</v>
      </c>
      <c r="AK218" s="39">
        <v>0</v>
      </c>
      <c r="AL218" s="39">
        <v>0</v>
      </c>
      <c r="AM218" s="39">
        <v>0</v>
      </c>
      <c r="AN218" s="39">
        <v>0</v>
      </c>
      <c r="AO218" s="39">
        <v>0</v>
      </c>
      <c r="AP218" s="39">
        <v>0</v>
      </c>
      <c r="AQ218" s="39">
        <v>0</v>
      </c>
      <c r="AR218" s="39">
        <v>0</v>
      </c>
      <c r="AS218" s="39">
        <v>0</v>
      </c>
      <c r="AT218" s="39">
        <v>0</v>
      </c>
      <c r="AU218" s="39">
        <v>0</v>
      </c>
      <c r="AV218" s="39">
        <v>0</v>
      </c>
      <c r="AW218" s="39">
        <v>0</v>
      </c>
      <c r="AX218" s="39">
        <v>0</v>
      </c>
      <c r="AY218" s="39">
        <v>0</v>
      </c>
      <c r="AZ218" s="39">
        <v>0</v>
      </c>
      <c r="BA218" s="39">
        <v>0</v>
      </c>
      <c r="BB218" s="39">
        <v>0</v>
      </c>
      <c r="BC218" s="39">
        <v>0</v>
      </c>
      <c r="BD218" s="39">
        <v>0.34599999999999997</v>
      </c>
      <c r="BE218" s="39">
        <v>0</v>
      </c>
      <c r="BF218" s="39">
        <v>0</v>
      </c>
      <c r="BG218" s="39">
        <v>0.28799999999999998</v>
      </c>
      <c r="BH218" s="39">
        <v>0</v>
      </c>
      <c r="BI218" s="39">
        <v>0</v>
      </c>
      <c r="BJ218" s="39">
        <v>0</v>
      </c>
      <c r="BK218" s="39">
        <v>0</v>
      </c>
    </row>
    <row r="219" spans="1:63" x14ac:dyDescent="0.2">
      <c r="A219" s="30">
        <f t="shared" si="32"/>
        <v>2030</v>
      </c>
      <c r="D219" s="30">
        <f t="shared" si="33"/>
        <v>0</v>
      </c>
      <c r="E219" s="30">
        <f t="shared" si="24"/>
        <v>4</v>
      </c>
      <c r="F219" s="30">
        <f t="shared" si="25"/>
        <v>1</v>
      </c>
      <c r="G219" s="30">
        <f t="shared" si="26"/>
        <v>1</v>
      </c>
      <c r="H219" s="30">
        <f t="shared" si="27"/>
        <v>0</v>
      </c>
      <c r="I219" s="30">
        <f t="shared" si="28"/>
        <v>0</v>
      </c>
      <c r="J219" s="30">
        <f t="shared" si="29"/>
        <v>0</v>
      </c>
      <c r="K219" s="30">
        <f t="shared" si="30"/>
        <v>0</v>
      </c>
      <c r="L219" s="30">
        <f t="shared" si="31"/>
        <v>12</v>
      </c>
      <c r="M219" s="38">
        <v>47818</v>
      </c>
      <c r="N219" s="39">
        <v>0</v>
      </c>
      <c r="O219" s="39">
        <v>0</v>
      </c>
      <c r="P219" s="39">
        <v>0</v>
      </c>
      <c r="Q219" s="39">
        <v>0.32700000000000001</v>
      </c>
      <c r="R219" s="39">
        <v>0</v>
      </c>
      <c r="S219" s="39">
        <v>0</v>
      </c>
      <c r="T219" s="39">
        <v>0.121</v>
      </c>
      <c r="U219" s="39">
        <v>0</v>
      </c>
      <c r="V219" s="39">
        <v>14.462</v>
      </c>
      <c r="W219" s="39">
        <v>0</v>
      </c>
      <c r="X219" s="39">
        <v>0</v>
      </c>
      <c r="Y219" s="39">
        <v>0</v>
      </c>
      <c r="Z219" s="39">
        <v>0</v>
      </c>
      <c r="AA219" s="39">
        <v>0</v>
      </c>
      <c r="AB219" s="39">
        <v>0</v>
      </c>
      <c r="AC219" s="39">
        <v>0</v>
      </c>
      <c r="AD219" s="39">
        <v>0</v>
      </c>
      <c r="AE219" s="39">
        <v>0</v>
      </c>
      <c r="AF219" s="39">
        <v>0</v>
      </c>
      <c r="AG219" s="39">
        <v>0</v>
      </c>
      <c r="AH219" s="39">
        <v>0</v>
      </c>
      <c r="AI219" s="39">
        <v>0</v>
      </c>
      <c r="AJ219" s="39">
        <v>4.1000000000000002E-2</v>
      </c>
      <c r="AK219" s="39">
        <v>0</v>
      </c>
      <c r="AL219" s="39">
        <v>0</v>
      </c>
      <c r="AM219" s="39">
        <v>0</v>
      </c>
      <c r="AN219" s="39">
        <v>0</v>
      </c>
      <c r="AO219" s="39">
        <v>0</v>
      </c>
      <c r="AP219" s="39">
        <v>0</v>
      </c>
      <c r="AQ219" s="39">
        <v>0</v>
      </c>
      <c r="AR219" s="39">
        <v>0</v>
      </c>
      <c r="AS219" s="39">
        <v>0</v>
      </c>
      <c r="AT219" s="39">
        <v>0</v>
      </c>
      <c r="AU219" s="39">
        <v>0</v>
      </c>
      <c r="AV219" s="39">
        <v>0</v>
      </c>
      <c r="AW219" s="39">
        <v>0</v>
      </c>
      <c r="AX219" s="39">
        <v>0</v>
      </c>
      <c r="AY219" s="39">
        <v>0</v>
      </c>
      <c r="AZ219" s="39">
        <v>0</v>
      </c>
      <c r="BA219" s="39">
        <v>0</v>
      </c>
      <c r="BB219" s="39">
        <v>0</v>
      </c>
      <c r="BC219" s="39">
        <v>0</v>
      </c>
      <c r="BD219" s="39">
        <v>0</v>
      </c>
      <c r="BE219" s="39">
        <v>0</v>
      </c>
      <c r="BF219" s="39">
        <v>0</v>
      </c>
      <c r="BG219" s="39">
        <v>0</v>
      </c>
      <c r="BH219" s="39">
        <v>0</v>
      </c>
      <c r="BI219" s="39">
        <v>0</v>
      </c>
      <c r="BJ219" s="39">
        <v>0</v>
      </c>
      <c r="BK219" s="39">
        <v>0</v>
      </c>
    </row>
    <row r="220" spans="1:63" x14ac:dyDescent="0.2">
      <c r="A220" s="30">
        <f t="shared" si="32"/>
        <v>2031</v>
      </c>
      <c r="D220" s="30">
        <f t="shared" si="33"/>
        <v>0</v>
      </c>
      <c r="E220" s="30">
        <f t="shared" ref="E220:E267" si="34">COUNTIF($N220:$BK220,"&gt;0")</f>
        <v>8</v>
      </c>
      <c r="F220" s="30">
        <f t="shared" ref="F220:F267" si="35">COUNTIF($N220:$BK220,"&gt;1")</f>
        <v>2</v>
      </c>
      <c r="G220" s="30">
        <f t="shared" ref="G220:G267" si="36">COUNTIF($N220:$BK220,"&gt;10")</f>
        <v>1</v>
      </c>
      <c r="H220" s="30">
        <f t="shared" ref="H220:H267" si="37">COUNTIF($N220:$BK220,"&gt;50")</f>
        <v>0</v>
      </c>
      <c r="I220" s="30">
        <f t="shared" ref="I220:I267" si="38">COUNTIF($N220:$BK220,"&gt;100")</f>
        <v>0</v>
      </c>
      <c r="J220" s="30">
        <f t="shared" ref="J220:J267" si="39">COUNTIF($N220:$BK220,"&gt;500")</f>
        <v>0</v>
      </c>
      <c r="K220" s="30">
        <f t="shared" ref="K220:K267" si="40">COUNTIF($N220:$BK220,"&gt;1000")</f>
        <v>0</v>
      </c>
      <c r="L220" s="30">
        <f t="shared" ref="L220:L267" si="41">MONTH(M220)</f>
        <v>1</v>
      </c>
      <c r="M220" s="38">
        <v>47849</v>
      </c>
      <c r="N220" s="39">
        <v>0</v>
      </c>
      <c r="O220" s="39">
        <v>0</v>
      </c>
      <c r="P220" s="39">
        <v>11.084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0.58899999999999997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4.5999999999999999E-2</v>
      </c>
      <c r="AC220" s="39">
        <v>0</v>
      </c>
      <c r="AD220" s="39">
        <v>0.221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0.47299999999999998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0.26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1.3520000000000001</v>
      </c>
      <c r="BE220" s="39">
        <v>0</v>
      </c>
      <c r="BF220" s="39">
        <v>0</v>
      </c>
      <c r="BG220" s="39">
        <v>0</v>
      </c>
      <c r="BH220" s="39">
        <v>2.8000000000000001E-2</v>
      </c>
      <c r="BI220" s="39">
        <v>0</v>
      </c>
      <c r="BJ220" s="39">
        <v>0</v>
      </c>
      <c r="BK220" s="39">
        <v>0</v>
      </c>
    </row>
    <row r="221" spans="1:63" x14ac:dyDescent="0.2">
      <c r="A221" s="30">
        <f t="shared" ref="A221:A267" si="42">YEAR(M221)</f>
        <v>2031</v>
      </c>
      <c r="D221" s="30">
        <f t="shared" ref="D221:D267" si="43">COUNTIF(N221:BK221,"&gt;25")</f>
        <v>0</v>
      </c>
      <c r="E221" s="30">
        <f t="shared" si="34"/>
        <v>3</v>
      </c>
      <c r="F221" s="30">
        <f t="shared" si="35"/>
        <v>2</v>
      </c>
      <c r="G221" s="30">
        <f t="shared" si="36"/>
        <v>0</v>
      </c>
      <c r="H221" s="30">
        <f t="shared" si="37"/>
        <v>0</v>
      </c>
      <c r="I221" s="30">
        <f t="shared" si="38"/>
        <v>0</v>
      </c>
      <c r="J221" s="30">
        <f t="shared" si="39"/>
        <v>0</v>
      </c>
      <c r="K221" s="30">
        <f t="shared" si="40"/>
        <v>0</v>
      </c>
      <c r="L221" s="30">
        <f t="shared" si="41"/>
        <v>2</v>
      </c>
      <c r="M221" s="38">
        <v>47880</v>
      </c>
      <c r="N221" s="39">
        <v>0</v>
      </c>
      <c r="O221" s="39">
        <v>0</v>
      </c>
      <c r="P221" s="39">
        <v>0</v>
      </c>
      <c r="Q221" s="39">
        <v>0</v>
      </c>
      <c r="R221" s="39">
        <v>1.3140000000000001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39">
        <v>0</v>
      </c>
      <c r="AA221" s="39">
        <v>0</v>
      </c>
      <c r="AB221" s="39">
        <v>0</v>
      </c>
      <c r="AC221" s="39">
        <v>0</v>
      </c>
      <c r="AD221" s="39">
        <v>0</v>
      </c>
      <c r="AE221" s="39">
        <v>0.93600000000000005</v>
      </c>
      <c r="AF221" s="39">
        <v>0</v>
      </c>
      <c r="AG221" s="39">
        <v>0</v>
      </c>
      <c r="AH221" s="39">
        <v>0</v>
      </c>
      <c r="AI221" s="39">
        <v>0</v>
      </c>
      <c r="AJ221" s="39">
        <v>0</v>
      </c>
      <c r="AK221" s="39">
        <v>0</v>
      </c>
      <c r="AL221" s="39">
        <v>0</v>
      </c>
      <c r="AM221" s="39">
        <v>0</v>
      </c>
      <c r="AN221" s="39">
        <v>0</v>
      </c>
      <c r="AO221" s="39">
        <v>0</v>
      </c>
      <c r="AP221" s="39">
        <v>0</v>
      </c>
      <c r="AQ221" s="39">
        <v>0</v>
      </c>
      <c r="AR221" s="39">
        <v>0</v>
      </c>
      <c r="AS221" s="39">
        <v>0</v>
      </c>
      <c r="AT221" s="39">
        <v>0</v>
      </c>
      <c r="AU221" s="39">
        <v>2.6520000000000001</v>
      </c>
      <c r="AV221" s="39">
        <v>0</v>
      </c>
      <c r="AW221" s="39">
        <v>0</v>
      </c>
      <c r="AX221" s="39">
        <v>0</v>
      </c>
      <c r="AY221" s="39">
        <v>0</v>
      </c>
      <c r="AZ221" s="39">
        <v>0</v>
      </c>
      <c r="BA221" s="39">
        <v>0</v>
      </c>
      <c r="BB221" s="39">
        <v>0</v>
      </c>
      <c r="BC221" s="39">
        <v>0</v>
      </c>
      <c r="BD221" s="39">
        <v>0</v>
      </c>
      <c r="BE221" s="39">
        <v>0</v>
      </c>
      <c r="BF221" s="39">
        <v>0</v>
      </c>
      <c r="BG221" s="39">
        <v>0</v>
      </c>
      <c r="BH221" s="39">
        <v>0</v>
      </c>
      <c r="BI221" s="39">
        <v>0</v>
      </c>
      <c r="BJ221" s="39">
        <v>0</v>
      </c>
      <c r="BK221" s="39">
        <v>0</v>
      </c>
    </row>
    <row r="222" spans="1:63" x14ac:dyDescent="0.2">
      <c r="A222" s="30">
        <f t="shared" si="42"/>
        <v>2031</v>
      </c>
      <c r="D222" s="30">
        <f t="shared" si="43"/>
        <v>0</v>
      </c>
      <c r="E222" s="30">
        <f t="shared" si="34"/>
        <v>4</v>
      </c>
      <c r="F222" s="30">
        <f t="shared" si="35"/>
        <v>1</v>
      </c>
      <c r="G222" s="30">
        <f t="shared" si="36"/>
        <v>0</v>
      </c>
      <c r="H222" s="30">
        <f t="shared" si="37"/>
        <v>0</v>
      </c>
      <c r="I222" s="30">
        <f t="shared" si="38"/>
        <v>0</v>
      </c>
      <c r="J222" s="30">
        <f t="shared" si="39"/>
        <v>0</v>
      </c>
      <c r="K222" s="30">
        <f t="shared" si="40"/>
        <v>0</v>
      </c>
      <c r="L222" s="30">
        <f t="shared" si="41"/>
        <v>3</v>
      </c>
      <c r="M222" s="38">
        <v>47908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0.92800000000000005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39">
        <v>0.12</v>
      </c>
      <c r="AA222" s="39">
        <v>0</v>
      </c>
      <c r="AB222" s="39">
        <v>0</v>
      </c>
      <c r="AC222" s="39">
        <v>0</v>
      </c>
      <c r="AD222" s="39">
        <v>0</v>
      </c>
      <c r="AE222" s="39">
        <v>0</v>
      </c>
      <c r="AF222" s="39">
        <v>0</v>
      </c>
      <c r="AG222" s="39">
        <v>0</v>
      </c>
      <c r="AH222" s="39">
        <v>9.2999999999999999E-2</v>
      </c>
      <c r="AI222" s="39">
        <v>0</v>
      </c>
      <c r="AJ222" s="39">
        <v>0</v>
      </c>
      <c r="AK222" s="39">
        <v>0</v>
      </c>
      <c r="AL222" s="39">
        <v>0</v>
      </c>
      <c r="AM222" s="39">
        <v>1.6080000000000001</v>
      </c>
      <c r="AN222" s="39">
        <v>0</v>
      </c>
      <c r="AO222" s="39">
        <v>0</v>
      </c>
      <c r="AP222" s="39">
        <v>0</v>
      </c>
      <c r="AQ222" s="39">
        <v>0</v>
      </c>
      <c r="AR222" s="39">
        <v>0</v>
      </c>
      <c r="AS222" s="39">
        <v>0</v>
      </c>
      <c r="AT222" s="39">
        <v>0</v>
      </c>
      <c r="AU222" s="39">
        <v>0</v>
      </c>
      <c r="AV222" s="39">
        <v>0</v>
      </c>
      <c r="AW222" s="39">
        <v>0</v>
      </c>
      <c r="AX222" s="39">
        <v>0</v>
      </c>
      <c r="AY222" s="39">
        <v>0</v>
      </c>
      <c r="AZ222" s="39">
        <v>0</v>
      </c>
      <c r="BA222" s="39">
        <v>0</v>
      </c>
      <c r="BB222" s="39">
        <v>0</v>
      </c>
      <c r="BC222" s="39">
        <v>0</v>
      </c>
      <c r="BD222" s="39">
        <v>0</v>
      </c>
      <c r="BE222" s="39">
        <v>0</v>
      </c>
      <c r="BF222" s="39">
        <v>0</v>
      </c>
      <c r="BG222" s="39">
        <v>0</v>
      </c>
      <c r="BH222" s="39">
        <v>0</v>
      </c>
      <c r="BI222" s="39">
        <v>0</v>
      </c>
      <c r="BJ222" s="39">
        <v>0</v>
      </c>
      <c r="BK222" s="39">
        <v>0</v>
      </c>
    </row>
    <row r="223" spans="1:63" x14ac:dyDescent="0.2">
      <c r="A223" s="30">
        <f t="shared" si="42"/>
        <v>2031</v>
      </c>
      <c r="D223" s="30">
        <f t="shared" si="43"/>
        <v>0</v>
      </c>
      <c r="E223" s="30">
        <f t="shared" si="34"/>
        <v>0</v>
      </c>
      <c r="F223" s="30">
        <f t="shared" si="35"/>
        <v>0</v>
      </c>
      <c r="G223" s="30">
        <f t="shared" si="36"/>
        <v>0</v>
      </c>
      <c r="H223" s="30">
        <f t="shared" si="37"/>
        <v>0</v>
      </c>
      <c r="I223" s="30">
        <f t="shared" si="38"/>
        <v>0</v>
      </c>
      <c r="J223" s="30">
        <f t="shared" si="39"/>
        <v>0</v>
      </c>
      <c r="K223" s="30">
        <f t="shared" si="40"/>
        <v>0</v>
      </c>
      <c r="L223" s="30">
        <f t="shared" si="41"/>
        <v>4</v>
      </c>
      <c r="M223" s="38">
        <v>47939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</v>
      </c>
      <c r="AB223" s="39">
        <v>0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0</v>
      </c>
      <c r="AV223" s="39">
        <v>0</v>
      </c>
      <c r="AW223" s="39">
        <v>0</v>
      </c>
      <c r="AX223" s="39">
        <v>0</v>
      </c>
      <c r="AY223" s="39">
        <v>0</v>
      </c>
      <c r="AZ223" s="39">
        <v>0</v>
      </c>
      <c r="BA223" s="39">
        <v>0</v>
      </c>
      <c r="BB223" s="39">
        <v>0</v>
      </c>
      <c r="BC223" s="39">
        <v>0</v>
      </c>
      <c r="BD223" s="39">
        <v>0</v>
      </c>
      <c r="BE223" s="39">
        <v>0</v>
      </c>
      <c r="BF223" s="39">
        <v>0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</row>
    <row r="224" spans="1:63" x14ac:dyDescent="0.2">
      <c r="A224" s="30">
        <f t="shared" si="42"/>
        <v>2031</v>
      </c>
      <c r="D224" s="30">
        <f t="shared" si="43"/>
        <v>0</v>
      </c>
      <c r="E224" s="30">
        <f t="shared" si="34"/>
        <v>0</v>
      </c>
      <c r="F224" s="30">
        <f t="shared" si="35"/>
        <v>0</v>
      </c>
      <c r="G224" s="30">
        <f t="shared" si="36"/>
        <v>0</v>
      </c>
      <c r="H224" s="30">
        <f t="shared" si="37"/>
        <v>0</v>
      </c>
      <c r="I224" s="30">
        <f t="shared" si="38"/>
        <v>0</v>
      </c>
      <c r="J224" s="30">
        <f t="shared" si="39"/>
        <v>0</v>
      </c>
      <c r="K224" s="30">
        <f t="shared" si="40"/>
        <v>0</v>
      </c>
      <c r="L224" s="30">
        <f t="shared" si="41"/>
        <v>5</v>
      </c>
      <c r="M224" s="38">
        <v>47969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</row>
    <row r="225" spans="1:63" x14ac:dyDescent="0.2">
      <c r="A225" s="30">
        <f t="shared" si="42"/>
        <v>2031</v>
      </c>
      <c r="D225" s="30">
        <f t="shared" si="43"/>
        <v>0</v>
      </c>
      <c r="E225" s="30">
        <f t="shared" si="34"/>
        <v>27</v>
      </c>
      <c r="F225" s="30">
        <f t="shared" si="35"/>
        <v>12</v>
      </c>
      <c r="G225" s="30">
        <f t="shared" si="36"/>
        <v>0</v>
      </c>
      <c r="H225" s="30">
        <f t="shared" si="37"/>
        <v>0</v>
      </c>
      <c r="I225" s="30">
        <f t="shared" si="38"/>
        <v>0</v>
      </c>
      <c r="J225" s="30">
        <f t="shared" si="39"/>
        <v>0</v>
      </c>
      <c r="K225" s="30">
        <f t="shared" si="40"/>
        <v>0</v>
      </c>
      <c r="L225" s="30">
        <f t="shared" si="41"/>
        <v>6</v>
      </c>
      <c r="M225" s="38">
        <v>48000</v>
      </c>
      <c r="N225" s="39">
        <v>0</v>
      </c>
      <c r="O225" s="39">
        <v>6.4580000000000002</v>
      </c>
      <c r="P225" s="39">
        <v>0.51700000000000002</v>
      </c>
      <c r="Q225" s="39">
        <v>0</v>
      </c>
      <c r="R225" s="39">
        <v>0.188</v>
      </c>
      <c r="S225" s="39">
        <v>0</v>
      </c>
      <c r="T225" s="39">
        <v>0.91</v>
      </c>
      <c r="U225" s="39">
        <v>0</v>
      </c>
      <c r="V225" s="39">
        <v>0.34399999999999997</v>
      </c>
      <c r="W225" s="39">
        <v>0</v>
      </c>
      <c r="X225" s="39">
        <v>0.70199999999999996</v>
      </c>
      <c r="Y225" s="39">
        <v>0.66200000000000003</v>
      </c>
      <c r="Z225" s="39">
        <v>7.2999999999999995E-2</v>
      </c>
      <c r="AA225" s="39">
        <v>0.49</v>
      </c>
      <c r="AB225" s="39">
        <v>0</v>
      </c>
      <c r="AC225" s="39">
        <v>1.704</v>
      </c>
      <c r="AD225" s="39">
        <v>0.95499999999999996</v>
      </c>
      <c r="AE225" s="39">
        <v>9.9000000000000005E-2</v>
      </c>
      <c r="AF225" s="39">
        <v>0</v>
      </c>
      <c r="AG225" s="39">
        <v>0.90500000000000003</v>
      </c>
      <c r="AH225" s="39">
        <v>0</v>
      </c>
      <c r="AI225" s="39">
        <v>0.32</v>
      </c>
      <c r="AJ225" s="39">
        <v>4.1139999999999999</v>
      </c>
      <c r="AK225" s="39">
        <v>0</v>
      </c>
      <c r="AL225" s="39">
        <v>0</v>
      </c>
      <c r="AM225" s="39">
        <v>4.5350000000000001</v>
      </c>
      <c r="AN225" s="39">
        <v>2.4E-2</v>
      </c>
      <c r="AO225" s="39">
        <v>0</v>
      </c>
      <c r="AP225" s="39">
        <v>0</v>
      </c>
      <c r="AQ225" s="39">
        <v>1.9990000000000001</v>
      </c>
      <c r="AR225" s="39">
        <v>0.47499999999999998</v>
      </c>
      <c r="AS225" s="39">
        <v>0</v>
      </c>
      <c r="AT225" s="39">
        <v>0</v>
      </c>
      <c r="AU225" s="39">
        <v>1.355</v>
      </c>
      <c r="AV225" s="39">
        <v>0</v>
      </c>
      <c r="AW225" s="39">
        <v>0</v>
      </c>
      <c r="AX225" s="39">
        <v>1.3759999999999999</v>
      </c>
      <c r="AY225" s="39">
        <v>0</v>
      </c>
      <c r="AZ225" s="39">
        <v>1.2769999999999999</v>
      </c>
      <c r="BA225" s="39">
        <v>0</v>
      </c>
      <c r="BB225" s="39">
        <v>1.3380000000000001</v>
      </c>
      <c r="BC225" s="39">
        <v>0</v>
      </c>
      <c r="BD225" s="39">
        <v>0</v>
      </c>
      <c r="BE225" s="39">
        <v>1.8660000000000001</v>
      </c>
      <c r="BF225" s="39">
        <v>6.6120000000000001</v>
      </c>
      <c r="BG225" s="39">
        <v>0</v>
      </c>
      <c r="BH225" s="39">
        <v>4.9000000000000002E-2</v>
      </c>
      <c r="BI225" s="39">
        <v>0</v>
      </c>
      <c r="BJ225" s="39">
        <v>0</v>
      </c>
      <c r="BK225" s="39">
        <v>2.073</v>
      </c>
    </row>
    <row r="226" spans="1:63" x14ac:dyDescent="0.2">
      <c r="A226" s="30">
        <f t="shared" si="42"/>
        <v>2031</v>
      </c>
      <c r="D226" s="30">
        <f t="shared" si="43"/>
        <v>3</v>
      </c>
      <c r="E226" s="30">
        <f t="shared" si="34"/>
        <v>50</v>
      </c>
      <c r="F226" s="30">
        <f t="shared" si="35"/>
        <v>50</v>
      </c>
      <c r="G226" s="30">
        <f t="shared" si="36"/>
        <v>25</v>
      </c>
      <c r="H226" s="30">
        <f t="shared" si="37"/>
        <v>1</v>
      </c>
      <c r="I226" s="30">
        <f t="shared" si="38"/>
        <v>0</v>
      </c>
      <c r="J226" s="30">
        <f t="shared" si="39"/>
        <v>0</v>
      </c>
      <c r="K226" s="30">
        <f t="shared" si="40"/>
        <v>0</v>
      </c>
      <c r="L226" s="30">
        <f t="shared" si="41"/>
        <v>7</v>
      </c>
      <c r="M226" s="38">
        <v>48030</v>
      </c>
      <c r="N226" s="39">
        <v>10.994999999999999</v>
      </c>
      <c r="O226" s="39">
        <v>45.212000000000003</v>
      </c>
      <c r="P226" s="39">
        <v>10.358000000000001</v>
      </c>
      <c r="Q226" s="39">
        <v>6.9889999999999999</v>
      </c>
      <c r="R226" s="39">
        <v>21.376999999999999</v>
      </c>
      <c r="S226" s="39">
        <v>1.05</v>
      </c>
      <c r="T226" s="39">
        <v>17.263999999999999</v>
      </c>
      <c r="U226" s="39">
        <v>2.927</v>
      </c>
      <c r="V226" s="39">
        <v>9.7129999999999992</v>
      </c>
      <c r="W226" s="39">
        <v>16.2</v>
      </c>
      <c r="X226" s="39">
        <v>7.907</v>
      </c>
      <c r="Y226" s="39">
        <v>10.27</v>
      </c>
      <c r="Z226" s="39">
        <v>11.654999999999999</v>
      </c>
      <c r="AA226" s="39">
        <v>6.3049999999999997</v>
      </c>
      <c r="AB226" s="39">
        <v>13.464</v>
      </c>
      <c r="AC226" s="39">
        <v>3.419</v>
      </c>
      <c r="AD226" s="39">
        <v>2.0790000000000002</v>
      </c>
      <c r="AE226" s="39">
        <v>19.507000000000001</v>
      </c>
      <c r="AF226" s="39">
        <v>15.454000000000001</v>
      </c>
      <c r="AG226" s="39">
        <v>3.5840000000000001</v>
      </c>
      <c r="AH226" s="39">
        <v>4.2489999999999997</v>
      </c>
      <c r="AI226" s="39">
        <v>15.999000000000001</v>
      </c>
      <c r="AJ226" s="39">
        <v>9.7739999999999991</v>
      </c>
      <c r="AK226" s="39">
        <v>7.1260000000000003</v>
      </c>
      <c r="AL226" s="39">
        <v>8.0570000000000004</v>
      </c>
      <c r="AM226" s="39">
        <v>11.464</v>
      </c>
      <c r="AN226" s="39">
        <v>9.0879999999999992</v>
      </c>
      <c r="AO226" s="39">
        <v>9.3320000000000007</v>
      </c>
      <c r="AP226" s="39">
        <v>10.67</v>
      </c>
      <c r="AQ226" s="39">
        <v>7.1070000000000002</v>
      </c>
      <c r="AR226" s="39">
        <v>3.069</v>
      </c>
      <c r="AS226" s="39">
        <v>19.355</v>
      </c>
      <c r="AT226" s="39">
        <v>5.476</v>
      </c>
      <c r="AU226" s="39">
        <v>12.337999999999999</v>
      </c>
      <c r="AV226" s="39">
        <v>8.3260000000000005</v>
      </c>
      <c r="AW226" s="39">
        <v>29.771000000000001</v>
      </c>
      <c r="AX226" s="39">
        <v>52.051000000000002</v>
      </c>
      <c r="AY226" s="39">
        <v>1.3480000000000001</v>
      </c>
      <c r="AZ226" s="39">
        <v>11.628</v>
      </c>
      <c r="BA226" s="39">
        <v>14.96</v>
      </c>
      <c r="BB226" s="39">
        <v>9.3620000000000001</v>
      </c>
      <c r="BC226" s="39">
        <v>22.597000000000001</v>
      </c>
      <c r="BD226" s="39">
        <v>11.661</v>
      </c>
      <c r="BE226" s="39">
        <v>5.3</v>
      </c>
      <c r="BF226" s="39">
        <v>19.82</v>
      </c>
      <c r="BG226" s="39">
        <v>7.2190000000000003</v>
      </c>
      <c r="BH226" s="39">
        <v>16.59</v>
      </c>
      <c r="BI226" s="39">
        <v>2.234</v>
      </c>
      <c r="BJ226" s="39">
        <v>10.316000000000001</v>
      </c>
      <c r="BK226" s="39">
        <v>8.4570000000000007</v>
      </c>
    </row>
    <row r="227" spans="1:63" x14ac:dyDescent="0.2">
      <c r="A227" s="30">
        <f t="shared" si="42"/>
        <v>2031</v>
      </c>
      <c r="D227" s="30">
        <f t="shared" si="43"/>
        <v>0</v>
      </c>
      <c r="E227" s="30">
        <f t="shared" si="34"/>
        <v>50</v>
      </c>
      <c r="F227" s="30">
        <f t="shared" si="35"/>
        <v>45</v>
      </c>
      <c r="G227" s="30">
        <f t="shared" si="36"/>
        <v>3</v>
      </c>
      <c r="H227" s="30">
        <f t="shared" si="37"/>
        <v>0</v>
      </c>
      <c r="I227" s="30">
        <f t="shared" si="38"/>
        <v>0</v>
      </c>
      <c r="J227" s="30">
        <f t="shared" si="39"/>
        <v>0</v>
      </c>
      <c r="K227" s="30">
        <f t="shared" si="40"/>
        <v>0</v>
      </c>
      <c r="L227" s="30">
        <f t="shared" si="41"/>
        <v>8</v>
      </c>
      <c r="M227" s="38">
        <v>48061</v>
      </c>
      <c r="N227" s="39">
        <v>0.51400000000000001</v>
      </c>
      <c r="O227" s="39">
        <v>1.5780000000000001</v>
      </c>
      <c r="P227" s="39">
        <v>1.4930000000000001</v>
      </c>
      <c r="Q227" s="39">
        <v>1.141</v>
      </c>
      <c r="R227" s="39">
        <v>1.6890000000000001</v>
      </c>
      <c r="S227" s="39">
        <v>3.3079999999999998</v>
      </c>
      <c r="T227" s="39">
        <v>5.54</v>
      </c>
      <c r="U227" s="39">
        <v>1.55</v>
      </c>
      <c r="V227" s="39">
        <v>2.2389999999999999</v>
      </c>
      <c r="W227" s="39">
        <v>3.1469999999999998</v>
      </c>
      <c r="X227" s="39">
        <v>7.44</v>
      </c>
      <c r="Y227" s="39">
        <v>8.8999999999999996E-2</v>
      </c>
      <c r="Z227" s="39">
        <v>2.4039999999999999</v>
      </c>
      <c r="AA227" s="39">
        <v>1.883</v>
      </c>
      <c r="AB227" s="39">
        <v>1.59</v>
      </c>
      <c r="AC227" s="39">
        <v>4.0519999999999996</v>
      </c>
      <c r="AD227" s="39">
        <v>1.8260000000000001</v>
      </c>
      <c r="AE227" s="39">
        <v>0.124</v>
      </c>
      <c r="AF227" s="39">
        <v>2.028</v>
      </c>
      <c r="AG227" s="39">
        <v>3.4820000000000002</v>
      </c>
      <c r="AH227" s="39">
        <v>13.483000000000001</v>
      </c>
      <c r="AI227" s="39">
        <v>1.9039999999999999</v>
      </c>
      <c r="AJ227" s="39">
        <v>3.3260000000000001</v>
      </c>
      <c r="AK227" s="39">
        <v>2.641</v>
      </c>
      <c r="AL227" s="39">
        <v>3.2530000000000001</v>
      </c>
      <c r="AM227" s="39">
        <v>1.105</v>
      </c>
      <c r="AN227" s="39">
        <v>3.0830000000000002</v>
      </c>
      <c r="AO227" s="39">
        <v>1.54</v>
      </c>
      <c r="AP227" s="39">
        <v>1.431</v>
      </c>
      <c r="AQ227" s="39">
        <v>2.9340000000000002</v>
      </c>
      <c r="AR227" s="39">
        <v>1.202</v>
      </c>
      <c r="AS227" s="39">
        <v>1.8660000000000001</v>
      </c>
      <c r="AT227" s="39">
        <v>1.4410000000000001</v>
      </c>
      <c r="AU227" s="39">
        <v>14.92</v>
      </c>
      <c r="AV227" s="39">
        <v>2.625</v>
      </c>
      <c r="AW227" s="39">
        <v>0.92400000000000004</v>
      </c>
      <c r="AX227" s="39">
        <v>2.085</v>
      </c>
      <c r="AY227" s="39">
        <v>2.0670000000000002</v>
      </c>
      <c r="AZ227" s="39">
        <v>2.92</v>
      </c>
      <c r="BA227" s="39">
        <v>6.3620000000000001</v>
      </c>
      <c r="BB227" s="39">
        <v>4.4329999999999998</v>
      </c>
      <c r="BC227" s="39">
        <v>1.6850000000000001</v>
      </c>
      <c r="BD227" s="39">
        <v>1.5109999999999999</v>
      </c>
      <c r="BE227" s="39">
        <v>1.518</v>
      </c>
      <c r="BF227" s="39">
        <v>3.823</v>
      </c>
      <c r="BG227" s="39">
        <v>3.0270000000000001</v>
      </c>
      <c r="BH227" s="39">
        <v>14.255000000000001</v>
      </c>
      <c r="BI227" s="39">
        <v>1.097</v>
      </c>
      <c r="BJ227" s="39">
        <v>1.49</v>
      </c>
      <c r="BK227" s="39">
        <v>0.89600000000000002</v>
      </c>
    </row>
    <row r="228" spans="1:63" x14ac:dyDescent="0.2">
      <c r="A228" s="30">
        <f t="shared" si="42"/>
        <v>2031</v>
      </c>
      <c r="D228" s="30">
        <f t="shared" si="43"/>
        <v>4</v>
      </c>
      <c r="E228" s="30">
        <f t="shared" si="34"/>
        <v>50</v>
      </c>
      <c r="F228" s="30">
        <f t="shared" si="35"/>
        <v>50</v>
      </c>
      <c r="G228" s="30">
        <f t="shared" si="36"/>
        <v>16</v>
      </c>
      <c r="H228" s="30">
        <f t="shared" si="37"/>
        <v>0</v>
      </c>
      <c r="I228" s="30">
        <f t="shared" si="38"/>
        <v>0</v>
      </c>
      <c r="J228" s="30">
        <f t="shared" si="39"/>
        <v>0</v>
      </c>
      <c r="K228" s="30">
        <f t="shared" si="40"/>
        <v>0</v>
      </c>
      <c r="L228" s="30">
        <f t="shared" si="41"/>
        <v>9</v>
      </c>
      <c r="M228" s="38">
        <v>48092</v>
      </c>
      <c r="N228" s="39">
        <v>33.493000000000002</v>
      </c>
      <c r="O228" s="39">
        <v>4.1399999999999997</v>
      </c>
      <c r="P228" s="39">
        <v>6.1280000000000001</v>
      </c>
      <c r="Q228" s="39">
        <v>8.9169999999999998</v>
      </c>
      <c r="R228" s="39">
        <v>19.998999999999999</v>
      </c>
      <c r="S228" s="39">
        <v>4.2149999999999999</v>
      </c>
      <c r="T228" s="39">
        <v>8.5150000000000006</v>
      </c>
      <c r="U228" s="39">
        <v>18.646999999999998</v>
      </c>
      <c r="V228" s="39">
        <v>10.872999999999999</v>
      </c>
      <c r="W228" s="39">
        <v>4.5170000000000003</v>
      </c>
      <c r="X228" s="39">
        <v>9.4600000000000009</v>
      </c>
      <c r="Y228" s="39">
        <v>27.07</v>
      </c>
      <c r="Z228" s="39">
        <v>11.340999999999999</v>
      </c>
      <c r="AA228" s="39">
        <v>9.3550000000000004</v>
      </c>
      <c r="AB228" s="39">
        <v>18.344000000000001</v>
      </c>
      <c r="AC228" s="39">
        <v>8.6660000000000004</v>
      </c>
      <c r="AD228" s="39">
        <v>1.2210000000000001</v>
      </c>
      <c r="AE228" s="39">
        <v>7.4870000000000001</v>
      </c>
      <c r="AF228" s="39">
        <v>1.3480000000000001</v>
      </c>
      <c r="AG228" s="39">
        <v>6.6</v>
      </c>
      <c r="AH228" s="39">
        <v>13.526999999999999</v>
      </c>
      <c r="AI228" s="39">
        <v>10.268000000000001</v>
      </c>
      <c r="AJ228" s="39">
        <v>9.8070000000000004</v>
      </c>
      <c r="AK228" s="39">
        <v>13.602</v>
      </c>
      <c r="AL228" s="39">
        <v>5.1219999999999999</v>
      </c>
      <c r="AM228" s="39">
        <v>7.9909999999999997</v>
      </c>
      <c r="AN228" s="39">
        <v>3.02</v>
      </c>
      <c r="AO228" s="39">
        <v>8.2029999999999994</v>
      </c>
      <c r="AP228" s="39">
        <v>3.5710000000000002</v>
      </c>
      <c r="AQ228" s="39">
        <v>8.2330000000000005</v>
      </c>
      <c r="AR228" s="39">
        <v>31.192</v>
      </c>
      <c r="AS228" s="39">
        <v>4.3529999999999998</v>
      </c>
      <c r="AT228" s="39">
        <v>5.68</v>
      </c>
      <c r="AU228" s="39">
        <v>7.0970000000000004</v>
      </c>
      <c r="AV228" s="39">
        <v>7.5330000000000004</v>
      </c>
      <c r="AW228" s="39">
        <v>6.13</v>
      </c>
      <c r="AX228" s="39">
        <v>2.13</v>
      </c>
      <c r="AY228" s="39">
        <v>16.616</v>
      </c>
      <c r="AZ228" s="39">
        <v>2.86</v>
      </c>
      <c r="BA228" s="39">
        <v>11.555999999999999</v>
      </c>
      <c r="BB228" s="39">
        <v>10.798999999999999</v>
      </c>
      <c r="BC228" s="39">
        <v>4.008</v>
      </c>
      <c r="BD228" s="39">
        <v>7.6</v>
      </c>
      <c r="BE228" s="39">
        <v>5.9370000000000003</v>
      </c>
      <c r="BF228" s="39">
        <v>3.1760000000000002</v>
      </c>
      <c r="BG228" s="39">
        <v>9.0609999999999999</v>
      </c>
      <c r="BH228" s="39">
        <v>3.7029999999999998</v>
      </c>
      <c r="BI228" s="39">
        <v>30.381</v>
      </c>
      <c r="BJ228" s="39">
        <v>14.488</v>
      </c>
      <c r="BK228" s="39">
        <v>2.1579999999999999</v>
      </c>
    </row>
    <row r="229" spans="1:63" x14ac:dyDescent="0.2">
      <c r="A229" s="30">
        <f t="shared" si="42"/>
        <v>2031</v>
      </c>
      <c r="D229" s="30">
        <f t="shared" si="43"/>
        <v>2</v>
      </c>
      <c r="E229" s="30">
        <f t="shared" si="34"/>
        <v>46</v>
      </c>
      <c r="F229" s="30">
        <f t="shared" si="35"/>
        <v>32</v>
      </c>
      <c r="G229" s="30">
        <f t="shared" si="36"/>
        <v>5</v>
      </c>
      <c r="H229" s="30">
        <f t="shared" si="37"/>
        <v>0</v>
      </c>
      <c r="I229" s="30">
        <f t="shared" si="38"/>
        <v>0</v>
      </c>
      <c r="J229" s="30">
        <f t="shared" si="39"/>
        <v>0</v>
      </c>
      <c r="K229" s="30">
        <f t="shared" si="40"/>
        <v>0</v>
      </c>
      <c r="L229" s="30">
        <f t="shared" si="41"/>
        <v>10</v>
      </c>
      <c r="M229" s="38">
        <v>48122</v>
      </c>
      <c r="N229" s="39">
        <v>0.7</v>
      </c>
      <c r="O229" s="39">
        <v>1.613</v>
      </c>
      <c r="P229" s="39">
        <v>0.65900000000000003</v>
      </c>
      <c r="Q229" s="39">
        <v>2.1309999999999998</v>
      </c>
      <c r="R229" s="39">
        <v>0.67200000000000004</v>
      </c>
      <c r="S229" s="39">
        <v>3.3</v>
      </c>
      <c r="T229" s="39">
        <v>1.8859999999999999</v>
      </c>
      <c r="U229" s="39">
        <v>26.994</v>
      </c>
      <c r="V229" s="39">
        <v>4.4160000000000004</v>
      </c>
      <c r="W229" s="39">
        <v>0.48599999999999999</v>
      </c>
      <c r="X229" s="39">
        <v>1.0209999999999999</v>
      </c>
      <c r="Y229" s="39">
        <v>0.81599999999999995</v>
      </c>
      <c r="Z229" s="39">
        <v>1.546</v>
      </c>
      <c r="AA229" s="39">
        <v>1.256</v>
      </c>
      <c r="AB229" s="39">
        <v>1.5669999999999999</v>
      </c>
      <c r="AC229" s="39">
        <v>1.0009999999999999</v>
      </c>
      <c r="AD229" s="39">
        <v>17.538</v>
      </c>
      <c r="AE229" s="39">
        <v>0.11799999999999999</v>
      </c>
      <c r="AF229" s="39">
        <v>2.919</v>
      </c>
      <c r="AG229" s="39">
        <v>1.1659999999999999</v>
      </c>
      <c r="AH229" s="39">
        <v>0.624</v>
      </c>
      <c r="AI229" s="39">
        <v>0</v>
      </c>
      <c r="AJ229" s="39">
        <v>0</v>
      </c>
      <c r="AK229" s="39">
        <v>3.6960000000000002</v>
      </c>
      <c r="AL229" s="39">
        <v>1.881</v>
      </c>
      <c r="AM229" s="39">
        <v>2.762</v>
      </c>
      <c r="AN229" s="39">
        <v>13.132999999999999</v>
      </c>
      <c r="AO229" s="39">
        <v>0.59</v>
      </c>
      <c r="AP229" s="39">
        <v>0.52400000000000002</v>
      </c>
      <c r="AQ229" s="39">
        <v>1.117</v>
      </c>
      <c r="AR229" s="39">
        <v>2.3980000000000001</v>
      </c>
      <c r="AS229" s="39">
        <v>1.5740000000000001</v>
      </c>
      <c r="AT229" s="39">
        <v>1.349</v>
      </c>
      <c r="AU229" s="39">
        <v>2.1890000000000001</v>
      </c>
      <c r="AV229" s="39">
        <v>0.48799999999999999</v>
      </c>
      <c r="AW229" s="39">
        <v>1.2170000000000001</v>
      </c>
      <c r="AX229" s="39">
        <v>1.5309999999999999</v>
      </c>
      <c r="AY229" s="39">
        <v>1.3340000000000001</v>
      </c>
      <c r="AZ229" s="39">
        <v>27.792999999999999</v>
      </c>
      <c r="BA229" s="39">
        <v>0</v>
      </c>
      <c r="BB229" s="39">
        <v>1.972</v>
      </c>
      <c r="BC229" s="39">
        <v>0.32200000000000001</v>
      </c>
      <c r="BD229" s="39">
        <v>2.7410000000000001</v>
      </c>
      <c r="BE229" s="39">
        <v>0</v>
      </c>
      <c r="BF229" s="39">
        <v>20.210999999999999</v>
      </c>
      <c r="BG229" s="39">
        <v>1.2190000000000001</v>
      </c>
      <c r="BH229" s="39">
        <v>0.98799999999999999</v>
      </c>
      <c r="BI229" s="39">
        <v>0.75600000000000001</v>
      </c>
      <c r="BJ229" s="39">
        <v>2.5449999999999999</v>
      </c>
      <c r="BK229" s="39">
        <v>0.13400000000000001</v>
      </c>
    </row>
    <row r="230" spans="1:63" x14ac:dyDescent="0.2">
      <c r="A230" s="30">
        <f t="shared" si="42"/>
        <v>2031</v>
      </c>
      <c r="D230" s="30">
        <f t="shared" si="43"/>
        <v>0</v>
      </c>
      <c r="E230" s="30">
        <f t="shared" si="34"/>
        <v>2</v>
      </c>
      <c r="F230" s="30">
        <f t="shared" si="35"/>
        <v>2</v>
      </c>
      <c r="G230" s="30">
        <f t="shared" si="36"/>
        <v>0</v>
      </c>
      <c r="H230" s="30">
        <f t="shared" si="37"/>
        <v>0</v>
      </c>
      <c r="I230" s="30">
        <f t="shared" si="38"/>
        <v>0</v>
      </c>
      <c r="J230" s="30">
        <f t="shared" si="39"/>
        <v>0</v>
      </c>
      <c r="K230" s="30">
        <f t="shared" si="40"/>
        <v>0</v>
      </c>
      <c r="L230" s="30">
        <f t="shared" si="41"/>
        <v>11</v>
      </c>
      <c r="M230" s="38">
        <v>48153</v>
      </c>
      <c r="N230" s="39">
        <v>0</v>
      </c>
      <c r="O230" s="39">
        <v>5.72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39">
        <v>0</v>
      </c>
      <c r="Z230" s="39">
        <v>0</v>
      </c>
      <c r="AA230" s="39">
        <v>0</v>
      </c>
      <c r="AB230" s="39">
        <v>0</v>
      </c>
      <c r="AC230" s="39">
        <v>0</v>
      </c>
      <c r="AD230" s="39">
        <v>0</v>
      </c>
      <c r="AE230" s="39">
        <v>0</v>
      </c>
      <c r="AF230" s="39">
        <v>0</v>
      </c>
      <c r="AG230" s="39">
        <v>0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0</v>
      </c>
      <c r="AN230" s="39">
        <v>0</v>
      </c>
      <c r="AO230" s="39">
        <v>0</v>
      </c>
      <c r="AP230" s="39">
        <v>0</v>
      </c>
      <c r="AQ230" s="39">
        <v>0</v>
      </c>
      <c r="AR230" s="39">
        <v>0</v>
      </c>
      <c r="AS230" s="39">
        <v>0</v>
      </c>
      <c r="AT230" s="39">
        <v>0</v>
      </c>
      <c r="AU230" s="39">
        <v>0</v>
      </c>
      <c r="AV230" s="39">
        <v>0</v>
      </c>
      <c r="AW230" s="39">
        <v>0</v>
      </c>
      <c r="AX230" s="39">
        <v>0</v>
      </c>
      <c r="AY230" s="39">
        <v>0</v>
      </c>
      <c r="AZ230" s="39">
        <v>0</v>
      </c>
      <c r="BA230" s="39">
        <v>0</v>
      </c>
      <c r="BB230" s="39">
        <v>0</v>
      </c>
      <c r="BC230" s="39">
        <v>0</v>
      </c>
      <c r="BD230" s="39">
        <v>2.476</v>
      </c>
      <c r="BE230" s="39">
        <v>0</v>
      </c>
      <c r="BF230" s="39">
        <v>0</v>
      </c>
      <c r="BG230" s="39">
        <v>0</v>
      </c>
      <c r="BH230" s="39">
        <v>0</v>
      </c>
      <c r="BI230" s="39">
        <v>0</v>
      </c>
      <c r="BJ230" s="39">
        <v>0</v>
      </c>
      <c r="BK230" s="39">
        <v>0</v>
      </c>
    </row>
    <row r="231" spans="1:63" x14ac:dyDescent="0.2">
      <c r="A231" s="30">
        <f t="shared" si="42"/>
        <v>2031</v>
      </c>
      <c r="D231" s="30">
        <f t="shared" si="43"/>
        <v>1</v>
      </c>
      <c r="E231" s="30">
        <f t="shared" si="34"/>
        <v>17</v>
      </c>
      <c r="F231" s="30">
        <f t="shared" si="35"/>
        <v>7</v>
      </c>
      <c r="G231" s="30">
        <f t="shared" si="36"/>
        <v>2</v>
      </c>
      <c r="H231" s="30">
        <f t="shared" si="37"/>
        <v>0</v>
      </c>
      <c r="I231" s="30">
        <f t="shared" si="38"/>
        <v>0</v>
      </c>
      <c r="J231" s="30">
        <f t="shared" si="39"/>
        <v>0</v>
      </c>
      <c r="K231" s="30">
        <f t="shared" si="40"/>
        <v>0</v>
      </c>
      <c r="L231" s="30">
        <f t="shared" si="41"/>
        <v>12</v>
      </c>
      <c r="M231" s="38">
        <v>48183</v>
      </c>
      <c r="N231" s="39">
        <v>0</v>
      </c>
      <c r="O231" s="39">
        <v>0.54300000000000004</v>
      </c>
      <c r="P231" s="39">
        <v>0</v>
      </c>
      <c r="Q231" s="39">
        <v>0.48799999999999999</v>
      </c>
      <c r="R231" s="39">
        <v>0</v>
      </c>
      <c r="S231" s="39">
        <v>0.59</v>
      </c>
      <c r="T231" s="39">
        <v>7.1999999999999995E-2</v>
      </c>
      <c r="U231" s="39">
        <v>0.27100000000000002</v>
      </c>
      <c r="V231" s="39">
        <v>27.457999999999998</v>
      </c>
      <c r="W231" s="39">
        <v>5.8369999999999997</v>
      </c>
      <c r="X231" s="39">
        <v>0</v>
      </c>
      <c r="Y231" s="39">
        <v>5.9989999999999997</v>
      </c>
      <c r="Z231" s="39">
        <v>0</v>
      </c>
      <c r="AA231" s="39">
        <v>0</v>
      </c>
      <c r="AB231" s="39">
        <v>0</v>
      </c>
      <c r="AC231" s="39">
        <v>0.20799999999999999</v>
      </c>
      <c r="AD231" s="39">
        <v>0</v>
      </c>
      <c r="AE231" s="39">
        <v>0</v>
      </c>
      <c r="AF231" s="39">
        <v>0</v>
      </c>
      <c r="AG231" s="39">
        <v>0.80400000000000005</v>
      </c>
      <c r="AH231" s="39">
        <v>0</v>
      </c>
      <c r="AI231" s="39">
        <v>0</v>
      </c>
      <c r="AJ231" s="39">
        <v>20.648</v>
      </c>
      <c r="AK231" s="39">
        <v>0</v>
      </c>
      <c r="AL231" s="39">
        <v>0</v>
      </c>
      <c r="AM231" s="39">
        <v>0.193</v>
      </c>
      <c r="AN231" s="39">
        <v>0</v>
      </c>
      <c r="AO231" s="39">
        <v>0</v>
      </c>
      <c r="AP231" s="39">
        <v>0</v>
      </c>
      <c r="AQ231" s="39">
        <v>0</v>
      </c>
      <c r="AR231" s="39">
        <v>6.3159999999999998</v>
      </c>
      <c r="AS231" s="39">
        <v>0</v>
      </c>
      <c r="AT231" s="39">
        <v>0</v>
      </c>
      <c r="AU231" s="39">
        <v>0</v>
      </c>
      <c r="AV231" s="39">
        <v>0</v>
      </c>
      <c r="AW231" s="39">
        <v>0</v>
      </c>
      <c r="AX231" s="39">
        <v>0.41399999999999998</v>
      </c>
      <c r="AY231" s="39">
        <v>0</v>
      </c>
      <c r="AZ231" s="39">
        <v>0</v>
      </c>
      <c r="BA231" s="39">
        <v>0</v>
      </c>
      <c r="BB231" s="39">
        <v>0</v>
      </c>
      <c r="BC231" s="39">
        <v>0</v>
      </c>
      <c r="BD231" s="39">
        <v>0</v>
      </c>
      <c r="BE231" s="39">
        <v>0.27200000000000002</v>
      </c>
      <c r="BF231" s="39">
        <v>1.0680000000000001</v>
      </c>
      <c r="BG231" s="39">
        <v>5.0549999999999997</v>
      </c>
      <c r="BH231" s="39">
        <v>0</v>
      </c>
      <c r="BI231" s="39">
        <v>0</v>
      </c>
      <c r="BJ231" s="39">
        <v>0</v>
      </c>
      <c r="BK231" s="39">
        <v>0</v>
      </c>
    </row>
    <row r="232" spans="1:63" x14ac:dyDescent="0.2">
      <c r="A232" s="30">
        <f t="shared" si="42"/>
        <v>2032</v>
      </c>
      <c r="D232" s="30">
        <f t="shared" si="43"/>
        <v>0</v>
      </c>
      <c r="E232" s="30">
        <f t="shared" si="34"/>
        <v>3</v>
      </c>
      <c r="F232" s="30">
        <f t="shared" si="35"/>
        <v>2</v>
      </c>
      <c r="G232" s="30">
        <f t="shared" si="36"/>
        <v>0</v>
      </c>
      <c r="H232" s="30">
        <f t="shared" si="37"/>
        <v>0</v>
      </c>
      <c r="I232" s="30">
        <f t="shared" si="38"/>
        <v>0</v>
      </c>
      <c r="J232" s="30">
        <f t="shared" si="39"/>
        <v>0</v>
      </c>
      <c r="K232" s="30">
        <f t="shared" si="40"/>
        <v>0</v>
      </c>
      <c r="L232" s="30">
        <f t="shared" si="41"/>
        <v>1</v>
      </c>
      <c r="M232" s="38">
        <v>48214</v>
      </c>
      <c r="N232" s="39">
        <v>0</v>
      </c>
      <c r="O232" s="39">
        <v>0</v>
      </c>
      <c r="P232" s="39">
        <v>2.5209999999999999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0.999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1.7669999999999999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</row>
    <row r="233" spans="1:63" x14ac:dyDescent="0.2">
      <c r="A233" s="30">
        <f t="shared" si="42"/>
        <v>2032</v>
      </c>
      <c r="D233" s="30">
        <f t="shared" si="43"/>
        <v>0</v>
      </c>
      <c r="E233" s="30">
        <f t="shared" si="34"/>
        <v>3</v>
      </c>
      <c r="F233" s="30">
        <f t="shared" si="35"/>
        <v>1</v>
      </c>
      <c r="G233" s="30">
        <f t="shared" si="36"/>
        <v>0</v>
      </c>
      <c r="H233" s="30">
        <f t="shared" si="37"/>
        <v>0</v>
      </c>
      <c r="I233" s="30">
        <f t="shared" si="38"/>
        <v>0</v>
      </c>
      <c r="J233" s="30">
        <f t="shared" si="39"/>
        <v>0</v>
      </c>
      <c r="K233" s="30">
        <f t="shared" si="40"/>
        <v>0</v>
      </c>
      <c r="L233" s="30">
        <f t="shared" si="41"/>
        <v>2</v>
      </c>
      <c r="M233" s="38">
        <v>48245</v>
      </c>
      <c r="N233" s="39">
        <v>0</v>
      </c>
      <c r="O233" s="39">
        <v>0</v>
      </c>
      <c r="P233" s="39">
        <v>0</v>
      </c>
      <c r="Q233" s="39">
        <v>0</v>
      </c>
      <c r="R233" s="39">
        <v>2.6469999999999998</v>
      </c>
      <c r="S233" s="39">
        <v>0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39">
        <v>0</v>
      </c>
      <c r="Z233" s="39">
        <v>0</v>
      </c>
      <c r="AA233" s="39">
        <v>0</v>
      </c>
      <c r="AB233" s="39">
        <v>0</v>
      </c>
      <c r="AC233" s="39">
        <v>0</v>
      </c>
      <c r="AD233" s="39">
        <v>0</v>
      </c>
      <c r="AE233" s="39">
        <v>0</v>
      </c>
      <c r="AF233" s="39">
        <v>0</v>
      </c>
      <c r="AG233" s="39">
        <v>0</v>
      </c>
      <c r="AH233" s="39">
        <v>0</v>
      </c>
      <c r="AI233" s="39">
        <v>0</v>
      </c>
      <c r="AJ233" s="39">
        <v>0</v>
      </c>
      <c r="AK233" s="39">
        <v>0</v>
      </c>
      <c r="AL233" s="39">
        <v>0</v>
      </c>
      <c r="AM233" s="39">
        <v>0</v>
      </c>
      <c r="AN233" s="39">
        <v>0</v>
      </c>
      <c r="AO233" s="39">
        <v>0</v>
      </c>
      <c r="AP233" s="39">
        <v>0</v>
      </c>
      <c r="AQ233" s="39">
        <v>0</v>
      </c>
      <c r="AR233" s="39">
        <v>0</v>
      </c>
      <c r="AS233" s="39">
        <v>0</v>
      </c>
      <c r="AT233" s="39">
        <v>0</v>
      </c>
      <c r="AU233" s="39">
        <v>0.24199999999999999</v>
      </c>
      <c r="AV233" s="39">
        <v>0</v>
      </c>
      <c r="AW233" s="39">
        <v>0</v>
      </c>
      <c r="AX233" s="39">
        <v>0</v>
      </c>
      <c r="AY233" s="39">
        <v>0</v>
      </c>
      <c r="AZ233" s="39">
        <v>0</v>
      </c>
      <c r="BA233" s="39">
        <v>0</v>
      </c>
      <c r="BB233" s="39">
        <v>0.28999999999999998</v>
      </c>
      <c r="BC233" s="39">
        <v>0</v>
      </c>
      <c r="BD233" s="39">
        <v>0</v>
      </c>
      <c r="BE233" s="39">
        <v>0</v>
      </c>
      <c r="BF233" s="39">
        <v>0</v>
      </c>
      <c r="BG233" s="39">
        <v>0</v>
      </c>
      <c r="BH233" s="39">
        <v>0</v>
      </c>
      <c r="BI233" s="39">
        <v>0</v>
      </c>
      <c r="BJ233" s="39">
        <v>0</v>
      </c>
      <c r="BK233" s="39">
        <v>0</v>
      </c>
    </row>
    <row r="234" spans="1:63" x14ac:dyDescent="0.2">
      <c r="A234" s="30">
        <f t="shared" si="42"/>
        <v>2032</v>
      </c>
      <c r="D234" s="30">
        <f t="shared" si="43"/>
        <v>0</v>
      </c>
      <c r="E234" s="30">
        <f t="shared" si="34"/>
        <v>8</v>
      </c>
      <c r="F234" s="30">
        <f t="shared" si="35"/>
        <v>2</v>
      </c>
      <c r="G234" s="30">
        <f t="shared" si="36"/>
        <v>0</v>
      </c>
      <c r="H234" s="30">
        <f t="shared" si="37"/>
        <v>0</v>
      </c>
      <c r="I234" s="30">
        <f t="shared" si="38"/>
        <v>0</v>
      </c>
      <c r="J234" s="30">
        <f t="shared" si="39"/>
        <v>0</v>
      </c>
      <c r="K234" s="30">
        <f t="shared" si="40"/>
        <v>0</v>
      </c>
      <c r="L234" s="30">
        <f t="shared" si="41"/>
        <v>3</v>
      </c>
      <c r="M234" s="38">
        <v>48274</v>
      </c>
      <c r="N234" s="39">
        <v>0</v>
      </c>
      <c r="O234" s="39">
        <v>1.0620000000000001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0.88900000000000001</v>
      </c>
      <c r="V234" s="39">
        <v>0</v>
      </c>
      <c r="W234" s="39">
        <v>0</v>
      </c>
      <c r="X234" s="39">
        <v>0</v>
      </c>
      <c r="Y234" s="39">
        <v>0</v>
      </c>
      <c r="Z234" s="39">
        <v>8.0000000000000002E-3</v>
      </c>
      <c r="AA234" s="39">
        <v>0</v>
      </c>
      <c r="AB234" s="39">
        <v>0.629</v>
      </c>
      <c r="AC234" s="39">
        <v>0</v>
      </c>
      <c r="AD234" s="39">
        <v>0.48899999999999999</v>
      </c>
      <c r="AE234" s="39">
        <v>0</v>
      </c>
      <c r="AF234" s="39">
        <v>0</v>
      </c>
      <c r="AG234" s="39">
        <v>0</v>
      </c>
      <c r="AH234" s="39">
        <v>0</v>
      </c>
      <c r="AI234" s="39">
        <v>0</v>
      </c>
      <c r="AJ234" s="39">
        <v>0</v>
      </c>
      <c r="AK234" s="39">
        <v>0</v>
      </c>
      <c r="AL234" s="39">
        <v>0</v>
      </c>
      <c r="AM234" s="39">
        <v>0</v>
      </c>
      <c r="AN234" s="39">
        <v>1.026</v>
      </c>
      <c r="AO234" s="39">
        <v>0</v>
      </c>
      <c r="AP234" s="39">
        <v>0</v>
      </c>
      <c r="AQ234" s="39">
        <v>0</v>
      </c>
      <c r="AR234" s="39">
        <v>0</v>
      </c>
      <c r="AS234" s="39">
        <v>0</v>
      </c>
      <c r="AT234" s="39">
        <v>0</v>
      </c>
      <c r="AU234" s="39">
        <v>0.61699999999999999</v>
      </c>
      <c r="AV234" s="39">
        <v>0</v>
      </c>
      <c r="AW234" s="39">
        <v>0</v>
      </c>
      <c r="AX234" s="39">
        <v>0</v>
      </c>
      <c r="AY234" s="39">
        <v>0</v>
      </c>
      <c r="AZ234" s="39">
        <v>0</v>
      </c>
      <c r="BA234" s="39">
        <v>0</v>
      </c>
      <c r="BB234" s="39">
        <v>0</v>
      </c>
      <c r="BC234" s="39">
        <v>0</v>
      </c>
      <c r="BD234" s="39">
        <v>0</v>
      </c>
      <c r="BE234" s="39">
        <v>0.41199999999999998</v>
      </c>
      <c r="BF234" s="39">
        <v>0</v>
      </c>
      <c r="BG234" s="39">
        <v>0</v>
      </c>
      <c r="BH234" s="39">
        <v>0</v>
      </c>
      <c r="BI234" s="39">
        <v>0</v>
      </c>
      <c r="BJ234" s="39">
        <v>0</v>
      </c>
      <c r="BK234" s="39">
        <v>0</v>
      </c>
    </row>
    <row r="235" spans="1:63" x14ac:dyDescent="0.2">
      <c r="A235" s="30">
        <f t="shared" si="42"/>
        <v>2032</v>
      </c>
      <c r="D235" s="30">
        <f t="shared" si="43"/>
        <v>0</v>
      </c>
      <c r="E235" s="30">
        <f t="shared" si="34"/>
        <v>5</v>
      </c>
      <c r="F235" s="30">
        <f t="shared" si="35"/>
        <v>5</v>
      </c>
      <c r="G235" s="30">
        <f t="shared" si="36"/>
        <v>3</v>
      </c>
      <c r="H235" s="30">
        <f t="shared" si="37"/>
        <v>0</v>
      </c>
      <c r="I235" s="30">
        <f t="shared" si="38"/>
        <v>0</v>
      </c>
      <c r="J235" s="30">
        <f t="shared" si="39"/>
        <v>0</v>
      </c>
      <c r="K235" s="30">
        <f t="shared" si="40"/>
        <v>0</v>
      </c>
      <c r="L235" s="30">
        <f t="shared" si="41"/>
        <v>4</v>
      </c>
      <c r="M235" s="38">
        <v>48305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6.9630000000000001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0</v>
      </c>
      <c r="AK235" s="39">
        <v>0</v>
      </c>
      <c r="AL235" s="39">
        <v>0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17.161000000000001</v>
      </c>
      <c r="AT235" s="39">
        <v>0</v>
      </c>
      <c r="AU235" s="39">
        <v>12.297000000000001</v>
      </c>
      <c r="AV235" s="39">
        <v>0</v>
      </c>
      <c r="AW235" s="39">
        <v>0</v>
      </c>
      <c r="AX235" s="39">
        <v>0</v>
      </c>
      <c r="AY235" s="39">
        <v>0</v>
      </c>
      <c r="AZ235" s="39">
        <v>0</v>
      </c>
      <c r="BA235" s="39">
        <v>9.4809999999999999</v>
      </c>
      <c r="BB235" s="39">
        <v>21.852</v>
      </c>
      <c r="BC235" s="39">
        <v>0</v>
      </c>
      <c r="BD235" s="39">
        <v>0</v>
      </c>
      <c r="BE235" s="39">
        <v>0</v>
      </c>
      <c r="BF235" s="39">
        <v>0</v>
      </c>
      <c r="BG235" s="39">
        <v>0</v>
      </c>
      <c r="BH235" s="39">
        <v>0</v>
      </c>
      <c r="BI235" s="39">
        <v>0</v>
      </c>
      <c r="BJ235" s="39">
        <v>0</v>
      </c>
      <c r="BK235" s="39">
        <v>0</v>
      </c>
    </row>
    <row r="236" spans="1:63" x14ac:dyDescent="0.2">
      <c r="A236" s="30">
        <f t="shared" si="42"/>
        <v>2032</v>
      </c>
      <c r="D236" s="30">
        <f t="shared" si="43"/>
        <v>0</v>
      </c>
      <c r="E236" s="30">
        <f t="shared" si="34"/>
        <v>4</v>
      </c>
      <c r="F236" s="30">
        <f t="shared" si="35"/>
        <v>0</v>
      </c>
      <c r="G236" s="30">
        <f t="shared" si="36"/>
        <v>0</v>
      </c>
      <c r="H236" s="30">
        <f t="shared" si="37"/>
        <v>0</v>
      </c>
      <c r="I236" s="30">
        <f t="shared" si="38"/>
        <v>0</v>
      </c>
      <c r="J236" s="30">
        <f t="shared" si="39"/>
        <v>0</v>
      </c>
      <c r="K236" s="30">
        <f t="shared" si="40"/>
        <v>0</v>
      </c>
      <c r="L236" s="30">
        <f t="shared" si="41"/>
        <v>5</v>
      </c>
      <c r="M236" s="38">
        <v>48335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6.4000000000000001E-2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4.2000000000000003E-2</v>
      </c>
      <c r="AN236" s="39">
        <v>0</v>
      </c>
      <c r="AO236" s="39">
        <v>7.0000000000000001E-3</v>
      </c>
      <c r="AP236" s="39">
        <v>0</v>
      </c>
      <c r="AQ236" s="39">
        <v>2.9000000000000001E-2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</row>
    <row r="237" spans="1:63" x14ac:dyDescent="0.2">
      <c r="A237" s="30">
        <f t="shared" si="42"/>
        <v>2032</v>
      </c>
      <c r="D237" s="30">
        <f t="shared" si="43"/>
        <v>0</v>
      </c>
      <c r="E237" s="30">
        <f t="shared" si="34"/>
        <v>27</v>
      </c>
      <c r="F237" s="30">
        <f t="shared" si="35"/>
        <v>10</v>
      </c>
      <c r="G237" s="30">
        <f t="shared" si="36"/>
        <v>0</v>
      </c>
      <c r="H237" s="30">
        <f t="shared" si="37"/>
        <v>0</v>
      </c>
      <c r="I237" s="30">
        <f t="shared" si="38"/>
        <v>0</v>
      </c>
      <c r="J237" s="30">
        <f t="shared" si="39"/>
        <v>0</v>
      </c>
      <c r="K237" s="30">
        <f t="shared" si="40"/>
        <v>0</v>
      </c>
      <c r="L237" s="30">
        <f t="shared" si="41"/>
        <v>6</v>
      </c>
      <c r="M237" s="38">
        <v>48366</v>
      </c>
      <c r="N237" s="39">
        <v>0.59899999999999998</v>
      </c>
      <c r="O237" s="39">
        <v>3.282</v>
      </c>
      <c r="P237" s="39">
        <v>0</v>
      </c>
      <c r="Q237" s="39">
        <v>0.53600000000000003</v>
      </c>
      <c r="R237" s="39">
        <v>0</v>
      </c>
      <c r="S237" s="39">
        <v>1.0329999999999999</v>
      </c>
      <c r="T237" s="39">
        <v>0.77200000000000002</v>
      </c>
      <c r="U237" s="39">
        <v>0</v>
      </c>
      <c r="V237" s="39">
        <v>0.158</v>
      </c>
      <c r="W237" s="39">
        <v>0.13500000000000001</v>
      </c>
      <c r="X237" s="39">
        <v>0.66400000000000003</v>
      </c>
      <c r="Y237" s="39">
        <v>1.097</v>
      </c>
      <c r="Z237" s="39">
        <v>0</v>
      </c>
      <c r="AA237" s="39">
        <v>0</v>
      </c>
      <c r="AB237" s="39">
        <v>0</v>
      </c>
      <c r="AC237" s="39">
        <v>3.2000000000000001E-2</v>
      </c>
      <c r="AD237" s="39">
        <v>0</v>
      </c>
      <c r="AE237" s="39">
        <v>0</v>
      </c>
      <c r="AF237" s="39">
        <v>2.8820000000000001</v>
      </c>
      <c r="AG237" s="39">
        <v>0</v>
      </c>
      <c r="AH237" s="39">
        <v>0</v>
      </c>
      <c r="AI237" s="39">
        <v>0.84899999999999998</v>
      </c>
      <c r="AJ237" s="39">
        <v>0</v>
      </c>
      <c r="AK237" s="39">
        <v>0</v>
      </c>
      <c r="AL237" s="39">
        <v>1.292</v>
      </c>
      <c r="AM237" s="39">
        <v>0</v>
      </c>
      <c r="AN237" s="39">
        <v>0</v>
      </c>
      <c r="AO237" s="39">
        <v>0</v>
      </c>
      <c r="AP237" s="39">
        <v>0</v>
      </c>
      <c r="AQ237" s="39">
        <v>0.60899999999999999</v>
      </c>
      <c r="AR237" s="39">
        <v>0</v>
      </c>
      <c r="AS237" s="39">
        <v>0</v>
      </c>
      <c r="AT237" s="39">
        <v>6.3E-2</v>
      </c>
      <c r="AU237" s="39">
        <v>2.879</v>
      </c>
      <c r="AV237" s="39">
        <v>0</v>
      </c>
      <c r="AW237" s="39">
        <v>0</v>
      </c>
      <c r="AX237" s="39">
        <v>0.376</v>
      </c>
      <c r="AY237" s="39">
        <v>0</v>
      </c>
      <c r="AZ237" s="39">
        <v>9.2999999999999999E-2</v>
      </c>
      <c r="BA237" s="39">
        <v>0.25900000000000001</v>
      </c>
      <c r="BB237" s="39">
        <v>0</v>
      </c>
      <c r="BC237" s="39">
        <v>1.6</v>
      </c>
      <c r="BD237" s="39">
        <v>0.13600000000000001</v>
      </c>
      <c r="BE237" s="39">
        <v>1.583</v>
      </c>
      <c r="BF237" s="39">
        <v>0.08</v>
      </c>
      <c r="BG237" s="39">
        <v>2.79</v>
      </c>
      <c r="BH237" s="39">
        <v>7.6999999999999999E-2</v>
      </c>
      <c r="BI237" s="39">
        <v>0.35799999999999998</v>
      </c>
      <c r="BJ237" s="39">
        <v>1.014</v>
      </c>
      <c r="BK237" s="39">
        <v>0</v>
      </c>
    </row>
    <row r="238" spans="1:63" x14ac:dyDescent="0.2">
      <c r="A238" s="30">
        <f t="shared" si="42"/>
        <v>2032</v>
      </c>
      <c r="D238" s="30">
        <f t="shared" si="43"/>
        <v>3</v>
      </c>
      <c r="E238" s="30">
        <f t="shared" si="34"/>
        <v>50</v>
      </c>
      <c r="F238" s="30">
        <f t="shared" si="35"/>
        <v>50</v>
      </c>
      <c r="G238" s="30">
        <f t="shared" si="36"/>
        <v>19</v>
      </c>
      <c r="H238" s="30">
        <f t="shared" si="37"/>
        <v>2</v>
      </c>
      <c r="I238" s="30">
        <f t="shared" si="38"/>
        <v>0</v>
      </c>
      <c r="J238" s="30">
        <f t="shared" si="39"/>
        <v>0</v>
      </c>
      <c r="K238" s="30">
        <f t="shared" si="40"/>
        <v>0</v>
      </c>
      <c r="L238" s="30">
        <f t="shared" si="41"/>
        <v>7</v>
      </c>
      <c r="M238" s="38">
        <v>48396</v>
      </c>
      <c r="N238" s="39">
        <v>7.6769999999999996</v>
      </c>
      <c r="O238" s="39">
        <v>22.969000000000001</v>
      </c>
      <c r="P238" s="39">
        <v>11.593999999999999</v>
      </c>
      <c r="Q238" s="39">
        <v>5.0590000000000002</v>
      </c>
      <c r="R238" s="39">
        <v>12.154</v>
      </c>
      <c r="S238" s="39">
        <v>7.42</v>
      </c>
      <c r="T238" s="39">
        <v>2.46</v>
      </c>
      <c r="U238" s="39">
        <v>14.923</v>
      </c>
      <c r="V238" s="39">
        <v>8.7089999999999996</v>
      </c>
      <c r="W238" s="39">
        <v>12.504</v>
      </c>
      <c r="X238" s="39">
        <v>7.61</v>
      </c>
      <c r="Y238" s="39">
        <v>8.4890000000000008</v>
      </c>
      <c r="Z238" s="39">
        <v>10.26</v>
      </c>
      <c r="AA238" s="39">
        <v>6.96</v>
      </c>
      <c r="AB238" s="39">
        <v>4.9820000000000002</v>
      </c>
      <c r="AC238" s="39">
        <v>12.651999999999999</v>
      </c>
      <c r="AD238" s="39">
        <v>9.6940000000000008</v>
      </c>
      <c r="AE238" s="39">
        <v>61.405999999999999</v>
      </c>
      <c r="AF238" s="39">
        <v>5.4130000000000003</v>
      </c>
      <c r="AG238" s="39">
        <v>17.716000000000001</v>
      </c>
      <c r="AH238" s="39">
        <v>9.7449999999999992</v>
      </c>
      <c r="AI238" s="39">
        <v>8.1969999999999992</v>
      </c>
      <c r="AJ238" s="39">
        <v>8.8979999999999997</v>
      </c>
      <c r="AK238" s="39">
        <v>13.170999999999999</v>
      </c>
      <c r="AL238" s="39">
        <v>2.64</v>
      </c>
      <c r="AM238" s="39">
        <v>48.405000000000001</v>
      </c>
      <c r="AN238" s="39">
        <v>8.3350000000000009</v>
      </c>
      <c r="AO238" s="39">
        <v>9.5069999999999997</v>
      </c>
      <c r="AP238" s="39">
        <v>17.661999999999999</v>
      </c>
      <c r="AQ238" s="39">
        <v>3.6840000000000002</v>
      </c>
      <c r="AR238" s="39">
        <v>7.4290000000000003</v>
      </c>
      <c r="AS238" s="39">
        <v>12.391</v>
      </c>
      <c r="AT238" s="39">
        <v>9.4420000000000002</v>
      </c>
      <c r="AU238" s="39">
        <v>7.5060000000000002</v>
      </c>
      <c r="AV238" s="39">
        <v>7.7320000000000002</v>
      </c>
      <c r="AW238" s="39">
        <v>8.173</v>
      </c>
      <c r="AX238" s="39">
        <v>10.554</v>
      </c>
      <c r="AY238" s="39">
        <v>8.3320000000000007</v>
      </c>
      <c r="AZ238" s="39">
        <v>3.3220000000000001</v>
      </c>
      <c r="BA238" s="39">
        <v>16.706</v>
      </c>
      <c r="BB238" s="39">
        <v>8.3979999999999997</v>
      </c>
      <c r="BC238" s="39">
        <v>51.905000000000001</v>
      </c>
      <c r="BD238" s="39">
        <v>3.6989999999999998</v>
      </c>
      <c r="BE238" s="39">
        <v>13.034000000000001</v>
      </c>
      <c r="BF238" s="39">
        <v>8.59</v>
      </c>
      <c r="BG238" s="39">
        <v>9.8949999999999996</v>
      </c>
      <c r="BH238" s="39">
        <v>10.311999999999999</v>
      </c>
      <c r="BI238" s="39">
        <v>7.8079999999999998</v>
      </c>
      <c r="BJ238" s="39">
        <v>13.164</v>
      </c>
      <c r="BK238" s="39">
        <v>4.9080000000000004</v>
      </c>
    </row>
    <row r="239" spans="1:63" x14ac:dyDescent="0.2">
      <c r="A239" s="30">
        <f t="shared" si="42"/>
        <v>2032</v>
      </c>
      <c r="D239" s="30">
        <f t="shared" si="43"/>
        <v>2</v>
      </c>
      <c r="E239" s="30">
        <f t="shared" si="34"/>
        <v>50</v>
      </c>
      <c r="F239" s="30">
        <f t="shared" si="35"/>
        <v>49</v>
      </c>
      <c r="G239" s="30">
        <f t="shared" si="36"/>
        <v>4</v>
      </c>
      <c r="H239" s="30">
        <f t="shared" si="37"/>
        <v>0</v>
      </c>
      <c r="I239" s="30">
        <f t="shared" si="38"/>
        <v>0</v>
      </c>
      <c r="J239" s="30">
        <f t="shared" si="39"/>
        <v>0</v>
      </c>
      <c r="K239" s="30">
        <f t="shared" si="40"/>
        <v>0</v>
      </c>
      <c r="L239" s="30">
        <f t="shared" si="41"/>
        <v>8</v>
      </c>
      <c r="M239" s="38">
        <v>48427</v>
      </c>
      <c r="N239" s="39">
        <v>1.7669999999999999</v>
      </c>
      <c r="O239" s="39">
        <v>2.3199999999999998</v>
      </c>
      <c r="P239" s="39">
        <v>5.1890000000000001</v>
      </c>
      <c r="Q239" s="39">
        <v>0.60599999999999998</v>
      </c>
      <c r="R239" s="39">
        <v>4.6980000000000004</v>
      </c>
      <c r="S239" s="39">
        <v>1.3879999999999999</v>
      </c>
      <c r="T239" s="39">
        <v>2.9940000000000002</v>
      </c>
      <c r="U239" s="39">
        <v>2.617</v>
      </c>
      <c r="V239" s="39">
        <v>3.617</v>
      </c>
      <c r="W239" s="39">
        <v>2.677</v>
      </c>
      <c r="X239" s="39">
        <v>5.4480000000000004</v>
      </c>
      <c r="Y239" s="39">
        <v>2.8980000000000001</v>
      </c>
      <c r="Z239" s="39">
        <v>1.77</v>
      </c>
      <c r="AA239" s="39">
        <v>3.0760000000000001</v>
      </c>
      <c r="AB239" s="39">
        <v>4.3920000000000003</v>
      </c>
      <c r="AC239" s="39">
        <v>1.302</v>
      </c>
      <c r="AD239" s="39">
        <v>2.008</v>
      </c>
      <c r="AE239" s="39">
        <v>3.6320000000000001</v>
      </c>
      <c r="AF239" s="39">
        <v>3.577</v>
      </c>
      <c r="AG239" s="39">
        <v>2.3929999999999998</v>
      </c>
      <c r="AH239" s="39">
        <v>24.888000000000002</v>
      </c>
      <c r="AI239" s="39">
        <v>2.0019999999999998</v>
      </c>
      <c r="AJ239" s="39">
        <v>1.8089999999999999</v>
      </c>
      <c r="AK239" s="39">
        <v>2.2810000000000001</v>
      </c>
      <c r="AL239" s="39">
        <v>2.468</v>
      </c>
      <c r="AM239" s="39">
        <v>1.07</v>
      </c>
      <c r="AN239" s="39">
        <v>3.0819999999999999</v>
      </c>
      <c r="AO239" s="39">
        <v>3.113</v>
      </c>
      <c r="AP239" s="39">
        <v>2.2829999999999999</v>
      </c>
      <c r="AQ239" s="39">
        <v>2.6739999999999999</v>
      </c>
      <c r="AR239" s="39">
        <v>2.8780000000000001</v>
      </c>
      <c r="AS239" s="39">
        <v>1.992</v>
      </c>
      <c r="AT239" s="39">
        <v>2.718</v>
      </c>
      <c r="AU239" s="39">
        <v>19.202999999999999</v>
      </c>
      <c r="AV239" s="39">
        <v>2.0790000000000002</v>
      </c>
      <c r="AW239" s="39">
        <v>4.141</v>
      </c>
      <c r="AX239" s="39">
        <v>1.9410000000000001</v>
      </c>
      <c r="AY239" s="39">
        <v>4.431</v>
      </c>
      <c r="AZ239" s="39">
        <v>1.49</v>
      </c>
      <c r="BA239" s="39">
        <v>40.450000000000003</v>
      </c>
      <c r="BB239" s="39">
        <v>3.3159999999999998</v>
      </c>
      <c r="BC239" s="39">
        <v>2.298</v>
      </c>
      <c r="BD239" s="39">
        <v>2.798</v>
      </c>
      <c r="BE239" s="39">
        <v>1.978</v>
      </c>
      <c r="BF239" s="39">
        <v>4.3970000000000002</v>
      </c>
      <c r="BG239" s="39">
        <v>2.2519999999999998</v>
      </c>
      <c r="BH239" s="39">
        <v>29.152000000000001</v>
      </c>
      <c r="BI239" s="39">
        <v>2.7050000000000001</v>
      </c>
      <c r="BJ239" s="39">
        <v>3.5840000000000001</v>
      </c>
      <c r="BK239" s="39">
        <v>2.714</v>
      </c>
    </row>
    <row r="240" spans="1:63" x14ac:dyDescent="0.2">
      <c r="A240" s="30">
        <f t="shared" si="42"/>
        <v>2032</v>
      </c>
      <c r="D240" s="30">
        <f t="shared" si="43"/>
        <v>1</v>
      </c>
      <c r="E240" s="30">
        <f t="shared" si="34"/>
        <v>50</v>
      </c>
      <c r="F240" s="30">
        <f t="shared" si="35"/>
        <v>47</v>
      </c>
      <c r="G240" s="30">
        <f t="shared" si="36"/>
        <v>2</v>
      </c>
      <c r="H240" s="30">
        <f t="shared" si="37"/>
        <v>0</v>
      </c>
      <c r="I240" s="30">
        <f t="shared" si="38"/>
        <v>0</v>
      </c>
      <c r="J240" s="30">
        <f t="shared" si="39"/>
        <v>0</v>
      </c>
      <c r="K240" s="30">
        <f t="shared" si="40"/>
        <v>0</v>
      </c>
      <c r="L240" s="30">
        <f t="shared" si="41"/>
        <v>9</v>
      </c>
      <c r="M240" s="38">
        <v>48458</v>
      </c>
      <c r="N240" s="39">
        <v>3.762</v>
      </c>
      <c r="O240" s="39">
        <v>3.6880000000000002</v>
      </c>
      <c r="P240" s="39">
        <v>8.6709999999999994</v>
      </c>
      <c r="Q240" s="39">
        <v>4.78</v>
      </c>
      <c r="R240" s="39">
        <v>3.5150000000000001</v>
      </c>
      <c r="S240" s="39">
        <v>6.9569999999999999</v>
      </c>
      <c r="T240" s="39">
        <v>5.6920000000000002</v>
      </c>
      <c r="U240" s="39">
        <v>22.602</v>
      </c>
      <c r="V240" s="39">
        <v>6.4390000000000001</v>
      </c>
      <c r="W240" s="39">
        <v>1.012</v>
      </c>
      <c r="X240" s="39">
        <v>8.44</v>
      </c>
      <c r="Y240" s="39">
        <v>5.5060000000000002</v>
      </c>
      <c r="Z240" s="39">
        <v>1.5189999999999999</v>
      </c>
      <c r="AA240" s="39">
        <v>3.504</v>
      </c>
      <c r="AB240" s="39">
        <v>0.54400000000000004</v>
      </c>
      <c r="AC240" s="39">
        <v>5.5960000000000001</v>
      </c>
      <c r="AD240" s="39">
        <v>4.8719999999999999</v>
      </c>
      <c r="AE240" s="39">
        <v>4.5090000000000003</v>
      </c>
      <c r="AF240" s="39">
        <v>5.5460000000000003</v>
      </c>
      <c r="AG240" s="39">
        <v>5.9820000000000002</v>
      </c>
      <c r="AH240" s="39">
        <v>5.024</v>
      </c>
      <c r="AI240" s="39">
        <v>4.7670000000000003</v>
      </c>
      <c r="AJ240" s="39">
        <v>4.8739999999999997</v>
      </c>
      <c r="AK240" s="39">
        <v>6.6390000000000002</v>
      </c>
      <c r="AL240" s="39">
        <v>2.2890000000000001</v>
      </c>
      <c r="AM240" s="39">
        <v>9.7780000000000005</v>
      </c>
      <c r="AN240" s="39">
        <v>3.698</v>
      </c>
      <c r="AO240" s="39">
        <v>5.6840000000000002</v>
      </c>
      <c r="AP240" s="39">
        <v>0.749</v>
      </c>
      <c r="AQ240" s="39">
        <v>6.0659999999999998</v>
      </c>
      <c r="AR240" s="39">
        <v>5.3730000000000002</v>
      </c>
      <c r="AS240" s="39">
        <v>2.15</v>
      </c>
      <c r="AT240" s="39">
        <v>5.9790000000000001</v>
      </c>
      <c r="AU240" s="39">
        <v>1.01</v>
      </c>
      <c r="AV240" s="39">
        <v>1.6950000000000001</v>
      </c>
      <c r="AW240" s="39">
        <v>4.4850000000000003</v>
      </c>
      <c r="AX240" s="39">
        <v>6.8239999999999998</v>
      </c>
      <c r="AY240" s="39">
        <v>2.2389999999999999</v>
      </c>
      <c r="AZ240" s="39">
        <v>5.86</v>
      </c>
      <c r="BA240" s="39">
        <v>4.2169999999999996</v>
      </c>
      <c r="BB240" s="39">
        <v>1.1679999999999999</v>
      </c>
      <c r="BC240" s="39">
        <v>6.4710000000000001</v>
      </c>
      <c r="BD240" s="39">
        <v>4.8710000000000004</v>
      </c>
      <c r="BE240" s="39">
        <v>5.3719999999999999</v>
      </c>
      <c r="BF240" s="39">
        <v>1.546</v>
      </c>
      <c r="BG240" s="39">
        <v>6.7610000000000001</v>
      </c>
      <c r="BH240" s="39">
        <v>1.173</v>
      </c>
      <c r="BI240" s="39">
        <v>29.32</v>
      </c>
      <c r="BJ240" s="39">
        <v>6.2329999999999997</v>
      </c>
      <c r="BK240" s="39">
        <v>0.77700000000000002</v>
      </c>
    </row>
    <row r="241" spans="1:63" x14ac:dyDescent="0.2">
      <c r="A241" s="30">
        <f t="shared" si="42"/>
        <v>2032</v>
      </c>
      <c r="D241" s="30">
        <f t="shared" si="43"/>
        <v>2</v>
      </c>
      <c r="E241" s="30">
        <f t="shared" si="34"/>
        <v>46</v>
      </c>
      <c r="F241" s="30">
        <f t="shared" si="35"/>
        <v>34</v>
      </c>
      <c r="G241" s="30">
        <f t="shared" si="36"/>
        <v>4</v>
      </c>
      <c r="H241" s="30">
        <f t="shared" si="37"/>
        <v>1</v>
      </c>
      <c r="I241" s="30">
        <f t="shared" si="38"/>
        <v>0</v>
      </c>
      <c r="J241" s="30">
        <f t="shared" si="39"/>
        <v>0</v>
      </c>
      <c r="K241" s="30">
        <f t="shared" si="40"/>
        <v>0</v>
      </c>
      <c r="L241" s="30">
        <f t="shared" si="41"/>
        <v>10</v>
      </c>
      <c r="M241" s="38">
        <v>48488</v>
      </c>
      <c r="N241" s="39">
        <v>2.097</v>
      </c>
      <c r="O241" s="39">
        <v>0.36299999999999999</v>
      </c>
      <c r="P241" s="39">
        <v>1.1739999999999999</v>
      </c>
      <c r="Q241" s="39">
        <v>0.46200000000000002</v>
      </c>
      <c r="R241" s="39">
        <v>1.321</v>
      </c>
      <c r="S241" s="39">
        <v>0.88900000000000001</v>
      </c>
      <c r="T241" s="39">
        <v>0.63700000000000001</v>
      </c>
      <c r="U241" s="39">
        <v>23.213000000000001</v>
      </c>
      <c r="V241" s="39">
        <v>3.2810000000000001</v>
      </c>
      <c r="W241" s="39">
        <v>0.46400000000000002</v>
      </c>
      <c r="X241" s="39">
        <v>1.3129999999999999</v>
      </c>
      <c r="Y241" s="39">
        <v>2.4180000000000001</v>
      </c>
      <c r="Z241" s="39">
        <v>4.149</v>
      </c>
      <c r="AA241" s="39">
        <v>2.4319999999999999</v>
      </c>
      <c r="AB241" s="39">
        <v>1.504</v>
      </c>
      <c r="AC241" s="39">
        <v>1.18</v>
      </c>
      <c r="AD241" s="39">
        <v>26.033000000000001</v>
      </c>
      <c r="AE241" s="39">
        <v>1.087</v>
      </c>
      <c r="AF241" s="39">
        <v>1.0920000000000001</v>
      </c>
      <c r="AG241" s="39">
        <v>3.706</v>
      </c>
      <c r="AH241" s="39">
        <v>0.41099999999999998</v>
      </c>
      <c r="AI241" s="39">
        <v>3.58</v>
      </c>
      <c r="AJ241" s="39">
        <v>1.2769999999999999</v>
      </c>
      <c r="AK241" s="39">
        <v>2.2490000000000001</v>
      </c>
      <c r="AL241" s="39">
        <v>0.40400000000000003</v>
      </c>
      <c r="AM241" s="39">
        <v>1.7969999999999999</v>
      </c>
      <c r="AN241" s="39">
        <v>7.3890000000000002</v>
      </c>
      <c r="AO241" s="39">
        <v>1.2370000000000001</v>
      </c>
      <c r="AP241" s="39">
        <v>0</v>
      </c>
      <c r="AQ241" s="39">
        <v>8.6240000000000006</v>
      </c>
      <c r="AR241" s="39">
        <v>0.621</v>
      </c>
      <c r="AS241" s="39">
        <v>1.6339999999999999</v>
      </c>
      <c r="AT241" s="39">
        <v>3.5259999999999998</v>
      </c>
      <c r="AU241" s="39">
        <v>1.321</v>
      </c>
      <c r="AV241" s="39">
        <v>7.4999999999999997E-2</v>
      </c>
      <c r="AW241" s="39">
        <v>1.0509999999999999</v>
      </c>
      <c r="AX241" s="39">
        <v>3.58</v>
      </c>
      <c r="AY241" s="39">
        <v>0</v>
      </c>
      <c r="AZ241" s="39">
        <v>59.314999999999998</v>
      </c>
      <c r="BA241" s="39">
        <v>0</v>
      </c>
      <c r="BB241" s="39">
        <v>1.032</v>
      </c>
      <c r="BC241" s="39">
        <v>1.671</v>
      </c>
      <c r="BD241" s="39">
        <v>0.16200000000000001</v>
      </c>
      <c r="BE241" s="39">
        <v>5.2999999999999999E-2</v>
      </c>
      <c r="BF241" s="39">
        <v>22.928999999999998</v>
      </c>
      <c r="BG241" s="39">
        <v>1.476</v>
      </c>
      <c r="BH241" s="39">
        <v>0.53800000000000003</v>
      </c>
      <c r="BI241" s="39">
        <v>1.929</v>
      </c>
      <c r="BJ241" s="39">
        <v>0</v>
      </c>
      <c r="BK241" s="39">
        <v>1.3759999999999999</v>
      </c>
    </row>
    <row r="242" spans="1:63" x14ac:dyDescent="0.2">
      <c r="A242" s="30">
        <f t="shared" si="42"/>
        <v>2032</v>
      </c>
      <c r="D242" s="30">
        <f t="shared" si="43"/>
        <v>0</v>
      </c>
      <c r="E242" s="30">
        <f t="shared" si="34"/>
        <v>1</v>
      </c>
      <c r="F242" s="30">
        <f t="shared" si="35"/>
        <v>1</v>
      </c>
      <c r="G242" s="30">
        <f t="shared" si="36"/>
        <v>1</v>
      </c>
      <c r="H242" s="30">
        <f t="shared" si="37"/>
        <v>0</v>
      </c>
      <c r="I242" s="30">
        <f t="shared" si="38"/>
        <v>0</v>
      </c>
      <c r="J242" s="30">
        <f t="shared" si="39"/>
        <v>0</v>
      </c>
      <c r="K242" s="30">
        <f t="shared" si="40"/>
        <v>0</v>
      </c>
      <c r="L242" s="30">
        <f t="shared" si="41"/>
        <v>11</v>
      </c>
      <c r="M242" s="38">
        <v>48519</v>
      </c>
      <c r="N242" s="39">
        <v>0</v>
      </c>
      <c r="O242" s="39">
        <v>12.342000000000001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39">
        <v>0</v>
      </c>
      <c r="Z242" s="39">
        <v>0</v>
      </c>
      <c r="AA242" s="39">
        <v>0</v>
      </c>
      <c r="AB242" s="39">
        <v>0</v>
      </c>
      <c r="AC242" s="39">
        <v>0</v>
      </c>
      <c r="AD242" s="39">
        <v>0</v>
      </c>
      <c r="AE242" s="39">
        <v>0</v>
      </c>
      <c r="AF242" s="39">
        <v>0</v>
      </c>
      <c r="AG242" s="39">
        <v>0</v>
      </c>
      <c r="AH242" s="39">
        <v>0</v>
      </c>
      <c r="AI242" s="39">
        <v>0</v>
      </c>
      <c r="AJ242" s="39">
        <v>0</v>
      </c>
      <c r="AK242" s="39">
        <v>0</v>
      </c>
      <c r="AL242" s="39">
        <v>0</v>
      </c>
      <c r="AM242" s="39">
        <v>0</v>
      </c>
      <c r="AN242" s="39">
        <v>0</v>
      </c>
      <c r="AO242" s="39">
        <v>0</v>
      </c>
      <c r="AP242" s="39">
        <v>0</v>
      </c>
      <c r="AQ242" s="39">
        <v>0</v>
      </c>
      <c r="AR242" s="39">
        <v>0</v>
      </c>
      <c r="AS242" s="39">
        <v>0</v>
      </c>
      <c r="AT242" s="39">
        <v>0</v>
      </c>
      <c r="AU242" s="39">
        <v>0</v>
      </c>
      <c r="AV242" s="39">
        <v>0</v>
      </c>
      <c r="AW242" s="39">
        <v>0</v>
      </c>
      <c r="AX242" s="39">
        <v>0</v>
      </c>
      <c r="AY242" s="39">
        <v>0</v>
      </c>
      <c r="AZ242" s="39">
        <v>0</v>
      </c>
      <c r="BA242" s="39">
        <v>0</v>
      </c>
      <c r="BB242" s="39">
        <v>0</v>
      </c>
      <c r="BC242" s="39">
        <v>0</v>
      </c>
      <c r="BD242" s="39">
        <v>0</v>
      </c>
      <c r="BE242" s="39">
        <v>0</v>
      </c>
      <c r="BF242" s="39">
        <v>0</v>
      </c>
      <c r="BG242" s="39">
        <v>0</v>
      </c>
      <c r="BH242" s="39">
        <v>0</v>
      </c>
      <c r="BI242" s="39">
        <v>0</v>
      </c>
      <c r="BJ242" s="39">
        <v>0</v>
      </c>
      <c r="BK242" s="39">
        <v>0</v>
      </c>
    </row>
    <row r="243" spans="1:63" x14ac:dyDescent="0.2">
      <c r="A243" s="30">
        <f t="shared" si="42"/>
        <v>2032</v>
      </c>
      <c r="D243" s="30">
        <f t="shared" si="43"/>
        <v>0</v>
      </c>
      <c r="E243" s="30">
        <f t="shared" si="34"/>
        <v>9</v>
      </c>
      <c r="F243" s="30">
        <f t="shared" si="35"/>
        <v>6</v>
      </c>
      <c r="G243" s="30">
        <f t="shared" si="36"/>
        <v>1</v>
      </c>
      <c r="H243" s="30">
        <f t="shared" si="37"/>
        <v>0</v>
      </c>
      <c r="I243" s="30">
        <f t="shared" si="38"/>
        <v>0</v>
      </c>
      <c r="J243" s="30">
        <f t="shared" si="39"/>
        <v>0</v>
      </c>
      <c r="K243" s="30">
        <f t="shared" si="40"/>
        <v>0</v>
      </c>
      <c r="L243" s="30">
        <f t="shared" si="41"/>
        <v>12</v>
      </c>
      <c r="M243" s="38">
        <v>48549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1.1020000000000001</v>
      </c>
      <c r="V243" s="39">
        <v>16.413</v>
      </c>
      <c r="W243" s="39">
        <v>0</v>
      </c>
      <c r="X243" s="39">
        <v>0</v>
      </c>
      <c r="Y243" s="39">
        <v>0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  <c r="AE243" s="39">
        <v>0.747</v>
      </c>
      <c r="AF243" s="39">
        <v>0</v>
      </c>
      <c r="AG243" s="39">
        <v>0</v>
      </c>
      <c r="AH243" s="39">
        <v>0</v>
      </c>
      <c r="AI243" s="39">
        <v>0</v>
      </c>
      <c r="AJ243" s="39">
        <v>0</v>
      </c>
      <c r="AK243" s="39">
        <v>0</v>
      </c>
      <c r="AL243" s="39">
        <v>0</v>
      </c>
      <c r="AM243" s="39">
        <v>2.8940000000000001</v>
      </c>
      <c r="AN243" s="39">
        <v>0</v>
      </c>
      <c r="AO243" s="39">
        <v>0</v>
      </c>
      <c r="AP243" s="39">
        <v>0</v>
      </c>
      <c r="AQ243" s="39">
        <v>1.0780000000000001</v>
      </c>
      <c r="AR243" s="39">
        <v>6.923</v>
      </c>
      <c r="AS243" s="39">
        <v>0</v>
      </c>
      <c r="AT243" s="39">
        <v>0</v>
      </c>
      <c r="AU243" s="39">
        <v>0</v>
      </c>
      <c r="AV243" s="39">
        <v>0</v>
      </c>
      <c r="AW243" s="39">
        <v>0</v>
      </c>
      <c r="AX243" s="39">
        <v>0</v>
      </c>
      <c r="AY243" s="39">
        <v>0.09</v>
      </c>
      <c r="AZ243" s="39">
        <v>0</v>
      </c>
      <c r="BA243" s="39">
        <v>0</v>
      </c>
      <c r="BB243" s="39">
        <v>0</v>
      </c>
      <c r="BC243" s="39">
        <v>0.67900000000000005</v>
      </c>
      <c r="BD243" s="39">
        <v>0</v>
      </c>
      <c r="BE243" s="39">
        <v>0</v>
      </c>
      <c r="BF243" s="39">
        <v>0</v>
      </c>
      <c r="BG243" s="39">
        <v>0</v>
      </c>
      <c r="BH243" s="39">
        <v>0</v>
      </c>
      <c r="BI243" s="39">
        <v>0</v>
      </c>
      <c r="BJ243" s="39">
        <v>1.137</v>
      </c>
      <c r="BK243" s="39">
        <v>0</v>
      </c>
    </row>
    <row r="244" spans="1:63" x14ac:dyDescent="0.2">
      <c r="A244" s="30">
        <f t="shared" si="42"/>
        <v>2033</v>
      </c>
      <c r="D244" s="30">
        <f t="shared" si="43"/>
        <v>3</v>
      </c>
      <c r="E244" s="30">
        <f t="shared" si="34"/>
        <v>10</v>
      </c>
      <c r="F244" s="30">
        <f t="shared" si="35"/>
        <v>4</v>
      </c>
      <c r="G244" s="30">
        <f t="shared" si="36"/>
        <v>3</v>
      </c>
      <c r="H244" s="30">
        <f t="shared" si="37"/>
        <v>0</v>
      </c>
      <c r="I244" s="30">
        <f t="shared" si="38"/>
        <v>0</v>
      </c>
      <c r="J244" s="30">
        <f t="shared" si="39"/>
        <v>0</v>
      </c>
      <c r="K244" s="30">
        <f t="shared" si="40"/>
        <v>0</v>
      </c>
      <c r="L244" s="30">
        <f t="shared" si="41"/>
        <v>1</v>
      </c>
      <c r="M244" s="38">
        <v>48580</v>
      </c>
      <c r="N244" s="39">
        <v>0</v>
      </c>
      <c r="O244" s="39">
        <v>0</v>
      </c>
      <c r="P244" s="39">
        <v>1.1060000000000001</v>
      </c>
      <c r="Q244" s="39">
        <v>0.72499999999999998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28.986000000000001</v>
      </c>
      <c r="AH244" s="39">
        <v>0</v>
      </c>
      <c r="AI244" s="39">
        <v>0</v>
      </c>
      <c r="AJ244" s="39">
        <v>0</v>
      </c>
      <c r="AK244" s="39">
        <v>0</v>
      </c>
      <c r="AL244" s="39">
        <v>42.186999999999998</v>
      </c>
      <c r="AM244" s="39">
        <v>0</v>
      </c>
      <c r="AN244" s="39">
        <v>0</v>
      </c>
      <c r="AO244" s="39">
        <v>0.56200000000000006</v>
      </c>
      <c r="AP244" s="39">
        <v>0</v>
      </c>
      <c r="AQ244" s="39">
        <v>0</v>
      </c>
      <c r="AR244" s="39">
        <v>0</v>
      </c>
      <c r="AS244" s="39">
        <v>0.13400000000000001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34.795999999999999</v>
      </c>
      <c r="BE244" s="39">
        <v>0.21</v>
      </c>
      <c r="BF244" s="39">
        <v>0</v>
      </c>
      <c r="BG244" s="39">
        <v>0.36699999999999999</v>
      </c>
      <c r="BH244" s="39">
        <v>0</v>
      </c>
      <c r="BI244" s="39">
        <v>0</v>
      </c>
      <c r="BJ244" s="39">
        <v>0.216</v>
      </c>
      <c r="BK244" s="39">
        <v>0</v>
      </c>
    </row>
    <row r="245" spans="1:63" x14ac:dyDescent="0.2">
      <c r="A245" s="30">
        <f t="shared" si="42"/>
        <v>2033</v>
      </c>
      <c r="D245" s="30">
        <f t="shared" si="43"/>
        <v>0</v>
      </c>
      <c r="E245" s="30">
        <f t="shared" si="34"/>
        <v>9</v>
      </c>
      <c r="F245" s="30">
        <f t="shared" si="35"/>
        <v>2</v>
      </c>
      <c r="G245" s="30">
        <f t="shared" si="36"/>
        <v>0</v>
      </c>
      <c r="H245" s="30">
        <f t="shared" si="37"/>
        <v>0</v>
      </c>
      <c r="I245" s="30">
        <f t="shared" si="38"/>
        <v>0</v>
      </c>
      <c r="J245" s="30">
        <f t="shared" si="39"/>
        <v>0</v>
      </c>
      <c r="K245" s="30">
        <f t="shared" si="40"/>
        <v>0</v>
      </c>
      <c r="L245" s="30">
        <f t="shared" si="41"/>
        <v>2</v>
      </c>
      <c r="M245" s="38">
        <v>48611</v>
      </c>
      <c r="N245" s="39">
        <v>0</v>
      </c>
      <c r="O245" s="39">
        <v>0</v>
      </c>
      <c r="P245" s="39">
        <v>0</v>
      </c>
      <c r="Q245" s="39">
        <v>0</v>
      </c>
      <c r="R245" s="39">
        <v>0.44</v>
      </c>
      <c r="S245" s="39">
        <v>0</v>
      </c>
      <c r="T245" s="39">
        <v>0</v>
      </c>
      <c r="U245" s="39">
        <v>0</v>
      </c>
      <c r="V245" s="39">
        <v>0.157</v>
      </c>
      <c r="W245" s="39">
        <v>0</v>
      </c>
      <c r="X245" s="39">
        <v>0</v>
      </c>
      <c r="Y245" s="39">
        <v>0</v>
      </c>
      <c r="Z245" s="39">
        <v>5.3999999999999999E-2</v>
      </c>
      <c r="AA245" s="39">
        <v>0</v>
      </c>
      <c r="AB245" s="39">
        <v>0</v>
      </c>
      <c r="AC245" s="39">
        <v>0</v>
      </c>
      <c r="AD245" s="39">
        <v>0</v>
      </c>
      <c r="AE245" s="39">
        <v>0.24099999999999999</v>
      </c>
      <c r="AF245" s="39">
        <v>0</v>
      </c>
      <c r="AG245" s="39">
        <v>0</v>
      </c>
      <c r="AH245" s="39">
        <v>0</v>
      </c>
      <c r="AI245" s="39">
        <v>3.5259999999999998</v>
      </c>
      <c r="AJ245" s="39">
        <v>0</v>
      </c>
      <c r="AK245" s="39">
        <v>1.83</v>
      </c>
      <c r="AL245" s="39">
        <v>0</v>
      </c>
      <c r="AM245" s="39">
        <v>0</v>
      </c>
      <c r="AN245" s="39">
        <v>0</v>
      </c>
      <c r="AO245" s="39">
        <v>0</v>
      </c>
      <c r="AP245" s="39">
        <v>0</v>
      </c>
      <c r="AQ245" s="39">
        <v>0</v>
      </c>
      <c r="AR245" s="39">
        <v>0.248</v>
      </c>
      <c r="AS245" s="39">
        <v>0</v>
      </c>
      <c r="AT245" s="39">
        <v>0</v>
      </c>
      <c r="AU245" s="39">
        <v>1.7000000000000001E-2</v>
      </c>
      <c r="AV245" s="39">
        <v>0</v>
      </c>
      <c r="AW245" s="39">
        <v>0</v>
      </c>
      <c r="AX245" s="39">
        <v>0</v>
      </c>
      <c r="AY245" s="39">
        <v>0</v>
      </c>
      <c r="AZ245" s="39">
        <v>0</v>
      </c>
      <c r="BA245" s="39">
        <v>0</v>
      </c>
      <c r="BB245" s="39">
        <v>0</v>
      </c>
      <c r="BC245" s="39">
        <v>0</v>
      </c>
      <c r="BD245" s="39">
        <v>9.6000000000000002E-2</v>
      </c>
      <c r="BE245" s="39">
        <v>0</v>
      </c>
      <c r="BF245" s="39">
        <v>0</v>
      </c>
      <c r="BG245" s="39">
        <v>0</v>
      </c>
      <c r="BH245" s="39">
        <v>0</v>
      </c>
      <c r="BI245" s="39">
        <v>0</v>
      </c>
      <c r="BJ245" s="39">
        <v>0</v>
      </c>
      <c r="BK245" s="39">
        <v>0</v>
      </c>
    </row>
    <row r="246" spans="1:63" x14ac:dyDescent="0.2">
      <c r="A246" s="30">
        <f t="shared" si="42"/>
        <v>2033</v>
      </c>
      <c r="D246" s="30">
        <f t="shared" si="43"/>
        <v>0</v>
      </c>
      <c r="E246" s="30">
        <f t="shared" si="34"/>
        <v>5</v>
      </c>
      <c r="F246" s="30">
        <f t="shared" si="35"/>
        <v>1</v>
      </c>
      <c r="G246" s="30">
        <f t="shared" si="36"/>
        <v>0</v>
      </c>
      <c r="H246" s="30">
        <f t="shared" si="37"/>
        <v>0</v>
      </c>
      <c r="I246" s="30">
        <f t="shared" si="38"/>
        <v>0</v>
      </c>
      <c r="J246" s="30">
        <f t="shared" si="39"/>
        <v>0</v>
      </c>
      <c r="K246" s="30">
        <f t="shared" si="40"/>
        <v>0</v>
      </c>
      <c r="L246" s="30">
        <f t="shared" si="41"/>
        <v>3</v>
      </c>
      <c r="M246" s="38">
        <v>48639</v>
      </c>
      <c r="N246" s="39">
        <v>0</v>
      </c>
      <c r="O246" s="39">
        <v>0</v>
      </c>
      <c r="P246" s="39">
        <v>1.4930000000000001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39">
        <v>0</v>
      </c>
      <c r="Z246" s="39">
        <v>0</v>
      </c>
      <c r="AA246" s="39">
        <v>0.32200000000000001</v>
      </c>
      <c r="AB246" s="39">
        <v>0</v>
      </c>
      <c r="AC246" s="39">
        <v>0</v>
      </c>
      <c r="AD246" s="39">
        <v>0</v>
      </c>
      <c r="AE246" s="39">
        <v>0</v>
      </c>
      <c r="AF246" s="39">
        <v>0</v>
      </c>
      <c r="AG246" s="39">
        <v>0</v>
      </c>
      <c r="AH246" s="39">
        <v>0</v>
      </c>
      <c r="AI246" s="39">
        <v>0</v>
      </c>
      <c r="AJ246" s="39">
        <v>0</v>
      </c>
      <c r="AK246" s="39">
        <v>0</v>
      </c>
      <c r="AL246" s="39">
        <v>0</v>
      </c>
      <c r="AM246" s="39">
        <v>0</v>
      </c>
      <c r="AN246" s="39">
        <v>0</v>
      </c>
      <c r="AO246" s="39">
        <v>0</v>
      </c>
      <c r="AP246" s="39">
        <v>0</v>
      </c>
      <c r="AQ246" s="39">
        <v>0.63700000000000001</v>
      </c>
      <c r="AR246" s="39">
        <v>0</v>
      </c>
      <c r="AS246" s="39">
        <v>0</v>
      </c>
      <c r="AT246" s="39">
        <v>0</v>
      </c>
      <c r="AU246" s="39">
        <v>0</v>
      </c>
      <c r="AV246" s="39">
        <v>0</v>
      </c>
      <c r="AW246" s="39">
        <v>0</v>
      </c>
      <c r="AX246" s="39">
        <v>0</v>
      </c>
      <c r="AY246" s="39">
        <v>0</v>
      </c>
      <c r="AZ246" s="39">
        <v>0</v>
      </c>
      <c r="BA246" s="39">
        <v>0</v>
      </c>
      <c r="BB246" s="39">
        <v>0.16500000000000001</v>
      </c>
      <c r="BC246" s="39">
        <v>0</v>
      </c>
      <c r="BD246" s="39">
        <v>0</v>
      </c>
      <c r="BE246" s="39">
        <v>0.28299999999999997</v>
      </c>
      <c r="BF246" s="39">
        <v>0</v>
      </c>
      <c r="BG246" s="39">
        <v>0</v>
      </c>
      <c r="BH246" s="39">
        <v>0</v>
      </c>
      <c r="BI246" s="39">
        <v>0</v>
      </c>
      <c r="BJ246" s="39">
        <v>0</v>
      </c>
      <c r="BK246" s="39">
        <v>0</v>
      </c>
    </row>
    <row r="247" spans="1:63" x14ac:dyDescent="0.2">
      <c r="A247" s="30">
        <f t="shared" si="42"/>
        <v>2033</v>
      </c>
      <c r="D247" s="30">
        <f t="shared" si="43"/>
        <v>1</v>
      </c>
      <c r="E247" s="30">
        <f t="shared" si="34"/>
        <v>1</v>
      </c>
      <c r="F247" s="30">
        <f t="shared" si="35"/>
        <v>1</v>
      </c>
      <c r="G247" s="30">
        <f t="shared" si="36"/>
        <v>1</v>
      </c>
      <c r="H247" s="30">
        <f t="shared" si="37"/>
        <v>0</v>
      </c>
      <c r="I247" s="30">
        <f t="shared" si="38"/>
        <v>0</v>
      </c>
      <c r="J247" s="30">
        <f t="shared" si="39"/>
        <v>0</v>
      </c>
      <c r="K247" s="30">
        <f t="shared" si="40"/>
        <v>0</v>
      </c>
      <c r="L247" s="30">
        <f t="shared" si="41"/>
        <v>4</v>
      </c>
      <c r="M247" s="38">
        <v>48670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0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25.899000000000001</v>
      </c>
      <c r="BB247" s="39">
        <v>0</v>
      </c>
      <c r="BC247" s="39">
        <v>0</v>
      </c>
      <c r="BD247" s="39">
        <v>0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</row>
    <row r="248" spans="1:63" x14ac:dyDescent="0.2">
      <c r="A248" s="30">
        <f t="shared" si="42"/>
        <v>2033</v>
      </c>
      <c r="D248" s="30">
        <f t="shared" si="43"/>
        <v>0</v>
      </c>
      <c r="E248" s="30">
        <f t="shared" si="34"/>
        <v>0</v>
      </c>
      <c r="F248" s="30">
        <f t="shared" si="35"/>
        <v>0</v>
      </c>
      <c r="G248" s="30">
        <f t="shared" si="36"/>
        <v>0</v>
      </c>
      <c r="H248" s="30">
        <f t="shared" si="37"/>
        <v>0</v>
      </c>
      <c r="I248" s="30">
        <f t="shared" si="38"/>
        <v>0</v>
      </c>
      <c r="J248" s="30">
        <f t="shared" si="39"/>
        <v>0</v>
      </c>
      <c r="K248" s="30">
        <f t="shared" si="40"/>
        <v>0</v>
      </c>
      <c r="L248" s="30">
        <f t="shared" si="41"/>
        <v>5</v>
      </c>
      <c r="M248" s="38">
        <v>48700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</row>
    <row r="249" spans="1:63" x14ac:dyDescent="0.2">
      <c r="A249" s="30">
        <f t="shared" si="42"/>
        <v>2033</v>
      </c>
      <c r="D249" s="30">
        <f t="shared" si="43"/>
        <v>1</v>
      </c>
      <c r="E249" s="30">
        <f t="shared" si="34"/>
        <v>32</v>
      </c>
      <c r="F249" s="30">
        <f t="shared" si="35"/>
        <v>7</v>
      </c>
      <c r="G249" s="30">
        <f t="shared" si="36"/>
        <v>4</v>
      </c>
      <c r="H249" s="30">
        <f t="shared" si="37"/>
        <v>1</v>
      </c>
      <c r="I249" s="30">
        <f t="shared" si="38"/>
        <v>0</v>
      </c>
      <c r="J249" s="30">
        <f t="shared" si="39"/>
        <v>0</v>
      </c>
      <c r="K249" s="30">
        <f t="shared" si="40"/>
        <v>0</v>
      </c>
      <c r="L249" s="30">
        <f t="shared" si="41"/>
        <v>6</v>
      </c>
      <c r="M249" s="38">
        <v>48731</v>
      </c>
      <c r="N249" s="39">
        <v>0.40500000000000003</v>
      </c>
      <c r="O249" s="39">
        <v>0.374</v>
      </c>
      <c r="P249" s="39">
        <v>0.26100000000000001</v>
      </c>
      <c r="Q249" s="39">
        <v>0</v>
      </c>
      <c r="R249" s="39">
        <v>0.52600000000000002</v>
      </c>
      <c r="S249" s="39">
        <v>0.72099999999999997</v>
      </c>
      <c r="T249" s="39">
        <v>0</v>
      </c>
      <c r="U249" s="39">
        <v>0.72</v>
      </c>
      <c r="V249" s="39">
        <v>18.358000000000001</v>
      </c>
      <c r="W249" s="39">
        <v>0.35699999999999998</v>
      </c>
      <c r="X249" s="39">
        <v>1.3180000000000001</v>
      </c>
      <c r="Y249" s="39">
        <v>0.64800000000000002</v>
      </c>
      <c r="Z249" s="39">
        <v>0</v>
      </c>
      <c r="AA249" s="39">
        <v>1.8819999999999999</v>
      </c>
      <c r="AB249" s="39">
        <v>0</v>
      </c>
      <c r="AC249" s="39">
        <v>0.57499999999999996</v>
      </c>
      <c r="AD249" s="39">
        <v>0.63100000000000001</v>
      </c>
      <c r="AE249" s="39">
        <v>0.61599999999999999</v>
      </c>
      <c r="AF249" s="39">
        <v>0.28899999999999998</v>
      </c>
      <c r="AG249" s="39">
        <v>0.158</v>
      </c>
      <c r="AH249" s="39">
        <v>0.04</v>
      </c>
      <c r="AI249" s="39">
        <v>0</v>
      </c>
      <c r="AJ249" s="39">
        <v>0</v>
      </c>
      <c r="AK249" s="39">
        <v>0.46700000000000003</v>
      </c>
      <c r="AL249" s="39">
        <v>0.26200000000000001</v>
      </c>
      <c r="AM249" s="39">
        <v>0.83599999999999997</v>
      </c>
      <c r="AN249" s="39">
        <v>0</v>
      </c>
      <c r="AO249" s="39">
        <v>0</v>
      </c>
      <c r="AP249" s="39">
        <v>0</v>
      </c>
      <c r="AQ249" s="39">
        <v>15.742000000000001</v>
      </c>
      <c r="AR249" s="39">
        <v>0</v>
      </c>
      <c r="AS249" s="39">
        <v>0.622</v>
      </c>
      <c r="AT249" s="39">
        <v>0</v>
      </c>
      <c r="AU249" s="39">
        <v>1.0760000000000001</v>
      </c>
      <c r="AV249" s="39">
        <v>0.61099999999999999</v>
      </c>
      <c r="AW249" s="39">
        <v>6.7000000000000004E-2</v>
      </c>
      <c r="AX249" s="39">
        <v>6.6000000000000003E-2</v>
      </c>
      <c r="AY249" s="39">
        <v>0.51800000000000002</v>
      </c>
      <c r="AZ249" s="39">
        <v>0.69399999999999995</v>
      </c>
      <c r="BA249" s="39">
        <v>0</v>
      </c>
      <c r="BB249" s="39">
        <v>70.748999999999995</v>
      </c>
      <c r="BC249" s="39">
        <v>0</v>
      </c>
      <c r="BD249" s="39">
        <v>0.61299999999999999</v>
      </c>
      <c r="BE249" s="39">
        <v>0</v>
      </c>
      <c r="BF249" s="39">
        <v>0</v>
      </c>
      <c r="BG249" s="39">
        <v>13.997999999999999</v>
      </c>
      <c r="BH249" s="39">
        <v>0</v>
      </c>
      <c r="BI249" s="39">
        <v>0</v>
      </c>
      <c r="BJ249" s="39">
        <v>0.80800000000000005</v>
      </c>
      <c r="BK249" s="39">
        <v>0</v>
      </c>
    </row>
    <row r="250" spans="1:63" x14ac:dyDescent="0.2">
      <c r="A250" s="30">
        <f t="shared" si="42"/>
        <v>2033</v>
      </c>
      <c r="D250" s="30">
        <f t="shared" si="43"/>
        <v>12</v>
      </c>
      <c r="E250" s="30">
        <f t="shared" si="34"/>
        <v>50</v>
      </c>
      <c r="F250" s="30">
        <f t="shared" si="35"/>
        <v>49</v>
      </c>
      <c r="G250" s="30">
        <f t="shared" si="36"/>
        <v>30</v>
      </c>
      <c r="H250" s="30">
        <f t="shared" si="37"/>
        <v>7</v>
      </c>
      <c r="I250" s="30">
        <f t="shared" si="38"/>
        <v>3</v>
      </c>
      <c r="J250" s="30">
        <f t="shared" si="39"/>
        <v>0</v>
      </c>
      <c r="K250" s="30">
        <f t="shared" si="40"/>
        <v>0</v>
      </c>
      <c r="L250" s="30">
        <f t="shared" si="41"/>
        <v>7</v>
      </c>
      <c r="M250" s="38">
        <v>48761</v>
      </c>
      <c r="N250" s="39">
        <v>34.655000000000001</v>
      </c>
      <c r="O250" s="39">
        <v>10.497999999999999</v>
      </c>
      <c r="P250" s="39">
        <v>11.356</v>
      </c>
      <c r="Q250" s="39">
        <v>30.875</v>
      </c>
      <c r="R250" s="39">
        <v>28.821999999999999</v>
      </c>
      <c r="S250" s="39">
        <v>4.8719999999999999</v>
      </c>
      <c r="T250" s="39">
        <v>4.6970000000000001</v>
      </c>
      <c r="U250" s="39">
        <v>118.532</v>
      </c>
      <c r="V250" s="39">
        <v>14.94</v>
      </c>
      <c r="W250" s="39">
        <v>4.0110000000000001</v>
      </c>
      <c r="X250" s="39">
        <v>16.440000000000001</v>
      </c>
      <c r="Y250" s="39">
        <v>4.6929999999999996</v>
      </c>
      <c r="Z250" s="39">
        <v>0.46700000000000003</v>
      </c>
      <c r="AA250" s="39">
        <v>77.433000000000007</v>
      </c>
      <c r="AB250" s="39">
        <v>52.509</v>
      </c>
      <c r="AC250" s="39">
        <v>1.56</v>
      </c>
      <c r="AD250" s="39">
        <v>7.2830000000000004</v>
      </c>
      <c r="AE250" s="39">
        <v>14.348000000000001</v>
      </c>
      <c r="AF250" s="39">
        <v>9.2710000000000008</v>
      </c>
      <c r="AG250" s="39">
        <v>8.8089999999999993</v>
      </c>
      <c r="AH250" s="39">
        <v>99.03</v>
      </c>
      <c r="AI250" s="39">
        <v>2.3199999999999998</v>
      </c>
      <c r="AJ250" s="39">
        <v>14.664999999999999</v>
      </c>
      <c r="AK250" s="39">
        <v>6.8920000000000003</v>
      </c>
      <c r="AL250" s="39">
        <v>9.1180000000000003</v>
      </c>
      <c r="AM250" s="39">
        <v>241.38800000000001</v>
      </c>
      <c r="AN250" s="39">
        <v>126.316</v>
      </c>
      <c r="AO250" s="39">
        <v>2.1320000000000001</v>
      </c>
      <c r="AP250" s="39">
        <v>2.6659999999999999</v>
      </c>
      <c r="AQ250" s="39">
        <v>16.234000000000002</v>
      </c>
      <c r="AR250" s="39">
        <v>9.8650000000000002</v>
      </c>
      <c r="AS250" s="39">
        <v>17.975999999999999</v>
      </c>
      <c r="AT250" s="39">
        <v>15.444000000000001</v>
      </c>
      <c r="AU250" s="39">
        <v>4.7279999999999998</v>
      </c>
      <c r="AV250" s="39">
        <v>4.1660000000000004</v>
      </c>
      <c r="AW250" s="39">
        <v>15.23</v>
      </c>
      <c r="AX250" s="39">
        <v>18.481000000000002</v>
      </c>
      <c r="AY250" s="39">
        <v>15.59</v>
      </c>
      <c r="AZ250" s="39">
        <v>28.902999999999999</v>
      </c>
      <c r="BA250" s="39">
        <v>6.4320000000000004</v>
      </c>
      <c r="BB250" s="39">
        <v>15.336</v>
      </c>
      <c r="BC250" s="39">
        <v>45.856999999999999</v>
      </c>
      <c r="BD250" s="39">
        <v>11.552</v>
      </c>
      <c r="BE250" s="39">
        <v>16.097999999999999</v>
      </c>
      <c r="BF250" s="39">
        <v>18.11</v>
      </c>
      <c r="BG250" s="39">
        <v>17.562999999999999</v>
      </c>
      <c r="BH250" s="39">
        <v>62.787999999999997</v>
      </c>
      <c r="BI250" s="39">
        <v>5.6970000000000001</v>
      </c>
      <c r="BJ250" s="39">
        <v>5.2359999999999998</v>
      </c>
      <c r="BK250" s="39">
        <v>18.242000000000001</v>
      </c>
    </row>
    <row r="251" spans="1:63" x14ac:dyDescent="0.2">
      <c r="A251" s="30">
        <f t="shared" si="42"/>
        <v>2033</v>
      </c>
      <c r="D251" s="30">
        <f t="shared" si="43"/>
        <v>3</v>
      </c>
      <c r="E251" s="30">
        <f t="shared" si="34"/>
        <v>50</v>
      </c>
      <c r="F251" s="30">
        <f t="shared" si="35"/>
        <v>45</v>
      </c>
      <c r="G251" s="30">
        <f t="shared" si="36"/>
        <v>11</v>
      </c>
      <c r="H251" s="30">
        <f t="shared" si="37"/>
        <v>1</v>
      </c>
      <c r="I251" s="30">
        <f t="shared" si="38"/>
        <v>0</v>
      </c>
      <c r="J251" s="30">
        <f t="shared" si="39"/>
        <v>0</v>
      </c>
      <c r="K251" s="30">
        <f t="shared" si="40"/>
        <v>0</v>
      </c>
      <c r="L251" s="30">
        <f t="shared" si="41"/>
        <v>8</v>
      </c>
      <c r="M251" s="38">
        <v>48792</v>
      </c>
      <c r="N251" s="39">
        <v>1.008</v>
      </c>
      <c r="O251" s="39">
        <v>6.6239999999999997</v>
      </c>
      <c r="P251" s="39">
        <v>1.0940000000000001</v>
      </c>
      <c r="Q251" s="39">
        <v>2.6080000000000001</v>
      </c>
      <c r="R251" s="39">
        <v>23.071999999999999</v>
      </c>
      <c r="S251" s="39">
        <v>2.1579999999999999</v>
      </c>
      <c r="T251" s="39">
        <v>13.052</v>
      </c>
      <c r="U251" s="39">
        <v>2.9319999999999999</v>
      </c>
      <c r="V251" s="39">
        <v>68.787999999999997</v>
      </c>
      <c r="W251" s="39">
        <v>3.6419999999999999</v>
      </c>
      <c r="X251" s="39">
        <v>1.7549999999999999</v>
      </c>
      <c r="Y251" s="39">
        <v>4.87</v>
      </c>
      <c r="Z251" s="39">
        <v>44.383000000000003</v>
      </c>
      <c r="AA251" s="39">
        <v>0.84499999999999997</v>
      </c>
      <c r="AB251" s="39">
        <v>2.5830000000000002</v>
      </c>
      <c r="AC251" s="39">
        <v>4.8019999999999996</v>
      </c>
      <c r="AD251" s="39">
        <v>7.5549999999999997</v>
      </c>
      <c r="AE251" s="39">
        <v>1.6839999999999999</v>
      </c>
      <c r="AF251" s="39">
        <v>3.9</v>
      </c>
      <c r="AG251" s="39">
        <v>2.6960000000000002</v>
      </c>
      <c r="AH251" s="39">
        <v>12.987</v>
      </c>
      <c r="AI251" s="39">
        <v>10.247</v>
      </c>
      <c r="AJ251" s="39">
        <v>1.613</v>
      </c>
      <c r="AK251" s="39">
        <v>2.6030000000000002</v>
      </c>
      <c r="AL251" s="39">
        <v>2.73</v>
      </c>
      <c r="AM251" s="39">
        <v>2.835</v>
      </c>
      <c r="AN251" s="39">
        <v>0.41299999999999998</v>
      </c>
      <c r="AO251" s="39">
        <v>3.4780000000000002</v>
      </c>
      <c r="AP251" s="39">
        <v>2.3860000000000001</v>
      </c>
      <c r="AQ251" s="39">
        <v>1.171</v>
      </c>
      <c r="AR251" s="39">
        <v>3.6890000000000001</v>
      </c>
      <c r="AS251" s="39">
        <v>3.5680000000000001</v>
      </c>
      <c r="AT251" s="39">
        <v>3.286</v>
      </c>
      <c r="AU251" s="39">
        <v>31.86</v>
      </c>
      <c r="AV251" s="39">
        <v>2.234</v>
      </c>
      <c r="AW251" s="39">
        <v>19.190999999999999</v>
      </c>
      <c r="AX251" s="39">
        <v>0.497</v>
      </c>
      <c r="AY251" s="39">
        <v>2.4159999999999999</v>
      </c>
      <c r="AZ251" s="39">
        <v>3.754</v>
      </c>
      <c r="BA251" s="39">
        <v>16.760999999999999</v>
      </c>
      <c r="BB251" s="39">
        <v>1.415</v>
      </c>
      <c r="BC251" s="39">
        <v>2</v>
      </c>
      <c r="BD251" s="39">
        <v>3.2000000000000001E-2</v>
      </c>
      <c r="BE251" s="39">
        <v>2.0859999999999999</v>
      </c>
      <c r="BF251" s="39">
        <v>2.9089999999999998</v>
      </c>
      <c r="BG251" s="39">
        <v>0.23899999999999999</v>
      </c>
      <c r="BH251" s="39">
        <v>22.385000000000002</v>
      </c>
      <c r="BI251" s="39">
        <v>24.605</v>
      </c>
      <c r="BJ251" s="39">
        <v>1.734</v>
      </c>
      <c r="BK251" s="39">
        <v>5.8159999999999998</v>
      </c>
    </row>
    <row r="252" spans="1:63" x14ac:dyDescent="0.2">
      <c r="A252" s="30">
        <f t="shared" si="42"/>
        <v>2033</v>
      </c>
      <c r="D252" s="30">
        <f t="shared" si="43"/>
        <v>2</v>
      </c>
      <c r="E252" s="30">
        <f t="shared" si="34"/>
        <v>50</v>
      </c>
      <c r="F252" s="30">
        <f t="shared" si="35"/>
        <v>42</v>
      </c>
      <c r="G252" s="30">
        <f t="shared" si="36"/>
        <v>3</v>
      </c>
      <c r="H252" s="30">
        <f t="shared" si="37"/>
        <v>0</v>
      </c>
      <c r="I252" s="30">
        <f t="shared" si="38"/>
        <v>0</v>
      </c>
      <c r="J252" s="30">
        <f t="shared" si="39"/>
        <v>0</v>
      </c>
      <c r="K252" s="30">
        <f t="shared" si="40"/>
        <v>0</v>
      </c>
      <c r="L252" s="30">
        <f t="shared" si="41"/>
        <v>9</v>
      </c>
      <c r="M252" s="38">
        <v>48823</v>
      </c>
      <c r="N252" s="39">
        <v>4.2050000000000001</v>
      </c>
      <c r="O252" s="39">
        <v>4.6760000000000002</v>
      </c>
      <c r="P252" s="39">
        <v>1.6479999999999999</v>
      </c>
      <c r="Q252" s="39">
        <v>9.8089999999999993</v>
      </c>
      <c r="R252" s="39">
        <v>4.3810000000000002</v>
      </c>
      <c r="S252" s="39">
        <v>6.0119999999999996</v>
      </c>
      <c r="T252" s="39">
        <v>4.6849999999999996</v>
      </c>
      <c r="U252" s="39">
        <v>28.957999999999998</v>
      </c>
      <c r="V252" s="39">
        <v>6.1849999999999996</v>
      </c>
      <c r="W252" s="39">
        <v>1.6259999999999999</v>
      </c>
      <c r="X252" s="39">
        <v>8.0670000000000002</v>
      </c>
      <c r="Y252" s="39">
        <v>7.1580000000000004</v>
      </c>
      <c r="Z252" s="39">
        <v>5.5359999999999996</v>
      </c>
      <c r="AA252" s="39">
        <v>3.359</v>
      </c>
      <c r="AB252" s="39">
        <v>4.1580000000000004</v>
      </c>
      <c r="AC252" s="39">
        <v>8.8889999999999993</v>
      </c>
      <c r="AD252" s="39">
        <v>8.6020000000000003</v>
      </c>
      <c r="AE252" s="39">
        <v>3.0529999999999999</v>
      </c>
      <c r="AF252" s="39">
        <v>9.016</v>
      </c>
      <c r="AG252" s="39">
        <v>3.3380000000000001</v>
      </c>
      <c r="AH252" s="39">
        <v>3.7269999999999999</v>
      </c>
      <c r="AI252" s="39">
        <v>0.76400000000000001</v>
      </c>
      <c r="AJ252" s="39">
        <v>6.0179999999999998</v>
      </c>
      <c r="AK252" s="39">
        <v>1.444</v>
      </c>
      <c r="AL252" s="39">
        <v>6.694</v>
      </c>
      <c r="AM252" s="39">
        <v>0.21099999999999999</v>
      </c>
      <c r="AN252" s="39">
        <v>2.4809999999999999</v>
      </c>
      <c r="AO252" s="39">
        <v>5.6630000000000003</v>
      </c>
      <c r="AP252" s="39">
        <v>8.2000000000000003E-2</v>
      </c>
      <c r="AQ252" s="39">
        <v>9.8079999999999998</v>
      </c>
      <c r="AR252" s="39">
        <v>10.574</v>
      </c>
      <c r="AS252" s="39">
        <v>0.30599999999999999</v>
      </c>
      <c r="AT252" s="39">
        <v>6.8449999999999998</v>
      </c>
      <c r="AU252" s="39">
        <v>0.84499999999999997</v>
      </c>
      <c r="AV252" s="39">
        <v>6.859</v>
      </c>
      <c r="AW252" s="39">
        <v>0.17699999999999999</v>
      </c>
      <c r="AX252" s="39">
        <v>6.8209999999999997</v>
      </c>
      <c r="AY252" s="39">
        <v>2.758</v>
      </c>
      <c r="AZ252" s="39">
        <v>3.9529999999999998</v>
      </c>
      <c r="BA252" s="39">
        <v>0.56699999999999995</v>
      </c>
      <c r="BB252" s="39">
        <v>4.1920000000000002</v>
      </c>
      <c r="BC252" s="39">
        <v>1.2569999999999999</v>
      </c>
      <c r="BD252" s="39">
        <v>7.1890000000000001</v>
      </c>
      <c r="BE252" s="39">
        <v>0.94099999999999995</v>
      </c>
      <c r="BF252" s="39">
        <v>5.6159999999999997</v>
      </c>
      <c r="BG252" s="39">
        <v>7.5149999999999997</v>
      </c>
      <c r="BH252" s="39">
        <v>4.6059999999999999</v>
      </c>
      <c r="BI252" s="39">
        <v>29.882000000000001</v>
      </c>
      <c r="BJ252" s="39">
        <v>5.1429999999999998</v>
      </c>
      <c r="BK252" s="39">
        <v>2.484</v>
      </c>
    </row>
    <row r="253" spans="1:63" x14ac:dyDescent="0.2">
      <c r="A253" s="30">
        <f t="shared" si="42"/>
        <v>2033</v>
      </c>
      <c r="D253" s="30">
        <f t="shared" si="43"/>
        <v>1</v>
      </c>
      <c r="E253" s="30">
        <f t="shared" si="34"/>
        <v>46</v>
      </c>
      <c r="F253" s="30">
        <f t="shared" si="35"/>
        <v>28</v>
      </c>
      <c r="G253" s="30">
        <f t="shared" si="36"/>
        <v>4</v>
      </c>
      <c r="H253" s="30">
        <f t="shared" si="37"/>
        <v>0</v>
      </c>
      <c r="I253" s="30">
        <f t="shared" si="38"/>
        <v>0</v>
      </c>
      <c r="J253" s="30">
        <f t="shared" si="39"/>
        <v>0</v>
      </c>
      <c r="K253" s="30">
        <f t="shared" si="40"/>
        <v>0</v>
      </c>
      <c r="L253" s="30">
        <f t="shared" si="41"/>
        <v>10</v>
      </c>
      <c r="M253" s="38">
        <v>48853</v>
      </c>
      <c r="N253" s="39">
        <v>9.9030000000000005</v>
      </c>
      <c r="O253" s="39">
        <v>0.98299999999999998</v>
      </c>
      <c r="P253" s="39">
        <v>2.1030000000000002</v>
      </c>
      <c r="Q253" s="39">
        <v>2.1999999999999999E-2</v>
      </c>
      <c r="R253" s="39">
        <v>0.11</v>
      </c>
      <c r="S253" s="39">
        <v>5.069</v>
      </c>
      <c r="T253" s="39">
        <v>0.92900000000000005</v>
      </c>
      <c r="U253" s="39">
        <v>29.527000000000001</v>
      </c>
      <c r="V253" s="39">
        <v>0</v>
      </c>
      <c r="W253" s="39">
        <v>0.628</v>
      </c>
      <c r="X253" s="39">
        <v>3.02</v>
      </c>
      <c r="Y253" s="39">
        <v>1.5329999999999999</v>
      </c>
      <c r="Z253" s="39">
        <v>2.7290000000000001</v>
      </c>
      <c r="AA253" s="39">
        <v>0.98699999999999999</v>
      </c>
      <c r="AB253" s="39">
        <v>1.3009999999999999</v>
      </c>
      <c r="AC253" s="39">
        <v>8.0000000000000002E-3</v>
      </c>
      <c r="AD253" s="39">
        <v>12.284000000000001</v>
      </c>
      <c r="AE253" s="39">
        <v>0.80600000000000005</v>
      </c>
      <c r="AF253" s="39">
        <v>2.16</v>
      </c>
      <c r="AG253" s="39">
        <v>2.2440000000000002</v>
      </c>
      <c r="AH253" s="39">
        <v>1.8069999999999999</v>
      </c>
      <c r="AI253" s="39">
        <v>0.70599999999999996</v>
      </c>
      <c r="AJ253" s="39">
        <v>0.183</v>
      </c>
      <c r="AK253" s="39">
        <v>3.004</v>
      </c>
      <c r="AL253" s="39">
        <v>0</v>
      </c>
      <c r="AM253" s="39">
        <v>1.5940000000000001</v>
      </c>
      <c r="AN253" s="39">
        <v>23.995000000000001</v>
      </c>
      <c r="AO253" s="39">
        <v>1.29</v>
      </c>
      <c r="AP253" s="39">
        <v>1.22</v>
      </c>
      <c r="AQ253" s="39">
        <v>1.855</v>
      </c>
      <c r="AR253" s="39">
        <v>1.256</v>
      </c>
      <c r="AS253" s="39">
        <v>0.375</v>
      </c>
      <c r="AT253" s="39">
        <v>0.44500000000000001</v>
      </c>
      <c r="AU253" s="39">
        <v>1.3839999999999999</v>
      </c>
      <c r="AV253" s="39">
        <v>3.8820000000000001</v>
      </c>
      <c r="AW253" s="39">
        <v>0</v>
      </c>
      <c r="AX253" s="39">
        <v>2.6869999999999998</v>
      </c>
      <c r="AY253" s="39">
        <v>1.4E-2</v>
      </c>
      <c r="AZ253" s="39">
        <v>0.32400000000000001</v>
      </c>
      <c r="BA253" s="39">
        <v>2.0840000000000001</v>
      </c>
      <c r="BB253" s="39">
        <v>1.222</v>
      </c>
      <c r="BC253" s="39">
        <v>1.742</v>
      </c>
      <c r="BD253" s="39">
        <v>1.506</v>
      </c>
      <c r="BE253" s="39">
        <v>0.61</v>
      </c>
      <c r="BF253" s="39">
        <v>11.484999999999999</v>
      </c>
      <c r="BG253" s="39">
        <v>0.48599999999999999</v>
      </c>
      <c r="BH253" s="39">
        <v>0</v>
      </c>
      <c r="BI253" s="39">
        <v>0.75600000000000001</v>
      </c>
      <c r="BJ253" s="39">
        <v>1.581</v>
      </c>
      <c r="BK253" s="39">
        <v>0.34399999999999997</v>
      </c>
    </row>
    <row r="254" spans="1:63" x14ac:dyDescent="0.2">
      <c r="A254" s="30">
        <f t="shared" si="42"/>
        <v>2033</v>
      </c>
      <c r="D254" s="30">
        <f t="shared" si="43"/>
        <v>1</v>
      </c>
      <c r="E254" s="30">
        <f t="shared" si="34"/>
        <v>1</v>
      </c>
      <c r="F254" s="30">
        <f t="shared" si="35"/>
        <v>1</v>
      </c>
      <c r="G254" s="30">
        <f t="shared" si="36"/>
        <v>1</v>
      </c>
      <c r="H254" s="30">
        <f t="shared" si="37"/>
        <v>1</v>
      </c>
      <c r="I254" s="30">
        <f t="shared" si="38"/>
        <v>0</v>
      </c>
      <c r="J254" s="30">
        <f t="shared" si="39"/>
        <v>0</v>
      </c>
      <c r="K254" s="30">
        <f t="shared" si="40"/>
        <v>0</v>
      </c>
      <c r="L254" s="30">
        <f t="shared" si="41"/>
        <v>11</v>
      </c>
      <c r="M254" s="38">
        <v>48884</v>
      </c>
      <c r="N254" s="39">
        <v>0</v>
      </c>
      <c r="O254" s="39">
        <v>85.222999999999999</v>
      </c>
      <c r="P254" s="39">
        <v>0</v>
      </c>
      <c r="Q254" s="39">
        <v>0</v>
      </c>
      <c r="R254" s="39">
        <v>0</v>
      </c>
      <c r="S254" s="39">
        <v>0</v>
      </c>
      <c r="T254" s="39">
        <v>0</v>
      </c>
      <c r="U254" s="39">
        <v>0</v>
      </c>
      <c r="V254" s="39">
        <v>0</v>
      </c>
      <c r="W254" s="39">
        <v>0</v>
      </c>
      <c r="X254" s="39">
        <v>0</v>
      </c>
      <c r="Y254" s="39">
        <v>0</v>
      </c>
      <c r="Z254" s="39">
        <v>0</v>
      </c>
      <c r="AA254" s="39">
        <v>0</v>
      </c>
      <c r="AB254" s="39">
        <v>0</v>
      </c>
      <c r="AC254" s="39">
        <v>0</v>
      </c>
      <c r="AD254" s="39">
        <v>0</v>
      </c>
      <c r="AE254" s="39">
        <v>0</v>
      </c>
      <c r="AF254" s="39">
        <v>0</v>
      </c>
      <c r="AG254" s="39">
        <v>0</v>
      </c>
      <c r="AH254" s="39">
        <v>0</v>
      </c>
      <c r="AI254" s="39">
        <v>0</v>
      </c>
      <c r="AJ254" s="39">
        <v>0</v>
      </c>
      <c r="AK254" s="39">
        <v>0</v>
      </c>
      <c r="AL254" s="39">
        <v>0</v>
      </c>
      <c r="AM254" s="39">
        <v>0</v>
      </c>
      <c r="AN254" s="39">
        <v>0</v>
      </c>
      <c r="AO254" s="39">
        <v>0</v>
      </c>
      <c r="AP254" s="39">
        <v>0</v>
      </c>
      <c r="AQ254" s="39">
        <v>0</v>
      </c>
      <c r="AR254" s="39">
        <v>0</v>
      </c>
      <c r="AS254" s="39">
        <v>0</v>
      </c>
      <c r="AT254" s="39">
        <v>0</v>
      </c>
      <c r="AU254" s="39">
        <v>0</v>
      </c>
      <c r="AV254" s="39">
        <v>0</v>
      </c>
      <c r="AW254" s="39">
        <v>0</v>
      </c>
      <c r="AX254" s="39">
        <v>0</v>
      </c>
      <c r="AY254" s="39">
        <v>0</v>
      </c>
      <c r="AZ254" s="39">
        <v>0</v>
      </c>
      <c r="BA254" s="39">
        <v>0</v>
      </c>
      <c r="BB254" s="39">
        <v>0</v>
      </c>
      <c r="BC254" s="39">
        <v>0</v>
      </c>
      <c r="BD254" s="39">
        <v>0</v>
      </c>
      <c r="BE254" s="39">
        <v>0</v>
      </c>
      <c r="BF254" s="39">
        <v>0</v>
      </c>
      <c r="BG254" s="39">
        <v>0</v>
      </c>
      <c r="BH254" s="39">
        <v>0</v>
      </c>
      <c r="BI254" s="39">
        <v>0</v>
      </c>
      <c r="BJ254" s="39">
        <v>0</v>
      </c>
      <c r="BK254" s="39">
        <v>0</v>
      </c>
    </row>
    <row r="255" spans="1:63" x14ac:dyDescent="0.2">
      <c r="A255" s="30">
        <f t="shared" si="42"/>
        <v>2033</v>
      </c>
      <c r="D255" s="30">
        <f t="shared" si="43"/>
        <v>0</v>
      </c>
      <c r="E255" s="30">
        <f t="shared" si="34"/>
        <v>15</v>
      </c>
      <c r="F255" s="30">
        <f t="shared" si="35"/>
        <v>4</v>
      </c>
      <c r="G255" s="30">
        <f t="shared" si="36"/>
        <v>1</v>
      </c>
      <c r="H255" s="30">
        <f t="shared" si="37"/>
        <v>0</v>
      </c>
      <c r="I255" s="30">
        <f t="shared" si="38"/>
        <v>0</v>
      </c>
      <c r="J255" s="30">
        <f t="shared" si="39"/>
        <v>0</v>
      </c>
      <c r="K255" s="30">
        <f t="shared" si="40"/>
        <v>0</v>
      </c>
      <c r="L255" s="30">
        <f t="shared" si="41"/>
        <v>12</v>
      </c>
      <c r="M255" s="38">
        <v>48914</v>
      </c>
      <c r="N255" s="39">
        <v>0.68400000000000005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0</v>
      </c>
      <c r="U255" s="39">
        <v>2.556</v>
      </c>
      <c r="V255" s="39">
        <v>0</v>
      </c>
      <c r="W255" s="39">
        <v>0</v>
      </c>
      <c r="X255" s="39">
        <v>0.54300000000000004</v>
      </c>
      <c r="Y255" s="39">
        <v>0</v>
      </c>
      <c r="Z255" s="39">
        <v>0</v>
      </c>
      <c r="AA255" s="39">
        <v>0</v>
      </c>
      <c r="AB255" s="39">
        <v>0</v>
      </c>
      <c r="AC255" s="39">
        <v>1.1140000000000001</v>
      </c>
      <c r="AD255" s="39">
        <v>0</v>
      </c>
      <c r="AE255" s="39">
        <v>0.54600000000000004</v>
      </c>
      <c r="AF255" s="39">
        <v>0.78100000000000003</v>
      </c>
      <c r="AG255" s="39">
        <v>0</v>
      </c>
      <c r="AH255" s="39">
        <v>0.58499999999999996</v>
      </c>
      <c r="AI255" s="39">
        <v>0</v>
      </c>
      <c r="AJ255" s="39">
        <v>14.369</v>
      </c>
      <c r="AK255" s="39">
        <v>0</v>
      </c>
      <c r="AL255" s="39">
        <v>0</v>
      </c>
      <c r="AM255" s="39">
        <v>0</v>
      </c>
      <c r="AN255" s="39">
        <v>0</v>
      </c>
      <c r="AO255" s="39">
        <v>0.42399999999999999</v>
      </c>
      <c r="AP255" s="39">
        <v>1.1990000000000001</v>
      </c>
      <c r="AQ255" s="39">
        <v>0</v>
      </c>
      <c r="AR255" s="39">
        <v>0</v>
      </c>
      <c r="AS255" s="39">
        <v>0.83</v>
      </c>
      <c r="AT255" s="39">
        <v>0</v>
      </c>
      <c r="AU255" s="39">
        <v>0</v>
      </c>
      <c r="AV255" s="39">
        <v>0</v>
      </c>
      <c r="AW255" s="39">
        <v>0.47199999999999998</v>
      </c>
      <c r="AX255" s="39">
        <v>0</v>
      </c>
      <c r="AY255" s="39">
        <v>0.98799999999999999</v>
      </c>
      <c r="AZ255" s="39">
        <v>0</v>
      </c>
      <c r="BA255" s="39">
        <v>0</v>
      </c>
      <c r="BB255" s="39">
        <v>0</v>
      </c>
      <c r="BC255" s="39">
        <v>0</v>
      </c>
      <c r="BD255" s="39">
        <v>0.93</v>
      </c>
      <c r="BE255" s="39">
        <v>0</v>
      </c>
      <c r="BF255" s="39">
        <v>0.748</v>
      </c>
      <c r="BG255" s="39">
        <v>0</v>
      </c>
      <c r="BH255" s="39">
        <v>0</v>
      </c>
      <c r="BI255" s="39">
        <v>0</v>
      </c>
      <c r="BJ255" s="39">
        <v>0</v>
      </c>
      <c r="BK255" s="39">
        <v>0</v>
      </c>
    </row>
    <row r="256" spans="1:63" x14ac:dyDescent="0.2">
      <c r="A256" s="30">
        <f t="shared" si="42"/>
        <v>2034</v>
      </c>
      <c r="D256" s="30">
        <f t="shared" si="43"/>
        <v>2</v>
      </c>
      <c r="E256" s="30">
        <f t="shared" si="34"/>
        <v>11</v>
      </c>
      <c r="F256" s="30">
        <f t="shared" si="35"/>
        <v>7</v>
      </c>
      <c r="G256" s="30">
        <f t="shared" si="36"/>
        <v>2</v>
      </c>
      <c r="H256" s="30">
        <f t="shared" si="37"/>
        <v>0</v>
      </c>
      <c r="I256" s="30">
        <f t="shared" si="38"/>
        <v>0</v>
      </c>
      <c r="J256" s="30">
        <f t="shared" si="39"/>
        <v>0</v>
      </c>
      <c r="K256" s="30">
        <f t="shared" si="40"/>
        <v>0</v>
      </c>
      <c r="L256" s="30">
        <f t="shared" si="41"/>
        <v>1</v>
      </c>
      <c r="M256" s="38">
        <v>48945</v>
      </c>
      <c r="N256" s="39">
        <v>0</v>
      </c>
      <c r="O256" s="39">
        <v>0</v>
      </c>
      <c r="P256" s="39">
        <v>3.2730000000000001</v>
      </c>
      <c r="Q256" s="39">
        <v>0</v>
      </c>
      <c r="R256" s="39">
        <v>0</v>
      </c>
      <c r="S256" s="39">
        <v>0</v>
      </c>
      <c r="T256" s="39">
        <v>0</v>
      </c>
      <c r="U256" s="39">
        <v>1.07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0.69499999999999995</v>
      </c>
      <c r="AD256" s="39">
        <v>0</v>
      </c>
      <c r="AE256" s="39">
        <v>0</v>
      </c>
      <c r="AF256" s="39">
        <v>0</v>
      </c>
      <c r="AG256" s="39">
        <v>34.768000000000001</v>
      </c>
      <c r="AH256" s="39">
        <v>0</v>
      </c>
      <c r="AI256" s="39">
        <v>0</v>
      </c>
      <c r="AJ256" s="39">
        <v>0</v>
      </c>
      <c r="AK256" s="39">
        <v>0</v>
      </c>
      <c r="AL256" s="39">
        <v>7.7220000000000004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0.84499999999999997</v>
      </c>
      <c r="AS256" s="39">
        <v>0</v>
      </c>
      <c r="AT256" s="39">
        <v>0</v>
      </c>
      <c r="AU256" s="39">
        <v>0</v>
      </c>
      <c r="AV256" s="39">
        <v>1.0269999999999999</v>
      </c>
      <c r="AW256" s="39">
        <v>0</v>
      </c>
      <c r="AX256" s="39">
        <v>0</v>
      </c>
      <c r="AY256" s="39">
        <v>0</v>
      </c>
      <c r="AZ256" s="39">
        <v>1.8620000000000001</v>
      </c>
      <c r="BA256" s="39">
        <v>0</v>
      </c>
      <c r="BB256" s="39">
        <v>0</v>
      </c>
      <c r="BC256" s="39">
        <v>0</v>
      </c>
      <c r="BD256" s="39">
        <v>29.966999999999999</v>
      </c>
      <c r="BE256" s="39">
        <v>0</v>
      </c>
      <c r="BF256" s="39">
        <v>0</v>
      </c>
      <c r="BG256" s="39">
        <v>0</v>
      </c>
      <c r="BH256" s="39">
        <v>0.36499999999999999</v>
      </c>
      <c r="BI256" s="39">
        <v>0</v>
      </c>
      <c r="BJ256" s="39">
        <v>0.224</v>
      </c>
      <c r="BK256" s="39">
        <v>0</v>
      </c>
    </row>
    <row r="257" spans="1:63" x14ac:dyDescent="0.2">
      <c r="A257" s="30">
        <f t="shared" si="42"/>
        <v>2034</v>
      </c>
      <c r="D257" s="30">
        <f t="shared" si="43"/>
        <v>0</v>
      </c>
      <c r="E257" s="30">
        <f t="shared" si="34"/>
        <v>10</v>
      </c>
      <c r="F257" s="30">
        <f t="shared" si="35"/>
        <v>2</v>
      </c>
      <c r="G257" s="30">
        <f t="shared" si="36"/>
        <v>0</v>
      </c>
      <c r="H257" s="30">
        <f t="shared" si="37"/>
        <v>0</v>
      </c>
      <c r="I257" s="30">
        <f t="shared" si="38"/>
        <v>0</v>
      </c>
      <c r="J257" s="30">
        <f t="shared" si="39"/>
        <v>0</v>
      </c>
      <c r="K257" s="30">
        <f t="shared" si="40"/>
        <v>0</v>
      </c>
      <c r="L257" s="30">
        <f t="shared" si="41"/>
        <v>2</v>
      </c>
      <c r="M257" s="38">
        <v>48976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0.2</v>
      </c>
      <c r="U257" s="39">
        <v>0</v>
      </c>
      <c r="V257" s="39">
        <v>0</v>
      </c>
      <c r="W257" s="39">
        <v>0</v>
      </c>
      <c r="X257" s="39">
        <v>7.8E-2</v>
      </c>
      <c r="Y257" s="39">
        <v>0</v>
      </c>
      <c r="Z257" s="39">
        <v>0</v>
      </c>
      <c r="AA257" s="39">
        <v>0</v>
      </c>
      <c r="AB257" s="39">
        <v>0</v>
      </c>
      <c r="AC257" s="39">
        <v>4.3999999999999997E-2</v>
      </c>
      <c r="AD257" s="39">
        <v>0</v>
      </c>
      <c r="AE257" s="39">
        <v>0.94</v>
      </c>
      <c r="AF257" s="39">
        <v>0</v>
      </c>
      <c r="AG257" s="39">
        <v>0</v>
      </c>
      <c r="AH257" s="39">
        <v>0</v>
      </c>
      <c r="AI257" s="39">
        <v>0</v>
      </c>
      <c r="AJ257" s="39">
        <v>0</v>
      </c>
      <c r="AK257" s="39">
        <v>1.855</v>
      </c>
      <c r="AL257" s="39">
        <v>0</v>
      </c>
      <c r="AM257" s="39">
        <v>0</v>
      </c>
      <c r="AN257" s="39">
        <v>0</v>
      </c>
      <c r="AO257" s="39">
        <v>0.40899999999999997</v>
      </c>
      <c r="AP257" s="39">
        <v>0</v>
      </c>
      <c r="AQ257" s="39">
        <v>0</v>
      </c>
      <c r="AR257" s="39">
        <v>0</v>
      </c>
      <c r="AS257" s="39">
        <v>0</v>
      </c>
      <c r="AT257" s="39">
        <v>1.8580000000000001</v>
      </c>
      <c r="AU257" s="39">
        <v>0</v>
      </c>
      <c r="AV257" s="39">
        <v>0.01</v>
      </c>
      <c r="AW257" s="39">
        <v>0</v>
      </c>
      <c r="AX257" s="39">
        <v>0</v>
      </c>
      <c r="AY257" s="39">
        <v>0.10199999999999999</v>
      </c>
      <c r="AZ257" s="39">
        <v>0</v>
      </c>
      <c r="BA257" s="39">
        <v>0</v>
      </c>
      <c r="BB257" s="39">
        <v>0</v>
      </c>
      <c r="BC257" s="39">
        <v>0</v>
      </c>
      <c r="BD257" s="39">
        <v>0</v>
      </c>
      <c r="BE257" s="39">
        <v>0.61399999999999999</v>
      </c>
      <c r="BF257" s="39">
        <v>0</v>
      </c>
      <c r="BG257" s="39">
        <v>0</v>
      </c>
      <c r="BH257" s="39">
        <v>0</v>
      </c>
      <c r="BI257" s="39">
        <v>0</v>
      </c>
      <c r="BJ257" s="39">
        <v>0</v>
      </c>
      <c r="BK257" s="39">
        <v>0</v>
      </c>
    </row>
    <row r="258" spans="1:63" x14ac:dyDescent="0.2">
      <c r="A258" s="30">
        <f t="shared" si="42"/>
        <v>2034</v>
      </c>
      <c r="D258" s="30">
        <f t="shared" si="43"/>
        <v>0</v>
      </c>
      <c r="E258" s="30">
        <f t="shared" si="34"/>
        <v>10</v>
      </c>
      <c r="F258" s="30">
        <f t="shared" si="35"/>
        <v>0</v>
      </c>
      <c r="G258" s="30">
        <f t="shared" si="36"/>
        <v>0</v>
      </c>
      <c r="H258" s="30">
        <f t="shared" si="37"/>
        <v>0</v>
      </c>
      <c r="I258" s="30">
        <f t="shared" si="38"/>
        <v>0</v>
      </c>
      <c r="J258" s="30">
        <f t="shared" si="39"/>
        <v>0</v>
      </c>
      <c r="K258" s="30">
        <f t="shared" si="40"/>
        <v>0</v>
      </c>
      <c r="L258" s="30">
        <f t="shared" si="41"/>
        <v>3</v>
      </c>
      <c r="M258" s="38">
        <v>49004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</v>
      </c>
      <c r="U258" s="39">
        <v>0</v>
      </c>
      <c r="V258" s="39">
        <v>0</v>
      </c>
      <c r="W258" s="39">
        <v>0</v>
      </c>
      <c r="X258" s="39">
        <v>0</v>
      </c>
      <c r="Y258" s="39">
        <v>0</v>
      </c>
      <c r="Z258" s="39">
        <v>0.64600000000000002</v>
      </c>
      <c r="AA258" s="39">
        <v>0</v>
      </c>
      <c r="AB258" s="39">
        <v>0</v>
      </c>
      <c r="AC258" s="39">
        <v>0</v>
      </c>
      <c r="AD258" s="39">
        <v>2.8000000000000001E-2</v>
      </c>
      <c r="AE258" s="39">
        <v>0</v>
      </c>
      <c r="AF258" s="39">
        <v>0</v>
      </c>
      <c r="AG258" s="39">
        <v>0</v>
      </c>
      <c r="AH258" s="39">
        <v>0</v>
      </c>
      <c r="AI258" s="39">
        <v>0</v>
      </c>
      <c r="AJ258" s="39">
        <v>0</v>
      </c>
      <c r="AK258" s="39">
        <v>0</v>
      </c>
      <c r="AL258" s="39">
        <v>0</v>
      </c>
      <c r="AM258" s="39">
        <v>0</v>
      </c>
      <c r="AN258" s="39">
        <v>0</v>
      </c>
      <c r="AO258" s="39">
        <v>0.73299999999999998</v>
      </c>
      <c r="AP258" s="39">
        <v>0</v>
      </c>
      <c r="AQ258" s="39">
        <v>0.76900000000000002</v>
      </c>
      <c r="AR258" s="39">
        <v>0.27200000000000002</v>
      </c>
      <c r="AS258" s="39">
        <v>0</v>
      </c>
      <c r="AT258" s="39">
        <v>0</v>
      </c>
      <c r="AU258" s="39">
        <v>0</v>
      </c>
      <c r="AV258" s="39">
        <v>0</v>
      </c>
      <c r="AW258" s="39">
        <v>0.33400000000000002</v>
      </c>
      <c r="AX258" s="39">
        <v>0.77500000000000002</v>
      </c>
      <c r="AY258" s="39">
        <v>0</v>
      </c>
      <c r="AZ258" s="39">
        <v>0</v>
      </c>
      <c r="BA258" s="39">
        <v>0</v>
      </c>
      <c r="BB258" s="39">
        <v>0.115</v>
      </c>
      <c r="BC258" s="39">
        <v>0</v>
      </c>
      <c r="BD258" s="39">
        <v>0.80700000000000005</v>
      </c>
      <c r="BE258" s="39">
        <v>0</v>
      </c>
      <c r="BF258" s="39">
        <v>0</v>
      </c>
      <c r="BG258" s="39">
        <v>0</v>
      </c>
      <c r="BH258" s="39">
        <v>0</v>
      </c>
      <c r="BI258" s="39">
        <v>0.216</v>
      </c>
      <c r="BJ258" s="39">
        <v>0</v>
      </c>
      <c r="BK258" s="39">
        <v>0</v>
      </c>
    </row>
    <row r="259" spans="1:63" x14ac:dyDescent="0.2">
      <c r="A259" s="30">
        <f t="shared" si="42"/>
        <v>2034</v>
      </c>
      <c r="D259" s="30">
        <f t="shared" si="43"/>
        <v>0</v>
      </c>
      <c r="E259" s="30">
        <f t="shared" si="34"/>
        <v>1</v>
      </c>
      <c r="F259" s="30">
        <f t="shared" si="35"/>
        <v>1</v>
      </c>
      <c r="G259" s="30">
        <f t="shared" si="36"/>
        <v>1</v>
      </c>
      <c r="H259" s="30">
        <f t="shared" si="37"/>
        <v>0</v>
      </c>
      <c r="I259" s="30">
        <f t="shared" si="38"/>
        <v>0</v>
      </c>
      <c r="J259" s="30">
        <f t="shared" si="39"/>
        <v>0</v>
      </c>
      <c r="K259" s="30">
        <f t="shared" si="40"/>
        <v>0</v>
      </c>
      <c r="L259" s="30">
        <f t="shared" si="41"/>
        <v>4</v>
      </c>
      <c r="M259" s="38">
        <v>49035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39">
        <v>0</v>
      </c>
      <c r="Z259" s="39">
        <v>0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  <c r="AN259" s="39">
        <v>0</v>
      </c>
      <c r="AO259" s="39">
        <v>0</v>
      </c>
      <c r="AP259" s="39">
        <v>0</v>
      </c>
      <c r="AQ259" s="39">
        <v>0</v>
      </c>
      <c r="AR259" s="39">
        <v>0</v>
      </c>
      <c r="AS259" s="39">
        <v>0</v>
      </c>
      <c r="AT259" s="39">
        <v>0</v>
      </c>
      <c r="AU259" s="39">
        <v>0</v>
      </c>
      <c r="AV259" s="39">
        <v>0</v>
      </c>
      <c r="AW259" s="39">
        <v>0</v>
      </c>
      <c r="AX259" s="39">
        <v>0</v>
      </c>
      <c r="AY259" s="39">
        <v>0</v>
      </c>
      <c r="AZ259" s="39">
        <v>0</v>
      </c>
      <c r="BA259" s="39">
        <v>21.518999999999998</v>
      </c>
      <c r="BB259" s="39">
        <v>0</v>
      </c>
      <c r="BC259" s="39">
        <v>0</v>
      </c>
      <c r="BD259" s="39">
        <v>0</v>
      </c>
      <c r="BE259" s="39">
        <v>0</v>
      </c>
      <c r="BF259" s="39">
        <v>0</v>
      </c>
      <c r="BG259" s="39">
        <v>0</v>
      </c>
      <c r="BH259" s="39">
        <v>0</v>
      </c>
      <c r="BI259" s="39">
        <v>0</v>
      </c>
      <c r="BJ259" s="39">
        <v>0</v>
      </c>
      <c r="BK259" s="39">
        <v>0</v>
      </c>
    </row>
    <row r="260" spans="1:63" x14ac:dyDescent="0.2">
      <c r="A260" s="30">
        <f t="shared" si="42"/>
        <v>2034</v>
      </c>
      <c r="D260" s="30">
        <f t="shared" si="43"/>
        <v>0</v>
      </c>
      <c r="E260" s="30">
        <f t="shared" si="34"/>
        <v>1</v>
      </c>
      <c r="F260" s="30">
        <f t="shared" si="35"/>
        <v>0</v>
      </c>
      <c r="G260" s="30">
        <f t="shared" si="36"/>
        <v>0</v>
      </c>
      <c r="H260" s="30">
        <f t="shared" si="37"/>
        <v>0</v>
      </c>
      <c r="I260" s="30">
        <f t="shared" si="38"/>
        <v>0</v>
      </c>
      <c r="J260" s="30">
        <f t="shared" si="39"/>
        <v>0</v>
      </c>
      <c r="K260" s="30">
        <f t="shared" si="40"/>
        <v>0</v>
      </c>
      <c r="L260" s="30">
        <f t="shared" si="41"/>
        <v>5</v>
      </c>
      <c r="M260" s="38">
        <v>49065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0.34799999999999998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</row>
    <row r="261" spans="1:63" x14ac:dyDescent="0.2">
      <c r="A261" s="30">
        <f t="shared" si="42"/>
        <v>2034</v>
      </c>
      <c r="D261" s="30">
        <f t="shared" si="43"/>
        <v>1</v>
      </c>
      <c r="E261" s="30">
        <f t="shared" si="34"/>
        <v>21</v>
      </c>
      <c r="F261" s="30">
        <f t="shared" si="35"/>
        <v>7</v>
      </c>
      <c r="G261" s="30">
        <f t="shared" si="36"/>
        <v>2</v>
      </c>
      <c r="H261" s="30">
        <f t="shared" si="37"/>
        <v>1</v>
      </c>
      <c r="I261" s="30">
        <f t="shared" si="38"/>
        <v>0</v>
      </c>
      <c r="J261" s="30">
        <f t="shared" si="39"/>
        <v>0</v>
      </c>
      <c r="K261" s="30">
        <f t="shared" si="40"/>
        <v>0</v>
      </c>
      <c r="L261" s="30">
        <f t="shared" si="41"/>
        <v>6</v>
      </c>
      <c r="M261" s="38">
        <v>49096</v>
      </c>
      <c r="N261" s="39">
        <v>0</v>
      </c>
      <c r="O261" s="39">
        <v>61.457000000000001</v>
      </c>
      <c r="P261" s="39">
        <v>0</v>
      </c>
      <c r="Q261" s="39">
        <v>0.33900000000000002</v>
      </c>
      <c r="R261" s="39">
        <v>0</v>
      </c>
      <c r="S261" s="39">
        <v>0</v>
      </c>
      <c r="T261" s="39">
        <v>0</v>
      </c>
      <c r="U261" s="39">
        <v>0</v>
      </c>
      <c r="V261" s="39">
        <v>1.194</v>
      </c>
      <c r="W261" s="39">
        <v>0</v>
      </c>
      <c r="X261" s="39">
        <v>2.0680000000000001</v>
      </c>
      <c r="Y261" s="39">
        <v>0.47699999999999998</v>
      </c>
      <c r="Z261" s="39">
        <v>0.497</v>
      </c>
      <c r="AA261" s="39">
        <v>0.80200000000000005</v>
      </c>
      <c r="AB261" s="39">
        <v>0.501</v>
      </c>
      <c r="AC261" s="39">
        <v>0</v>
      </c>
      <c r="AD261" s="39">
        <v>3.0390000000000001</v>
      </c>
      <c r="AE261" s="39">
        <v>0</v>
      </c>
      <c r="AF261" s="39">
        <v>0</v>
      </c>
      <c r="AG261" s="39">
        <v>0.34200000000000003</v>
      </c>
      <c r="AH261" s="39">
        <v>0.33100000000000002</v>
      </c>
      <c r="AI261" s="39">
        <v>0</v>
      </c>
      <c r="AJ261" s="39">
        <v>0.67200000000000004</v>
      </c>
      <c r="AK261" s="39">
        <v>0</v>
      </c>
      <c r="AL261" s="39">
        <v>0</v>
      </c>
      <c r="AM261" s="39">
        <v>4.2030000000000003</v>
      </c>
      <c r="AN261" s="39">
        <v>0.109</v>
      </c>
      <c r="AO261" s="39">
        <v>0</v>
      </c>
      <c r="AP261" s="39">
        <v>0.40300000000000002</v>
      </c>
      <c r="AQ261" s="39">
        <v>16.719000000000001</v>
      </c>
      <c r="AR261" s="39">
        <v>0</v>
      </c>
      <c r="AS261" s="39">
        <v>0</v>
      </c>
      <c r="AT261" s="39">
        <v>0</v>
      </c>
      <c r="AU261" s="39">
        <v>6.1660000000000004</v>
      </c>
      <c r="AV261" s="39">
        <v>0</v>
      </c>
      <c r="AW261" s="39">
        <v>0.47299999999999998</v>
      </c>
      <c r="AX261" s="39">
        <v>0</v>
      </c>
      <c r="AY261" s="39">
        <v>0.39800000000000002</v>
      </c>
      <c r="AZ261" s="39">
        <v>0</v>
      </c>
      <c r="BA261" s="39">
        <v>0</v>
      </c>
      <c r="BB261" s="39">
        <v>0</v>
      </c>
      <c r="BC261" s="39">
        <v>0</v>
      </c>
      <c r="BD261" s="39">
        <v>0.23899999999999999</v>
      </c>
      <c r="BE261" s="39">
        <v>0</v>
      </c>
      <c r="BF261" s="39">
        <v>0.43</v>
      </c>
      <c r="BG261" s="39">
        <v>0</v>
      </c>
      <c r="BH261" s="39">
        <v>0</v>
      </c>
      <c r="BI261" s="39">
        <v>0</v>
      </c>
      <c r="BJ261" s="39">
        <v>0</v>
      </c>
      <c r="BK261" s="39">
        <v>0</v>
      </c>
    </row>
    <row r="262" spans="1:63" x14ac:dyDescent="0.2">
      <c r="A262" s="30">
        <f t="shared" si="42"/>
        <v>2034</v>
      </c>
      <c r="D262" s="30">
        <f t="shared" si="43"/>
        <v>8</v>
      </c>
      <c r="E262" s="30">
        <f t="shared" si="34"/>
        <v>50</v>
      </c>
      <c r="F262" s="30">
        <f t="shared" si="35"/>
        <v>49</v>
      </c>
      <c r="G262" s="30">
        <f t="shared" si="36"/>
        <v>27</v>
      </c>
      <c r="H262" s="30">
        <f t="shared" si="37"/>
        <v>6</v>
      </c>
      <c r="I262" s="30">
        <f t="shared" si="38"/>
        <v>5</v>
      </c>
      <c r="J262" s="30">
        <f t="shared" si="39"/>
        <v>0</v>
      </c>
      <c r="K262" s="30">
        <f t="shared" si="40"/>
        <v>0</v>
      </c>
      <c r="L262" s="30">
        <f t="shared" si="41"/>
        <v>7</v>
      </c>
      <c r="M262" s="38">
        <v>49126</v>
      </c>
      <c r="N262" s="39">
        <v>41.417999999999999</v>
      </c>
      <c r="O262" s="39">
        <v>6.1859999999999999</v>
      </c>
      <c r="P262" s="39">
        <v>112.39400000000001</v>
      </c>
      <c r="Q262" s="39">
        <v>5</v>
      </c>
      <c r="R262" s="39">
        <v>8.76</v>
      </c>
      <c r="S262" s="39">
        <v>9.1639999999999997</v>
      </c>
      <c r="T262" s="39">
        <v>6.351</v>
      </c>
      <c r="U262" s="39">
        <v>17.071999999999999</v>
      </c>
      <c r="V262" s="39">
        <v>12.244</v>
      </c>
      <c r="W262" s="39">
        <v>23.446000000000002</v>
      </c>
      <c r="X262" s="39">
        <v>8.5980000000000008</v>
      </c>
      <c r="Y262" s="39">
        <v>16.710999999999999</v>
      </c>
      <c r="Z262" s="39">
        <v>9.5030000000000001</v>
      </c>
      <c r="AA262" s="39">
        <v>8.7810000000000006</v>
      </c>
      <c r="AB262" s="39">
        <v>8.5169999999999995</v>
      </c>
      <c r="AC262" s="39">
        <v>11.055</v>
      </c>
      <c r="AD262" s="39">
        <v>11.587999999999999</v>
      </c>
      <c r="AE262" s="39">
        <v>9.3320000000000007</v>
      </c>
      <c r="AF262" s="39">
        <v>21.026</v>
      </c>
      <c r="AG262" s="39">
        <v>9.1530000000000005</v>
      </c>
      <c r="AH262" s="39">
        <v>9.6950000000000003</v>
      </c>
      <c r="AI262" s="39">
        <v>188.482</v>
      </c>
      <c r="AJ262" s="39">
        <v>5.8289999999999997</v>
      </c>
      <c r="AK262" s="39">
        <v>13.853999999999999</v>
      </c>
      <c r="AL262" s="39">
        <v>8.2379999999999995</v>
      </c>
      <c r="AM262" s="39">
        <v>197.58600000000001</v>
      </c>
      <c r="AN262" s="39">
        <v>5.3460000000000001</v>
      </c>
      <c r="AO262" s="39">
        <v>15.468999999999999</v>
      </c>
      <c r="AP262" s="39">
        <v>0.82099999999999995</v>
      </c>
      <c r="AQ262" s="39">
        <v>48.826000000000001</v>
      </c>
      <c r="AR262" s="39">
        <v>10.294</v>
      </c>
      <c r="AS262" s="39">
        <v>11.725</v>
      </c>
      <c r="AT262" s="39">
        <v>16.039000000000001</v>
      </c>
      <c r="AU262" s="39">
        <v>5.2569999999999997</v>
      </c>
      <c r="AV262" s="39">
        <v>6.65</v>
      </c>
      <c r="AW262" s="39">
        <v>10.409000000000001</v>
      </c>
      <c r="AX262" s="39">
        <v>114.681</v>
      </c>
      <c r="AY262" s="39">
        <v>8.1989999999999998</v>
      </c>
      <c r="AZ262" s="39">
        <v>1.629</v>
      </c>
      <c r="BA262" s="39">
        <v>22.321999999999999</v>
      </c>
      <c r="BB262" s="39">
        <v>2.742</v>
      </c>
      <c r="BC262" s="39">
        <v>82.34</v>
      </c>
      <c r="BD262" s="39">
        <v>5.0449999999999999</v>
      </c>
      <c r="BE262" s="39">
        <v>105.241</v>
      </c>
      <c r="BF262" s="39">
        <v>16.334</v>
      </c>
      <c r="BG262" s="39">
        <v>12.412000000000001</v>
      </c>
      <c r="BH262" s="39">
        <v>23.170999999999999</v>
      </c>
      <c r="BI262" s="39">
        <v>11.462</v>
      </c>
      <c r="BJ262" s="39">
        <v>6.4969999999999999</v>
      </c>
      <c r="BK262" s="39">
        <v>12.573</v>
      </c>
    </row>
    <row r="263" spans="1:63" x14ac:dyDescent="0.2">
      <c r="A263" s="30">
        <f t="shared" si="42"/>
        <v>2034</v>
      </c>
      <c r="D263" s="30">
        <f t="shared" si="43"/>
        <v>6</v>
      </c>
      <c r="E263" s="30">
        <f t="shared" si="34"/>
        <v>50</v>
      </c>
      <c r="F263" s="30">
        <f t="shared" si="35"/>
        <v>48</v>
      </c>
      <c r="G263" s="30">
        <f t="shared" si="36"/>
        <v>13</v>
      </c>
      <c r="H263" s="30">
        <f t="shared" si="37"/>
        <v>0</v>
      </c>
      <c r="I263" s="30">
        <f t="shared" si="38"/>
        <v>0</v>
      </c>
      <c r="J263" s="30">
        <f t="shared" si="39"/>
        <v>0</v>
      </c>
      <c r="K263" s="30">
        <f t="shared" si="40"/>
        <v>0</v>
      </c>
      <c r="L263" s="30">
        <f t="shared" si="41"/>
        <v>8</v>
      </c>
      <c r="M263" s="38">
        <v>49157</v>
      </c>
      <c r="N263" s="39">
        <v>2.3380000000000001</v>
      </c>
      <c r="O263" s="39">
        <v>1.9410000000000001</v>
      </c>
      <c r="P263" s="39">
        <v>3.5739999999999998</v>
      </c>
      <c r="Q263" s="39">
        <v>2.0430000000000001</v>
      </c>
      <c r="R263" s="39">
        <v>9.6739999999999995</v>
      </c>
      <c r="S263" s="39">
        <v>1.4</v>
      </c>
      <c r="T263" s="39">
        <v>28.815000000000001</v>
      </c>
      <c r="U263" s="39">
        <v>5.5339999999999998</v>
      </c>
      <c r="V263" s="39">
        <v>1.6</v>
      </c>
      <c r="W263" s="39">
        <v>0.48299999999999998</v>
      </c>
      <c r="X263" s="39">
        <v>3.8860000000000001</v>
      </c>
      <c r="Y263" s="39">
        <v>20.591999999999999</v>
      </c>
      <c r="Z263" s="39">
        <v>20.463000000000001</v>
      </c>
      <c r="AA263" s="39">
        <v>2.8929999999999998</v>
      </c>
      <c r="AB263" s="39">
        <v>4.9340000000000002</v>
      </c>
      <c r="AC263" s="39">
        <v>3.46</v>
      </c>
      <c r="AD263" s="39">
        <v>2.9089999999999998</v>
      </c>
      <c r="AE263" s="39">
        <v>7.5209999999999999</v>
      </c>
      <c r="AF263" s="39">
        <v>1.31</v>
      </c>
      <c r="AG263" s="39">
        <v>4.984</v>
      </c>
      <c r="AH263" s="39">
        <v>18.251999999999999</v>
      </c>
      <c r="AI263" s="39">
        <v>1.6930000000000001</v>
      </c>
      <c r="AJ263" s="39">
        <v>3.6560000000000001</v>
      </c>
      <c r="AK263" s="39">
        <v>1.0169999999999999</v>
      </c>
      <c r="AL263" s="39">
        <v>3.645</v>
      </c>
      <c r="AM263" s="39">
        <v>10.430999999999999</v>
      </c>
      <c r="AN263" s="39">
        <v>43.622</v>
      </c>
      <c r="AO263" s="39">
        <v>4.391</v>
      </c>
      <c r="AP263" s="39">
        <v>2.4820000000000002</v>
      </c>
      <c r="AQ263" s="39">
        <v>4.4139999999999997</v>
      </c>
      <c r="AR263" s="39">
        <v>3.93</v>
      </c>
      <c r="AS263" s="39">
        <v>9.0999999999999998E-2</v>
      </c>
      <c r="AT263" s="39">
        <v>1.8</v>
      </c>
      <c r="AU263" s="39">
        <v>44.396000000000001</v>
      </c>
      <c r="AV263" s="39">
        <v>1.56</v>
      </c>
      <c r="AW263" s="39">
        <v>30.184999999999999</v>
      </c>
      <c r="AX263" s="39">
        <v>1.7370000000000001</v>
      </c>
      <c r="AY263" s="39">
        <v>12.256</v>
      </c>
      <c r="AZ263" s="39">
        <v>4.1189999999999998</v>
      </c>
      <c r="BA263" s="39">
        <v>41.787999999999997</v>
      </c>
      <c r="BB263" s="39">
        <v>3.6320000000000001</v>
      </c>
      <c r="BC263" s="39">
        <v>26.015999999999998</v>
      </c>
      <c r="BD263" s="39">
        <v>1.58</v>
      </c>
      <c r="BE263" s="39">
        <v>6.7889999999999997</v>
      </c>
      <c r="BF263" s="39">
        <v>6.9109999999999996</v>
      </c>
      <c r="BG263" s="39">
        <v>9.1080000000000005</v>
      </c>
      <c r="BH263" s="39">
        <v>17.169</v>
      </c>
      <c r="BI263" s="39">
        <v>1.4510000000000001</v>
      </c>
      <c r="BJ263" s="39">
        <v>3.9249999999999998</v>
      </c>
      <c r="BK263" s="39">
        <v>10.384</v>
      </c>
    </row>
    <row r="264" spans="1:63" x14ac:dyDescent="0.2">
      <c r="A264" s="30">
        <f t="shared" si="42"/>
        <v>2034</v>
      </c>
      <c r="D264" s="30">
        <f t="shared" si="43"/>
        <v>2</v>
      </c>
      <c r="E264" s="30">
        <f t="shared" si="34"/>
        <v>50</v>
      </c>
      <c r="F264" s="30">
        <f t="shared" si="35"/>
        <v>41</v>
      </c>
      <c r="G264" s="30">
        <f t="shared" si="36"/>
        <v>2</v>
      </c>
      <c r="H264" s="30">
        <f t="shared" si="37"/>
        <v>0</v>
      </c>
      <c r="I264" s="30">
        <f t="shared" si="38"/>
        <v>0</v>
      </c>
      <c r="J264" s="30">
        <f t="shared" si="39"/>
        <v>0</v>
      </c>
      <c r="K264" s="30">
        <f t="shared" si="40"/>
        <v>0</v>
      </c>
      <c r="L264" s="30">
        <f t="shared" si="41"/>
        <v>9</v>
      </c>
      <c r="M264" s="38">
        <v>49188</v>
      </c>
      <c r="N264" s="39">
        <v>7.8239999999999998</v>
      </c>
      <c r="O264" s="39">
        <v>0.39500000000000002</v>
      </c>
      <c r="P264" s="39">
        <v>4.3280000000000003</v>
      </c>
      <c r="Q264" s="39">
        <v>5.1159999999999997</v>
      </c>
      <c r="R264" s="39">
        <v>5.6130000000000004</v>
      </c>
      <c r="S264" s="39">
        <v>3.5640000000000001</v>
      </c>
      <c r="T264" s="39">
        <v>0.91600000000000004</v>
      </c>
      <c r="U264" s="39">
        <v>27.265999999999998</v>
      </c>
      <c r="V264" s="39">
        <v>5.8090000000000002</v>
      </c>
      <c r="W264" s="39">
        <v>3.7210000000000001</v>
      </c>
      <c r="X264" s="39">
        <v>4.62</v>
      </c>
      <c r="Y264" s="39">
        <v>0.84199999999999997</v>
      </c>
      <c r="Z264" s="39">
        <v>5.5730000000000004</v>
      </c>
      <c r="AA264" s="39">
        <v>0.42599999999999999</v>
      </c>
      <c r="AB264" s="39">
        <v>5.3230000000000004</v>
      </c>
      <c r="AC264" s="39">
        <v>1.488</v>
      </c>
      <c r="AD264" s="39">
        <v>7.0330000000000004</v>
      </c>
      <c r="AE264" s="39">
        <v>2.2959999999999998</v>
      </c>
      <c r="AF264" s="39">
        <v>4.6680000000000001</v>
      </c>
      <c r="AG264" s="39">
        <v>1.575</v>
      </c>
      <c r="AH264" s="39">
        <v>6.6150000000000002</v>
      </c>
      <c r="AI264" s="39">
        <v>0.93600000000000005</v>
      </c>
      <c r="AJ264" s="39">
        <v>0.75</v>
      </c>
      <c r="AK264" s="39">
        <v>8.3670000000000009</v>
      </c>
      <c r="AL264" s="39">
        <v>7.2679999999999998</v>
      </c>
      <c r="AM264" s="39">
        <v>4.5540000000000003</v>
      </c>
      <c r="AN264" s="39">
        <v>3.83</v>
      </c>
      <c r="AO264" s="39">
        <v>6.8689999999999998</v>
      </c>
      <c r="AP264" s="39">
        <v>8.2420000000000009</v>
      </c>
      <c r="AQ264" s="39">
        <v>2.2749999999999999</v>
      </c>
      <c r="AR264" s="39">
        <v>0.106</v>
      </c>
      <c r="AS264" s="39">
        <v>6.476</v>
      </c>
      <c r="AT264" s="39">
        <v>1.0069999999999999</v>
      </c>
      <c r="AU264" s="39">
        <v>3.6</v>
      </c>
      <c r="AV264" s="39">
        <v>2.31</v>
      </c>
      <c r="AW264" s="39">
        <v>8.5939999999999994</v>
      </c>
      <c r="AX264" s="39">
        <v>8.1440000000000001</v>
      </c>
      <c r="AY264" s="39">
        <v>4.5880000000000001</v>
      </c>
      <c r="AZ264" s="39">
        <v>3.5720000000000001</v>
      </c>
      <c r="BA264" s="39">
        <v>5.1219999999999999</v>
      </c>
      <c r="BB264" s="39">
        <v>4.8280000000000003</v>
      </c>
      <c r="BC264" s="39">
        <v>6.4649999999999999</v>
      </c>
      <c r="BD264" s="39">
        <v>2.5550000000000002</v>
      </c>
      <c r="BE264" s="39">
        <v>3.0059999999999998</v>
      </c>
      <c r="BF264" s="39">
        <v>0.96399999999999997</v>
      </c>
      <c r="BG264" s="39">
        <v>3.2309999999999999</v>
      </c>
      <c r="BH264" s="39">
        <v>0.221</v>
      </c>
      <c r="BI264" s="39">
        <v>37.442</v>
      </c>
      <c r="BJ264" s="39">
        <v>4.2229999999999999</v>
      </c>
      <c r="BK264" s="39">
        <v>2.4300000000000002</v>
      </c>
    </row>
    <row r="265" spans="1:63" x14ac:dyDescent="0.2">
      <c r="A265" s="30">
        <f t="shared" si="42"/>
        <v>2034</v>
      </c>
      <c r="D265" s="30">
        <f t="shared" si="43"/>
        <v>0</v>
      </c>
      <c r="E265" s="30">
        <f t="shared" si="34"/>
        <v>48</v>
      </c>
      <c r="F265" s="30">
        <f t="shared" si="35"/>
        <v>30</v>
      </c>
      <c r="G265" s="30">
        <f t="shared" si="36"/>
        <v>3</v>
      </c>
      <c r="H265" s="30">
        <f t="shared" si="37"/>
        <v>0</v>
      </c>
      <c r="I265" s="30">
        <f t="shared" si="38"/>
        <v>0</v>
      </c>
      <c r="J265" s="30">
        <f t="shared" si="39"/>
        <v>0</v>
      </c>
      <c r="K265" s="30">
        <f t="shared" si="40"/>
        <v>0</v>
      </c>
      <c r="L265" s="30">
        <f t="shared" si="41"/>
        <v>10</v>
      </c>
      <c r="M265" s="38">
        <v>49218</v>
      </c>
      <c r="N265" s="39">
        <v>8.4339999999999993</v>
      </c>
      <c r="O265" s="39">
        <v>0</v>
      </c>
      <c r="P265" s="39">
        <v>0.83799999999999997</v>
      </c>
      <c r="Q265" s="39">
        <v>1.1240000000000001</v>
      </c>
      <c r="R265" s="39">
        <v>1.27</v>
      </c>
      <c r="S265" s="39">
        <v>2.16</v>
      </c>
      <c r="T265" s="39">
        <v>2.1120000000000001</v>
      </c>
      <c r="U265" s="39">
        <v>7.7430000000000003</v>
      </c>
      <c r="V265" s="39">
        <v>0.83</v>
      </c>
      <c r="W265" s="39">
        <v>0.215</v>
      </c>
      <c r="X265" s="39">
        <v>3.4649999999999999</v>
      </c>
      <c r="Y265" s="39">
        <v>5.1999999999999998E-2</v>
      </c>
      <c r="Z265" s="39">
        <v>1.1359999999999999</v>
      </c>
      <c r="AA265" s="39">
        <v>3.601</v>
      </c>
      <c r="AB265" s="39">
        <v>2.859</v>
      </c>
      <c r="AC265" s="39">
        <v>0.505</v>
      </c>
      <c r="AD265" s="39">
        <v>22.731000000000002</v>
      </c>
      <c r="AE265" s="39">
        <v>0.28499999999999998</v>
      </c>
      <c r="AF265" s="39">
        <v>0.104</v>
      </c>
      <c r="AG265" s="39">
        <v>1.6539999999999999</v>
      </c>
      <c r="AH265" s="39">
        <v>0.314</v>
      </c>
      <c r="AI265" s="39">
        <v>1.655</v>
      </c>
      <c r="AJ265" s="39">
        <v>0.74199999999999999</v>
      </c>
      <c r="AK265" s="39">
        <v>1.7290000000000001</v>
      </c>
      <c r="AL265" s="39">
        <v>1.2949999999999999</v>
      </c>
      <c r="AM265" s="39">
        <v>1.4E-2</v>
      </c>
      <c r="AN265" s="39">
        <v>16.157</v>
      </c>
      <c r="AO265" s="39">
        <v>3.07</v>
      </c>
      <c r="AP265" s="39">
        <v>0.224</v>
      </c>
      <c r="AQ265" s="39">
        <v>1.054</v>
      </c>
      <c r="AR265" s="39">
        <v>0.14599999999999999</v>
      </c>
      <c r="AS265" s="39">
        <v>1.8580000000000001</v>
      </c>
      <c r="AT265" s="39">
        <v>3.7679999999999998</v>
      </c>
      <c r="AU265" s="39">
        <v>0</v>
      </c>
      <c r="AV265" s="39">
        <v>0.91900000000000004</v>
      </c>
      <c r="AW265" s="39">
        <v>1.073</v>
      </c>
      <c r="AX265" s="39">
        <v>2.052</v>
      </c>
      <c r="AY265" s="39">
        <v>2.1339999999999999</v>
      </c>
      <c r="AZ265" s="39">
        <v>1.61</v>
      </c>
      <c r="BA265" s="39">
        <v>0.876</v>
      </c>
      <c r="BB265" s="39">
        <v>1.1679999999999999</v>
      </c>
      <c r="BC265" s="39">
        <v>1.0940000000000001</v>
      </c>
      <c r="BD265" s="39">
        <v>0.84899999999999998</v>
      </c>
      <c r="BE265" s="39">
        <v>1.37</v>
      </c>
      <c r="BF265" s="39">
        <v>17.992000000000001</v>
      </c>
      <c r="BG265" s="39">
        <v>0.29799999999999999</v>
      </c>
      <c r="BH265" s="39">
        <v>0.85299999999999998</v>
      </c>
      <c r="BI265" s="39">
        <v>4.5010000000000003</v>
      </c>
      <c r="BJ265" s="39">
        <v>1.1599999999999999</v>
      </c>
      <c r="BK265" s="39">
        <v>0.61499999999999999</v>
      </c>
    </row>
    <row r="266" spans="1:63" x14ac:dyDescent="0.2">
      <c r="A266" s="30">
        <f t="shared" si="42"/>
        <v>2034</v>
      </c>
      <c r="D266" s="30">
        <f t="shared" si="43"/>
        <v>1</v>
      </c>
      <c r="E266" s="30">
        <f t="shared" si="34"/>
        <v>2</v>
      </c>
      <c r="F266" s="30">
        <f t="shared" si="35"/>
        <v>1</v>
      </c>
      <c r="G266" s="30">
        <f t="shared" si="36"/>
        <v>1</v>
      </c>
      <c r="H266" s="30">
        <f t="shared" si="37"/>
        <v>1</v>
      </c>
      <c r="I266" s="30">
        <f t="shared" si="38"/>
        <v>0</v>
      </c>
      <c r="J266" s="30">
        <f t="shared" si="39"/>
        <v>0</v>
      </c>
      <c r="K266" s="30">
        <f t="shared" si="40"/>
        <v>0</v>
      </c>
      <c r="L266" s="30">
        <f t="shared" si="41"/>
        <v>11</v>
      </c>
      <c r="M266" s="38">
        <v>49249</v>
      </c>
      <c r="N266" s="39">
        <v>0</v>
      </c>
      <c r="O266" s="39">
        <v>67.528000000000006</v>
      </c>
      <c r="P266" s="39">
        <v>0</v>
      </c>
      <c r="Q266" s="39">
        <v>0</v>
      </c>
      <c r="R266" s="39">
        <v>0</v>
      </c>
      <c r="S266" s="39">
        <v>0</v>
      </c>
      <c r="T266" s="39">
        <v>0</v>
      </c>
      <c r="U266" s="39">
        <v>0</v>
      </c>
      <c r="V266" s="39">
        <v>0</v>
      </c>
      <c r="W266" s="39">
        <v>0</v>
      </c>
      <c r="X266" s="39">
        <v>0</v>
      </c>
      <c r="Y266" s="39">
        <v>0</v>
      </c>
      <c r="Z266" s="39">
        <v>0</v>
      </c>
      <c r="AA266" s="39">
        <v>0</v>
      </c>
      <c r="AB266" s="39">
        <v>0</v>
      </c>
      <c r="AC266" s="39">
        <v>0</v>
      </c>
      <c r="AD266" s="39">
        <v>0</v>
      </c>
      <c r="AE266" s="39">
        <v>0</v>
      </c>
      <c r="AF266" s="39">
        <v>0</v>
      </c>
      <c r="AG266" s="39">
        <v>0</v>
      </c>
      <c r="AH266" s="39">
        <v>0</v>
      </c>
      <c r="AI266" s="39">
        <v>0</v>
      </c>
      <c r="AJ266" s="39">
        <v>0</v>
      </c>
      <c r="AK266" s="39">
        <v>0</v>
      </c>
      <c r="AL266" s="39">
        <v>0</v>
      </c>
      <c r="AM266" s="39">
        <v>0</v>
      </c>
      <c r="AN266" s="39">
        <v>0</v>
      </c>
      <c r="AO266" s="39">
        <v>0</v>
      </c>
      <c r="AP266" s="39">
        <v>0</v>
      </c>
      <c r="AQ266" s="39">
        <v>0</v>
      </c>
      <c r="AR266" s="39">
        <v>0</v>
      </c>
      <c r="AS266" s="39">
        <v>0</v>
      </c>
      <c r="AT266" s="39">
        <v>0</v>
      </c>
      <c r="AU266" s="39">
        <v>0</v>
      </c>
      <c r="AV266" s="39">
        <v>0</v>
      </c>
      <c r="AW266" s="39">
        <v>0</v>
      </c>
      <c r="AX266" s="39">
        <v>0</v>
      </c>
      <c r="AY266" s="39">
        <v>0</v>
      </c>
      <c r="AZ266" s="39">
        <v>0</v>
      </c>
      <c r="BA266" s="39">
        <v>0</v>
      </c>
      <c r="BB266" s="39">
        <v>0</v>
      </c>
      <c r="BC266" s="39">
        <v>0</v>
      </c>
      <c r="BD266" s="39">
        <v>0</v>
      </c>
      <c r="BE266" s="39">
        <v>0</v>
      </c>
      <c r="BF266" s="39">
        <v>0</v>
      </c>
      <c r="BG266" s="39">
        <v>0</v>
      </c>
      <c r="BH266" s="39">
        <v>0.25</v>
      </c>
      <c r="BI266" s="39">
        <v>0</v>
      </c>
      <c r="BJ266" s="39">
        <v>0</v>
      </c>
      <c r="BK266" s="39">
        <v>0</v>
      </c>
    </row>
    <row r="267" spans="1:63" x14ac:dyDescent="0.2">
      <c r="A267" s="30">
        <f t="shared" si="42"/>
        <v>2034</v>
      </c>
      <c r="D267" s="30">
        <f t="shared" si="43"/>
        <v>1</v>
      </c>
      <c r="E267" s="30">
        <f t="shared" si="34"/>
        <v>13</v>
      </c>
      <c r="F267" s="30">
        <f t="shared" si="35"/>
        <v>7</v>
      </c>
      <c r="G267" s="30">
        <f t="shared" si="36"/>
        <v>2</v>
      </c>
      <c r="H267" s="30">
        <f t="shared" si="37"/>
        <v>0</v>
      </c>
      <c r="I267" s="30">
        <f t="shared" si="38"/>
        <v>0</v>
      </c>
      <c r="J267" s="30">
        <f t="shared" si="39"/>
        <v>0</v>
      </c>
      <c r="K267" s="30">
        <f t="shared" si="40"/>
        <v>0</v>
      </c>
      <c r="L267" s="30">
        <f t="shared" si="41"/>
        <v>12</v>
      </c>
      <c r="M267" s="38">
        <v>49279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39">
        <v>7.6999999999999999E-2</v>
      </c>
      <c r="V267" s="39">
        <v>0</v>
      </c>
      <c r="W267" s="39">
        <v>0</v>
      </c>
      <c r="X267" s="39">
        <v>0</v>
      </c>
      <c r="Y267" s="39">
        <v>0</v>
      </c>
      <c r="Z267" s="39">
        <v>0</v>
      </c>
      <c r="AA267" s="39">
        <v>0</v>
      </c>
      <c r="AB267" s="39">
        <v>4.843</v>
      </c>
      <c r="AC267" s="39">
        <v>0.50900000000000001</v>
      </c>
      <c r="AD267" s="39">
        <v>1.7010000000000001</v>
      </c>
      <c r="AE267" s="39">
        <v>0</v>
      </c>
      <c r="AF267" s="39">
        <v>0</v>
      </c>
      <c r="AG267" s="39">
        <v>0</v>
      </c>
      <c r="AH267" s="39">
        <v>0</v>
      </c>
      <c r="AI267" s="39">
        <v>0</v>
      </c>
      <c r="AJ267" s="39">
        <v>10.853999999999999</v>
      </c>
      <c r="AK267" s="39">
        <v>0</v>
      </c>
      <c r="AL267" s="39">
        <v>0.84499999999999997</v>
      </c>
      <c r="AM267" s="39">
        <v>0</v>
      </c>
      <c r="AN267" s="39">
        <v>0</v>
      </c>
      <c r="AO267" s="39">
        <v>0</v>
      </c>
      <c r="AP267" s="39">
        <v>4.0819999999999999</v>
      </c>
      <c r="AQ267" s="39">
        <v>0</v>
      </c>
      <c r="AR267" s="39">
        <v>31.823</v>
      </c>
      <c r="AS267" s="39">
        <v>0</v>
      </c>
      <c r="AT267" s="39">
        <v>0</v>
      </c>
      <c r="AU267" s="39">
        <v>1.093</v>
      </c>
      <c r="AV267" s="39">
        <v>0</v>
      </c>
      <c r="AW267" s="39">
        <v>0.88800000000000001</v>
      </c>
      <c r="AX267" s="39">
        <v>0</v>
      </c>
      <c r="AY267" s="39">
        <v>0</v>
      </c>
      <c r="AZ267" s="39">
        <v>0</v>
      </c>
      <c r="BA267" s="39">
        <v>0</v>
      </c>
      <c r="BB267" s="39">
        <v>0</v>
      </c>
      <c r="BC267" s="39">
        <v>0</v>
      </c>
      <c r="BD267" s="39">
        <v>0.58199999999999996</v>
      </c>
      <c r="BE267" s="39">
        <v>0</v>
      </c>
      <c r="BF267" s="39">
        <v>0.33800000000000002</v>
      </c>
      <c r="BG267" s="39">
        <v>3.0760000000000001</v>
      </c>
      <c r="BH267" s="39">
        <v>0</v>
      </c>
      <c r="BI267" s="39">
        <v>0</v>
      </c>
      <c r="BJ267" s="39">
        <v>0</v>
      </c>
      <c r="BK267" s="39">
        <v>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Tbl L.29-30 Summary</vt:lpstr>
      <vt:lpstr>C05a-3Q</vt:lpstr>
      <vt:lpstr>C05-1</vt:lpstr>
      <vt:lpstr>C05-3</vt:lpstr>
      <vt:lpstr>C05a-3</vt:lpstr>
      <vt:lpstr>C05b-1</vt:lpstr>
      <vt:lpstr>C05b-3</vt:lpstr>
      <vt:lpstr>C09-1</vt:lpstr>
      <vt:lpstr>C13-1</vt:lpstr>
      <vt:lpstr>'Tbl L.29-30 Summary'!_Ref414951557</vt:lpstr>
      <vt:lpstr>'Tbl L.29-30 Summary'!_Ref414951566</vt:lpstr>
      <vt:lpstr>'Tbl L.29-30 Summary'!Print_Area</vt:lpstr>
      <vt:lpstr>'Tbl L.29-30 Summary'!Print_Titles</vt:lpstr>
      <vt:lpstr>Table_7_27</vt:lpstr>
      <vt:lpstr>Table_7_28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2015-03-27T22:13:11Z</dcterms:created>
  <dcterms:modified xsi:type="dcterms:W3CDTF">2015-04-06T17:04:56Z</dcterms:modified>
</cp:coreProperties>
</file>