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35" windowWidth="18195" windowHeight="10800" tabRatio="670" activeTab="16"/>
  </bookViews>
  <sheets>
    <sheet name="SCR-M" sheetId="1" r:id="rId1"/>
    <sheet name="SCR-L" sheetId="2" r:id="rId2"/>
    <sheet name="Eary Ret-M" sheetId="3" r:id="rId3"/>
    <sheet name="Early Ret-L" sheetId="4" r:id="rId4"/>
    <sheet name="Gas Conv-M" sheetId="5" r:id="rId5"/>
    <sheet name="Gas Conv-L" sheetId="6" r:id="rId6"/>
    <sheet name="IT-1-M" sheetId="7" r:id="rId7"/>
    <sheet name="IT-1-L" sheetId="8" r:id="rId8"/>
    <sheet name="IT-2-M" sheetId="9" r:id="rId9"/>
    <sheet name="IT-2-L" sheetId="10" r:id="rId10"/>
    <sheet name="IT-3-M" sheetId="11" r:id="rId11"/>
    <sheet name="IT-3-L" sheetId="12" r:id="rId12"/>
    <sheet name="FT-1-M" sheetId="13" r:id="rId13"/>
    <sheet name="FT-1-L" sheetId="14" r:id="rId14"/>
    <sheet name="FT-2-M" sheetId="15" r:id="rId15"/>
    <sheet name="FT-2-L" sheetId="16" r:id="rId16"/>
    <sheet name="CHARTS" sheetId="17" r:id="rId17"/>
  </sheets>
  <definedNames>
    <definedName name="_xlnm.Print_Area" localSheetId="3">'Early Ret-L'!$B$24:$Y$82</definedName>
    <definedName name="_xlnm.Print_Area" localSheetId="2">'Eary Ret-M'!$B$24:$Y$82</definedName>
    <definedName name="_xlnm.Print_Area" localSheetId="13">'FT-1-L'!$B$24:$Y$84</definedName>
    <definedName name="_xlnm.Print_Area" localSheetId="12">'FT-1-M'!$B$24:$Y$84</definedName>
    <definedName name="_xlnm.Print_Area" localSheetId="15">'FT-2-L'!$B$24:$Y$82</definedName>
    <definedName name="_xlnm.Print_Area" localSheetId="14">'FT-2-M'!$B$24:$Y$83</definedName>
    <definedName name="_xlnm.Print_Area" localSheetId="5">'Gas Conv-L'!$B$24:$Y$81</definedName>
    <definedName name="_xlnm.Print_Area" localSheetId="4">'Gas Conv-M'!$B$24:$Y$85</definedName>
    <definedName name="_xlnm.Print_Area" localSheetId="7">'IT-1-L'!$B$24:$Y$84</definedName>
    <definedName name="_xlnm.Print_Area" localSheetId="6">'IT-1-M'!$B$24:$Y$81</definedName>
    <definedName name="_xlnm.Print_Area" localSheetId="9">'IT-2-L'!$B$24:$Y$83</definedName>
    <definedName name="_xlnm.Print_Area" localSheetId="8">'IT-2-M'!$B$24:$Y$83</definedName>
    <definedName name="_xlnm.Print_Area" localSheetId="11">'IT-3-L'!$B$24:$Y$85</definedName>
    <definedName name="_xlnm.Print_Area" localSheetId="10">'IT-3-M'!$B$24:$Y$83</definedName>
    <definedName name="_xlnm.Print_Area" localSheetId="1">'SCR-L'!$B$24:$Y$81</definedName>
    <definedName name="_xlnm.Print_Area" localSheetId="0">'SCR-M'!$B$24:$Y$85</definedName>
  </definedNames>
  <calcPr calcId="152511"/>
</workbook>
</file>

<file path=xl/calcChain.xml><?xml version="1.0" encoding="utf-8"?>
<calcChain xmlns="http://schemas.openxmlformats.org/spreadsheetml/2006/main">
  <c r="D254" i="17" l="1"/>
  <c r="E254" i="17" s="1"/>
  <c r="F254" i="17" s="1"/>
  <c r="G254" i="17" s="1"/>
  <c r="H254" i="17" s="1"/>
  <c r="I254" i="17" s="1"/>
  <c r="J254" i="17" s="1"/>
  <c r="K254" i="17" s="1"/>
  <c r="L254" i="17" s="1"/>
  <c r="M254" i="17" s="1"/>
  <c r="N254" i="17" s="1"/>
  <c r="O254" i="17" s="1"/>
  <c r="P254" i="17" s="1"/>
  <c r="Q254" i="17" s="1"/>
  <c r="R254" i="17" s="1"/>
  <c r="S254" i="17" s="1"/>
  <c r="T254" i="17" s="1"/>
  <c r="U254" i="17" s="1"/>
  <c r="V254" i="17" s="1"/>
  <c r="D244" i="17"/>
  <c r="E244" i="17" s="1"/>
  <c r="F244" i="17" s="1"/>
  <c r="G244" i="17" s="1"/>
  <c r="H244" i="17" s="1"/>
  <c r="I244" i="17" s="1"/>
  <c r="J244" i="17" s="1"/>
  <c r="K244" i="17" s="1"/>
  <c r="L244" i="17" s="1"/>
  <c r="M244" i="17" s="1"/>
  <c r="N244" i="17" s="1"/>
  <c r="O244" i="17" s="1"/>
  <c r="P244" i="17" s="1"/>
  <c r="Q244" i="17" s="1"/>
  <c r="R244" i="17" s="1"/>
  <c r="S244" i="17" s="1"/>
  <c r="T244" i="17" s="1"/>
  <c r="U244" i="17" s="1"/>
  <c r="V244" i="17" s="1"/>
  <c r="D214" i="17" l="1"/>
  <c r="E214" i="17" s="1"/>
  <c r="F214" i="17" s="1"/>
  <c r="G214" i="17" s="1"/>
  <c r="H214" i="17" s="1"/>
  <c r="I214" i="17" s="1"/>
  <c r="J214" i="17" s="1"/>
  <c r="K214" i="17" s="1"/>
  <c r="L214" i="17" s="1"/>
  <c r="M214" i="17" s="1"/>
  <c r="N214" i="17" s="1"/>
  <c r="O214" i="17" s="1"/>
  <c r="P214" i="17" s="1"/>
  <c r="Q214" i="17" s="1"/>
  <c r="R214" i="17" s="1"/>
  <c r="S214" i="17" s="1"/>
  <c r="T214" i="17" s="1"/>
  <c r="U214" i="17" s="1"/>
  <c r="V214" i="17" s="1"/>
  <c r="D204" i="17"/>
  <c r="E204" i="17" s="1"/>
  <c r="F204" i="17" s="1"/>
  <c r="G204" i="17" s="1"/>
  <c r="H204" i="17" s="1"/>
  <c r="I204" i="17" s="1"/>
  <c r="J204" i="17" s="1"/>
  <c r="K204" i="17" s="1"/>
  <c r="L204" i="17" s="1"/>
  <c r="M204" i="17" s="1"/>
  <c r="N204" i="17" s="1"/>
  <c r="O204" i="17" s="1"/>
  <c r="P204" i="17" s="1"/>
  <c r="Q204" i="17" s="1"/>
  <c r="R204" i="17" s="1"/>
  <c r="S204" i="17" s="1"/>
  <c r="T204" i="17" s="1"/>
  <c r="U204" i="17" s="1"/>
  <c r="V204" i="17" s="1"/>
  <c r="D174" i="17" l="1"/>
  <c r="E174" i="17" s="1"/>
  <c r="F174" i="17" s="1"/>
  <c r="G174" i="17" s="1"/>
  <c r="H174" i="17" s="1"/>
  <c r="I174" i="17" s="1"/>
  <c r="J174" i="17" s="1"/>
  <c r="K174" i="17" s="1"/>
  <c r="L174" i="17" s="1"/>
  <c r="M174" i="17" s="1"/>
  <c r="N174" i="17" s="1"/>
  <c r="O174" i="17" s="1"/>
  <c r="P174" i="17" s="1"/>
  <c r="Q174" i="17" s="1"/>
  <c r="R174" i="17" s="1"/>
  <c r="S174" i="17" s="1"/>
  <c r="T174" i="17" s="1"/>
  <c r="U174" i="17" s="1"/>
  <c r="V174" i="17" s="1"/>
  <c r="D164" i="17"/>
  <c r="E164" i="17" s="1"/>
  <c r="F164" i="17" s="1"/>
  <c r="G164" i="17" s="1"/>
  <c r="H164" i="17" s="1"/>
  <c r="I164" i="17" s="1"/>
  <c r="J164" i="17" s="1"/>
  <c r="K164" i="17" s="1"/>
  <c r="L164" i="17" s="1"/>
  <c r="M164" i="17" s="1"/>
  <c r="N164" i="17" s="1"/>
  <c r="O164" i="17" s="1"/>
  <c r="P164" i="17" s="1"/>
  <c r="Q164" i="17" s="1"/>
  <c r="R164" i="17" s="1"/>
  <c r="S164" i="17" s="1"/>
  <c r="T164" i="17" s="1"/>
  <c r="U164" i="17" s="1"/>
  <c r="V164" i="17" s="1"/>
  <c r="I132" i="17"/>
  <c r="D134" i="17"/>
  <c r="E134" i="17" s="1"/>
  <c r="F134" i="17" s="1"/>
  <c r="G134" i="17" s="1"/>
  <c r="H134" i="17" s="1"/>
  <c r="I134" i="17" s="1"/>
  <c r="J134" i="17" s="1"/>
  <c r="K134" i="17" s="1"/>
  <c r="L134" i="17" s="1"/>
  <c r="M134" i="17" s="1"/>
  <c r="N134" i="17" s="1"/>
  <c r="O134" i="17" s="1"/>
  <c r="P134" i="17" s="1"/>
  <c r="Q134" i="17" s="1"/>
  <c r="R134" i="17" s="1"/>
  <c r="S134" i="17" s="1"/>
  <c r="T134" i="17" s="1"/>
  <c r="U134" i="17" s="1"/>
  <c r="V134" i="17" s="1"/>
  <c r="D124" i="17"/>
  <c r="E124" i="17" s="1"/>
  <c r="F124" i="17" s="1"/>
  <c r="G124" i="17" s="1"/>
  <c r="H124" i="17" s="1"/>
  <c r="I124" i="17" s="1"/>
  <c r="J124" i="17" s="1"/>
  <c r="K124" i="17" s="1"/>
  <c r="L124" i="17" s="1"/>
  <c r="M124" i="17" s="1"/>
  <c r="N124" i="17" s="1"/>
  <c r="O124" i="17" s="1"/>
  <c r="P124" i="17" s="1"/>
  <c r="Q124" i="17" s="1"/>
  <c r="R124" i="17" s="1"/>
  <c r="S124" i="17" s="1"/>
  <c r="T124" i="17" s="1"/>
  <c r="U124" i="17" s="1"/>
  <c r="V124" i="17" s="1"/>
  <c r="D94" i="17"/>
  <c r="E94" i="17" s="1"/>
  <c r="F94" i="17" s="1"/>
  <c r="G94" i="17" s="1"/>
  <c r="H94" i="17" s="1"/>
  <c r="I94" i="17" s="1"/>
  <c r="J94" i="17" s="1"/>
  <c r="K94" i="17" s="1"/>
  <c r="L94" i="17" s="1"/>
  <c r="M94" i="17" s="1"/>
  <c r="N94" i="17" s="1"/>
  <c r="O94" i="17" s="1"/>
  <c r="P94" i="17" s="1"/>
  <c r="Q94" i="17" s="1"/>
  <c r="R94" i="17" s="1"/>
  <c r="S94" i="17" s="1"/>
  <c r="T94" i="17" s="1"/>
  <c r="U94" i="17" s="1"/>
  <c r="V94" i="17" s="1"/>
  <c r="D84" i="17"/>
  <c r="E84" i="17" s="1"/>
  <c r="F84" i="17" s="1"/>
  <c r="G84" i="17" s="1"/>
  <c r="H84" i="17" s="1"/>
  <c r="I84" i="17" s="1"/>
  <c r="J84" i="17" s="1"/>
  <c r="K84" i="17" s="1"/>
  <c r="L84" i="17" s="1"/>
  <c r="M84" i="17" s="1"/>
  <c r="N84" i="17" s="1"/>
  <c r="O84" i="17" s="1"/>
  <c r="P84" i="17" s="1"/>
  <c r="Q84" i="17" s="1"/>
  <c r="R84" i="17" s="1"/>
  <c r="S84" i="17" s="1"/>
  <c r="T84" i="17" s="1"/>
  <c r="U84" i="17" s="1"/>
  <c r="V84" i="17" s="1"/>
  <c r="D54" i="17"/>
  <c r="E54" i="17" s="1"/>
  <c r="F54" i="17" s="1"/>
  <c r="G54" i="17" s="1"/>
  <c r="H54" i="17" s="1"/>
  <c r="I54" i="17" s="1"/>
  <c r="J54" i="17" s="1"/>
  <c r="K54" i="17" s="1"/>
  <c r="L54" i="17" s="1"/>
  <c r="M54" i="17" s="1"/>
  <c r="N54" i="17" s="1"/>
  <c r="O54" i="17" s="1"/>
  <c r="P54" i="17" s="1"/>
  <c r="Q54" i="17" s="1"/>
  <c r="R54" i="17" s="1"/>
  <c r="S54" i="17" s="1"/>
  <c r="T54" i="17" s="1"/>
  <c r="U54" i="17" s="1"/>
  <c r="V54" i="17" s="1"/>
  <c r="D44" i="17"/>
  <c r="E44" i="17" s="1"/>
  <c r="F44" i="17" s="1"/>
  <c r="G44" i="17" s="1"/>
  <c r="H44" i="17" s="1"/>
  <c r="I44" i="17" s="1"/>
  <c r="J44" i="17" s="1"/>
  <c r="K44" i="17" s="1"/>
  <c r="L44" i="17" s="1"/>
  <c r="M44" i="17" s="1"/>
  <c r="N44" i="17" s="1"/>
  <c r="O44" i="17" s="1"/>
  <c r="P44" i="17" s="1"/>
  <c r="Q44" i="17" s="1"/>
  <c r="R44" i="17" s="1"/>
  <c r="S44" i="17" s="1"/>
  <c r="T44" i="17" s="1"/>
  <c r="U44" i="17" s="1"/>
  <c r="V44" i="17" s="1"/>
  <c r="D14" i="17"/>
  <c r="E14" i="17" s="1"/>
  <c r="F14" i="17" s="1"/>
  <c r="G14" i="17" s="1"/>
  <c r="H14" i="17" s="1"/>
  <c r="I14" i="17" s="1"/>
  <c r="J14" i="17" s="1"/>
  <c r="K14" i="17" s="1"/>
  <c r="L14" i="17" s="1"/>
  <c r="M14" i="17" s="1"/>
  <c r="N14" i="17" s="1"/>
  <c r="O14" i="17" s="1"/>
  <c r="P14" i="17" s="1"/>
  <c r="Q14" i="17" s="1"/>
  <c r="R14" i="17" s="1"/>
  <c r="S14" i="17" s="1"/>
  <c r="T14" i="17" s="1"/>
  <c r="U14" i="17" s="1"/>
  <c r="V14" i="17" s="1"/>
  <c r="G4" i="17"/>
  <c r="H4" i="17" s="1"/>
  <c r="I4" i="17" s="1"/>
  <c r="J4" i="17" s="1"/>
  <c r="K4" i="17" s="1"/>
  <c r="L4" i="17" s="1"/>
  <c r="M4" i="17" s="1"/>
  <c r="N4" i="17" s="1"/>
  <c r="O4" i="17" s="1"/>
  <c r="P4" i="17" s="1"/>
  <c r="Q4" i="17" s="1"/>
  <c r="R4" i="17" s="1"/>
  <c r="S4" i="17" s="1"/>
  <c r="T4" i="17" s="1"/>
  <c r="U4" i="17" s="1"/>
  <c r="V4" i="17" s="1"/>
  <c r="E4" i="17"/>
  <c r="F4" i="17" s="1"/>
  <c r="D4" i="17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V20" i="15"/>
  <c r="N20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T20" i="14"/>
  <c r="D20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P20" i="13"/>
  <c r="O212" i="17" s="1"/>
  <c r="I20" i="13"/>
  <c r="D18" i="13"/>
  <c r="D17" i="13"/>
  <c r="D14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V20" i="12"/>
  <c r="N20" i="12"/>
  <c r="D18" i="12"/>
  <c r="D14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T20" i="11"/>
  <c r="S20" i="11"/>
  <c r="R20" i="11"/>
  <c r="Q172" i="17" s="1"/>
  <c r="J20" i="11"/>
  <c r="I172" i="17" s="1"/>
  <c r="D20" i="11"/>
  <c r="C172" i="17" s="1"/>
  <c r="D16" i="11"/>
  <c r="D15" i="11"/>
  <c r="D14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O20" i="9"/>
  <c r="N132" i="17" s="1"/>
  <c r="N20" i="9"/>
  <c r="D19" i="9"/>
  <c r="D16" i="9"/>
  <c r="D14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T20" i="7"/>
  <c r="R20" i="7"/>
  <c r="Q92" i="17" s="1"/>
  <c r="Q20" i="7"/>
  <c r="L20" i="7"/>
  <c r="I20" i="7"/>
  <c r="H92" i="17" s="1"/>
  <c r="D20" i="7"/>
  <c r="C92" i="17" s="1"/>
  <c r="D19" i="7"/>
  <c r="E19" i="7" s="1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V20" i="5"/>
  <c r="U20" i="5"/>
  <c r="S20" i="5"/>
  <c r="P20" i="5"/>
  <c r="O52" i="17" s="1"/>
  <c r="N20" i="5"/>
  <c r="H20" i="5"/>
  <c r="F20" i="5"/>
  <c r="E20" i="5"/>
  <c r="D13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D19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R20" i="3"/>
  <c r="Q12" i="17" s="1"/>
  <c r="Q20" i="3"/>
  <c r="P20" i="3"/>
  <c r="O12" i="17" s="1"/>
  <c r="O20" i="3"/>
  <c r="N12" i="17" s="1"/>
  <c r="J20" i="3"/>
  <c r="I12" i="17" s="1"/>
  <c r="D18" i="3"/>
  <c r="D17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R20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T20" i="1"/>
  <c r="S20" i="1"/>
  <c r="I20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W10" i="16"/>
  <c r="W20" i="16" s="1"/>
  <c r="V10" i="16"/>
  <c r="V20" i="16" s="1"/>
  <c r="U10" i="16"/>
  <c r="U20" i="16" s="1"/>
  <c r="T10" i="16"/>
  <c r="T20" i="16" s="1"/>
  <c r="S10" i="16"/>
  <c r="S20" i="16" s="1"/>
  <c r="R10" i="16"/>
  <c r="R20" i="16" s="1"/>
  <c r="Q10" i="16"/>
  <c r="Q20" i="16" s="1"/>
  <c r="P10" i="16"/>
  <c r="P20" i="16" s="1"/>
  <c r="O10" i="16"/>
  <c r="O20" i="16" s="1"/>
  <c r="N10" i="16"/>
  <c r="N20" i="16" s="1"/>
  <c r="M10" i="16"/>
  <c r="M20" i="16" s="1"/>
  <c r="L10" i="16"/>
  <c r="L20" i="16" s="1"/>
  <c r="K10" i="16"/>
  <c r="K20" i="16" s="1"/>
  <c r="J10" i="16"/>
  <c r="J20" i="16" s="1"/>
  <c r="I10" i="16"/>
  <c r="I20" i="16" s="1"/>
  <c r="H10" i="16"/>
  <c r="H20" i="16" s="1"/>
  <c r="G10" i="16"/>
  <c r="G20" i="16" s="1"/>
  <c r="F10" i="16"/>
  <c r="F20" i="16" s="1"/>
  <c r="E10" i="16"/>
  <c r="E20" i="16" s="1"/>
  <c r="D10" i="16"/>
  <c r="D20" i="16" s="1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D19" i="16" s="1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D18" i="16" s="1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D17" i="16" s="1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D16" i="16" s="1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D15" i="16" s="1"/>
  <c r="W4" i="16"/>
  <c r="V4" i="16"/>
  <c r="U4" i="16"/>
  <c r="T4" i="16"/>
  <c r="S4" i="16"/>
  <c r="R4" i="16"/>
  <c r="Q4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D14" i="16" s="1"/>
  <c r="W3" i="16"/>
  <c r="V3" i="16"/>
  <c r="U3" i="16"/>
  <c r="T3" i="16"/>
  <c r="S3" i="16"/>
  <c r="R3" i="16"/>
  <c r="Q3" i="16"/>
  <c r="P3" i="16"/>
  <c r="O3" i="16"/>
  <c r="N3" i="16"/>
  <c r="M3" i="16"/>
  <c r="L3" i="16"/>
  <c r="K3" i="16"/>
  <c r="J3" i="16"/>
  <c r="I3" i="16"/>
  <c r="H3" i="16"/>
  <c r="G3" i="16"/>
  <c r="F3" i="16"/>
  <c r="E3" i="16"/>
  <c r="D3" i="16"/>
  <c r="D13" i="16" s="1"/>
  <c r="W2" i="16"/>
  <c r="V2" i="16"/>
  <c r="U2" i="16"/>
  <c r="T2" i="16"/>
  <c r="S2" i="16"/>
  <c r="R2" i="16"/>
  <c r="Q2" i="16"/>
  <c r="P2" i="16"/>
  <c r="O2" i="16"/>
  <c r="N2" i="16"/>
  <c r="M2" i="16"/>
  <c r="L2" i="16"/>
  <c r="K2" i="16"/>
  <c r="J2" i="16"/>
  <c r="I2" i="16"/>
  <c r="H2" i="16"/>
  <c r="G2" i="16"/>
  <c r="F2" i="16"/>
  <c r="E2" i="16"/>
  <c r="D2" i="16"/>
  <c r="W10" i="15"/>
  <c r="W20" i="15" s="1"/>
  <c r="V10" i="15"/>
  <c r="U10" i="15"/>
  <c r="U20" i="15" s="1"/>
  <c r="T10" i="15"/>
  <c r="T20" i="15" s="1"/>
  <c r="S10" i="15"/>
  <c r="S20" i="15" s="1"/>
  <c r="R10" i="15"/>
  <c r="R20" i="15" s="1"/>
  <c r="Q10" i="15"/>
  <c r="Q20" i="15" s="1"/>
  <c r="P10" i="15"/>
  <c r="P20" i="15" s="1"/>
  <c r="O10" i="15"/>
  <c r="O20" i="15" s="1"/>
  <c r="N10" i="15"/>
  <c r="M10" i="15"/>
  <c r="M20" i="15" s="1"/>
  <c r="L10" i="15"/>
  <c r="L20" i="15" s="1"/>
  <c r="K10" i="15"/>
  <c r="K20" i="15" s="1"/>
  <c r="J10" i="15"/>
  <c r="J20" i="15" s="1"/>
  <c r="I10" i="15"/>
  <c r="I20" i="15" s="1"/>
  <c r="H10" i="15"/>
  <c r="H20" i="15" s="1"/>
  <c r="G10" i="15"/>
  <c r="G20" i="15" s="1"/>
  <c r="F10" i="15"/>
  <c r="F20" i="15" s="1"/>
  <c r="E10" i="15"/>
  <c r="E20" i="15" s="1"/>
  <c r="D10" i="15"/>
  <c r="D20" i="15" s="1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D19" i="15" s="1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D18" i="15" s="1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D17" i="15" s="1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D16" i="15" s="1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D15" i="15" s="1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D14" i="15" s="1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D13" i="15" s="1"/>
  <c r="W2" i="15"/>
  <c r="V2" i="15"/>
  <c r="U2" i="15"/>
  <c r="T2" i="15"/>
  <c r="S2" i="15"/>
  <c r="R2" i="15"/>
  <c r="Q2" i="15"/>
  <c r="P2" i="15"/>
  <c r="O2" i="15"/>
  <c r="N2" i="15"/>
  <c r="M2" i="15"/>
  <c r="L2" i="15"/>
  <c r="K2" i="15"/>
  <c r="J2" i="15"/>
  <c r="I2" i="15"/>
  <c r="H2" i="15"/>
  <c r="G2" i="15"/>
  <c r="F2" i="15"/>
  <c r="E2" i="15"/>
  <c r="D2" i="15"/>
  <c r="W10" i="14"/>
  <c r="W20" i="14" s="1"/>
  <c r="V10" i="14"/>
  <c r="V20" i="14" s="1"/>
  <c r="U10" i="14"/>
  <c r="U20" i="14" s="1"/>
  <c r="T10" i="14"/>
  <c r="S10" i="14"/>
  <c r="S20" i="14" s="1"/>
  <c r="R10" i="14"/>
  <c r="R20" i="14" s="1"/>
  <c r="Q10" i="14"/>
  <c r="Q20" i="14" s="1"/>
  <c r="P10" i="14"/>
  <c r="P20" i="14" s="1"/>
  <c r="O10" i="14"/>
  <c r="O20" i="14" s="1"/>
  <c r="N10" i="14"/>
  <c r="N20" i="14" s="1"/>
  <c r="M10" i="14"/>
  <c r="M20" i="14" s="1"/>
  <c r="L10" i="14"/>
  <c r="L20" i="14" s="1"/>
  <c r="K10" i="14"/>
  <c r="K20" i="14" s="1"/>
  <c r="J10" i="14"/>
  <c r="J20" i="14" s="1"/>
  <c r="I10" i="14"/>
  <c r="I20" i="14" s="1"/>
  <c r="H10" i="14"/>
  <c r="H20" i="14" s="1"/>
  <c r="G10" i="14"/>
  <c r="G20" i="14" s="1"/>
  <c r="F10" i="14"/>
  <c r="F20" i="14" s="1"/>
  <c r="E10" i="14"/>
  <c r="E20" i="14" s="1"/>
  <c r="D10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D19" i="14" s="1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D18" i="14" s="1"/>
  <c r="E18" i="14" s="1"/>
  <c r="F18" i="14" s="1"/>
  <c r="G18" i="14" s="1"/>
  <c r="H18" i="14" s="1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D17" i="14" s="1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D16" i="14" s="1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D15" i="14" s="1"/>
  <c r="W4" i="14"/>
  <c r="V4" i="14"/>
  <c r="U4" i="14"/>
  <c r="T4" i="14"/>
  <c r="S4" i="14"/>
  <c r="R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D14" i="14" s="1"/>
  <c r="E14" i="14" s="1"/>
  <c r="F14" i="14" s="1"/>
  <c r="G14" i="14" s="1"/>
  <c r="H14" i="14" s="1"/>
  <c r="W3" i="14"/>
  <c r="V3" i="14"/>
  <c r="U3" i="14"/>
  <c r="T3" i="14"/>
  <c r="S3" i="14"/>
  <c r="R3" i="14"/>
  <c r="Q3" i="14"/>
  <c r="P3" i="14"/>
  <c r="O3" i="14"/>
  <c r="N3" i="14"/>
  <c r="M3" i="14"/>
  <c r="L3" i="14"/>
  <c r="K3" i="14"/>
  <c r="J3" i="14"/>
  <c r="I3" i="14"/>
  <c r="H3" i="14"/>
  <c r="G3" i="14"/>
  <c r="F3" i="14"/>
  <c r="E3" i="14"/>
  <c r="D3" i="14"/>
  <c r="D13" i="14" s="1"/>
  <c r="W2" i="14"/>
  <c r="V2" i="14"/>
  <c r="U2" i="14"/>
  <c r="T2" i="14"/>
  <c r="S2" i="14"/>
  <c r="R2" i="14"/>
  <c r="Q2" i="14"/>
  <c r="P2" i="14"/>
  <c r="O2" i="14"/>
  <c r="N2" i="14"/>
  <c r="M2" i="14"/>
  <c r="L2" i="14"/>
  <c r="K2" i="14"/>
  <c r="J2" i="14"/>
  <c r="I2" i="14"/>
  <c r="H2" i="14"/>
  <c r="G2" i="14"/>
  <c r="F2" i="14"/>
  <c r="E2" i="14"/>
  <c r="D2" i="14"/>
  <c r="W10" i="13"/>
  <c r="W20" i="13" s="1"/>
  <c r="V10" i="13"/>
  <c r="V20" i="13" s="1"/>
  <c r="U10" i="13"/>
  <c r="U20" i="13" s="1"/>
  <c r="T10" i="13"/>
  <c r="T20" i="13" s="1"/>
  <c r="S10" i="13"/>
  <c r="S20" i="13" s="1"/>
  <c r="R212" i="17" s="1"/>
  <c r="R10" i="13"/>
  <c r="R20" i="13" s="1"/>
  <c r="Q10" i="13"/>
  <c r="Q20" i="13" s="1"/>
  <c r="P10" i="13"/>
  <c r="O10" i="13"/>
  <c r="O20" i="13" s="1"/>
  <c r="N10" i="13"/>
  <c r="N20" i="13" s="1"/>
  <c r="M10" i="13"/>
  <c r="M20" i="13" s="1"/>
  <c r="L10" i="13"/>
  <c r="L20" i="13" s="1"/>
  <c r="K10" i="13"/>
  <c r="K20" i="13" s="1"/>
  <c r="J10" i="13"/>
  <c r="J20" i="13" s="1"/>
  <c r="I10" i="13"/>
  <c r="H10" i="13"/>
  <c r="H20" i="13" s="1"/>
  <c r="G10" i="13"/>
  <c r="G20" i="13" s="1"/>
  <c r="F10" i="13"/>
  <c r="F20" i="13" s="1"/>
  <c r="E10" i="13"/>
  <c r="E20" i="13" s="1"/>
  <c r="D10" i="13"/>
  <c r="D20" i="13" s="1"/>
  <c r="C212" i="17" s="1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D19" i="13" s="1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D16" i="13" s="1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D15" i="13" s="1"/>
  <c r="W4" i="13"/>
  <c r="V4" i="13"/>
  <c r="U4" i="13"/>
  <c r="T4" i="13"/>
  <c r="S4" i="13"/>
  <c r="R4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  <c r="D13" i="13" s="1"/>
  <c r="W2" i="13"/>
  <c r="V2" i="13"/>
  <c r="U2" i="13"/>
  <c r="T2" i="13"/>
  <c r="S2" i="13"/>
  <c r="R2" i="13"/>
  <c r="Q2" i="13"/>
  <c r="P2" i="13"/>
  <c r="O2" i="13"/>
  <c r="N2" i="13"/>
  <c r="M2" i="13"/>
  <c r="L2" i="13"/>
  <c r="K2" i="13"/>
  <c r="J2" i="13"/>
  <c r="I2" i="13"/>
  <c r="H2" i="13"/>
  <c r="G2" i="13"/>
  <c r="F2" i="13"/>
  <c r="E2" i="13"/>
  <c r="D2" i="13"/>
  <c r="W10" i="12"/>
  <c r="W20" i="12" s="1"/>
  <c r="V10" i="12"/>
  <c r="U10" i="12"/>
  <c r="U20" i="12" s="1"/>
  <c r="T10" i="12"/>
  <c r="T20" i="12" s="1"/>
  <c r="S10" i="12"/>
  <c r="S20" i="12" s="1"/>
  <c r="R10" i="12"/>
  <c r="R20" i="12" s="1"/>
  <c r="Q10" i="12"/>
  <c r="Q20" i="12" s="1"/>
  <c r="P10" i="12"/>
  <c r="P20" i="12" s="1"/>
  <c r="O10" i="12"/>
  <c r="O20" i="12" s="1"/>
  <c r="N10" i="12"/>
  <c r="M10" i="12"/>
  <c r="M20" i="12" s="1"/>
  <c r="L10" i="12"/>
  <c r="L20" i="12" s="1"/>
  <c r="K10" i="12"/>
  <c r="K20" i="12" s="1"/>
  <c r="J10" i="12"/>
  <c r="J20" i="12" s="1"/>
  <c r="I10" i="12"/>
  <c r="I20" i="12" s="1"/>
  <c r="H10" i="12"/>
  <c r="H20" i="12" s="1"/>
  <c r="G10" i="12"/>
  <c r="G20" i="12" s="1"/>
  <c r="F10" i="12"/>
  <c r="F20" i="12" s="1"/>
  <c r="E10" i="12"/>
  <c r="E20" i="12" s="1"/>
  <c r="D10" i="12"/>
  <c r="D20" i="12" s="1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D19" i="12" s="1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D17" i="12" s="1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D16" i="12" s="1"/>
  <c r="E16" i="12" s="1"/>
  <c r="F16" i="12" s="1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D15" i="12" s="1"/>
  <c r="W4" i="12"/>
  <c r="V4" i="12"/>
  <c r="U4" i="12"/>
  <c r="T4" i="12"/>
  <c r="S4" i="12"/>
  <c r="R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E3" i="12"/>
  <c r="D3" i="12"/>
  <c r="D13" i="12" s="1"/>
  <c r="W2" i="12"/>
  <c r="V2" i="12"/>
  <c r="U2" i="12"/>
  <c r="T2" i="12"/>
  <c r="S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W10" i="11"/>
  <c r="W20" i="11" s="1"/>
  <c r="V10" i="11"/>
  <c r="V20" i="11" s="1"/>
  <c r="U10" i="11"/>
  <c r="U20" i="11" s="1"/>
  <c r="T10" i="11"/>
  <c r="S10" i="11"/>
  <c r="R10" i="11"/>
  <c r="Q10" i="11"/>
  <c r="Q20" i="11" s="1"/>
  <c r="P10" i="11"/>
  <c r="P20" i="11" s="1"/>
  <c r="O172" i="17" s="1"/>
  <c r="O10" i="11"/>
  <c r="O20" i="11" s="1"/>
  <c r="N10" i="11"/>
  <c r="N20" i="11" s="1"/>
  <c r="M10" i="11"/>
  <c r="M20" i="11" s="1"/>
  <c r="L10" i="11"/>
  <c r="L20" i="11" s="1"/>
  <c r="K10" i="11"/>
  <c r="K20" i="11" s="1"/>
  <c r="J10" i="11"/>
  <c r="I10" i="11"/>
  <c r="I20" i="11" s="1"/>
  <c r="H10" i="11"/>
  <c r="H20" i="11" s="1"/>
  <c r="G172" i="17" s="1"/>
  <c r="G10" i="11"/>
  <c r="G20" i="11" s="1"/>
  <c r="F10" i="11"/>
  <c r="F20" i="11" s="1"/>
  <c r="E10" i="11"/>
  <c r="E20" i="11" s="1"/>
  <c r="D10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D19" i="11" s="1"/>
  <c r="E19" i="11" s="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D18" i="11" s="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D17" i="11" s="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W4" i="11"/>
  <c r="V4" i="11"/>
  <c r="U4" i="11"/>
  <c r="T4" i="11"/>
  <c r="S4" i="11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W3" i="11"/>
  <c r="V3" i="11"/>
  <c r="U3" i="11"/>
  <c r="T3" i="11"/>
  <c r="S3" i="11"/>
  <c r="R3" i="11"/>
  <c r="Q3" i="11"/>
  <c r="P3" i="11"/>
  <c r="O3" i="11"/>
  <c r="N3" i="11"/>
  <c r="M3" i="11"/>
  <c r="L3" i="11"/>
  <c r="K3" i="11"/>
  <c r="J3" i="11"/>
  <c r="I3" i="11"/>
  <c r="H3" i="11"/>
  <c r="G3" i="11"/>
  <c r="F3" i="11"/>
  <c r="E3" i="11"/>
  <c r="D3" i="11"/>
  <c r="D13" i="11" s="1"/>
  <c r="E13" i="11" s="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G2" i="11"/>
  <c r="F2" i="11"/>
  <c r="E2" i="11"/>
  <c r="D2" i="11"/>
  <c r="W10" i="10"/>
  <c r="W20" i="10" s="1"/>
  <c r="V10" i="10"/>
  <c r="V20" i="10" s="1"/>
  <c r="U10" i="10"/>
  <c r="U20" i="10" s="1"/>
  <c r="T10" i="10"/>
  <c r="T20" i="10" s="1"/>
  <c r="S10" i="10"/>
  <c r="S20" i="10" s="1"/>
  <c r="R10" i="10"/>
  <c r="R20" i="10" s="1"/>
  <c r="Q10" i="10"/>
  <c r="Q20" i="10" s="1"/>
  <c r="P10" i="10"/>
  <c r="P20" i="10" s="1"/>
  <c r="O10" i="10"/>
  <c r="O20" i="10" s="1"/>
  <c r="N10" i="10"/>
  <c r="N20" i="10" s="1"/>
  <c r="M10" i="10"/>
  <c r="M20" i="10" s="1"/>
  <c r="L10" i="10"/>
  <c r="L20" i="10" s="1"/>
  <c r="K10" i="10"/>
  <c r="K20" i="10" s="1"/>
  <c r="J10" i="10"/>
  <c r="J20" i="10" s="1"/>
  <c r="I10" i="10"/>
  <c r="I20" i="10" s="1"/>
  <c r="H10" i="10"/>
  <c r="H20" i="10" s="1"/>
  <c r="G10" i="10"/>
  <c r="G20" i="10" s="1"/>
  <c r="F10" i="10"/>
  <c r="F20" i="10" s="1"/>
  <c r="E10" i="10"/>
  <c r="E20" i="10" s="1"/>
  <c r="D10" i="10"/>
  <c r="D20" i="10" s="1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D19" i="10" s="1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D18" i="10" s="1"/>
  <c r="E18" i="10" s="1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D17" i="10" s="1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D16" i="10" s="1"/>
  <c r="E16" i="10" s="1"/>
  <c r="F16" i="10" s="1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D15" i="10" s="1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D14" i="10" s="1"/>
  <c r="E14" i="10" s="1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G3" i="10"/>
  <c r="F3" i="10"/>
  <c r="E3" i="10"/>
  <c r="D3" i="10"/>
  <c r="D13" i="10" s="1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G2" i="10"/>
  <c r="F2" i="10"/>
  <c r="E2" i="10"/>
  <c r="D2" i="10"/>
  <c r="W10" i="9"/>
  <c r="W20" i="9" s="1"/>
  <c r="V132" i="17" s="1"/>
  <c r="V10" i="9"/>
  <c r="V20" i="9" s="1"/>
  <c r="U10" i="9"/>
  <c r="U20" i="9" s="1"/>
  <c r="T10" i="9"/>
  <c r="T20" i="9" s="1"/>
  <c r="S10" i="9"/>
  <c r="S20" i="9" s="1"/>
  <c r="R132" i="17" s="1"/>
  <c r="R10" i="9"/>
  <c r="R20" i="9" s="1"/>
  <c r="Q10" i="9"/>
  <c r="Q20" i="9" s="1"/>
  <c r="P10" i="9"/>
  <c r="P20" i="9" s="1"/>
  <c r="O132" i="17" s="1"/>
  <c r="O10" i="9"/>
  <c r="N10" i="9"/>
  <c r="M10" i="9"/>
  <c r="M20" i="9" s="1"/>
  <c r="L10" i="9"/>
  <c r="L20" i="9" s="1"/>
  <c r="K10" i="9"/>
  <c r="K20" i="9" s="1"/>
  <c r="J10" i="9"/>
  <c r="J20" i="9" s="1"/>
  <c r="I10" i="9"/>
  <c r="I20" i="9" s="1"/>
  <c r="H10" i="9"/>
  <c r="H20" i="9" s="1"/>
  <c r="G132" i="17" s="1"/>
  <c r="G10" i="9"/>
  <c r="G20" i="9" s="1"/>
  <c r="F132" i="17" s="1"/>
  <c r="F10" i="9"/>
  <c r="F20" i="9" s="1"/>
  <c r="E10" i="9"/>
  <c r="E20" i="9" s="1"/>
  <c r="D10" i="9"/>
  <c r="D20" i="9" s="1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D18" i="9" s="1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D17" i="9" s="1"/>
  <c r="E17" i="9" s="1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D15" i="9" s="1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D13" i="9" s="1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/>
  <c r="W10" i="8"/>
  <c r="W20" i="8" s="1"/>
  <c r="V10" i="8"/>
  <c r="V20" i="8" s="1"/>
  <c r="U10" i="8"/>
  <c r="U20" i="8" s="1"/>
  <c r="T10" i="8"/>
  <c r="T20" i="8" s="1"/>
  <c r="S10" i="8"/>
  <c r="S20" i="8" s="1"/>
  <c r="R10" i="8"/>
  <c r="R20" i="8" s="1"/>
  <c r="Q10" i="8"/>
  <c r="Q20" i="8" s="1"/>
  <c r="P10" i="8"/>
  <c r="P20" i="8" s="1"/>
  <c r="O10" i="8"/>
  <c r="O20" i="8" s="1"/>
  <c r="N10" i="8"/>
  <c r="N20" i="8" s="1"/>
  <c r="M10" i="8"/>
  <c r="M20" i="8" s="1"/>
  <c r="L10" i="8"/>
  <c r="L20" i="8" s="1"/>
  <c r="K10" i="8"/>
  <c r="K20" i="8" s="1"/>
  <c r="J10" i="8"/>
  <c r="J20" i="8" s="1"/>
  <c r="I10" i="8"/>
  <c r="I20" i="8" s="1"/>
  <c r="H10" i="8"/>
  <c r="H20" i="8" s="1"/>
  <c r="G10" i="8"/>
  <c r="G20" i="8" s="1"/>
  <c r="F10" i="8"/>
  <c r="F20" i="8" s="1"/>
  <c r="E10" i="8"/>
  <c r="E20" i="8" s="1"/>
  <c r="D10" i="8"/>
  <c r="D20" i="8" s="1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D19" i="8" s="1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D18" i="8" s="1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D17" i="8" s="1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D16" i="8" s="1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D15" i="8" s="1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D14" i="8" s="1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D13" i="8" s="1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W10" i="7"/>
  <c r="W20" i="7" s="1"/>
  <c r="V92" i="17" s="1"/>
  <c r="V10" i="7"/>
  <c r="V20" i="7" s="1"/>
  <c r="U10" i="7"/>
  <c r="U20" i="7" s="1"/>
  <c r="T10" i="7"/>
  <c r="S10" i="7"/>
  <c r="S20" i="7" s="1"/>
  <c r="R92" i="17" s="1"/>
  <c r="R10" i="7"/>
  <c r="Q10" i="7"/>
  <c r="P10" i="7"/>
  <c r="P20" i="7" s="1"/>
  <c r="O92" i="17" s="1"/>
  <c r="O10" i="7"/>
  <c r="O20" i="7" s="1"/>
  <c r="N92" i="17" s="1"/>
  <c r="N10" i="7"/>
  <c r="N20" i="7" s="1"/>
  <c r="M10" i="7"/>
  <c r="M20" i="7" s="1"/>
  <c r="L10" i="7"/>
  <c r="K10" i="7"/>
  <c r="K20" i="7" s="1"/>
  <c r="J10" i="7"/>
  <c r="J20" i="7" s="1"/>
  <c r="I92" i="17" s="1"/>
  <c r="I10" i="7"/>
  <c r="H10" i="7"/>
  <c r="H20" i="7" s="1"/>
  <c r="G10" i="7"/>
  <c r="G20" i="7" s="1"/>
  <c r="F92" i="17" s="1"/>
  <c r="F10" i="7"/>
  <c r="F20" i="7" s="1"/>
  <c r="E10" i="7"/>
  <c r="E20" i="7" s="1"/>
  <c r="D10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D18" i="7" s="1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D17" i="7" s="1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D16" i="7" s="1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D15" i="7" s="1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D14" i="7" s="1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D13" i="7" s="1"/>
  <c r="E13" i="7" s="1"/>
  <c r="F13" i="7" s="1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D2" i="7"/>
  <c r="W10" i="6"/>
  <c r="W20" i="6" s="1"/>
  <c r="V10" i="6"/>
  <c r="V20" i="6" s="1"/>
  <c r="U10" i="6"/>
  <c r="U20" i="6" s="1"/>
  <c r="T10" i="6"/>
  <c r="T20" i="6" s="1"/>
  <c r="S10" i="6"/>
  <c r="S20" i="6" s="1"/>
  <c r="R10" i="6"/>
  <c r="R20" i="6" s="1"/>
  <c r="Q10" i="6"/>
  <c r="Q20" i="6" s="1"/>
  <c r="P10" i="6"/>
  <c r="P20" i="6" s="1"/>
  <c r="O10" i="6"/>
  <c r="O20" i="6" s="1"/>
  <c r="N10" i="6"/>
  <c r="N20" i="6" s="1"/>
  <c r="M10" i="6"/>
  <c r="M20" i="6" s="1"/>
  <c r="L10" i="6"/>
  <c r="L20" i="6" s="1"/>
  <c r="K10" i="6"/>
  <c r="K20" i="6" s="1"/>
  <c r="J10" i="6"/>
  <c r="J20" i="6" s="1"/>
  <c r="I10" i="6"/>
  <c r="I20" i="6" s="1"/>
  <c r="H10" i="6"/>
  <c r="H20" i="6" s="1"/>
  <c r="G10" i="6"/>
  <c r="G20" i="6" s="1"/>
  <c r="F10" i="6"/>
  <c r="F20" i="6" s="1"/>
  <c r="E10" i="6"/>
  <c r="E20" i="6" s="1"/>
  <c r="D10" i="6"/>
  <c r="D20" i="6" s="1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D19" i="6" s="1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D18" i="6" s="1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D17" i="6" s="1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D16" i="6" s="1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D15" i="6" s="1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D14" i="6" s="1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D13" i="6" s="1"/>
  <c r="W10" i="5"/>
  <c r="W20" i="5" s="1"/>
  <c r="V52" i="17" s="1"/>
  <c r="V10" i="5"/>
  <c r="U10" i="5"/>
  <c r="T10" i="5"/>
  <c r="T20" i="5" s="1"/>
  <c r="S10" i="5"/>
  <c r="R10" i="5"/>
  <c r="R20" i="5" s="1"/>
  <c r="Q52" i="17" s="1"/>
  <c r="Q10" i="5"/>
  <c r="Q20" i="5" s="1"/>
  <c r="P10" i="5"/>
  <c r="O10" i="5"/>
  <c r="O20" i="5" s="1"/>
  <c r="N52" i="17" s="1"/>
  <c r="N10" i="5"/>
  <c r="M10" i="5"/>
  <c r="M20" i="5" s="1"/>
  <c r="L52" i="17" s="1"/>
  <c r="L10" i="5"/>
  <c r="L20" i="5" s="1"/>
  <c r="K10" i="5"/>
  <c r="K20" i="5" s="1"/>
  <c r="J10" i="5"/>
  <c r="J20" i="5" s="1"/>
  <c r="I52" i="17" s="1"/>
  <c r="I10" i="5"/>
  <c r="I20" i="5" s="1"/>
  <c r="H52" i="17" s="1"/>
  <c r="H10" i="5"/>
  <c r="G10" i="5"/>
  <c r="G20" i="5" s="1"/>
  <c r="F52" i="17" s="1"/>
  <c r="F10" i="5"/>
  <c r="E10" i="5"/>
  <c r="D10" i="5"/>
  <c r="D20" i="5" s="1"/>
  <c r="C52" i="17" s="1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D19" i="5" s="1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D18" i="5" s="1"/>
  <c r="E18" i="5" s="1"/>
  <c r="F18" i="5" s="1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D17" i="5" s="1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D16" i="5" s="1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D15" i="5" s="1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D14" i="5" s="1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W10" i="4"/>
  <c r="W20" i="4" s="1"/>
  <c r="V22" i="17" s="1"/>
  <c r="V10" i="4"/>
  <c r="V20" i="4" s="1"/>
  <c r="U10" i="4"/>
  <c r="U20" i="4" s="1"/>
  <c r="T10" i="4"/>
  <c r="T20" i="4" s="1"/>
  <c r="S10" i="4"/>
  <c r="S20" i="4" s="1"/>
  <c r="R10" i="4"/>
  <c r="R20" i="4" s="1"/>
  <c r="Q10" i="4"/>
  <c r="Q20" i="4" s="1"/>
  <c r="P10" i="4"/>
  <c r="P20" i="4" s="1"/>
  <c r="O10" i="4"/>
  <c r="O20" i="4" s="1"/>
  <c r="N10" i="4"/>
  <c r="N20" i="4" s="1"/>
  <c r="M10" i="4"/>
  <c r="M20" i="4" s="1"/>
  <c r="L10" i="4"/>
  <c r="L20" i="4" s="1"/>
  <c r="K10" i="4"/>
  <c r="K20" i="4" s="1"/>
  <c r="J10" i="4"/>
  <c r="J20" i="4" s="1"/>
  <c r="I10" i="4"/>
  <c r="I20" i="4" s="1"/>
  <c r="H10" i="4"/>
  <c r="H20" i="4" s="1"/>
  <c r="G10" i="4"/>
  <c r="G20" i="4" s="1"/>
  <c r="F10" i="4"/>
  <c r="F20" i="4" s="1"/>
  <c r="E10" i="4"/>
  <c r="E20" i="4" s="1"/>
  <c r="D10" i="4"/>
  <c r="D20" i="4" s="1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D18" i="4" s="1"/>
  <c r="E18" i="4" s="1"/>
  <c r="F18" i="4" s="1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D17" i="4" s="1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D16" i="4" s="1"/>
  <c r="E16" i="4" s="1"/>
  <c r="F16" i="4" s="1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D15" i="4" s="1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D14" i="4" s="1"/>
  <c r="E14" i="4" s="1"/>
  <c r="F14" i="4" s="1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D13" i="4" s="1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W10" i="3"/>
  <c r="W20" i="3" s="1"/>
  <c r="V12" i="17" s="1"/>
  <c r="V10" i="3"/>
  <c r="V20" i="3" s="1"/>
  <c r="U10" i="3"/>
  <c r="U20" i="3" s="1"/>
  <c r="T10" i="3"/>
  <c r="T20" i="3" s="1"/>
  <c r="S10" i="3"/>
  <c r="S20" i="3" s="1"/>
  <c r="R12" i="17" s="1"/>
  <c r="R10" i="3"/>
  <c r="Q10" i="3"/>
  <c r="P10" i="3"/>
  <c r="O10" i="3"/>
  <c r="N10" i="3"/>
  <c r="N20" i="3" s="1"/>
  <c r="M10" i="3"/>
  <c r="M20" i="3" s="1"/>
  <c r="L10" i="3"/>
  <c r="L20" i="3" s="1"/>
  <c r="K10" i="3"/>
  <c r="K20" i="3" s="1"/>
  <c r="J10" i="3"/>
  <c r="I10" i="3"/>
  <c r="I20" i="3" s="1"/>
  <c r="H12" i="17" s="1"/>
  <c r="H10" i="3"/>
  <c r="H20" i="3" s="1"/>
  <c r="G12" i="17" s="1"/>
  <c r="G10" i="3"/>
  <c r="G20" i="3" s="1"/>
  <c r="F12" i="17" s="1"/>
  <c r="F10" i="3"/>
  <c r="F20" i="3" s="1"/>
  <c r="E10" i="3"/>
  <c r="E20" i="3" s="1"/>
  <c r="D10" i="3"/>
  <c r="D20" i="3" s="1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D19" i="3" s="1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D16" i="3" s="1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D15" i="3" s="1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D14" i="3" s="1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D13" i="3" s="1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W10" i="2"/>
  <c r="W20" i="2" s="1"/>
  <c r="V10" i="2"/>
  <c r="V20" i="2" s="1"/>
  <c r="U10" i="2"/>
  <c r="U20" i="2" s="1"/>
  <c r="T10" i="2"/>
  <c r="T20" i="2" s="1"/>
  <c r="S10" i="2"/>
  <c r="S20" i="2" s="1"/>
  <c r="R10" i="2"/>
  <c r="Q10" i="2"/>
  <c r="Q20" i="2" s="1"/>
  <c r="P10" i="2"/>
  <c r="P20" i="2" s="1"/>
  <c r="O10" i="2"/>
  <c r="O20" i="2" s="1"/>
  <c r="N10" i="2"/>
  <c r="N20" i="2" s="1"/>
  <c r="M10" i="2"/>
  <c r="M20" i="2" s="1"/>
  <c r="L10" i="2"/>
  <c r="L20" i="2" s="1"/>
  <c r="K10" i="2"/>
  <c r="K20" i="2" s="1"/>
  <c r="J10" i="2"/>
  <c r="J20" i="2" s="1"/>
  <c r="I10" i="2"/>
  <c r="I20" i="2" s="1"/>
  <c r="H10" i="2"/>
  <c r="H20" i="2" s="1"/>
  <c r="G10" i="2"/>
  <c r="G20" i="2" s="1"/>
  <c r="F10" i="2"/>
  <c r="F20" i="2" s="1"/>
  <c r="E10" i="2"/>
  <c r="E20" i="2" s="1"/>
  <c r="D10" i="2"/>
  <c r="D20" i="2" s="1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D19" i="2" s="1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D18" i="2" s="1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D17" i="2" s="1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D16" i="2" s="1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D15" i="2" s="1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D14" i="2" s="1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D13" i="2" s="1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W10" i="1"/>
  <c r="W20" i="1" s="1"/>
  <c r="V10" i="1"/>
  <c r="V20" i="1" s="1"/>
  <c r="U10" i="1"/>
  <c r="U20" i="1" s="1"/>
  <c r="T10" i="1"/>
  <c r="S10" i="1"/>
  <c r="R10" i="1"/>
  <c r="R20" i="1" s="1"/>
  <c r="Q10" i="1"/>
  <c r="Q20" i="1" s="1"/>
  <c r="P10" i="1"/>
  <c r="P20" i="1" s="1"/>
  <c r="O10" i="1"/>
  <c r="O20" i="1" s="1"/>
  <c r="N10" i="1"/>
  <c r="N20" i="1" s="1"/>
  <c r="M52" i="17" s="1"/>
  <c r="M10" i="1"/>
  <c r="M20" i="1" s="1"/>
  <c r="L10" i="1"/>
  <c r="L20" i="1" s="1"/>
  <c r="K132" i="17" s="1"/>
  <c r="K10" i="1"/>
  <c r="K20" i="1" s="1"/>
  <c r="J12" i="17" s="1"/>
  <c r="J10" i="1"/>
  <c r="J20" i="1" s="1"/>
  <c r="I10" i="1"/>
  <c r="H10" i="1"/>
  <c r="H20" i="1" s="1"/>
  <c r="G10" i="1"/>
  <c r="G20" i="1" s="1"/>
  <c r="F10" i="1"/>
  <c r="F20" i="1" s="1"/>
  <c r="E10" i="1"/>
  <c r="E20" i="1" s="1"/>
  <c r="D10" i="1"/>
  <c r="D20" i="1" s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D16" i="1" s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D4" i="1"/>
  <c r="D14" i="1" s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D13" i="1" s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J92" i="17" l="1"/>
  <c r="J132" i="17"/>
  <c r="J212" i="17"/>
  <c r="J52" i="17"/>
  <c r="C165" i="17"/>
  <c r="E13" i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E13" i="3"/>
  <c r="C5" i="17"/>
  <c r="E15" i="3"/>
  <c r="C7" i="17"/>
  <c r="E14" i="5"/>
  <c r="C46" i="17"/>
  <c r="E16" i="5"/>
  <c r="C48" i="17"/>
  <c r="K52" i="17"/>
  <c r="E15" i="7"/>
  <c r="C87" i="17"/>
  <c r="E17" i="7"/>
  <c r="C89" i="17"/>
  <c r="E15" i="9"/>
  <c r="C127" i="17"/>
  <c r="E17" i="11"/>
  <c r="C169" i="17"/>
  <c r="E19" i="13"/>
  <c r="C211" i="17"/>
  <c r="E16" i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C168" i="17"/>
  <c r="L12" i="17"/>
  <c r="D92" i="17"/>
  <c r="L132" i="17"/>
  <c r="L172" i="17"/>
  <c r="T212" i="17"/>
  <c r="C10" i="17"/>
  <c r="J172" i="17"/>
  <c r="E16" i="3"/>
  <c r="C8" i="17"/>
  <c r="E15" i="5"/>
  <c r="C47" i="17"/>
  <c r="E19" i="5"/>
  <c r="C51" i="17"/>
  <c r="E18" i="7"/>
  <c r="C90" i="17"/>
  <c r="E18" i="11"/>
  <c r="C170" i="17"/>
  <c r="K172" i="17"/>
  <c r="K212" i="17"/>
  <c r="D12" i="17"/>
  <c r="T12" i="17"/>
  <c r="L92" i="17"/>
  <c r="D132" i="17"/>
  <c r="T132" i="17"/>
  <c r="D172" i="17"/>
  <c r="T172" i="17"/>
  <c r="L212" i="17"/>
  <c r="U12" i="17"/>
  <c r="E132" i="17"/>
  <c r="U132" i="17"/>
  <c r="E172" i="17"/>
  <c r="E52" i="17"/>
  <c r="D252" i="17"/>
  <c r="H262" i="17"/>
  <c r="E16" i="9"/>
  <c r="E14" i="13"/>
  <c r="C206" i="17"/>
  <c r="F22" i="17"/>
  <c r="J252" i="17"/>
  <c r="R252" i="17"/>
  <c r="K92" i="17"/>
  <c r="E14" i="9"/>
  <c r="M252" i="17"/>
  <c r="C129" i="17"/>
  <c r="E14" i="3"/>
  <c r="C12" i="17"/>
  <c r="K12" i="17"/>
  <c r="S12" i="17"/>
  <c r="E13" i="4"/>
  <c r="F13" i="4" s="1"/>
  <c r="G13" i="4" s="1"/>
  <c r="H13" i="4" s="1"/>
  <c r="I13" i="4" s="1"/>
  <c r="J13" i="4" s="1"/>
  <c r="K13" i="4" s="1"/>
  <c r="L13" i="4" s="1"/>
  <c r="M13" i="4" s="1"/>
  <c r="N13" i="4" s="1"/>
  <c r="O13" i="4" s="1"/>
  <c r="P13" i="4" s="1"/>
  <c r="Q13" i="4" s="1"/>
  <c r="R13" i="4" s="1"/>
  <c r="S13" i="4" s="1"/>
  <c r="T13" i="4" s="1"/>
  <c r="U13" i="4" s="1"/>
  <c r="V13" i="4" s="1"/>
  <c r="W13" i="4" s="1"/>
  <c r="E17" i="4"/>
  <c r="F17" i="4" s="1"/>
  <c r="G17" i="4" s="1"/>
  <c r="H17" i="4" s="1"/>
  <c r="I17" i="4" s="1"/>
  <c r="J17" i="4" s="1"/>
  <c r="K17" i="4" s="1"/>
  <c r="L17" i="4" s="1"/>
  <c r="M17" i="4" s="1"/>
  <c r="N17" i="4" s="1"/>
  <c r="O17" i="4" s="1"/>
  <c r="P17" i="4" s="1"/>
  <c r="Q17" i="4" s="1"/>
  <c r="R17" i="4" s="1"/>
  <c r="S17" i="4" s="1"/>
  <c r="T17" i="4" s="1"/>
  <c r="U17" i="4" s="1"/>
  <c r="V17" i="4" s="1"/>
  <c r="W17" i="4" s="1"/>
  <c r="E17" i="5"/>
  <c r="E14" i="7"/>
  <c r="C86" i="17"/>
  <c r="E16" i="7"/>
  <c r="C88" i="17"/>
  <c r="E18" i="9"/>
  <c r="C132" i="17"/>
  <c r="S132" i="17"/>
  <c r="E13" i="10"/>
  <c r="F13" i="10" s="1"/>
  <c r="G13" i="10" s="1"/>
  <c r="H13" i="10" s="1"/>
  <c r="I13" i="10" s="1"/>
  <c r="J13" i="10" s="1"/>
  <c r="K13" i="10" s="1"/>
  <c r="L13" i="10" s="1"/>
  <c r="M13" i="10" s="1"/>
  <c r="N13" i="10" s="1"/>
  <c r="O13" i="10" s="1"/>
  <c r="P13" i="10" s="1"/>
  <c r="Q13" i="10" s="1"/>
  <c r="R13" i="10" s="1"/>
  <c r="S13" i="10" s="1"/>
  <c r="T13" i="10" s="1"/>
  <c r="U13" i="10" s="1"/>
  <c r="V13" i="10" s="1"/>
  <c r="W13" i="10" s="1"/>
  <c r="E15" i="10"/>
  <c r="F15" i="10" s="1"/>
  <c r="G15" i="10" s="1"/>
  <c r="H15" i="10" s="1"/>
  <c r="I15" i="10" s="1"/>
  <c r="J15" i="10" s="1"/>
  <c r="K15" i="10" s="1"/>
  <c r="L15" i="10" s="1"/>
  <c r="M15" i="10" s="1"/>
  <c r="N15" i="10" s="1"/>
  <c r="O15" i="10" s="1"/>
  <c r="P15" i="10" s="1"/>
  <c r="Q15" i="10" s="1"/>
  <c r="R15" i="10" s="1"/>
  <c r="S15" i="10" s="1"/>
  <c r="T15" i="10" s="1"/>
  <c r="U15" i="10" s="1"/>
  <c r="V15" i="10" s="1"/>
  <c r="W15" i="10" s="1"/>
  <c r="E17" i="10"/>
  <c r="F17" i="10" s="1"/>
  <c r="G17" i="10" s="1"/>
  <c r="H17" i="10" s="1"/>
  <c r="I17" i="10" s="1"/>
  <c r="J17" i="10" s="1"/>
  <c r="K17" i="10" s="1"/>
  <c r="L17" i="10" s="1"/>
  <c r="M17" i="10" s="1"/>
  <c r="N17" i="10" s="1"/>
  <c r="O17" i="10" s="1"/>
  <c r="P17" i="10" s="1"/>
  <c r="Q17" i="10" s="1"/>
  <c r="R17" i="10" s="1"/>
  <c r="S17" i="10" s="1"/>
  <c r="T17" i="10" s="1"/>
  <c r="U17" i="10" s="1"/>
  <c r="V17" i="10" s="1"/>
  <c r="W17" i="10" s="1"/>
  <c r="E19" i="10"/>
  <c r="F19" i="10" s="1"/>
  <c r="G19" i="10" s="1"/>
  <c r="H19" i="10" s="1"/>
  <c r="I19" i="10" s="1"/>
  <c r="J19" i="10" s="1"/>
  <c r="K19" i="10" s="1"/>
  <c r="L19" i="10" s="1"/>
  <c r="M19" i="10" s="1"/>
  <c r="N19" i="10" s="1"/>
  <c r="O19" i="10" s="1"/>
  <c r="P19" i="10" s="1"/>
  <c r="Q19" i="10" s="1"/>
  <c r="R19" i="10" s="1"/>
  <c r="S19" i="10" s="1"/>
  <c r="T19" i="10" s="1"/>
  <c r="U19" i="10" s="1"/>
  <c r="V19" i="10" s="1"/>
  <c r="W19" i="10" s="1"/>
  <c r="E13" i="12"/>
  <c r="F13" i="12" s="1"/>
  <c r="G13" i="12" s="1"/>
  <c r="H13" i="12" s="1"/>
  <c r="I13" i="12" s="1"/>
  <c r="J13" i="12" s="1"/>
  <c r="K13" i="12" s="1"/>
  <c r="L13" i="12" s="1"/>
  <c r="M13" i="12" s="1"/>
  <c r="N13" i="12" s="1"/>
  <c r="O13" i="12" s="1"/>
  <c r="P13" i="12" s="1"/>
  <c r="Q13" i="12" s="1"/>
  <c r="R13" i="12" s="1"/>
  <c r="S13" i="12" s="1"/>
  <c r="T13" i="12" s="1"/>
  <c r="U13" i="12" s="1"/>
  <c r="V13" i="12" s="1"/>
  <c r="W13" i="12" s="1"/>
  <c r="E15" i="12"/>
  <c r="F15" i="12" s="1"/>
  <c r="G15" i="12" s="1"/>
  <c r="H15" i="12" s="1"/>
  <c r="I15" i="12" s="1"/>
  <c r="J15" i="12" s="1"/>
  <c r="K15" i="12" s="1"/>
  <c r="L15" i="12" s="1"/>
  <c r="M15" i="12" s="1"/>
  <c r="N15" i="12" s="1"/>
  <c r="O15" i="12" s="1"/>
  <c r="P15" i="12" s="1"/>
  <c r="Q15" i="12" s="1"/>
  <c r="R15" i="12" s="1"/>
  <c r="S15" i="12" s="1"/>
  <c r="T15" i="12" s="1"/>
  <c r="U15" i="12" s="1"/>
  <c r="V15" i="12" s="1"/>
  <c r="W15" i="12" s="1"/>
  <c r="E17" i="12"/>
  <c r="F17" i="12" s="1"/>
  <c r="G17" i="12" s="1"/>
  <c r="H17" i="12" s="1"/>
  <c r="I17" i="12" s="1"/>
  <c r="J17" i="12" s="1"/>
  <c r="K17" i="12" s="1"/>
  <c r="L17" i="12" s="1"/>
  <c r="M17" i="12" s="1"/>
  <c r="N17" i="12" s="1"/>
  <c r="O17" i="12" s="1"/>
  <c r="P17" i="12" s="1"/>
  <c r="Q17" i="12" s="1"/>
  <c r="R17" i="12" s="1"/>
  <c r="S17" i="12" s="1"/>
  <c r="T17" i="12" s="1"/>
  <c r="U17" i="12" s="1"/>
  <c r="V17" i="12" s="1"/>
  <c r="W17" i="12" s="1"/>
  <c r="E19" i="12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W19" i="12" s="1"/>
  <c r="E16" i="13"/>
  <c r="C208" i="17"/>
  <c r="S212" i="17"/>
  <c r="E13" i="14"/>
  <c r="F13" i="14" s="1"/>
  <c r="G13" i="14" s="1"/>
  <c r="H13" i="14" s="1"/>
  <c r="I13" i="14" s="1"/>
  <c r="J13" i="14" s="1"/>
  <c r="K13" i="14" s="1"/>
  <c r="L13" i="14" s="1"/>
  <c r="M13" i="14" s="1"/>
  <c r="N13" i="14" s="1"/>
  <c r="O13" i="14" s="1"/>
  <c r="P13" i="14" s="1"/>
  <c r="Q13" i="14" s="1"/>
  <c r="R13" i="14" s="1"/>
  <c r="S13" i="14" s="1"/>
  <c r="T13" i="14" s="1"/>
  <c r="U13" i="14" s="1"/>
  <c r="V13" i="14" s="1"/>
  <c r="W13" i="14" s="1"/>
  <c r="E15" i="14"/>
  <c r="F15" i="14" s="1"/>
  <c r="G15" i="14" s="1"/>
  <c r="H15" i="14" s="1"/>
  <c r="I15" i="14" s="1"/>
  <c r="J15" i="14" s="1"/>
  <c r="K15" i="14" s="1"/>
  <c r="L15" i="14" s="1"/>
  <c r="M15" i="14" s="1"/>
  <c r="N15" i="14" s="1"/>
  <c r="O15" i="14" s="1"/>
  <c r="P15" i="14" s="1"/>
  <c r="Q15" i="14" s="1"/>
  <c r="R15" i="14" s="1"/>
  <c r="S15" i="14" s="1"/>
  <c r="T15" i="14" s="1"/>
  <c r="U15" i="14" s="1"/>
  <c r="V15" i="14" s="1"/>
  <c r="W15" i="14" s="1"/>
  <c r="E17" i="14"/>
  <c r="F17" i="14" s="1"/>
  <c r="G17" i="14" s="1"/>
  <c r="H17" i="14" s="1"/>
  <c r="I17" i="14" s="1"/>
  <c r="J17" i="14" s="1"/>
  <c r="K17" i="14" s="1"/>
  <c r="L17" i="14" s="1"/>
  <c r="M17" i="14" s="1"/>
  <c r="N17" i="14" s="1"/>
  <c r="O17" i="14" s="1"/>
  <c r="P17" i="14" s="1"/>
  <c r="Q17" i="14" s="1"/>
  <c r="R17" i="14" s="1"/>
  <c r="S17" i="14" s="1"/>
  <c r="T17" i="14" s="1"/>
  <c r="U17" i="14" s="1"/>
  <c r="V17" i="14" s="1"/>
  <c r="W17" i="14" s="1"/>
  <c r="E19" i="14"/>
  <c r="F19" i="14" s="1"/>
  <c r="G19" i="14" s="1"/>
  <c r="H19" i="14" s="1"/>
  <c r="I19" i="14" s="1"/>
  <c r="J19" i="14" s="1"/>
  <c r="K19" i="14" s="1"/>
  <c r="L19" i="14" s="1"/>
  <c r="M19" i="14" s="1"/>
  <c r="N19" i="14" s="1"/>
  <c r="O19" i="14" s="1"/>
  <c r="P19" i="14" s="1"/>
  <c r="Q19" i="14" s="1"/>
  <c r="R19" i="14" s="1"/>
  <c r="S19" i="14" s="1"/>
  <c r="T19" i="14" s="1"/>
  <c r="U19" i="14" s="1"/>
  <c r="V19" i="14" s="1"/>
  <c r="W19" i="14" s="1"/>
  <c r="C252" i="17"/>
  <c r="K252" i="17"/>
  <c r="S252" i="17"/>
  <c r="U252" i="17"/>
  <c r="C6" i="17"/>
  <c r="C128" i="17"/>
  <c r="P52" i="17"/>
  <c r="T92" i="17"/>
  <c r="T252" i="17"/>
  <c r="F19" i="7"/>
  <c r="D91" i="17"/>
  <c r="M12" i="17"/>
  <c r="U92" i="17"/>
  <c r="M212" i="17"/>
  <c r="R52" i="17"/>
  <c r="E19" i="9"/>
  <c r="C131" i="17"/>
  <c r="R172" i="17"/>
  <c r="E17" i="13"/>
  <c r="C209" i="17"/>
  <c r="F172" i="17"/>
  <c r="N172" i="17"/>
  <c r="V172" i="17"/>
  <c r="F212" i="17"/>
  <c r="P12" i="17"/>
  <c r="T52" i="17"/>
  <c r="E16" i="11"/>
  <c r="S172" i="17"/>
  <c r="E18" i="13"/>
  <c r="C210" i="17"/>
  <c r="C50" i="17"/>
  <c r="L252" i="17"/>
  <c r="P92" i="17"/>
  <c r="E14" i="11"/>
  <c r="C166" i="17"/>
  <c r="E12" i="17"/>
  <c r="M92" i="17"/>
  <c r="U172" i="17"/>
  <c r="E212" i="17"/>
  <c r="E252" i="17"/>
  <c r="E19" i="3"/>
  <c r="C11" i="17"/>
  <c r="G16" i="4"/>
  <c r="H16" i="4" s="1"/>
  <c r="I16" i="4" s="1"/>
  <c r="J16" i="4" s="1"/>
  <c r="K16" i="4" s="1"/>
  <c r="L16" i="4" s="1"/>
  <c r="M16" i="4" s="1"/>
  <c r="N16" i="4" s="1"/>
  <c r="O16" i="4" s="1"/>
  <c r="P16" i="4" s="1"/>
  <c r="Q16" i="4" s="1"/>
  <c r="R16" i="4" s="1"/>
  <c r="S16" i="4" s="1"/>
  <c r="T16" i="4" s="1"/>
  <c r="U16" i="4" s="1"/>
  <c r="V16" i="4" s="1"/>
  <c r="W16" i="4" s="1"/>
  <c r="S52" i="17"/>
  <c r="G13" i="7"/>
  <c r="G92" i="17"/>
  <c r="E13" i="9"/>
  <c r="C125" i="17"/>
  <c r="F17" i="9"/>
  <c r="D129" i="17"/>
  <c r="F13" i="11"/>
  <c r="E13" i="13"/>
  <c r="C205" i="17"/>
  <c r="I14" i="14"/>
  <c r="J14" i="14" s="1"/>
  <c r="K14" i="14" s="1"/>
  <c r="L14" i="14" s="1"/>
  <c r="M14" i="14" s="1"/>
  <c r="N14" i="14" s="1"/>
  <c r="O14" i="14" s="1"/>
  <c r="P14" i="14" s="1"/>
  <c r="Q14" i="14" s="1"/>
  <c r="R14" i="14" s="1"/>
  <c r="S14" i="14" s="1"/>
  <c r="T14" i="14" s="1"/>
  <c r="U14" i="14" s="1"/>
  <c r="V14" i="14" s="1"/>
  <c r="W14" i="14" s="1"/>
  <c r="O252" i="17"/>
  <c r="C171" i="17"/>
  <c r="H132" i="17"/>
  <c r="P132" i="17"/>
  <c r="H172" i="17"/>
  <c r="P172" i="17"/>
  <c r="P212" i="17"/>
  <c r="C49" i="17"/>
  <c r="C126" i="17"/>
  <c r="C130" i="17"/>
  <c r="D212" i="17"/>
  <c r="P262" i="17"/>
  <c r="E17" i="3"/>
  <c r="C9" i="17"/>
  <c r="D52" i="17"/>
  <c r="M132" i="17"/>
  <c r="E92" i="17"/>
  <c r="M172" i="17"/>
  <c r="E18" i="3"/>
  <c r="E15" i="11"/>
  <c r="C167" i="17"/>
  <c r="C91" i="17"/>
  <c r="G14" i="4"/>
  <c r="H14" i="4" s="1"/>
  <c r="I14" i="4" s="1"/>
  <c r="J14" i="4" s="1"/>
  <c r="K14" i="4" s="1"/>
  <c r="L14" i="4" s="1"/>
  <c r="M14" i="4" s="1"/>
  <c r="N14" i="4" s="1"/>
  <c r="O14" i="4" s="1"/>
  <c r="P14" i="4" s="1"/>
  <c r="Q14" i="4" s="1"/>
  <c r="R14" i="4" s="1"/>
  <c r="S14" i="4" s="1"/>
  <c r="T14" i="4" s="1"/>
  <c r="U14" i="4" s="1"/>
  <c r="V14" i="4" s="1"/>
  <c r="W14" i="4" s="1"/>
  <c r="G18" i="4"/>
  <c r="H18" i="4" s="1"/>
  <c r="I18" i="4" s="1"/>
  <c r="J18" i="4" s="1"/>
  <c r="K18" i="4" s="1"/>
  <c r="L18" i="4" s="1"/>
  <c r="M18" i="4" s="1"/>
  <c r="N18" i="4" s="1"/>
  <c r="O18" i="4" s="1"/>
  <c r="P18" i="4" s="1"/>
  <c r="Q18" i="4" s="1"/>
  <c r="R18" i="4" s="1"/>
  <c r="S18" i="4" s="1"/>
  <c r="T18" i="4" s="1"/>
  <c r="U18" i="4" s="1"/>
  <c r="V18" i="4" s="1"/>
  <c r="W18" i="4" s="1"/>
  <c r="G18" i="5"/>
  <c r="E50" i="17"/>
  <c r="G16" i="10"/>
  <c r="H16" i="10" s="1"/>
  <c r="I16" i="10" s="1"/>
  <c r="J16" i="10" s="1"/>
  <c r="K16" i="10" s="1"/>
  <c r="L16" i="10" s="1"/>
  <c r="M16" i="10" s="1"/>
  <c r="N16" i="10" s="1"/>
  <c r="O16" i="10" s="1"/>
  <c r="P16" i="10" s="1"/>
  <c r="Q16" i="10" s="1"/>
  <c r="R16" i="10" s="1"/>
  <c r="S16" i="10" s="1"/>
  <c r="T16" i="10" s="1"/>
  <c r="U16" i="10" s="1"/>
  <c r="V16" i="10" s="1"/>
  <c r="W16" i="10" s="1"/>
  <c r="F19" i="11"/>
  <c r="D171" i="17"/>
  <c r="G16" i="12"/>
  <c r="H16" i="12" s="1"/>
  <c r="I16" i="12" s="1"/>
  <c r="J16" i="12" s="1"/>
  <c r="K16" i="12" s="1"/>
  <c r="L16" i="12" s="1"/>
  <c r="M16" i="12" s="1"/>
  <c r="N16" i="12" s="1"/>
  <c r="O16" i="12" s="1"/>
  <c r="P16" i="12" s="1"/>
  <c r="Q16" i="12" s="1"/>
  <c r="R16" i="12" s="1"/>
  <c r="S16" i="12" s="1"/>
  <c r="T16" i="12" s="1"/>
  <c r="U16" i="12" s="1"/>
  <c r="V16" i="12" s="1"/>
  <c r="W16" i="12" s="1"/>
  <c r="E15" i="13"/>
  <c r="C207" i="17"/>
  <c r="G212" i="17"/>
  <c r="I18" i="14"/>
  <c r="J18" i="14" s="1"/>
  <c r="K18" i="14" s="1"/>
  <c r="L18" i="14" s="1"/>
  <c r="M18" i="14" s="1"/>
  <c r="N18" i="14" s="1"/>
  <c r="O18" i="14" s="1"/>
  <c r="P18" i="14" s="1"/>
  <c r="Q18" i="14" s="1"/>
  <c r="R18" i="14" s="1"/>
  <c r="S18" i="14" s="1"/>
  <c r="T18" i="14" s="1"/>
  <c r="U18" i="14" s="1"/>
  <c r="V18" i="14" s="1"/>
  <c r="W18" i="14" s="1"/>
  <c r="G252" i="17"/>
  <c r="E13" i="5"/>
  <c r="C45" i="17"/>
  <c r="G52" i="17"/>
  <c r="U52" i="17"/>
  <c r="S92" i="17"/>
  <c r="D50" i="17"/>
  <c r="Q132" i="17"/>
  <c r="I212" i="17"/>
  <c r="Q212" i="17"/>
  <c r="I252" i="17"/>
  <c r="Q252" i="17"/>
  <c r="H212" i="17"/>
  <c r="C85" i="17"/>
  <c r="H252" i="17"/>
  <c r="P252" i="17"/>
  <c r="U212" i="17"/>
  <c r="N212" i="17"/>
  <c r="V212" i="17"/>
  <c r="F252" i="17"/>
  <c r="N252" i="17"/>
  <c r="V252" i="17"/>
  <c r="E13" i="15"/>
  <c r="C245" i="17"/>
  <c r="E15" i="15"/>
  <c r="C247" i="17"/>
  <c r="E16" i="15"/>
  <c r="C248" i="17"/>
  <c r="E17" i="15"/>
  <c r="C249" i="17"/>
  <c r="E19" i="15"/>
  <c r="C251" i="17"/>
  <c r="E14" i="15"/>
  <c r="C246" i="17"/>
  <c r="E18" i="15"/>
  <c r="C250" i="17"/>
  <c r="E16" i="14"/>
  <c r="F16" i="14" s="1"/>
  <c r="G16" i="14" s="1"/>
  <c r="H16" i="14" s="1"/>
  <c r="I16" i="14" s="1"/>
  <c r="J16" i="14" s="1"/>
  <c r="K16" i="14" s="1"/>
  <c r="L16" i="14" s="1"/>
  <c r="M16" i="14" s="1"/>
  <c r="N16" i="14" s="1"/>
  <c r="O16" i="14" s="1"/>
  <c r="P16" i="14" s="1"/>
  <c r="Q16" i="14" s="1"/>
  <c r="R16" i="14" s="1"/>
  <c r="S16" i="14" s="1"/>
  <c r="T16" i="14" s="1"/>
  <c r="U16" i="14" s="1"/>
  <c r="V16" i="14" s="1"/>
  <c r="W16" i="14" s="1"/>
  <c r="E14" i="12"/>
  <c r="F14" i="12" s="1"/>
  <c r="G14" i="12" s="1"/>
  <c r="H14" i="12" s="1"/>
  <c r="I14" i="12" s="1"/>
  <c r="J14" i="12" s="1"/>
  <c r="K14" i="12" s="1"/>
  <c r="L14" i="12" s="1"/>
  <c r="M14" i="12" s="1"/>
  <c r="N14" i="12" s="1"/>
  <c r="O14" i="12" s="1"/>
  <c r="P14" i="12" s="1"/>
  <c r="Q14" i="12" s="1"/>
  <c r="R14" i="12" s="1"/>
  <c r="S14" i="12" s="1"/>
  <c r="T14" i="12" s="1"/>
  <c r="U14" i="12" s="1"/>
  <c r="V14" i="12" s="1"/>
  <c r="W14" i="12" s="1"/>
  <c r="E18" i="12"/>
  <c r="F18" i="12" s="1"/>
  <c r="G18" i="12" s="1"/>
  <c r="H18" i="12" s="1"/>
  <c r="I18" i="12" s="1"/>
  <c r="J18" i="12" s="1"/>
  <c r="K18" i="12" s="1"/>
  <c r="L18" i="12" s="1"/>
  <c r="M18" i="12" s="1"/>
  <c r="N18" i="12" s="1"/>
  <c r="O18" i="12" s="1"/>
  <c r="P18" i="12" s="1"/>
  <c r="Q18" i="12" s="1"/>
  <c r="R18" i="12" s="1"/>
  <c r="S18" i="12" s="1"/>
  <c r="T18" i="12" s="1"/>
  <c r="U18" i="12" s="1"/>
  <c r="V18" i="12" s="1"/>
  <c r="W18" i="12" s="1"/>
  <c r="F14" i="10"/>
  <c r="G14" i="10" s="1"/>
  <c r="H14" i="10" s="1"/>
  <c r="I14" i="10" s="1"/>
  <c r="J14" i="10" s="1"/>
  <c r="K14" i="10" s="1"/>
  <c r="L14" i="10" s="1"/>
  <c r="M14" i="10" s="1"/>
  <c r="N14" i="10" s="1"/>
  <c r="O14" i="10" s="1"/>
  <c r="P14" i="10" s="1"/>
  <c r="Q14" i="10" s="1"/>
  <c r="R14" i="10" s="1"/>
  <c r="S14" i="10" s="1"/>
  <c r="T14" i="10" s="1"/>
  <c r="U14" i="10" s="1"/>
  <c r="V14" i="10" s="1"/>
  <c r="W14" i="10" s="1"/>
  <c r="F18" i="10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  <c r="U18" i="10" s="1"/>
  <c r="V18" i="10" s="1"/>
  <c r="W18" i="10" s="1"/>
  <c r="E14" i="8"/>
  <c r="F14" i="8" s="1"/>
  <c r="G14" i="8" s="1"/>
  <c r="H14" i="8" s="1"/>
  <c r="I14" i="8" s="1"/>
  <c r="J14" i="8" s="1"/>
  <c r="K14" i="8" s="1"/>
  <c r="L14" i="8" s="1"/>
  <c r="M14" i="8" s="1"/>
  <c r="N14" i="8" s="1"/>
  <c r="O14" i="8" s="1"/>
  <c r="P14" i="8" s="1"/>
  <c r="Q14" i="8" s="1"/>
  <c r="R14" i="8" s="1"/>
  <c r="S14" i="8" s="1"/>
  <c r="T14" i="8" s="1"/>
  <c r="U14" i="8" s="1"/>
  <c r="V14" i="8" s="1"/>
  <c r="W14" i="8" s="1"/>
  <c r="E15" i="8"/>
  <c r="F15" i="8" s="1"/>
  <c r="G15" i="8" s="1"/>
  <c r="H15" i="8" s="1"/>
  <c r="I15" i="8" s="1"/>
  <c r="J15" i="8" s="1"/>
  <c r="K15" i="8" s="1"/>
  <c r="L15" i="8" s="1"/>
  <c r="M15" i="8" s="1"/>
  <c r="N15" i="8" s="1"/>
  <c r="O15" i="8" s="1"/>
  <c r="P15" i="8" s="1"/>
  <c r="Q15" i="8" s="1"/>
  <c r="R15" i="8" s="1"/>
  <c r="S15" i="8" s="1"/>
  <c r="T15" i="8" s="1"/>
  <c r="U15" i="8" s="1"/>
  <c r="V15" i="8" s="1"/>
  <c r="W15" i="8" s="1"/>
  <c r="E16" i="8"/>
  <c r="F16" i="8" s="1"/>
  <c r="G16" i="8" s="1"/>
  <c r="H16" i="8" s="1"/>
  <c r="I16" i="8" s="1"/>
  <c r="J16" i="8" s="1"/>
  <c r="K16" i="8" s="1"/>
  <c r="L16" i="8" s="1"/>
  <c r="M16" i="8" s="1"/>
  <c r="N16" i="8" s="1"/>
  <c r="O16" i="8" s="1"/>
  <c r="P16" i="8" s="1"/>
  <c r="Q16" i="8" s="1"/>
  <c r="R16" i="8" s="1"/>
  <c r="S16" i="8" s="1"/>
  <c r="T16" i="8" s="1"/>
  <c r="U16" i="8" s="1"/>
  <c r="V16" i="8" s="1"/>
  <c r="W16" i="8" s="1"/>
  <c r="E18" i="8"/>
  <c r="F18" i="8" s="1"/>
  <c r="G18" i="8" s="1"/>
  <c r="H18" i="8" s="1"/>
  <c r="I18" i="8" s="1"/>
  <c r="J18" i="8" s="1"/>
  <c r="K18" i="8" s="1"/>
  <c r="L18" i="8" s="1"/>
  <c r="M18" i="8" s="1"/>
  <c r="N18" i="8" s="1"/>
  <c r="O18" i="8" s="1"/>
  <c r="P18" i="8" s="1"/>
  <c r="Q18" i="8" s="1"/>
  <c r="R18" i="8" s="1"/>
  <c r="S18" i="8" s="1"/>
  <c r="T18" i="8" s="1"/>
  <c r="U18" i="8" s="1"/>
  <c r="V18" i="8" s="1"/>
  <c r="W18" i="8" s="1"/>
  <c r="E19" i="8"/>
  <c r="F19" i="8" s="1"/>
  <c r="G19" i="8" s="1"/>
  <c r="H19" i="8" s="1"/>
  <c r="I19" i="8" s="1"/>
  <c r="J19" i="8" s="1"/>
  <c r="K19" i="8" s="1"/>
  <c r="L19" i="8" s="1"/>
  <c r="M19" i="8" s="1"/>
  <c r="N19" i="8" s="1"/>
  <c r="O19" i="8" s="1"/>
  <c r="P19" i="8" s="1"/>
  <c r="Q19" i="8" s="1"/>
  <c r="R19" i="8" s="1"/>
  <c r="S19" i="8" s="1"/>
  <c r="T19" i="8" s="1"/>
  <c r="U19" i="8" s="1"/>
  <c r="V19" i="8" s="1"/>
  <c r="W19" i="8" s="1"/>
  <c r="E13" i="8"/>
  <c r="F13" i="8" s="1"/>
  <c r="G13" i="8" s="1"/>
  <c r="H13" i="8" s="1"/>
  <c r="I13" i="8" s="1"/>
  <c r="J13" i="8" s="1"/>
  <c r="K13" i="8" s="1"/>
  <c r="L13" i="8" s="1"/>
  <c r="M13" i="8" s="1"/>
  <c r="N13" i="8" s="1"/>
  <c r="O13" i="8" s="1"/>
  <c r="P13" i="8" s="1"/>
  <c r="Q13" i="8" s="1"/>
  <c r="R13" i="8" s="1"/>
  <c r="S13" i="8" s="1"/>
  <c r="T13" i="8" s="1"/>
  <c r="U13" i="8" s="1"/>
  <c r="V13" i="8" s="1"/>
  <c r="W13" i="8" s="1"/>
  <c r="E17" i="8"/>
  <c r="F17" i="8" s="1"/>
  <c r="G17" i="8" s="1"/>
  <c r="H17" i="8" s="1"/>
  <c r="I17" i="8" s="1"/>
  <c r="J17" i="8" s="1"/>
  <c r="K17" i="8" s="1"/>
  <c r="L17" i="8" s="1"/>
  <c r="M17" i="8" s="1"/>
  <c r="N17" i="8" s="1"/>
  <c r="O17" i="8" s="1"/>
  <c r="P17" i="8" s="1"/>
  <c r="Q17" i="8" s="1"/>
  <c r="R17" i="8" s="1"/>
  <c r="S17" i="8" s="1"/>
  <c r="T17" i="8" s="1"/>
  <c r="U17" i="8" s="1"/>
  <c r="V17" i="8" s="1"/>
  <c r="W17" i="8" s="1"/>
  <c r="E19" i="6"/>
  <c r="F19" i="6" s="1"/>
  <c r="G19" i="6" s="1"/>
  <c r="H19" i="6" s="1"/>
  <c r="I19" i="6" s="1"/>
  <c r="J19" i="6" s="1"/>
  <c r="K19" i="6" s="1"/>
  <c r="L19" i="6" s="1"/>
  <c r="M19" i="6" s="1"/>
  <c r="N19" i="6" s="1"/>
  <c r="O19" i="6" s="1"/>
  <c r="P19" i="6" s="1"/>
  <c r="Q19" i="6" s="1"/>
  <c r="R19" i="6" s="1"/>
  <c r="S19" i="6" s="1"/>
  <c r="T19" i="6" s="1"/>
  <c r="U19" i="6" s="1"/>
  <c r="V19" i="6" s="1"/>
  <c r="W19" i="6" s="1"/>
  <c r="E13" i="6"/>
  <c r="F13" i="6" s="1"/>
  <c r="G13" i="6" s="1"/>
  <c r="H13" i="6" s="1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S13" i="6" s="1"/>
  <c r="T13" i="6" s="1"/>
  <c r="U13" i="6" s="1"/>
  <c r="V13" i="6" s="1"/>
  <c r="W13" i="6" s="1"/>
  <c r="E14" i="6"/>
  <c r="F14" i="6" s="1"/>
  <c r="G14" i="6" s="1"/>
  <c r="H14" i="6" s="1"/>
  <c r="I14" i="6" s="1"/>
  <c r="J14" i="6" s="1"/>
  <c r="K14" i="6" s="1"/>
  <c r="L14" i="6" s="1"/>
  <c r="M14" i="6" s="1"/>
  <c r="N14" i="6" s="1"/>
  <c r="O14" i="6" s="1"/>
  <c r="P14" i="6" s="1"/>
  <c r="Q14" i="6" s="1"/>
  <c r="R14" i="6" s="1"/>
  <c r="S14" i="6" s="1"/>
  <c r="T14" i="6" s="1"/>
  <c r="U14" i="6" s="1"/>
  <c r="V14" i="6" s="1"/>
  <c r="W14" i="6" s="1"/>
  <c r="E15" i="6"/>
  <c r="F15" i="6" s="1"/>
  <c r="G15" i="6" s="1"/>
  <c r="H15" i="6" s="1"/>
  <c r="I15" i="6" s="1"/>
  <c r="J15" i="6" s="1"/>
  <c r="K15" i="6" s="1"/>
  <c r="L15" i="6" s="1"/>
  <c r="M15" i="6" s="1"/>
  <c r="N15" i="6" s="1"/>
  <c r="O15" i="6" s="1"/>
  <c r="P15" i="6" s="1"/>
  <c r="Q15" i="6" s="1"/>
  <c r="R15" i="6" s="1"/>
  <c r="S15" i="6" s="1"/>
  <c r="T15" i="6" s="1"/>
  <c r="U15" i="6" s="1"/>
  <c r="V15" i="6" s="1"/>
  <c r="W15" i="6" s="1"/>
  <c r="E16" i="6"/>
  <c r="F16" i="6" s="1"/>
  <c r="G16" i="6" s="1"/>
  <c r="H16" i="6" s="1"/>
  <c r="I16" i="6" s="1"/>
  <c r="J16" i="6" s="1"/>
  <c r="K16" i="6" s="1"/>
  <c r="L16" i="6" s="1"/>
  <c r="M16" i="6" s="1"/>
  <c r="N16" i="6" s="1"/>
  <c r="O16" i="6" s="1"/>
  <c r="P16" i="6" s="1"/>
  <c r="Q16" i="6" s="1"/>
  <c r="R16" i="6" s="1"/>
  <c r="S16" i="6" s="1"/>
  <c r="T16" i="6" s="1"/>
  <c r="U16" i="6" s="1"/>
  <c r="V16" i="6" s="1"/>
  <c r="W16" i="6" s="1"/>
  <c r="E17" i="6"/>
  <c r="F17" i="6" s="1"/>
  <c r="G17" i="6" s="1"/>
  <c r="H17" i="6" s="1"/>
  <c r="I17" i="6" s="1"/>
  <c r="J17" i="6" s="1"/>
  <c r="K17" i="6" s="1"/>
  <c r="L17" i="6" s="1"/>
  <c r="M17" i="6" s="1"/>
  <c r="N17" i="6" s="1"/>
  <c r="O17" i="6" s="1"/>
  <c r="P17" i="6" s="1"/>
  <c r="Q17" i="6" s="1"/>
  <c r="R17" i="6" s="1"/>
  <c r="S17" i="6" s="1"/>
  <c r="T17" i="6" s="1"/>
  <c r="U17" i="6" s="1"/>
  <c r="V17" i="6" s="1"/>
  <c r="W17" i="6" s="1"/>
  <c r="E18" i="6"/>
  <c r="F18" i="6" s="1"/>
  <c r="G18" i="6" s="1"/>
  <c r="H18" i="6" s="1"/>
  <c r="I18" i="6" s="1"/>
  <c r="J18" i="6" s="1"/>
  <c r="K18" i="6" s="1"/>
  <c r="L18" i="6" s="1"/>
  <c r="M18" i="6" s="1"/>
  <c r="N18" i="6" s="1"/>
  <c r="O18" i="6" s="1"/>
  <c r="P18" i="6" s="1"/>
  <c r="Q18" i="6" s="1"/>
  <c r="R18" i="6" s="1"/>
  <c r="S18" i="6" s="1"/>
  <c r="T18" i="6" s="1"/>
  <c r="U18" i="6" s="1"/>
  <c r="V18" i="6" s="1"/>
  <c r="W18" i="6" s="1"/>
  <c r="E15" i="4"/>
  <c r="F15" i="4" s="1"/>
  <c r="G15" i="4" s="1"/>
  <c r="H15" i="4" s="1"/>
  <c r="I15" i="4" s="1"/>
  <c r="J15" i="4" s="1"/>
  <c r="K15" i="4" s="1"/>
  <c r="L15" i="4" s="1"/>
  <c r="M15" i="4" s="1"/>
  <c r="N15" i="4" s="1"/>
  <c r="O15" i="4" s="1"/>
  <c r="P15" i="4" s="1"/>
  <c r="Q15" i="4" s="1"/>
  <c r="R15" i="4" s="1"/>
  <c r="S15" i="4" s="1"/>
  <c r="T15" i="4" s="1"/>
  <c r="U15" i="4" s="1"/>
  <c r="V15" i="4" s="1"/>
  <c r="W15" i="4" s="1"/>
  <c r="N22" i="17"/>
  <c r="E19" i="4"/>
  <c r="F19" i="4" s="1"/>
  <c r="G19" i="4" s="1"/>
  <c r="H19" i="4" s="1"/>
  <c r="I19" i="4" s="1"/>
  <c r="J19" i="4" s="1"/>
  <c r="K19" i="4" s="1"/>
  <c r="L19" i="4" s="1"/>
  <c r="M19" i="4" s="1"/>
  <c r="N19" i="4" s="1"/>
  <c r="O19" i="4" s="1"/>
  <c r="P19" i="4" s="1"/>
  <c r="Q19" i="4" s="1"/>
  <c r="R19" i="4" s="1"/>
  <c r="S19" i="4" s="1"/>
  <c r="T19" i="4" s="1"/>
  <c r="U19" i="4" s="1"/>
  <c r="V19" i="4" s="1"/>
  <c r="W19" i="4" s="1"/>
  <c r="J22" i="17"/>
  <c r="E14" i="2"/>
  <c r="C216" i="17"/>
  <c r="C136" i="17"/>
  <c r="C176" i="17"/>
  <c r="C96" i="17"/>
  <c r="C16" i="17"/>
  <c r="C56" i="17"/>
  <c r="M222" i="17"/>
  <c r="M182" i="17"/>
  <c r="M142" i="17"/>
  <c r="M102" i="17"/>
  <c r="M22" i="17"/>
  <c r="M62" i="17"/>
  <c r="E18" i="2"/>
  <c r="C220" i="17"/>
  <c r="C140" i="17"/>
  <c r="C180" i="17"/>
  <c r="C60" i="17"/>
  <c r="C100" i="17"/>
  <c r="C20" i="17"/>
  <c r="E222" i="17"/>
  <c r="E182" i="17"/>
  <c r="E142" i="17"/>
  <c r="E102" i="17"/>
  <c r="E62" i="17"/>
  <c r="E22" i="17"/>
  <c r="I222" i="17"/>
  <c r="I182" i="17"/>
  <c r="I142" i="17"/>
  <c r="I102" i="17"/>
  <c r="I62" i="17"/>
  <c r="I22" i="17"/>
  <c r="U222" i="17"/>
  <c r="U182" i="17"/>
  <c r="U142" i="17"/>
  <c r="U102" i="17"/>
  <c r="U62" i="17"/>
  <c r="U22" i="17"/>
  <c r="E15" i="2"/>
  <c r="C217" i="17"/>
  <c r="C137" i="17"/>
  <c r="C177" i="17"/>
  <c r="C97" i="17"/>
  <c r="C17" i="17"/>
  <c r="D222" i="17"/>
  <c r="D142" i="17"/>
  <c r="D102" i="17"/>
  <c r="D182" i="17"/>
  <c r="D62" i="17"/>
  <c r="D22" i="17"/>
  <c r="H222" i="17"/>
  <c r="H142" i="17"/>
  <c r="H102" i="17"/>
  <c r="H182" i="17"/>
  <c r="H62" i="17"/>
  <c r="H22" i="17"/>
  <c r="L222" i="17"/>
  <c r="L142" i="17"/>
  <c r="L102" i="17"/>
  <c r="L62" i="17"/>
  <c r="L182" i="17"/>
  <c r="L22" i="17"/>
  <c r="P222" i="17"/>
  <c r="P142" i="17"/>
  <c r="P102" i="17"/>
  <c r="P182" i="17"/>
  <c r="P62" i="17"/>
  <c r="P22" i="17"/>
  <c r="T222" i="17"/>
  <c r="T142" i="17"/>
  <c r="T102" i="17"/>
  <c r="T182" i="17"/>
  <c r="T62" i="17"/>
  <c r="T22" i="17"/>
  <c r="E16" i="2"/>
  <c r="C218" i="17"/>
  <c r="C138" i="17"/>
  <c r="C178" i="17"/>
  <c r="C58" i="17"/>
  <c r="C98" i="17"/>
  <c r="C18" i="17"/>
  <c r="C222" i="17"/>
  <c r="C102" i="17"/>
  <c r="C142" i="17"/>
  <c r="C182" i="17"/>
  <c r="C62" i="17"/>
  <c r="C22" i="17"/>
  <c r="O222" i="17"/>
  <c r="O102" i="17"/>
  <c r="O142" i="17"/>
  <c r="O182" i="17"/>
  <c r="O62" i="17"/>
  <c r="O22" i="17"/>
  <c r="E262" i="17"/>
  <c r="I262" i="17"/>
  <c r="M262" i="17"/>
  <c r="C57" i="17"/>
  <c r="E13" i="2"/>
  <c r="C215" i="17"/>
  <c r="C135" i="17"/>
  <c r="C175" i="17"/>
  <c r="C95" i="17"/>
  <c r="C15" i="17"/>
  <c r="E17" i="2"/>
  <c r="C219" i="17"/>
  <c r="C139" i="17"/>
  <c r="C179" i="17"/>
  <c r="C59" i="17"/>
  <c r="C99" i="17"/>
  <c r="C19" i="17"/>
  <c r="E19" i="2"/>
  <c r="C221" i="17"/>
  <c r="C141" i="17"/>
  <c r="C181" i="17"/>
  <c r="C61" i="17"/>
  <c r="C101" i="17"/>
  <c r="C21" i="17"/>
  <c r="G222" i="17"/>
  <c r="G102" i="17"/>
  <c r="G142" i="17"/>
  <c r="G182" i="17"/>
  <c r="G62" i="17"/>
  <c r="G22" i="17"/>
  <c r="K222" i="17"/>
  <c r="K102" i="17"/>
  <c r="K142" i="17"/>
  <c r="K182" i="17"/>
  <c r="K62" i="17"/>
  <c r="K22" i="17"/>
  <c r="S222" i="17"/>
  <c r="S102" i="17"/>
  <c r="S142" i="17"/>
  <c r="S182" i="17"/>
  <c r="S62" i="17"/>
  <c r="S22" i="17"/>
  <c r="Q222" i="17"/>
  <c r="Q182" i="17"/>
  <c r="Q142" i="17"/>
  <c r="Q102" i="17"/>
  <c r="Q62" i="17"/>
  <c r="Q22" i="17"/>
  <c r="C55" i="17"/>
  <c r="F222" i="17"/>
  <c r="F182" i="17"/>
  <c r="F102" i="17"/>
  <c r="F62" i="17"/>
  <c r="F142" i="17"/>
  <c r="J222" i="17"/>
  <c r="J182" i="17"/>
  <c r="J102" i="17"/>
  <c r="J142" i="17"/>
  <c r="J62" i="17"/>
  <c r="N222" i="17"/>
  <c r="N182" i="17"/>
  <c r="N102" i="17"/>
  <c r="N142" i="17"/>
  <c r="N62" i="17"/>
  <c r="R222" i="17"/>
  <c r="R182" i="17"/>
  <c r="R102" i="17"/>
  <c r="R62" i="17"/>
  <c r="R142" i="17"/>
  <c r="V222" i="17"/>
  <c r="V182" i="17"/>
  <c r="V102" i="17"/>
  <c r="V62" i="17"/>
  <c r="V142" i="17"/>
  <c r="R22" i="17"/>
  <c r="F262" i="17"/>
  <c r="J262" i="17"/>
  <c r="N262" i="17"/>
  <c r="R262" i="17"/>
  <c r="V262" i="17"/>
  <c r="G262" i="17"/>
  <c r="O262" i="17"/>
  <c r="C262" i="17"/>
  <c r="K262" i="17"/>
  <c r="S262" i="17"/>
  <c r="Q262" i="17"/>
  <c r="U262" i="17"/>
  <c r="D262" i="17"/>
  <c r="L262" i="17"/>
  <c r="T262" i="17"/>
  <c r="E19" i="16"/>
  <c r="C261" i="17"/>
  <c r="E13" i="16"/>
  <c r="C255" i="17"/>
  <c r="E14" i="16"/>
  <c r="C256" i="17"/>
  <c r="E15" i="16"/>
  <c r="C257" i="17"/>
  <c r="E17" i="16"/>
  <c r="C259" i="17"/>
  <c r="E18" i="16"/>
  <c r="C260" i="17"/>
  <c r="E16" i="16"/>
  <c r="C258" i="17"/>
  <c r="H18" i="5" l="1"/>
  <c r="F50" i="17"/>
  <c r="F19" i="9"/>
  <c r="D131" i="17"/>
  <c r="F14" i="9"/>
  <c r="D126" i="17"/>
  <c r="F15" i="5"/>
  <c r="D47" i="17"/>
  <c r="F13" i="9"/>
  <c r="D125" i="17"/>
  <c r="F18" i="9"/>
  <c r="D130" i="17"/>
  <c r="F18" i="3"/>
  <c r="D10" i="17"/>
  <c r="F14" i="11"/>
  <c r="D166" i="17"/>
  <c r="G19" i="7"/>
  <c r="E91" i="17"/>
  <c r="F16" i="13"/>
  <c r="D208" i="17"/>
  <c r="F17" i="5"/>
  <c r="D49" i="17"/>
  <c r="D85" i="17"/>
  <c r="F14" i="13"/>
  <c r="D206" i="17"/>
  <c r="F19" i="5"/>
  <c r="D51" i="17"/>
  <c r="E85" i="17"/>
  <c r="G17" i="9"/>
  <c r="E129" i="17"/>
  <c r="F19" i="3"/>
  <c r="D11" i="17"/>
  <c r="F16" i="9"/>
  <c r="D128" i="17"/>
  <c r="F17" i="11"/>
  <c r="D169" i="17"/>
  <c r="F13" i="3"/>
  <c r="D5" i="17"/>
  <c r="F15" i="9"/>
  <c r="D127" i="17"/>
  <c r="F13" i="13"/>
  <c r="D205" i="17"/>
  <c r="F16" i="7"/>
  <c r="D88" i="17"/>
  <c r="F14" i="5"/>
  <c r="D46" i="17"/>
  <c r="F17" i="3"/>
  <c r="D9" i="17"/>
  <c r="D165" i="17"/>
  <c r="F14" i="3"/>
  <c r="D6" i="17"/>
  <c r="F18" i="7"/>
  <c r="D90" i="17"/>
  <c r="F16" i="5"/>
  <c r="D48" i="17"/>
  <c r="F15" i="13"/>
  <c r="D207" i="17"/>
  <c r="F18" i="11"/>
  <c r="D170" i="17"/>
  <c r="F16" i="3"/>
  <c r="D8" i="17"/>
  <c r="H13" i="7"/>
  <c r="F85" i="17"/>
  <c r="F18" i="13"/>
  <c r="D210" i="17"/>
  <c r="F17" i="7"/>
  <c r="D89" i="17"/>
  <c r="F13" i="5"/>
  <c r="D45" i="17"/>
  <c r="E171" i="17"/>
  <c r="G19" i="11"/>
  <c r="F15" i="11"/>
  <c r="D167" i="17"/>
  <c r="G13" i="11"/>
  <c r="E165" i="17"/>
  <c r="F16" i="11"/>
  <c r="D168" i="17"/>
  <c r="F17" i="13"/>
  <c r="D209" i="17"/>
  <c r="F14" i="7"/>
  <c r="D86" i="17"/>
  <c r="F19" i="13"/>
  <c r="D211" i="17"/>
  <c r="F15" i="7"/>
  <c r="D87" i="17"/>
  <c r="F15" i="3"/>
  <c r="D7" i="17"/>
  <c r="F14" i="15"/>
  <c r="D246" i="17"/>
  <c r="F15" i="15"/>
  <c r="D247" i="17"/>
  <c r="F17" i="15"/>
  <c r="D249" i="17"/>
  <c r="F18" i="15"/>
  <c r="D250" i="17"/>
  <c r="F19" i="15"/>
  <c r="D251" i="17"/>
  <c r="F16" i="15"/>
  <c r="D248" i="17"/>
  <c r="F13" i="15"/>
  <c r="D245" i="17"/>
  <c r="F15" i="2"/>
  <c r="D217" i="17"/>
  <c r="D137" i="17"/>
  <c r="D97" i="17"/>
  <c r="D177" i="17"/>
  <c r="D17" i="17"/>
  <c r="D57" i="17"/>
  <c r="F17" i="2"/>
  <c r="D219" i="17"/>
  <c r="D139" i="17"/>
  <c r="D99" i="17"/>
  <c r="D179" i="17"/>
  <c r="D59" i="17"/>
  <c r="D19" i="17"/>
  <c r="F19" i="2"/>
  <c r="D221" i="17"/>
  <c r="D141" i="17"/>
  <c r="D101" i="17"/>
  <c r="D181" i="17"/>
  <c r="D61" i="17"/>
  <c r="D21" i="17"/>
  <c r="F16" i="2"/>
  <c r="D218" i="17"/>
  <c r="D138" i="17"/>
  <c r="D178" i="17"/>
  <c r="D98" i="17"/>
  <c r="D58" i="17"/>
  <c r="D18" i="17"/>
  <c r="F13" i="2"/>
  <c r="D215" i="17"/>
  <c r="D135" i="17"/>
  <c r="D95" i="17"/>
  <c r="D175" i="17"/>
  <c r="D15" i="17"/>
  <c r="D55" i="17"/>
  <c r="F18" i="2"/>
  <c r="D220" i="17"/>
  <c r="D140" i="17"/>
  <c r="D100" i="17"/>
  <c r="D60" i="17"/>
  <c r="D20" i="17"/>
  <c r="D180" i="17"/>
  <c r="F14" i="2"/>
  <c r="D216" i="17"/>
  <c r="D136" i="17"/>
  <c r="D96" i="17"/>
  <c r="D176" i="17"/>
  <c r="D16" i="17"/>
  <c r="D56" i="17"/>
  <c r="F16" i="16"/>
  <c r="D258" i="17"/>
  <c r="F17" i="16"/>
  <c r="D259" i="17"/>
  <c r="F14" i="16"/>
  <c r="D256" i="17"/>
  <c r="F19" i="16"/>
  <c r="D261" i="17"/>
  <c r="F18" i="16"/>
  <c r="D260" i="17"/>
  <c r="F15" i="16"/>
  <c r="D257" i="17"/>
  <c r="F13" i="16"/>
  <c r="D255" i="17"/>
  <c r="G17" i="13" l="1"/>
  <c r="E209" i="17"/>
  <c r="I13" i="7"/>
  <c r="G85" i="17"/>
  <c r="G14" i="5"/>
  <c r="E46" i="17"/>
  <c r="H17" i="9"/>
  <c r="F129" i="17"/>
  <c r="G18" i="3"/>
  <c r="E10" i="17"/>
  <c r="G15" i="7"/>
  <c r="E87" i="17"/>
  <c r="G13" i="5"/>
  <c r="E45" i="17"/>
  <c r="G18" i="7"/>
  <c r="E90" i="17"/>
  <c r="G14" i="7"/>
  <c r="E86" i="17"/>
  <c r="G15" i="11"/>
  <c r="E167" i="17"/>
  <c r="G18" i="13"/>
  <c r="E210" i="17"/>
  <c r="G15" i="13"/>
  <c r="E207" i="17"/>
  <c r="G14" i="13"/>
  <c r="E206" i="17"/>
  <c r="H19" i="11"/>
  <c r="F171" i="17"/>
  <c r="G17" i="3"/>
  <c r="E9" i="17"/>
  <c r="G15" i="9"/>
  <c r="E127" i="17"/>
  <c r="G19" i="3"/>
  <c r="E11" i="17"/>
  <c r="E166" i="17"/>
  <c r="G14" i="11"/>
  <c r="G15" i="5"/>
  <c r="E47" i="17"/>
  <c r="G15" i="3"/>
  <c r="E7" i="17"/>
  <c r="G16" i="5"/>
  <c r="E48" i="17"/>
  <c r="G17" i="5"/>
  <c r="E49" i="17"/>
  <c r="G13" i="3"/>
  <c r="E5" i="17"/>
  <c r="G14" i="9"/>
  <c r="E126" i="17"/>
  <c r="E168" i="17"/>
  <c r="G16" i="11"/>
  <c r="G16" i="3"/>
  <c r="E8" i="17"/>
  <c r="G16" i="7"/>
  <c r="E88" i="17"/>
  <c r="G17" i="11"/>
  <c r="E169" i="17"/>
  <c r="G16" i="13"/>
  <c r="E208" i="17"/>
  <c r="G18" i="9"/>
  <c r="E130" i="17"/>
  <c r="G19" i="9"/>
  <c r="E131" i="17"/>
  <c r="G19" i="13"/>
  <c r="E211" i="17"/>
  <c r="H13" i="11"/>
  <c r="F165" i="17"/>
  <c r="G17" i="7"/>
  <c r="E89" i="17"/>
  <c r="G18" i="11"/>
  <c r="E170" i="17"/>
  <c r="G14" i="3"/>
  <c r="E6" i="17"/>
  <c r="G19" i="5"/>
  <c r="E51" i="17"/>
  <c r="G13" i="13"/>
  <c r="E205" i="17"/>
  <c r="G16" i="9"/>
  <c r="E128" i="17"/>
  <c r="H19" i="7"/>
  <c r="F91" i="17"/>
  <c r="G13" i="9"/>
  <c r="E125" i="17"/>
  <c r="I18" i="5"/>
  <c r="G50" i="17"/>
  <c r="G16" i="15"/>
  <c r="E248" i="17"/>
  <c r="G18" i="15"/>
  <c r="E250" i="17"/>
  <c r="G15" i="15"/>
  <c r="E247" i="17"/>
  <c r="G13" i="15"/>
  <c r="E245" i="17"/>
  <c r="G19" i="15"/>
  <c r="E251" i="17"/>
  <c r="G17" i="15"/>
  <c r="E249" i="17"/>
  <c r="G14" i="15"/>
  <c r="E246" i="17"/>
  <c r="G18" i="2"/>
  <c r="E220" i="17"/>
  <c r="E180" i="17"/>
  <c r="E140" i="17"/>
  <c r="E100" i="17"/>
  <c r="E20" i="17"/>
  <c r="E60" i="17"/>
  <c r="G17" i="2"/>
  <c r="E219" i="17"/>
  <c r="E179" i="17"/>
  <c r="E139" i="17"/>
  <c r="E99" i="17"/>
  <c r="E59" i="17"/>
  <c r="E19" i="17"/>
  <c r="G16" i="2"/>
  <c r="E218" i="17"/>
  <c r="E178" i="17"/>
  <c r="E138" i="17"/>
  <c r="E98" i="17"/>
  <c r="E58" i="17"/>
  <c r="E18" i="17"/>
  <c r="G14" i="2"/>
  <c r="E216" i="17"/>
  <c r="E176" i="17"/>
  <c r="E136" i="17"/>
  <c r="E96" i="17"/>
  <c r="E56" i="17"/>
  <c r="E16" i="17"/>
  <c r="G19" i="2"/>
  <c r="E221" i="17"/>
  <c r="E181" i="17"/>
  <c r="E141" i="17"/>
  <c r="E101" i="17"/>
  <c r="E61" i="17"/>
  <c r="E21" i="17"/>
  <c r="G13" i="2"/>
  <c r="E215" i="17"/>
  <c r="E175" i="17"/>
  <c r="E135" i="17"/>
  <c r="E95" i="17"/>
  <c r="E55" i="17"/>
  <c r="E15" i="17"/>
  <c r="G15" i="2"/>
  <c r="E217" i="17"/>
  <c r="E177" i="17"/>
  <c r="E137" i="17"/>
  <c r="E97" i="17"/>
  <c r="E57" i="17"/>
  <c r="E17" i="17"/>
  <c r="G13" i="16"/>
  <c r="E255" i="17"/>
  <c r="G18" i="16"/>
  <c r="E260" i="17"/>
  <c r="G14" i="16"/>
  <c r="E256" i="17"/>
  <c r="G16" i="16"/>
  <c r="E258" i="17"/>
  <c r="G15" i="16"/>
  <c r="E257" i="17"/>
  <c r="G19" i="16"/>
  <c r="E261" i="17"/>
  <c r="G17" i="16"/>
  <c r="E259" i="17"/>
  <c r="F125" i="17" l="1"/>
  <c r="H13" i="9"/>
  <c r="H19" i="5"/>
  <c r="F51" i="17"/>
  <c r="I13" i="11"/>
  <c r="G165" i="17"/>
  <c r="H16" i="13"/>
  <c r="F208" i="17"/>
  <c r="H16" i="5"/>
  <c r="F48" i="17"/>
  <c r="H19" i="3"/>
  <c r="F11" i="17"/>
  <c r="H14" i="13"/>
  <c r="F206" i="17"/>
  <c r="H14" i="7"/>
  <c r="F86" i="17"/>
  <c r="H18" i="3"/>
  <c r="F10" i="17"/>
  <c r="H17" i="13"/>
  <c r="F209" i="17"/>
  <c r="I19" i="7"/>
  <c r="G91" i="17"/>
  <c r="H14" i="3"/>
  <c r="F6" i="17"/>
  <c r="H19" i="13"/>
  <c r="F211" i="17"/>
  <c r="H17" i="11"/>
  <c r="F169" i="17"/>
  <c r="H14" i="9"/>
  <c r="F126" i="17"/>
  <c r="H15" i="3"/>
  <c r="F7" i="17"/>
  <c r="H15" i="9"/>
  <c r="F127" i="17"/>
  <c r="H15" i="13"/>
  <c r="F207" i="17"/>
  <c r="H18" i="7"/>
  <c r="F90" i="17"/>
  <c r="I17" i="9"/>
  <c r="G129" i="17"/>
  <c r="H16" i="9"/>
  <c r="F128" i="17"/>
  <c r="H19" i="9"/>
  <c r="F131" i="17"/>
  <c r="H13" i="3"/>
  <c r="F5" i="17"/>
  <c r="H15" i="5"/>
  <c r="F47" i="17"/>
  <c r="H18" i="13"/>
  <c r="F210" i="17"/>
  <c r="H13" i="5"/>
  <c r="F45" i="17"/>
  <c r="H14" i="11"/>
  <c r="F166" i="17"/>
  <c r="J18" i="5"/>
  <c r="H50" i="17"/>
  <c r="H13" i="13"/>
  <c r="F205" i="17"/>
  <c r="H17" i="7"/>
  <c r="F89" i="17"/>
  <c r="H18" i="9"/>
  <c r="F130" i="17"/>
  <c r="H16" i="3"/>
  <c r="F8" i="17"/>
  <c r="H17" i="5"/>
  <c r="F49" i="17"/>
  <c r="I19" i="11"/>
  <c r="G171" i="17"/>
  <c r="H15" i="11"/>
  <c r="F167" i="17"/>
  <c r="H15" i="7"/>
  <c r="F87" i="17"/>
  <c r="J13" i="7"/>
  <c r="H85" i="17"/>
  <c r="H18" i="11"/>
  <c r="F170" i="17"/>
  <c r="H16" i="7"/>
  <c r="F88" i="17"/>
  <c r="H17" i="3"/>
  <c r="F9" i="17"/>
  <c r="H14" i="5"/>
  <c r="F46" i="17"/>
  <c r="H16" i="11"/>
  <c r="F168" i="17"/>
  <c r="H17" i="15"/>
  <c r="F249" i="17"/>
  <c r="H18" i="15"/>
  <c r="F250" i="17"/>
  <c r="H13" i="15"/>
  <c r="F245" i="17"/>
  <c r="H14" i="15"/>
  <c r="F246" i="17"/>
  <c r="H19" i="15"/>
  <c r="F251" i="17"/>
  <c r="H15" i="15"/>
  <c r="F247" i="17"/>
  <c r="H16" i="15"/>
  <c r="F248" i="17"/>
  <c r="H15" i="2"/>
  <c r="F217" i="17"/>
  <c r="F177" i="17"/>
  <c r="F137" i="17"/>
  <c r="F57" i="17"/>
  <c r="F17" i="17"/>
  <c r="F97" i="17"/>
  <c r="H16" i="2"/>
  <c r="F218" i="17"/>
  <c r="F178" i="17"/>
  <c r="F58" i="17"/>
  <c r="F98" i="17"/>
  <c r="F18" i="17"/>
  <c r="F138" i="17"/>
  <c r="H14" i="2"/>
  <c r="F216" i="17"/>
  <c r="F176" i="17"/>
  <c r="F136" i="17"/>
  <c r="F96" i="17"/>
  <c r="F56" i="17"/>
  <c r="F16" i="17"/>
  <c r="H19" i="2"/>
  <c r="F221" i="17"/>
  <c r="F181" i="17"/>
  <c r="F61" i="17"/>
  <c r="F141" i="17"/>
  <c r="F21" i="17"/>
  <c r="F101" i="17"/>
  <c r="H18" i="2"/>
  <c r="F220" i="17"/>
  <c r="F180" i="17"/>
  <c r="F140" i="17"/>
  <c r="F60" i="17"/>
  <c r="F100" i="17"/>
  <c r="F20" i="17"/>
  <c r="H13" i="2"/>
  <c r="F215" i="17"/>
  <c r="F175" i="17"/>
  <c r="F135" i="17"/>
  <c r="F95" i="17"/>
  <c r="F55" i="17"/>
  <c r="F15" i="17"/>
  <c r="H17" i="2"/>
  <c r="F219" i="17"/>
  <c r="F179" i="17"/>
  <c r="F139" i="17"/>
  <c r="F59" i="17"/>
  <c r="F99" i="17"/>
  <c r="F19" i="17"/>
  <c r="H17" i="16"/>
  <c r="F259" i="17"/>
  <c r="H15" i="16"/>
  <c r="F257" i="17"/>
  <c r="H14" i="16"/>
  <c r="F256" i="17"/>
  <c r="H13" i="16"/>
  <c r="F255" i="17"/>
  <c r="H19" i="16"/>
  <c r="F261" i="17"/>
  <c r="H16" i="16"/>
  <c r="F258" i="17"/>
  <c r="H18" i="16"/>
  <c r="F260" i="17"/>
  <c r="I14" i="5" l="1"/>
  <c r="G46" i="17"/>
  <c r="K13" i="7"/>
  <c r="I85" i="17"/>
  <c r="I17" i="5"/>
  <c r="G49" i="17"/>
  <c r="I13" i="13"/>
  <c r="G205" i="17"/>
  <c r="I18" i="13"/>
  <c r="G210" i="17"/>
  <c r="I16" i="9"/>
  <c r="G128" i="17"/>
  <c r="I15" i="9"/>
  <c r="G127" i="17"/>
  <c r="I19" i="13"/>
  <c r="G211" i="17"/>
  <c r="I18" i="3"/>
  <c r="G10" i="17"/>
  <c r="I16" i="5"/>
  <c r="G48" i="17"/>
  <c r="I17" i="3"/>
  <c r="G9" i="17"/>
  <c r="I15" i="7"/>
  <c r="G87" i="17"/>
  <c r="I16" i="3"/>
  <c r="G8" i="17"/>
  <c r="K18" i="5"/>
  <c r="I50" i="17"/>
  <c r="I15" i="5"/>
  <c r="G47" i="17"/>
  <c r="J17" i="9"/>
  <c r="H129" i="17"/>
  <c r="I15" i="3"/>
  <c r="G7" i="17"/>
  <c r="I14" i="3"/>
  <c r="G6" i="17"/>
  <c r="I14" i="7"/>
  <c r="G86" i="17"/>
  <c r="I16" i="13"/>
  <c r="G208" i="17"/>
  <c r="I15" i="11"/>
  <c r="G167" i="17"/>
  <c r="I14" i="11"/>
  <c r="G166" i="17"/>
  <c r="I18" i="7"/>
  <c r="G90" i="17"/>
  <c r="J19" i="7"/>
  <c r="H91" i="17"/>
  <c r="I14" i="13"/>
  <c r="G206" i="17"/>
  <c r="I16" i="11"/>
  <c r="G168" i="17"/>
  <c r="I18" i="11"/>
  <c r="G170" i="17"/>
  <c r="J19" i="11"/>
  <c r="H171" i="17"/>
  <c r="I17" i="7"/>
  <c r="G89" i="17"/>
  <c r="I13" i="5"/>
  <c r="G45" i="17"/>
  <c r="I19" i="9"/>
  <c r="G131" i="17"/>
  <c r="I15" i="13"/>
  <c r="G207" i="17"/>
  <c r="I17" i="11"/>
  <c r="G169" i="17"/>
  <c r="I17" i="13"/>
  <c r="G209" i="17"/>
  <c r="I19" i="3"/>
  <c r="G11" i="17"/>
  <c r="I19" i="5"/>
  <c r="G51" i="17"/>
  <c r="I16" i="7"/>
  <c r="G88" i="17"/>
  <c r="I18" i="9"/>
  <c r="G130" i="17"/>
  <c r="I13" i="3"/>
  <c r="G5" i="17"/>
  <c r="I14" i="9"/>
  <c r="G126" i="17"/>
  <c r="J13" i="11"/>
  <c r="H165" i="17"/>
  <c r="I13" i="9"/>
  <c r="G125" i="17"/>
  <c r="I14" i="15"/>
  <c r="G246" i="17"/>
  <c r="I15" i="15"/>
  <c r="G247" i="17"/>
  <c r="I18" i="15"/>
  <c r="G250" i="17"/>
  <c r="I16" i="15"/>
  <c r="G248" i="17"/>
  <c r="I19" i="15"/>
  <c r="G251" i="17"/>
  <c r="I13" i="15"/>
  <c r="G245" i="17"/>
  <c r="I17" i="15"/>
  <c r="G249" i="17"/>
  <c r="I17" i="2"/>
  <c r="G219" i="17"/>
  <c r="G139" i="17"/>
  <c r="G179" i="17"/>
  <c r="G59" i="17"/>
  <c r="G99" i="17"/>
  <c r="G19" i="17"/>
  <c r="I14" i="2"/>
  <c r="G216" i="17"/>
  <c r="G136" i="17"/>
  <c r="G176" i="17"/>
  <c r="G96" i="17"/>
  <c r="G16" i="17"/>
  <c r="G56" i="17"/>
  <c r="I18" i="2"/>
  <c r="G220" i="17"/>
  <c r="G140" i="17"/>
  <c r="G180" i="17"/>
  <c r="G60" i="17"/>
  <c r="G100" i="17"/>
  <c r="G20" i="17"/>
  <c r="I13" i="2"/>
  <c r="G215" i="17"/>
  <c r="G135" i="17"/>
  <c r="G175" i="17"/>
  <c r="G95" i="17"/>
  <c r="G15" i="17"/>
  <c r="G55" i="17"/>
  <c r="I16" i="2"/>
  <c r="G218" i="17"/>
  <c r="G138" i="17"/>
  <c r="G178" i="17"/>
  <c r="G58" i="17"/>
  <c r="G98" i="17"/>
  <c r="G18" i="17"/>
  <c r="I19" i="2"/>
  <c r="G221" i="17"/>
  <c r="G141" i="17"/>
  <c r="G181" i="17"/>
  <c r="G61" i="17"/>
  <c r="G101" i="17"/>
  <c r="G21" i="17"/>
  <c r="I15" i="2"/>
  <c r="G217" i="17"/>
  <c r="G137" i="17"/>
  <c r="G177" i="17"/>
  <c r="G57" i="17"/>
  <c r="G97" i="17"/>
  <c r="G17" i="17"/>
  <c r="I18" i="16"/>
  <c r="G260" i="17"/>
  <c r="I19" i="16"/>
  <c r="G261" i="17"/>
  <c r="I14" i="16"/>
  <c r="G256" i="17"/>
  <c r="I17" i="16"/>
  <c r="G259" i="17"/>
  <c r="I16" i="16"/>
  <c r="G258" i="17"/>
  <c r="I13" i="16"/>
  <c r="G255" i="17"/>
  <c r="I15" i="16"/>
  <c r="G257" i="17"/>
  <c r="K13" i="11" l="1"/>
  <c r="I165" i="17"/>
  <c r="J16" i="7"/>
  <c r="H88" i="17"/>
  <c r="J17" i="11"/>
  <c r="H169" i="17"/>
  <c r="J17" i="7"/>
  <c r="H89" i="17"/>
  <c r="J14" i="13"/>
  <c r="H206" i="17"/>
  <c r="J15" i="11"/>
  <c r="H167" i="17"/>
  <c r="J15" i="3"/>
  <c r="H7" i="17"/>
  <c r="J16" i="3"/>
  <c r="H8" i="17"/>
  <c r="J18" i="3"/>
  <c r="H10" i="17"/>
  <c r="J18" i="13"/>
  <c r="H210" i="17"/>
  <c r="J14" i="5"/>
  <c r="H46" i="17"/>
  <c r="J14" i="9"/>
  <c r="H126" i="17"/>
  <c r="J19" i="5"/>
  <c r="H51" i="17"/>
  <c r="J15" i="13"/>
  <c r="H207" i="17"/>
  <c r="I171" i="17"/>
  <c r="K19" i="11"/>
  <c r="K19" i="7"/>
  <c r="I91" i="17"/>
  <c r="J16" i="13"/>
  <c r="H208" i="17"/>
  <c r="K17" i="9"/>
  <c r="I129" i="17"/>
  <c r="J15" i="7"/>
  <c r="H87" i="17"/>
  <c r="J19" i="13"/>
  <c r="H211" i="17"/>
  <c r="J13" i="13"/>
  <c r="H205" i="17"/>
  <c r="J13" i="3"/>
  <c r="H5" i="17"/>
  <c r="J19" i="3"/>
  <c r="H11" i="17"/>
  <c r="J19" i="9"/>
  <c r="H131" i="17"/>
  <c r="J18" i="11"/>
  <c r="H170" i="17"/>
  <c r="J18" i="7"/>
  <c r="H90" i="17"/>
  <c r="J14" i="7"/>
  <c r="H86" i="17"/>
  <c r="J15" i="5"/>
  <c r="H47" i="17"/>
  <c r="J17" i="3"/>
  <c r="H9" i="17"/>
  <c r="J15" i="9"/>
  <c r="H127" i="17"/>
  <c r="J17" i="5"/>
  <c r="H49" i="17"/>
  <c r="J13" i="9"/>
  <c r="H125" i="17"/>
  <c r="J18" i="9"/>
  <c r="H130" i="17"/>
  <c r="J17" i="13"/>
  <c r="H209" i="17"/>
  <c r="J13" i="5"/>
  <c r="H45" i="17"/>
  <c r="J16" i="11"/>
  <c r="H168" i="17"/>
  <c r="J14" i="11"/>
  <c r="H166" i="17"/>
  <c r="J14" i="3"/>
  <c r="H6" i="17"/>
  <c r="L18" i="5"/>
  <c r="J50" i="17"/>
  <c r="J16" i="5"/>
  <c r="H48" i="17"/>
  <c r="J16" i="9"/>
  <c r="H128" i="17"/>
  <c r="L13" i="7"/>
  <c r="J85" i="17"/>
  <c r="J13" i="15"/>
  <c r="H245" i="17"/>
  <c r="J15" i="15"/>
  <c r="H247" i="17"/>
  <c r="J16" i="15"/>
  <c r="H248" i="17"/>
  <c r="J17" i="15"/>
  <c r="H249" i="17"/>
  <c r="J19" i="15"/>
  <c r="H251" i="17"/>
  <c r="J18" i="15"/>
  <c r="H250" i="17"/>
  <c r="J14" i="15"/>
  <c r="H246" i="17"/>
  <c r="J15" i="2"/>
  <c r="H217" i="17"/>
  <c r="H137" i="17"/>
  <c r="H177" i="17"/>
  <c r="H97" i="17"/>
  <c r="H17" i="17"/>
  <c r="H57" i="17"/>
  <c r="J19" i="2"/>
  <c r="H221" i="17"/>
  <c r="H141" i="17"/>
  <c r="H181" i="17"/>
  <c r="H101" i="17"/>
  <c r="H61" i="17"/>
  <c r="H21" i="17"/>
  <c r="J14" i="2"/>
  <c r="H216" i="17"/>
  <c r="H136" i="17"/>
  <c r="H96" i="17"/>
  <c r="H176" i="17"/>
  <c r="H16" i="17"/>
  <c r="H56" i="17"/>
  <c r="J13" i="2"/>
  <c r="H215" i="17"/>
  <c r="H135" i="17"/>
  <c r="H95" i="17"/>
  <c r="H15" i="17"/>
  <c r="H175" i="17"/>
  <c r="H55" i="17"/>
  <c r="J18" i="2"/>
  <c r="H220" i="17"/>
  <c r="H140" i="17"/>
  <c r="H100" i="17"/>
  <c r="H180" i="17"/>
  <c r="H60" i="17"/>
  <c r="H20" i="17"/>
  <c r="J16" i="2"/>
  <c r="H218" i="17"/>
  <c r="H138" i="17"/>
  <c r="H98" i="17"/>
  <c r="H178" i="17"/>
  <c r="H58" i="17"/>
  <c r="H18" i="17"/>
  <c r="J17" i="2"/>
  <c r="H219" i="17"/>
  <c r="H139" i="17"/>
  <c r="H99" i="17"/>
  <c r="H59" i="17"/>
  <c r="H179" i="17"/>
  <c r="H19" i="17"/>
  <c r="J15" i="16"/>
  <c r="H257" i="17"/>
  <c r="J16" i="16"/>
  <c r="H258" i="17"/>
  <c r="J14" i="16"/>
  <c r="H256" i="17"/>
  <c r="J18" i="16"/>
  <c r="H260" i="17"/>
  <c r="J13" i="16"/>
  <c r="H255" i="17"/>
  <c r="J17" i="16"/>
  <c r="H259" i="17"/>
  <c r="J19" i="16"/>
  <c r="H261" i="17"/>
  <c r="K16" i="9" l="1"/>
  <c r="I128" i="17"/>
  <c r="K14" i="11"/>
  <c r="I166" i="17"/>
  <c r="K18" i="9"/>
  <c r="I130" i="17"/>
  <c r="K17" i="3"/>
  <c r="I9" i="17"/>
  <c r="K18" i="11"/>
  <c r="I170" i="17"/>
  <c r="K13" i="13"/>
  <c r="I205" i="17"/>
  <c r="K16" i="13"/>
  <c r="I208" i="17"/>
  <c r="K19" i="5"/>
  <c r="I51" i="17"/>
  <c r="K18" i="3"/>
  <c r="I10" i="17"/>
  <c r="K14" i="13"/>
  <c r="I206" i="17"/>
  <c r="L13" i="11"/>
  <c r="J165" i="17"/>
  <c r="K16" i="5"/>
  <c r="I48" i="17"/>
  <c r="K16" i="11"/>
  <c r="I168" i="17"/>
  <c r="K13" i="9"/>
  <c r="I125" i="17"/>
  <c r="K15" i="5"/>
  <c r="I47" i="17"/>
  <c r="K19" i="9"/>
  <c r="I131" i="17"/>
  <c r="K19" i="13"/>
  <c r="I211" i="17"/>
  <c r="L19" i="7"/>
  <c r="J91" i="17"/>
  <c r="K14" i="9"/>
  <c r="I126" i="17"/>
  <c r="K16" i="3"/>
  <c r="I8" i="17"/>
  <c r="K17" i="7"/>
  <c r="I89" i="17"/>
  <c r="L19" i="11"/>
  <c r="J171" i="17"/>
  <c r="M18" i="5"/>
  <c r="K50" i="17"/>
  <c r="K13" i="5"/>
  <c r="I45" i="17"/>
  <c r="K17" i="5"/>
  <c r="I49" i="17"/>
  <c r="K14" i="7"/>
  <c r="I86" i="17"/>
  <c r="K19" i="3"/>
  <c r="I11" i="17"/>
  <c r="K15" i="7"/>
  <c r="I87" i="17"/>
  <c r="K14" i="5"/>
  <c r="I46" i="17"/>
  <c r="K15" i="3"/>
  <c r="I7" i="17"/>
  <c r="I169" i="17"/>
  <c r="K17" i="11"/>
  <c r="M13" i="7"/>
  <c r="K85" i="17"/>
  <c r="K14" i="3"/>
  <c r="I6" i="17"/>
  <c r="K17" i="13"/>
  <c r="I209" i="17"/>
  <c r="K15" i="9"/>
  <c r="I127" i="17"/>
  <c r="K18" i="7"/>
  <c r="I90" i="17"/>
  <c r="K13" i="3"/>
  <c r="I5" i="17"/>
  <c r="L17" i="9"/>
  <c r="J129" i="17"/>
  <c r="K15" i="13"/>
  <c r="I207" i="17"/>
  <c r="K18" i="13"/>
  <c r="I210" i="17"/>
  <c r="K15" i="11"/>
  <c r="I167" i="17"/>
  <c r="K16" i="7"/>
  <c r="I88" i="17"/>
  <c r="K18" i="15"/>
  <c r="I250" i="17"/>
  <c r="K17" i="15"/>
  <c r="I249" i="17"/>
  <c r="K15" i="15"/>
  <c r="I247" i="17"/>
  <c r="K14" i="15"/>
  <c r="I246" i="17"/>
  <c r="K19" i="15"/>
  <c r="I251" i="17"/>
  <c r="K16" i="15"/>
  <c r="I248" i="17"/>
  <c r="K13" i="15"/>
  <c r="I245" i="17"/>
  <c r="K17" i="2"/>
  <c r="I219" i="17"/>
  <c r="I179" i="17"/>
  <c r="I139" i="17"/>
  <c r="I99" i="17"/>
  <c r="I19" i="17"/>
  <c r="I59" i="17"/>
  <c r="K14" i="2"/>
  <c r="I216" i="17"/>
  <c r="I176" i="17"/>
  <c r="I136" i="17"/>
  <c r="I96" i="17"/>
  <c r="I56" i="17"/>
  <c r="I16" i="17"/>
  <c r="K13" i="2"/>
  <c r="I215" i="17"/>
  <c r="I175" i="17"/>
  <c r="I135" i="17"/>
  <c r="I95" i="17"/>
  <c r="I55" i="17"/>
  <c r="I15" i="17"/>
  <c r="K18" i="2"/>
  <c r="I220" i="17"/>
  <c r="I180" i="17"/>
  <c r="I140" i="17"/>
  <c r="I100" i="17"/>
  <c r="I60" i="17"/>
  <c r="I20" i="17"/>
  <c r="K15" i="2"/>
  <c r="I217" i="17"/>
  <c r="I177" i="17"/>
  <c r="I137" i="17"/>
  <c r="I97" i="17"/>
  <c r="I57" i="17"/>
  <c r="I17" i="17"/>
  <c r="K16" i="2"/>
  <c r="I218" i="17"/>
  <c r="I178" i="17"/>
  <c r="I138" i="17"/>
  <c r="I98" i="17"/>
  <c r="I58" i="17"/>
  <c r="I18" i="17"/>
  <c r="K19" i="2"/>
  <c r="I221" i="17"/>
  <c r="I181" i="17"/>
  <c r="I141" i="17"/>
  <c r="I101" i="17"/>
  <c r="I61" i="17"/>
  <c r="I21" i="17"/>
  <c r="K19" i="16"/>
  <c r="I261" i="17"/>
  <c r="K13" i="16"/>
  <c r="I255" i="17"/>
  <c r="K14" i="16"/>
  <c r="I256" i="17"/>
  <c r="K15" i="16"/>
  <c r="I257" i="17"/>
  <c r="K17" i="16"/>
  <c r="I259" i="17"/>
  <c r="K18" i="16"/>
  <c r="I260" i="17"/>
  <c r="K16" i="16"/>
  <c r="I258" i="17"/>
  <c r="L15" i="11" l="1"/>
  <c r="J167" i="17"/>
  <c r="L13" i="3"/>
  <c r="J5" i="17"/>
  <c r="L14" i="3"/>
  <c r="J6" i="17"/>
  <c r="L14" i="5"/>
  <c r="J46" i="17"/>
  <c r="L17" i="5"/>
  <c r="J49" i="17"/>
  <c r="L17" i="7"/>
  <c r="J89" i="17"/>
  <c r="L19" i="13"/>
  <c r="J211" i="17"/>
  <c r="L16" i="11"/>
  <c r="J168" i="17"/>
  <c r="L18" i="3"/>
  <c r="J10" i="17"/>
  <c r="L18" i="11"/>
  <c r="J170" i="17"/>
  <c r="L16" i="9"/>
  <c r="J128" i="17"/>
  <c r="L18" i="13"/>
  <c r="J210" i="17"/>
  <c r="L18" i="7"/>
  <c r="J90" i="17"/>
  <c r="N13" i="7"/>
  <c r="L85" i="17"/>
  <c r="L15" i="7"/>
  <c r="J87" i="17"/>
  <c r="L13" i="5"/>
  <c r="J45" i="17"/>
  <c r="L16" i="3"/>
  <c r="J8" i="17"/>
  <c r="L19" i="9"/>
  <c r="J131" i="17"/>
  <c r="L16" i="5"/>
  <c r="J48" i="17"/>
  <c r="L19" i="5"/>
  <c r="J51" i="17"/>
  <c r="L17" i="3"/>
  <c r="J9" i="17"/>
  <c r="L17" i="11"/>
  <c r="J169" i="17"/>
  <c r="L15" i="13"/>
  <c r="J207" i="17"/>
  <c r="L15" i="9"/>
  <c r="J127" i="17"/>
  <c r="L19" i="3"/>
  <c r="J11" i="17"/>
  <c r="N18" i="5"/>
  <c r="L50" i="17"/>
  <c r="L14" i="9"/>
  <c r="J126" i="17"/>
  <c r="L15" i="5"/>
  <c r="J47" i="17"/>
  <c r="M13" i="11"/>
  <c r="K165" i="17"/>
  <c r="L16" i="13"/>
  <c r="J208" i="17"/>
  <c r="L18" i="9"/>
  <c r="J130" i="17"/>
  <c r="L16" i="7"/>
  <c r="J88" i="17"/>
  <c r="M17" i="9"/>
  <c r="K129" i="17"/>
  <c r="L17" i="13"/>
  <c r="J209" i="17"/>
  <c r="L15" i="3"/>
  <c r="J7" i="17"/>
  <c r="L14" i="7"/>
  <c r="J86" i="17"/>
  <c r="M19" i="11"/>
  <c r="K171" i="17"/>
  <c r="M19" i="7"/>
  <c r="K91" i="17"/>
  <c r="L13" i="9"/>
  <c r="J125" i="17"/>
  <c r="L14" i="13"/>
  <c r="J206" i="17"/>
  <c r="L13" i="13"/>
  <c r="J205" i="17"/>
  <c r="L14" i="11"/>
  <c r="J166" i="17"/>
  <c r="L14" i="15"/>
  <c r="J246" i="17"/>
  <c r="L17" i="15"/>
  <c r="J249" i="17"/>
  <c r="L16" i="15"/>
  <c r="J248" i="17"/>
  <c r="L13" i="15"/>
  <c r="J245" i="17"/>
  <c r="L19" i="15"/>
  <c r="J251" i="17"/>
  <c r="L15" i="15"/>
  <c r="J247" i="17"/>
  <c r="L18" i="15"/>
  <c r="J250" i="17"/>
  <c r="L19" i="2"/>
  <c r="J221" i="17"/>
  <c r="J181" i="17"/>
  <c r="J61" i="17"/>
  <c r="J101" i="17"/>
  <c r="J141" i="17"/>
  <c r="J21" i="17"/>
  <c r="L13" i="2"/>
  <c r="J215" i="17"/>
  <c r="J175" i="17"/>
  <c r="J135" i="17"/>
  <c r="J95" i="17"/>
  <c r="J55" i="17"/>
  <c r="J15" i="17"/>
  <c r="L15" i="2"/>
  <c r="J217" i="17"/>
  <c r="J177" i="17"/>
  <c r="J57" i="17"/>
  <c r="J97" i="17"/>
  <c r="J137" i="17"/>
  <c r="J17" i="17"/>
  <c r="L16" i="2"/>
  <c r="J218" i="17"/>
  <c r="J178" i="17"/>
  <c r="J138" i="17"/>
  <c r="J58" i="17"/>
  <c r="J98" i="17"/>
  <c r="J18" i="17"/>
  <c r="L14" i="2"/>
  <c r="J216" i="17"/>
  <c r="J176" i="17"/>
  <c r="J136" i="17"/>
  <c r="J56" i="17"/>
  <c r="J96" i="17"/>
  <c r="J16" i="17"/>
  <c r="L18" i="2"/>
  <c r="J220" i="17"/>
  <c r="J180" i="17"/>
  <c r="J60" i="17"/>
  <c r="J140" i="17"/>
  <c r="J20" i="17"/>
  <c r="J100" i="17"/>
  <c r="L17" i="2"/>
  <c r="J219" i="17"/>
  <c r="J179" i="17"/>
  <c r="J139" i="17"/>
  <c r="J59" i="17"/>
  <c r="J99" i="17"/>
  <c r="J19" i="17"/>
  <c r="L16" i="16"/>
  <c r="J258" i="17"/>
  <c r="L17" i="16"/>
  <c r="J259" i="17"/>
  <c r="L14" i="16"/>
  <c r="J256" i="17"/>
  <c r="L19" i="16"/>
  <c r="J261" i="17"/>
  <c r="L18" i="16"/>
  <c r="J260" i="17"/>
  <c r="L15" i="16"/>
  <c r="J257" i="17"/>
  <c r="L13" i="16"/>
  <c r="J255" i="17"/>
  <c r="M15" i="3" l="1"/>
  <c r="K7" i="17"/>
  <c r="M14" i="9"/>
  <c r="K126" i="17"/>
  <c r="M16" i="5"/>
  <c r="K48" i="17"/>
  <c r="M15" i="7"/>
  <c r="K87" i="17"/>
  <c r="M19" i="13"/>
  <c r="K211" i="17"/>
  <c r="N19" i="7"/>
  <c r="L91" i="17"/>
  <c r="M16" i="13"/>
  <c r="K208" i="17"/>
  <c r="M19" i="9"/>
  <c r="K131" i="17"/>
  <c r="M14" i="13"/>
  <c r="K206" i="17"/>
  <c r="M14" i="7"/>
  <c r="K86" i="17"/>
  <c r="M16" i="7"/>
  <c r="K88" i="17"/>
  <c r="M15" i="5"/>
  <c r="K47" i="17"/>
  <c r="M15" i="9"/>
  <c r="K127" i="17"/>
  <c r="M19" i="5"/>
  <c r="K51" i="17"/>
  <c r="M13" i="5"/>
  <c r="K45" i="17"/>
  <c r="M18" i="13"/>
  <c r="K210" i="17"/>
  <c r="M16" i="11"/>
  <c r="K168" i="17"/>
  <c r="M14" i="5"/>
  <c r="K46" i="17"/>
  <c r="M13" i="9"/>
  <c r="K125" i="17"/>
  <c r="M18" i="9"/>
  <c r="K130" i="17"/>
  <c r="M15" i="13"/>
  <c r="K207" i="17"/>
  <c r="M16" i="9"/>
  <c r="K128" i="17"/>
  <c r="M14" i="3"/>
  <c r="K6" i="17"/>
  <c r="M14" i="11"/>
  <c r="K166" i="17"/>
  <c r="M17" i="13"/>
  <c r="K209" i="17"/>
  <c r="O18" i="5"/>
  <c r="M50" i="17"/>
  <c r="M17" i="11"/>
  <c r="K169" i="17"/>
  <c r="O13" i="7"/>
  <c r="M85" i="17"/>
  <c r="M18" i="11"/>
  <c r="K170" i="17"/>
  <c r="M17" i="7"/>
  <c r="K89" i="17"/>
  <c r="M13" i="3"/>
  <c r="K5" i="17"/>
  <c r="M13" i="13"/>
  <c r="K205" i="17"/>
  <c r="N19" i="11"/>
  <c r="L171" i="17"/>
  <c r="N17" i="9"/>
  <c r="L129" i="17"/>
  <c r="N13" i="11"/>
  <c r="L165" i="17"/>
  <c r="M19" i="3"/>
  <c r="K11" i="17"/>
  <c r="M17" i="3"/>
  <c r="K9" i="17"/>
  <c r="M16" i="3"/>
  <c r="K8" i="17"/>
  <c r="M18" i="7"/>
  <c r="K90" i="17"/>
  <c r="M18" i="3"/>
  <c r="K10" i="17"/>
  <c r="M17" i="5"/>
  <c r="K49" i="17"/>
  <c r="M15" i="11"/>
  <c r="K167" i="17"/>
  <c r="M13" i="15"/>
  <c r="K245" i="17"/>
  <c r="M15" i="15"/>
  <c r="K247" i="17"/>
  <c r="M17" i="15"/>
  <c r="K249" i="17"/>
  <c r="M18" i="15"/>
  <c r="K250" i="17"/>
  <c r="M19" i="15"/>
  <c r="K251" i="17"/>
  <c r="M16" i="15"/>
  <c r="K248" i="17"/>
  <c r="M14" i="15"/>
  <c r="K246" i="17"/>
  <c r="M17" i="2"/>
  <c r="K219" i="17"/>
  <c r="K139" i="17"/>
  <c r="K179" i="17"/>
  <c r="K59" i="17"/>
  <c r="K99" i="17"/>
  <c r="K19" i="17"/>
  <c r="M18" i="2"/>
  <c r="K220" i="17"/>
  <c r="K140" i="17"/>
  <c r="K180" i="17"/>
  <c r="K60" i="17"/>
  <c r="K100" i="17"/>
  <c r="K20" i="17"/>
  <c r="M13" i="2"/>
  <c r="K215" i="17"/>
  <c r="K135" i="17"/>
  <c r="K175" i="17"/>
  <c r="K95" i="17"/>
  <c r="K15" i="17"/>
  <c r="K55" i="17"/>
  <c r="M16" i="2"/>
  <c r="K218" i="17"/>
  <c r="K138" i="17"/>
  <c r="K178" i="17"/>
  <c r="K58" i="17"/>
  <c r="K98" i="17"/>
  <c r="K18" i="17"/>
  <c r="M15" i="2"/>
  <c r="K217" i="17"/>
  <c r="K137" i="17"/>
  <c r="K177" i="17"/>
  <c r="K57" i="17"/>
  <c r="K97" i="17"/>
  <c r="K17" i="17"/>
  <c r="M14" i="2"/>
  <c r="K216" i="17"/>
  <c r="K136" i="17"/>
  <c r="K176" i="17"/>
  <c r="K96" i="17"/>
  <c r="K16" i="17"/>
  <c r="K56" i="17"/>
  <c r="M19" i="2"/>
  <c r="K221" i="17"/>
  <c r="K141" i="17"/>
  <c r="K181" i="17"/>
  <c r="K61" i="17"/>
  <c r="K101" i="17"/>
  <c r="K21" i="17"/>
  <c r="M13" i="16"/>
  <c r="K255" i="17"/>
  <c r="M15" i="16"/>
  <c r="K257" i="17"/>
  <c r="M19" i="16"/>
  <c r="K261" i="17"/>
  <c r="M17" i="16"/>
  <c r="K259" i="17"/>
  <c r="M18" i="16"/>
  <c r="K260" i="17"/>
  <c r="M14" i="16"/>
  <c r="K256" i="17"/>
  <c r="M16" i="16"/>
  <c r="K258" i="17"/>
  <c r="N18" i="3" l="1"/>
  <c r="L10" i="17"/>
  <c r="N13" i="13"/>
  <c r="L205" i="17"/>
  <c r="N14" i="11"/>
  <c r="L166" i="17"/>
  <c r="N18" i="13"/>
  <c r="L210" i="17"/>
  <c r="N15" i="5"/>
  <c r="L47" i="17"/>
  <c r="N15" i="7"/>
  <c r="L87" i="17"/>
  <c r="O13" i="11"/>
  <c r="M165" i="17"/>
  <c r="N13" i="3"/>
  <c r="L5" i="17"/>
  <c r="N14" i="3"/>
  <c r="L6" i="17"/>
  <c r="N13" i="5"/>
  <c r="L45" i="17"/>
  <c r="N16" i="13"/>
  <c r="L208" i="17"/>
  <c r="N15" i="11"/>
  <c r="L167" i="17"/>
  <c r="N16" i="3"/>
  <c r="L8" i="17"/>
  <c r="O17" i="9"/>
  <c r="M129" i="17"/>
  <c r="N17" i="7"/>
  <c r="L89" i="17"/>
  <c r="P18" i="5"/>
  <c r="N50" i="17"/>
  <c r="N16" i="9"/>
  <c r="L128" i="17"/>
  <c r="N14" i="5"/>
  <c r="L46" i="17"/>
  <c r="N19" i="5"/>
  <c r="L51" i="17"/>
  <c r="N14" i="7"/>
  <c r="L86" i="17"/>
  <c r="O19" i="7"/>
  <c r="M91" i="17"/>
  <c r="N14" i="9"/>
  <c r="L126" i="17"/>
  <c r="N19" i="3"/>
  <c r="L11" i="17"/>
  <c r="P13" i="7"/>
  <c r="N85" i="17"/>
  <c r="N18" i="9"/>
  <c r="L130" i="17"/>
  <c r="N19" i="9"/>
  <c r="L131" i="17"/>
  <c r="N18" i="7"/>
  <c r="L90" i="17"/>
  <c r="N17" i="11"/>
  <c r="L169" i="17"/>
  <c r="N13" i="9"/>
  <c r="L125" i="17"/>
  <c r="N16" i="7"/>
  <c r="L88" i="17"/>
  <c r="N16" i="5"/>
  <c r="L48" i="17"/>
  <c r="N17" i="5"/>
  <c r="L49" i="17"/>
  <c r="N17" i="3"/>
  <c r="L9" i="17"/>
  <c r="O19" i="11"/>
  <c r="M171" i="17"/>
  <c r="N18" i="11"/>
  <c r="L170" i="17"/>
  <c r="N17" i="13"/>
  <c r="L209" i="17"/>
  <c r="N15" i="13"/>
  <c r="L207" i="17"/>
  <c r="N16" i="11"/>
  <c r="L168" i="17"/>
  <c r="N15" i="9"/>
  <c r="L127" i="17"/>
  <c r="N14" i="13"/>
  <c r="L206" i="17"/>
  <c r="N19" i="13"/>
  <c r="L211" i="17"/>
  <c r="N15" i="3"/>
  <c r="L7" i="17"/>
  <c r="N18" i="15"/>
  <c r="L250" i="17"/>
  <c r="N16" i="15"/>
  <c r="L248" i="17"/>
  <c r="N15" i="15"/>
  <c r="L247" i="17"/>
  <c r="N14" i="15"/>
  <c r="L246" i="17"/>
  <c r="N19" i="15"/>
  <c r="L251" i="17"/>
  <c r="N17" i="15"/>
  <c r="L249" i="17"/>
  <c r="N13" i="15"/>
  <c r="L245" i="17"/>
  <c r="N19" i="2"/>
  <c r="L221" i="17"/>
  <c r="L141" i="17"/>
  <c r="L101" i="17"/>
  <c r="L181" i="17"/>
  <c r="L61" i="17"/>
  <c r="L21" i="17"/>
  <c r="N13" i="2"/>
  <c r="L215" i="17"/>
  <c r="L135" i="17"/>
  <c r="L95" i="17"/>
  <c r="L175" i="17"/>
  <c r="L15" i="17"/>
  <c r="L55" i="17"/>
  <c r="N16" i="2"/>
  <c r="L218" i="17"/>
  <c r="L138" i="17"/>
  <c r="L98" i="17"/>
  <c r="L58" i="17"/>
  <c r="L18" i="17"/>
  <c r="L178" i="17"/>
  <c r="N15" i="2"/>
  <c r="L217" i="17"/>
  <c r="L137" i="17"/>
  <c r="L97" i="17"/>
  <c r="L177" i="17"/>
  <c r="L57" i="17"/>
  <c r="L17" i="17"/>
  <c r="N17" i="2"/>
  <c r="L219" i="17"/>
  <c r="L139" i="17"/>
  <c r="L99" i="17"/>
  <c r="L179" i="17"/>
  <c r="L59" i="17"/>
  <c r="L19" i="17"/>
  <c r="N14" i="2"/>
  <c r="L216" i="17"/>
  <c r="L136" i="17"/>
  <c r="L176" i="17"/>
  <c r="L96" i="17"/>
  <c r="L16" i="17"/>
  <c r="L56" i="17"/>
  <c r="N18" i="2"/>
  <c r="L220" i="17"/>
  <c r="L140" i="17"/>
  <c r="L180" i="17"/>
  <c r="L100" i="17"/>
  <c r="L60" i="17"/>
  <c r="L20" i="17"/>
  <c r="N16" i="16"/>
  <c r="L258" i="17"/>
  <c r="N18" i="16"/>
  <c r="L260" i="17"/>
  <c r="N19" i="16"/>
  <c r="L261" i="17"/>
  <c r="N13" i="16"/>
  <c r="L255" i="17"/>
  <c r="N14" i="16"/>
  <c r="L256" i="17"/>
  <c r="N17" i="16"/>
  <c r="L259" i="17"/>
  <c r="N15" i="16"/>
  <c r="L257" i="17"/>
  <c r="O14" i="13" l="1"/>
  <c r="M206" i="17"/>
  <c r="O17" i="5"/>
  <c r="M49" i="17"/>
  <c r="Q13" i="7"/>
  <c r="O85" i="17"/>
  <c r="Q18" i="5"/>
  <c r="O50" i="17"/>
  <c r="O13" i="3"/>
  <c r="M5" i="17"/>
  <c r="O15" i="9"/>
  <c r="M127" i="17"/>
  <c r="O16" i="5"/>
  <c r="M48" i="17"/>
  <c r="O19" i="3"/>
  <c r="M11" i="17"/>
  <c r="O17" i="7"/>
  <c r="M89" i="17"/>
  <c r="O16" i="13"/>
  <c r="M208" i="17"/>
  <c r="O14" i="11"/>
  <c r="M166" i="17"/>
  <c r="O15" i="3"/>
  <c r="M7" i="17"/>
  <c r="O16" i="11"/>
  <c r="M168" i="17"/>
  <c r="P19" i="11"/>
  <c r="N171" i="17"/>
  <c r="O16" i="7"/>
  <c r="M88" i="17"/>
  <c r="O19" i="9"/>
  <c r="M131" i="17"/>
  <c r="O14" i="9"/>
  <c r="M126" i="17"/>
  <c r="O14" i="5"/>
  <c r="M46" i="17"/>
  <c r="P17" i="9"/>
  <c r="N129" i="17"/>
  <c r="O13" i="5"/>
  <c r="M45" i="17"/>
  <c r="O15" i="7"/>
  <c r="M87" i="17"/>
  <c r="O13" i="13"/>
  <c r="M205" i="17"/>
  <c r="O17" i="13"/>
  <c r="M209" i="17"/>
  <c r="O17" i="11"/>
  <c r="M169" i="17"/>
  <c r="O14" i="7"/>
  <c r="M86" i="17"/>
  <c r="O15" i="11"/>
  <c r="M167" i="17"/>
  <c r="O18" i="13"/>
  <c r="M210" i="17"/>
  <c r="O18" i="11"/>
  <c r="M170" i="17"/>
  <c r="O18" i="7"/>
  <c r="M90" i="17"/>
  <c r="O19" i="5"/>
  <c r="M51" i="17"/>
  <c r="P13" i="11"/>
  <c r="N165" i="17"/>
  <c r="O19" i="13"/>
  <c r="M211" i="17"/>
  <c r="O15" i="13"/>
  <c r="M207" i="17"/>
  <c r="O17" i="3"/>
  <c r="M9" i="17"/>
  <c r="O13" i="9"/>
  <c r="M125" i="17"/>
  <c r="O18" i="9"/>
  <c r="M130" i="17"/>
  <c r="P19" i="7"/>
  <c r="N91" i="17"/>
  <c r="O16" i="9"/>
  <c r="M128" i="17"/>
  <c r="O16" i="3"/>
  <c r="M8" i="17"/>
  <c r="O14" i="3"/>
  <c r="M6" i="17"/>
  <c r="O15" i="5"/>
  <c r="M47" i="17"/>
  <c r="O18" i="3"/>
  <c r="M10" i="17"/>
  <c r="O14" i="15"/>
  <c r="M246" i="17"/>
  <c r="O17" i="15"/>
  <c r="M249" i="17"/>
  <c r="O16" i="15"/>
  <c r="M248" i="17"/>
  <c r="O13" i="15"/>
  <c r="M245" i="17"/>
  <c r="O19" i="15"/>
  <c r="M251" i="17"/>
  <c r="O15" i="15"/>
  <c r="M247" i="17"/>
  <c r="O18" i="15"/>
  <c r="M250" i="17"/>
  <c r="O18" i="2"/>
  <c r="M220" i="17"/>
  <c r="M180" i="17"/>
  <c r="M140" i="17"/>
  <c r="M100" i="17"/>
  <c r="M60" i="17"/>
  <c r="M20" i="17"/>
  <c r="O16" i="2"/>
  <c r="M218" i="17"/>
  <c r="M178" i="17"/>
  <c r="M138" i="17"/>
  <c r="M98" i="17"/>
  <c r="M18" i="17"/>
  <c r="M58" i="17"/>
  <c r="O17" i="2"/>
  <c r="M219" i="17"/>
  <c r="M179" i="17"/>
  <c r="M139" i="17"/>
  <c r="M99" i="17"/>
  <c r="M59" i="17"/>
  <c r="M19" i="17"/>
  <c r="O14" i="2"/>
  <c r="M216" i="17"/>
  <c r="M176" i="17"/>
  <c r="M136" i="17"/>
  <c r="M96" i="17"/>
  <c r="M56" i="17"/>
  <c r="M16" i="17"/>
  <c r="O13" i="2"/>
  <c r="M215" i="17"/>
  <c r="M175" i="17"/>
  <c r="M135" i="17"/>
  <c r="M95" i="17"/>
  <c r="M55" i="17"/>
  <c r="M15" i="17"/>
  <c r="O15" i="2"/>
  <c r="M217" i="17"/>
  <c r="M177" i="17"/>
  <c r="M137" i="17"/>
  <c r="M97" i="17"/>
  <c r="M57" i="17"/>
  <c r="M17" i="17"/>
  <c r="O19" i="2"/>
  <c r="M221" i="17"/>
  <c r="M181" i="17"/>
  <c r="M141" i="17"/>
  <c r="M101" i="17"/>
  <c r="M61" i="17"/>
  <c r="M21" i="17"/>
  <c r="O15" i="16"/>
  <c r="M257" i="17"/>
  <c r="O14" i="16"/>
  <c r="M256" i="17"/>
  <c r="O19" i="16"/>
  <c r="M261" i="17"/>
  <c r="O16" i="16"/>
  <c r="M258" i="17"/>
  <c r="O17" i="16"/>
  <c r="M259" i="17"/>
  <c r="O13" i="16"/>
  <c r="M255" i="17"/>
  <c r="O18" i="16"/>
  <c r="M260" i="17"/>
  <c r="P18" i="9" l="1"/>
  <c r="N130" i="17"/>
  <c r="P18" i="11"/>
  <c r="N170" i="17"/>
  <c r="P13" i="5"/>
  <c r="N45" i="17"/>
  <c r="P19" i="9"/>
  <c r="N131" i="17"/>
  <c r="P15" i="3"/>
  <c r="N7" i="17"/>
  <c r="R18" i="5"/>
  <c r="P50" i="17"/>
  <c r="P16" i="3"/>
  <c r="N8" i="17"/>
  <c r="P13" i="9"/>
  <c r="N125" i="17"/>
  <c r="P18" i="13"/>
  <c r="N210" i="17"/>
  <c r="Q17" i="9"/>
  <c r="O129" i="17"/>
  <c r="P14" i="11"/>
  <c r="N166" i="17"/>
  <c r="P16" i="5"/>
  <c r="N48" i="17"/>
  <c r="P18" i="3"/>
  <c r="N10" i="17"/>
  <c r="P16" i="9"/>
  <c r="N128" i="17"/>
  <c r="P17" i="3"/>
  <c r="N9" i="17"/>
  <c r="P19" i="5"/>
  <c r="N51" i="17"/>
  <c r="P15" i="11"/>
  <c r="N167" i="17"/>
  <c r="P13" i="13"/>
  <c r="N205" i="17"/>
  <c r="P14" i="5"/>
  <c r="N46" i="17"/>
  <c r="Q19" i="11"/>
  <c r="O171" i="17"/>
  <c r="P16" i="13"/>
  <c r="N208" i="17"/>
  <c r="P15" i="9"/>
  <c r="N127" i="17"/>
  <c r="P17" i="5"/>
  <c r="N49" i="17"/>
  <c r="P14" i="3"/>
  <c r="N6" i="17"/>
  <c r="P19" i="13"/>
  <c r="N211" i="17"/>
  <c r="P17" i="11"/>
  <c r="N169" i="17"/>
  <c r="P19" i="3"/>
  <c r="N11" i="17"/>
  <c r="Q13" i="11"/>
  <c r="O165" i="17"/>
  <c r="P17" i="13"/>
  <c r="N209" i="17"/>
  <c r="P16" i="7"/>
  <c r="N88" i="17"/>
  <c r="R13" i="7"/>
  <c r="P85" i="17"/>
  <c r="P15" i="5"/>
  <c r="N47" i="17"/>
  <c r="Q19" i="7"/>
  <c r="O91" i="17"/>
  <c r="P15" i="13"/>
  <c r="N207" i="17"/>
  <c r="P18" i="7"/>
  <c r="N90" i="17"/>
  <c r="P14" i="7"/>
  <c r="N86" i="17"/>
  <c r="P15" i="7"/>
  <c r="N87" i="17"/>
  <c r="P14" i="9"/>
  <c r="N126" i="17"/>
  <c r="P16" i="11"/>
  <c r="N168" i="17"/>
  <c r="P17" i="7"/>
  <c r="N89" i="17"/>
  <c r="P13" i="3"/>
  <c r="N5" i="17"/>
  <c r="P14" i="13"/>
  <c r="N206" i="17"/>
  <c r="P13" i="15"/>
  <c r="N245" i="17"/>
  <c r="P17" i="15"/>
  <c r="N249" i="17"/>
  <c r="P15" i="15"/>
  <c r="N247" i="17"/>
  <c r="P18" i="15"/>
  <c r="N250" i="17"/>
  <c r="P19" i="15"/>
  <c r="N251" i="17"/>
  <c r="P16" i="15"/>
  <c r="N248" i="17"/>
  <c r="P14" i="15"/>
  <c r="N246" i="17"/>
  <c r="P19" i="2"/>
  <c r="N221" i="17"/>
  <c r="N181" i="17"/>
  <c r="N141" i="17"/>
  <c r="N61" i="17"/>
  <c r="N101" i="17"/>
  <c r="N21" i="17"/>
  <c r="P15" i="2"/>
  <c r="N217" i="17"/>
  <c r="N177" i="17"/>
  <c r="N137" i="17"/>
  <c r="N57" i="17"/>
  <c r="N97" i="17"/>
  <c r="N17" i="17"/>
  <c r="P16" i="2"/>
  <c r="N218" i="17"/>
  <c r="N178" i="17"/>
  <c r="N138" i="17"/>
  <c r="N58" i="17"/>
  <c r="N98" i="17"/>
  <c r="N18" i="17"/>
  <c r="P14" i="2"/>
  <c r="N216" i="17"/>
  <c r="N176" i="17"/>
  <c r="N136" i="17"/>
  <c r="N96" i="17"/>
  <c r="N56" i="17"/>
  <c r="N16" i="17"/>
  <c r="P17" i="2"/>
  <c r="N219" i="17"/>
  <c r="N179" i="17"/>
  <c r="N59" i="17"/>
  <c r="N139" i="17"/>
  <c r="N99" i="17"/>
  <c r="N19" i="17"/>
  <c r="P13" i="2"/>
  <c r="N215" i="17"/>
  <c r="N175" i="17"/>
  <c r="N135" i="17"/>
  <c r="N55" i="17"/>
  <c r="N15" i="17"/>
  <c r="N95" i="17"/>
  <c r="P18" i="2"/>
  <c r="N220" i="17"/>
  <c r="N180" i="17"/>
  <c r="N60" i="17"/>
  <c r="N100" i="17"/>
  <c r="N140" i="17"/>
  <c r="N20" i="17"/>
  <c r="P18" i="16"/>
  <c r="N260" i="17"/>
  <c r="P17" i="16"/>
  <c r="N259" i="17"/>
  <c r="P19" i="16"/>
  <c r="N261" i="17"/>
  <c r="P15" i="16"/>
  <c r="N257" i="17"/>
  <c r="P13" i="16"/>
  <c r="N255" i="17"/>
  <c r="P16" i="16"/>
  <c r="N258" i="17"/>
  <c r="P14" i="16"/>
  <c r="N256" i="17"/>
  <c r="Q14" i="7" l="1"/>
  <c r="O86" i="17"/>
  <c r="R13" i="11"/>
  <c r="P165" i="17"/>
  <c r="R19" i="11"/>
  <c r="P171" i="17"/>
  <c r="Q16" i="5"/>
  <c r="O48" i="17"/>
  <c r="Q13" i="9"/>
  <c r="O125" i="17"/>
  <c r="Q16" i="11"/>
  <c r="O168" i="17"/>
  <c r="S13" i="7"/>
  <c r="Q85" i="17"/>
  <c r="Q17" i="5"/>
  <c r="O49" i="17"/>
  <c r="Q17" i="3"/>
  <c r="O9" i="17"/>
  <c r="Q14" i="11"/>
  <c r="O166" i="17"/>
  <c r="Q16" i="3"/>
  <c r="O8" i="17"/>
  <c r="Q14" i="13"/>
  <c r="O206" i="17"/>
  <c r="Q14" i="9"/>
  <c r="O126" i="17"/>
  <c r="Q15" i="13"/>
  <c r="O207" i="17"/>
  <c r="Q16" i="7"/>
  <c r="O88" i="17"/>
  <c r="Q17" i="11"/>
  <c r="O169" i="17"/>
  <c r="Q15" i="9"/>
  <c r="O127" i="17"/>
  <c r="Q13" i="13"/>
  <c r="O205" i="17"/>
  <c r="Q16" i="9"/>
  <c r="O128" i="17"/>
  <c r="R17" i="9"/>
  <c r="P129" i="17"/>
  <c r="S18" i="5"/>
  <c r="Q50" i="17"/>
  <c r="Q18" i="11"/>
  <c r="O170" i="17"/>
  <c r="Q17" i="7"/>
  <c r="O89" i="17"/>
  <c r="Q15" i="5"/>
  <c r="O47" i="17"/>
  <c r="Q14" i="3"/>
  <c r="O6" i="17"/>
  <c r="Q19" i="5"/>
  <c r="O51" i="17"/>
  <c r="Q19" i="9"/>
  <c r="O131" i="17"/>
  <c r="Q18" i="7"/>
  <c r="O90" i="17"/>
  <c r="Q19" i="3"/>
  <c r="O11" i="17"/>
  <c r="Q14" i="5"/>
  <c r="O46" i="17"/>
  <c r="Q13" i="5"/>
  <c r="O45" i="17"/>
  <c r="Q13" i="3"/>
  <c r="O5" i="17"/>
  <c r="Q15" i="7"/>
  <c r="O87" i="17"/>
  <c r="R19" i="7"/>
  <c r="P91" i="17"/>
  <c r="Q17" i="13"/>
  <c r="O209" i="17"/>
  <c r="Q19" i="13"/>
  <c r="O211" i="17"/>
  <c r="Q16" i="13"/>
  <c r="O208" i="17"/>
  <c r="Q15" i="11"/>
  <c r="O167" i="17"/>
  <c r="Q18" i="3"/>
  <c r="O10" i="17"/>
  <c r="Q18" i="13"/>
  <c r="O210" i="17"/>
  <c r="Q15" i="3"/>
  <c r="O7" i="17"/>
  <c r="Q18" i="9"/>
  <c r="O130" i="17"/>
  <c r="Q18" i="15"/>
  <c r="O250" i="17"/>
  <c r="Q16" i="15"/>
  <c r="O248" i="17"/>
  <c r="Q17" i="15"/>
  <c r="O249" i="17"/>
  <c r="Q14" i="15"/>
  <c r="O246" i="17"/>
  <c r="Q19" i="15"/>
  <c r="O251" i="17"/>
  <c r="Q15" i="15"/>
  <c r="O247" i="17"/>
  <c r="Q13" i="15"/>
  <c r="O245" i="17"/>
  <c r="Q18" i="2"/>
  <c r="O220" i="17"/>
  <c r="O140" i="17"/>
  <c r="O180" i="17"/>
  <c r="O60" i="17"/>
  <c r="O100" i="17"/>
  <c r="O20" i="17"/>
  <c r="Q16" i="2"/>
  <c r="O218" i="17"/>
  <c r="O138" i="17"/>
  <c r="O178" i="17"/>
  <c r="O58" i="17"/>
  <c r="O98" i="17"/>
  <c r="O18" i="17"/>
  <c r="Q14" i="2"/>
  <c r="O216" i="17"/>
  <c r="O136" i="17"/>
  <c r="O176" i="17"/>
  <c r="O96" i="17"/>
  <c r="O16" i="17"/>
  <c r="O56" i="17"/>
  <c r="Q17" i="2"/>
  <c r="O219" i="17"/>
  <c r="O139" i="17"/>
  <c r="O179" i="17"/>
  <c r="O59" i="17"/>
  <c r="O99" i="17"/>
  <c r="O19" i="17"/>
  <c r="Q19" i="2"/>
  <c r="O221" i="17"/>
  <c r="O141" i="17"/>
  <c r="O181" i="17"/>
  <c r="O61" i="17"/>
  <c r="O101" i="17"/>
  <c r="O21" i="17"/>
  <c r="Q13" i="2"/>
  <c r="O215" i="17"/>
  <c r="O135" i="17"/>
  <c r="O175" i="17"/>
  <c r="O95" i="17"/>
  <c r="O15" i="17"/>
  <c r="O55" i="17"/>
  <c r="Q15" i="2"/>
  <c r="O217" i="17"/>
  <c r="O137" i="17"/>
  <c r="O177" i="17"/>
  <c r="O57" i="17"/>
  <c r="O97" i="17"/>
  <c r="O17" i="17"/>
  <c r="Q14" i="16"/>
  <c r="O256" i="17"/>
  <c r="Q13" i="16"/>
  <c r="O255" i="17"/>
  <c r="Q19" i="16"/>
  <c r="O261" i="17"/>
  <c r="Q18" i="16"/>
  <c r="O260" i="17"/>
  <c r="Q16" i="16"/>
  <c r="O258" i="17"/>
  <c r="Q15" i="16"/>
  <c r="O257" i="17"/>
  <c r="Q17" i="16"/>
  <c r="O259" i="17"/>
  <c r="R18" i="13" l="1"/>
  <c r="P210" i="17"/>
  <c r="R13" i="3"/>
  <c r="P5" i="17"/>
  <c r="R15" i="5"/>
  <c r="P47" i="17"/>
  <c r="R17" i="11"/>
  <c r="P169" i="17"/>
  <c r="R17" i="5"/>
  <c r="P49" i="17"/>
  <c r="R18" i="3"/>
  <c r="P10" i="17"/>
  <c r="R13" i="5"/>
  <c r="P45" i="17"/>
  <c r="R19" i="9"/>
  <c r="P131" i="17"/>
  <c r="R16" i="9"/>
  <c r="P128" i="17"/>
  <c r="R16" i="3"/>
  <c r="P8" i="17"/>
  <c r="T13" i="7"/>
  <c r="R85" i="17"/>
  <c r="R18" i="9"/>
  <c r="P130" i="17"/>
  <c r="R15" i="11"/>
  <c r="P167" i="17"/>
  <c r="S19" i="7"/>
  <c r="Q91" i="17"/>
  <c r="R14" i="5"/>
  <c r="P46" i="17"/>
  <c r="R19" i="5"/>
  <c r="P51" i="17"/>
  <c r="R18" i="11"/>
  <c r="P170" i="17"/>
  <c r="R13" i="13"/>
  <c r="P205" i="17"/>
  <c r="R15" i="13"/>
  <c r="P207" i="17"/>
  <c r="R14" i="11"/>
  <c r="P166" i="17"/>
  <c r="R16" i="11"/>
  <c r="P168" i="17"/>
  <c r="S13" i="11"/>
  <c r="Q165" i="17"/>
  <c r="R19" i="13"/>
  <c r="P211" i="17"/>
  <c r="R18" i="7"/>
  <c r="P90" i="17"/>
  <c r="S17" i="9"/>
  <c r="Q129" i="17"/>
  <c r="R14" i="13"/>
  <c r="P206" i="17"/>
  <c r="R16" i="5"/>
  <c r="P48" i="17"/>
  <c r="R17" i="13"/>
  <c r="P209" i="17"/>
  <c r="R17" i="7"/>
  <c r="P89" i="17"/>
  <c r="R16" i="7"/>
  <c r="P88" i="17"/>
  <c r="S19" i="11"/>
  <c r="Q171" i="17"/>
  <c r="R15" i="3"/>
  <c r="P7" i="17"/>
  <c r="R16" i="13"/>
  <c r="P208" i="17"/>
  <c r="R15" i="7"/>
  <c r="P87" i="17"/>
  <c r="R19" i="3"/>
  <c r="P11" i="17"/>
  <c r="R14" i="3"/>
  <c r="P6" i="17"/>
  <c r="T18" i="5"/>
  <c r="R50" i="17"/>
  <c r="R15" i="9"/>
  <c r="P127" i="17"/>
  <c r="R14" i="9"/>
  <c r="P126" i="17"/>
  <c r="R17" i="3"/>
  <c r="P9" i="17"/>
  <c r="R13" i="9"/>
  <c r="P125" i="17"/>
  <c r="R14" i="7"/>
  <c r="P86" i="17"/>
  <c r="R14" i="15"/>
  <c r="P246" i="17"/>
  <c r="R16" i="15"/>
  <c r="P248" i="17"/>
  <c r="R15" i="15"/>
  <c r="P247" i="17"/>
  <c r="R13" i="15"/>
  <c r="P245" i="17"/>
  <c r="R19" i="15"/>
  <c r="P251" i="17"/>
  <c r="R17" i="15"/>
  <c r="P249" i="17"/>
  <c r="R18" i="15"/>
  <c r="P250" i="17"/>
  <c r="R15" i="2"/>
  <c r="P217" i="17"/>
  <c r="P137" i="17"/>
  <c r="P97" i="17"/>
  <c r="P57" i="17"/>
  <c r="P17" i="17"/>
  <c r="P177" i="17"/>
  <c r="R14" i="2"/>
  <c r="P216" i="17"/>
  <c r="P136" i="17"/>
  <c r="P96" i="17"/>
  <c r="P176" i="17"/>
  <c r="P16" i="17"/>
  <c r="P56" i="17"/>
  <c r="R19" i="2"/>
  <c r="P221" i="17"/>
  <c r="P141" i="17"/>
  <c r="P101" i="17"/>
  <c r="P61" i="17"/>
  <c r="P21" i="17"/>
  <c r="P181" i="17"/>
  <c r="R13" i="2"/>
  <c r="P215" i="17"/>
  <c r="P135" i="17"/>
  <c r="P175" i="17"/>
  <c r="P95" i="17"/>
  <c r="P15" i="17"/>
  <c r="P55" i="17"/>
  <c r="R16" i="2"/>
  <c r="P218" i="17"/>
  <c r="P138" i="17"/>
  <c r="P98" i="17"/>
  <c r="P178" i="17"/>
  <c r="P58" i="17"/>
  <c r="P18" i="17"/>
  <c r="R17" i="2"/>
  <c r="P219" i="17"/>
  <c r="P139" i="17"/>
  <c r="P179" i="17"/>
  <c r="P99" i="17"/>
  <c r="P59" i="17"/>
  <c r="P19" i="17"/>
  <c r="R18" i="2"/>
  <c r="P220" i="17"/>
  <c r="P140" i="17"/>
  <c r="P100" i="17"/>
  <c r="P180" i="17"/>
  <c r="P60" i="17"/>
  <c r="P20" i="17"/>
  <c r="R17" i="16"/>
  <c r="P259" i="17"/>
  <c r="R16" i="16"/>
  <c r="P258" i="17"/>
  <c r="R19" i="16"/>
  <c r="P261" i="17"/>
  <c r="R14" i="16"/>
  <c r="P256" i="17"/>
  <c r="R15" i="16"/>
  <c r="P257" i="17"/>
  <c r="R18" i="16"/>
  <c r="P260" i="17"/>
  <c r="R13" i="16"/>
  <c r="P255" i="17"/>
  <c r="S14" i="3" l="1"/>
  <c r="Q6" i="17"/>
  <c r="S14" i="11"/>
  <c r="Q166" i="17"/>
  <c r="S19" i="9"/>
  <c r="Q131" i="17"/>
  <c r="S14" i="9"/>
  <c r="Q126" i="17"/>
  <c r="S16" i="5"/>
  <c r="Q48" i="17"/>
  <c r="S15" i="13"/>
  <c r="Q207" i="17"/>
  <c r="S13" i="5"/>
  <c r="Q45" i="17"/>
  <c r="S17" i="3"/>
  <c r="Q9" i="17"/>
  <c r="S17" i="13"/>
  <c r="Q209" i="17"/>
  <c r="S19" i="5"/>
  <c r="Q51" i="17"/>
  <c r="S17" i="11"/>
  <c r="Q169" i="17"/>
  <c r="S19" i="3"/>
  <c r="Q11" i="17"/>
  <c r="S14" i="7"/>
  <c r="Q86" i="17"/>
  <c r="S15" i="9"/>
  <c r="Q127" i="17"/>
  <c r="S15" i="7"/>
  <c r="Q87" i="17"/>
  <c r="S16" i="7"/>
  <c r="Q88" i="17"/>
  <c r="S14" i="13"/>
  <c r="Q206" i="17"/>
  <c r="T13" i="11"/>
  <c r="R165" i="17"/>
  <c r="S13" i="13"/>
  <c r="Q205" i="17"/>
  <c r="T19" i="7"/>
  <c r="R91" i="17"/>
  <c r="S16" i="3"/>
  <c r="Q8" i="17"/>
  <c r="S18" i="3"/>
  <c r="Q10" i="17"/>
  <c r="S13" i="3"/>
  <c r="Q5" i="17"/>
  <c r="S15" i="3"/>
  <c r="Q7" i="17"/>
  <c r="S18" i="7"/>
  <c r="Q90" i="17"/>
  <c r="S18" i="9"/>
  <c r="Q130" i="17"/>
  <c r="T19" i="11"/>
  <c r="R171" i="17"/>
  <c r="S19" i="13"/>
  <c r="Q211" i="17"/>
  <c r="S14" i="5"/>
  <c r="Q46" i="17"/>
  <c r="U13" i="7"/>
  <c r="S85" i="17"/>
  <c r="S15" i="5"/>
  <c r="Q47" i="17"/>
  <c r="S13" i="9"/>
  <c r="Q125" i="17"/>
  <c r="U18" i="5"/>
  <c r="S50" i="17"/>
  <c r="S16" i="13"/>
  <c r="Q208" i="17"/>
  <c r="S17" i="7"/>
  <c r="Q89" i="17"/>
  <c r="T17" i="9"/>
  <c r="R129" i="17"/>
  <c r="S16" i="11"/>
  <c r="Q168" i="17"/>
  <c r="S18" i="11"/>
  <c r="Q170" i="17"/>
  <c r="S15" i="11"/>
  <c r="Q167" i="17"/>
  <c r="S16" i="9"/>
  <c r="Q128" i="17"/>
  <c r="S17" i="5"/>
  <c r="Q49" i="17"/>
  <c r="S18" i="13"/>
  <c r="Q210" i="17"/>
  <c r="S13" i="15"/>
  <c r="Q245" i="17"/>
  <c r="S17" i="15"/>
  <c r="Q249" i="17"/>
  <c r="S16" i="15"/>
  <c r="Q248" i="17"/>
  <c r="S18" i="15"/>
  <c r="Q250" i="17"/>
  <c r="S19" i="15"/>
  <c r="Q251" i="17"/>
  <c r="S15" i="15"/>
  <c r="Q247" i="17"/>
  <c r="S14" i="15"/>
  <c r="Q246" i="17"/>
  <c r="S18" i="2"/>
  <c r="Q220" i="17"/>
  <c r="Q180" i="17"/>
  <c r="Q140" i="17"/>
  <c r="Q100" i="17"/>
  <c r="Q60" i="17"/>
  <c r="Q20" i="17"/>
  <c r="S17" i="2"/>
  <c r="Q219" i="17"/>
  <c r="Q179" i="17"/>
  <c r="Q139" i="17"/>
  <c r="Q99" i="17"/>
  <c r="Q59" i="17"/>
  <c r="Q19" i="17"/>
  <c r="S14" i="2"/>
  <c r="Q216" i="17"/>
  <c r="Q176" i="17"/>
  <c r="Q136" i="17"/>
  <c r="Q96" i="17"/>
  <c r="Q56" i="17"/>
  <c r="Q16" i="17"/>
  <c r="S13" i="2"/>
  <c r="Q215" i="17"/>
  <c r="Q175" i="17"/>
  <c r="Q135" i="17"/>
  <c r="Q95" i="17"/>
  <c r="Q55" i="17"/>
  <c r="Q15" i="17"/>
  <c r="S19" i="2"/>
  <c r="Q221" i="17"/>
  <c r="Q181" i="17"/>
  <c r="Q141" i="17"/>
  <c r="Q101" i="17"/>
  <c r="Q21" i="17"/>
  <c r="Q61" i="17"/>
  <c r="S16" i="2"/>
  <c r="Q218" i="17"/>
  <c r="Q178" i="17"/>
  <c r="Q138" i="17"/>
  <c r="Q98" i="17"/>
  <c r="Q58" i="17"/>
  <c r="Q18" i="17"/>
  <c r="S15" i="2"/>
  <c r="Q217" i="17"/>
  <c r="Q177" i="17"/>
  <c r="Q137" i="17"/>
  <c r="Q97" i="17"/>
  <c r="Q17" i="17"/>
  <c r="Q57" i="17"/>
  <c r="S13" i="16"/>
  <c r="Q255" i="17"/>
  <c r="S15" i="16"/>
  <c r="Q257" i="17"/>
  <c r="S19" i="16"/>
  <c r="Q261" i="17"/>
  <c r="S17" i="16"/>
  <c r="Q259" i="17"/>
  <c r="S18" i="16"/>
  <c r="Q260" i="17"/>
  <c r="S14" i="16"/>
  <c r="Q256" i="17"/>
  <c r="S16" i="16"/>
  <c r="Q258" i="17"/>
  <c r="T16" i="9" l="1"/>
  <c r="R128" i="17"/>
  <c r="U17" i="9"/>
  <c r="S129" i="17"/>
  <c r="T13" i="9"/>
  <c r="R125" i="17"/>
  <c r="T19" i="13"/>
  <c r="R211" i="17"/>
  <c r="T15" i="3"/>
  <c r="R7" i="17"/>
  <c r="U19" i="7"/>
  <c r="S91" i="17"/>
  <c r="T16" i="7"/>
  <c r="R88" i="17"/>
  <c r="T19" i="3"/>
  <c r="R11" i="17"/>
  <c r="T17" i="3"/>
  <c r="R9" i="17"/>
  <c r="T14" i="9"/>
  <c r="R126" i="17"/>
  <c r="T15" i="11"/>
  <c r="R167" i="17"/>
  <c r="T17" i="7"/>
  <c r="R89" i="17"/>
  <c r="T15" i="5"/>
  <c r="R47" i="17"/>
  <c r="U19" i="11"/>
  <c r="S171" i="17"/>
  <c r="T13" i="3"/>
  <c r="R5" i="17"/>
  <c r="T13" i="13"/>
  <c r="R205" i="17"/>
  <c r="T15" i="7"/>
  <c r="R87" i="17"/>
  <c r="T17" i="11"/>
  <c r="R169" i="17"/>
  <c r="T13" i="5"/>
  <c r="R45" i="17"/>
  <c r="T19" i="9"/>
  <c r="R131" i="17"/>
  <c r="T18" i="13"/>
  <c r="R210" i="17"/>
  <c r="T18" i="11"/>
  <c r="R170" i="17"/>
  <c r="T16" i="13"/>
  <c r="R208" i="17"/>
  <c r="V13" i="7"/>
  <c r="T85" i="17"/>
  <c r="T18" i="9"/>
  <c r="R130" i="17"/>
  <c r="T18" i="3"/>
  <c r="R10" i="17"/>
  <c r="U13" i="11"/>
  <c r="S165" i="17"/>
  <c r="T15" i="9"/>
  <c r="R127" i="17"/>
  <c r="T19" i="5"/>
  <c r="R51" i="17"/>
  <c r="T15" i="13"/>
  <c r="R207" i="17"/>
  <c r="T14" i="11"/>
  <c r="R166" i="17"/>
  <c r="T17" i="5"/>
  <c r="R49" i="17"/>
  <c r="T16" i="11"/>
  <c r="R168" i="17"/>
  <c r="V18" i="5"/>
  <c r="T50" i="17"/>
  <c r="T14" i="5"/>
  <c r="R46" i="17"/>
  <c r="T18" i="7"/>
  <c r="R90" i="17"/>
  <c r="T16" i="3"/>
  <c r="R8" i="17"/>
  <c r="T14" i="13"/>
  <c r="R206" i="17"/>
  <c r="T14" i="7"/>
  <c r="R86" i="17"/>
  <c r="T17" i="13"/>
  <c r="R209" i="17"/>
  <c r="T16" i="5"/>
  <c r="R48" i="17"/>
  <c r="T14" i="3"/>
  <c r="R6" i="17"/>
  <c r="T18" i="15"/>
  <c r="R250" i="17"/>
  <c r="T17" i="15"/>
  <c r="R249" i="17"/>
  <c r="T15" i="15"/>
  <c r="R247" i="17"/>
  <c r="T14" i="15"/>
  <c r="R246" i="17"/>
  <c r="T19" i="15"/>
  <c r="R251" i="17"/>
  <c r="T16" i="15"/>
  <c r="R248" i="17"/>
  <c r="T13" i="15"/>
  <c r="R245" i="17"/>
  <c r="T15" i="2"/>
  <c r="R217" i="17"/>
  <c r="R177" i="17"/>
  <c r="R137" i="17"/>
  <c r="R57" i="17"/>
  <c r="R97" i="17"/>
  <c r="R17" i="17"/>
  <c r="T14" i="2"/>
  <c r="R216" i="17"/>
  <c r="R176" i="17"/>
  <c r="R136" i="17"/>
  <c r="R96" i="17"/>
  <c r="R56" i="17"/>
  <c r="R16" i="17"/>
  <c r="T13" i="2"/>
  <c r="R215" i="17"/>
  <c r="R175" i="17"/>
  <c r="R135" i="17"/>
  <c r="R95" i="17"/>
  <c r="R55" i="17"/>
  <c r="R15" i="17"/>
  <c r="T19" i="2"/>
  <c r="R221" i="17"/>
  <c r="R181" i="17"/>
  <c r="R141" i="17"/>
  <c r="R61" i="17"/>
  <c r="R101" i="17"/>
  <c r="R21" i="17"/>
  <c r="T18" i="2"/>
  <c r="R220" i="17"/>
  <c r="R180" i="17"/>
  <c r="R140" i="17"/>
  <c r="R60" i="17"/>
  <c r="R100" i="17"/>
  <c r="R20" i="17"/>
  <c r="T16" i="2"/>
  <c r="R218" i="17"/>
  <c r="R178" i="17"/>
  <c r="R58" i="17"/>
  <c r="R138" i="17"/>
  <c r="R18" i="17"/>
  <c r="R98" i="17"/>
  <c r="T17" i="2"/>
  <c r="R219" i="17"/>
  <c r="R179" i="17"/>
  <c r="R59" i="17"/>
  <c r="R139" i="17"/>
  <c r="R99" i="17"/>
  <c r="R19" i="17"/>
  <c r="T16" i="16"/>
  <c r="R258" i="17"/>
  <c r="T18" i="16"/>
  <c r="R260" i="17"/>
  <c r="T19" i="16"/>
  <c r="R261" i="17"/>
  <c r="T13" i="16"/>
  <c r="R255" i="17"/>
  <c r="T14" i="16"/>
  <c r="R256" i="17"/>
  <c r="T17" i="16"/>
  <c r="R259" i="17"/>
  <c r="T15" i="16"/>
  <c r="R257" i="17"/>
  <c r="U17" i="5" l="1"/>
  <c r="S49" i="17"/>
  <c r="U15" i="9"/>
  <c r="S127" i="17"/>
  <c r="U19" i="9"/>
  <c r="S131" i="17"/>
  <c r="U19" i="3"/>
  <c r="S11" i="17"/>
  <c r="U14" i="7"/>
  <c r="S86" i="17"/>
  <c r="U14" i="5"/>
  <c r="S46" i="17"/>
  <c r="U14" i="11"/>
  <c r="S166" i="17"/>
  <c r="V13" i="11"/>
  <c r="T165" i="17"/>
  <c r="U16" i="13"/>
  <c r="S208" i="17"/>
  <c r="U13" i="5"/>
  <c r="S45" i="17"/>
  <c r="U13" i="3"/>
  <c r="S5" i="17"/>
  <c r="U15" i="11"/>
  <c r="S167" i="17"/>
  <c r="U16" i="7"/>
  <c r="S88" i="17"/>
  <c r="U13" i="9"/>
  <c r="S125" i="17"/>
  <c r="U14" i="3"/>
  <c r="S6" i="17"/>
  <c r="U14" i="13"/>
  <c r="S206" i="17"/>
  <c r="W18" i="5"/>
  <c r="V50" i="17" s="1"/>
  <c r="U50" i="17"/>
  <c r="U15" i="13"/>
  <c r="S207" i="17"/>
  <c r="U18" i="3"/>
  <c r="S10" i="17"/>
  <c r="U18" i="11"/>
  <c r="S170" i="17"/>
  <c r="U17" i="11"/>
  <c r="S169" i="17"/>
  <c r="V19" i="11"/>
  <c r="T171" i="17"/>
  <c r="U14" i="9"/>
  <c r="S126" i="17"/>
  <c r="V19" i="7"/>
  <c r="T91" i="17"/>
  <c r="V17" i="9"/>
  <c r="T129" i="17"/>
  <c r="U18" i="7"/>
  <c r="S90" i="17"/>
  <c r="U17" i="7"/>
  <c r="S89" i="17"/>
  <c r="U17" i="13"/>
  <c r="S209" i="17"/>
  <c r="W13" i="7"/>
  <c r="V85" i="17" s="1"/>
  <c r="U85" i="17"/>
  <c r="U13" i="13"/>
  <c r="S205" i="17"/>
  <c r="U19" i="13"/>
  <c r="S211" i="17"/>
  <c r="U16" i="5"/>
  <c r="S48" i="17"/>
  <c r="U16" i="3"/>
  <c r="S8" i="17"/>
  <c r="U16" i="11"/>
  <c r="S168" i="17"/>
  <c r="U19" i="5"/>
  <c r="S51" i="17"/>
  <c r="U18" i="9"/>
  <c r="S130" i="17"/>
  <c r="U18" i="13"/>
  <c r="S210" i="17"/>
  <c r="U15" i="7"/>
  <c r="S87" i="17"/>
  <c r="U15" i="5"/>
  <c r="S47" i="17"/>
  <c r="U17" i="3"/>
  <c r="S9" i="17"/>
  <c r="U15" i="3"/>
  <c r="S7" i="17"/>
  <c r="U16" i="9"/>
  <c r="S128" i="17"/>
  <c r="U16" i="15"/>
  <c r="S248" i="17"/>
  <c r="U14" i="15"/>
  <c r="S246" i="17"/>
  <c r="U17" i="15"/>
  <c r="S249" i="17"/>
  <c r="U13" i="15"/>
  <c r="S245" i="17"/>
  <c r="U19" i="15"/>
  <c r="S251" i="17"/>
  <c r="U15" i="15"/>
  <c r="S247" i="17"/>
  <c r="U18" i="15"/>
  <c r="S250" i="17"/>
  <c r="U17" i="2"/>
  <c r="S219" i="17"/>
  <c r="S139" i="17"/>
  <c r="S179" i="17"/>
  <c r="S59" i="17"/>
  <c r="S99" i="17"/>
  <c r="S19" i="17"/>
  <c r="U13" i="2"/>
  <c r="S215" i="17"/>
  <c r="S135" i="17"/>
  <c r="S175" i="17"/>
  <c r="S95" i="17"/>
  <c r="S15" i="17"/>
  <c r="S55" i="17"/>
  <c r="U19" i="2"/>
  <c r="S221" i="17"/>
  <c r="S141" i="17"/>
  <c r="S181" i="17"/>
  <c r="S61" i="17"/>
  <c r="S101" i="17"/>
  <c r="S21" i="17"/>
  <c r="U18" i="2"/>
  <c r="S220" i="17"/>
  <c r="S140" i="17"/>
  <c r="S180" i="17"/>
  <c r="S60" i="17"/>
  <c r="S100" i="17"/>
  <c r="S20" i="17"/>
  <c r="U15" i="2"/>
  <c r="S217" i="17"/>
  <c r="S137" i="17"/>
  <c r="S177" i="17"/>
  <c r="S57" i="17"/>
  <c r="S97" i="17"/>
  <c r="S17" i="17"/>
  <c r="U16" i="2"/>
  <c r="S218" i="17"/>
  <c r="S138" i="17"/>
  <c r="S178" i="17"/>
  <c r="S58" i="17"/>
  <c r="S98" i="17"/>
  <c r="S18" i="17"/>
  <c r="U14" i="2"/>
  <c r="S216" i="17"/>
  <c r="S136" i="17"/>
  <c r="S176" i="17"/>
  <c r="S96" i="17"/>
  <c r="S16" i="17"/>
  <c r="S56" i="17"/>
  <c r="U15" i="16"/>
  <c r="S257" i="17"/>
  <c r="U14" i="16"/>
  <c r="S256" i="17"/>
  <c r="U16" i="16"/>
  <c r="S258" i="17"/>
  <c r="U13" i="16"/>
  <c r="S255" i="17"/>
  <c r="U18" i="16"/>
  <c r="S260" i="17"/>
  <c r="U19" i="16"/>
  <c r="S261" i="17"/>
  <c r="U17" i="16"/>
  <c r="S259" i="17"/>
  <c r="V17" i="3" l="1"/>
  <c r="T9" i="17"/>
  <c r="V18" i="9"/>
  <c r="T130" i="17"/>
  <c r="V16" i="5"/>
  <c r="T48" i="17"/>
  <c r="V17" i="13"/>
  <c r="T209" i="17"/>
  <c r="W19" i="7"/>
  <c r="V91" i="17" s="1"/>
  <c r="U91" i="17"/>
  <c r="V18" i="11"/>
  <c r="T170" i="17"/>
  <c r="V14" i="13"/>
  <c r="T206" i="17"/>
  <c r="V15" i="11"/>
  <c r="T167" i="17"/>
  <c r="W13" i="11"/>
  <c r="V165" i="17" s="1"/>
  <c r="U165" i="17"/>
  <c r="V19" i="3"/>
  <c r="T11" i="17"/>
  <c r="V15" i="5"/>
  <c r="T47" i="17"/>
  <c r="V19" i="5"/>
  <c r="T51" i="17"/>
  <c r="V19" i="13"/>
  <c r="T211" i="17"/>
  <c r="V17" i="7"/>
  <c r="T89" i="17"/>
  <c r="V14" i="9"/>
  <c r="T126" i="17"/>
  <c r="V18" i="3"/>
  <c r="T10" i="17"/>
  <c r="V14" i="3"/>
  <c r="T6" i="17"/>
  <c r="V13" i="3"/>
  <c r="T5" i="17"/>
  <c r="V14" i="11"/>
  <c r="T166" i="17"/>
  <c r="V19" i="9"/>
  <c r="T131" i="17"/>
  <c r="V16" i="9"/>
  <c r="T128" i="17"/>
  <c r="V15" i="7"/>
  <c r="T87" i="17"/>
  <c r="V16" i="11"/>
  <c r="T168" i="17"/>
  <c r="V13" i="13"/>
  <c r="T205" i="17"/>
  <c r="V18" i="7"/>
  <c r="T90" i="17"/>
  <c r="W19" i="11"/>
  <c r="V171" i="17" s="1"/>
  <c r="U171" i="17"/>
  <c r="V15" i="13"/>
  <c r="T207" i="17"/>
  <c r="V13" i="9"/>
  <c r="T125" i="17"/>
  <c r="V13" i="5"/>
  <c r="T45" i="17"/>
  <c r="V14" i="5"/>
  <c r="T46" i="17"/>
  <c r="V15" i="9"/>
  <c r="T127" i="17"/>
  <c r="V15" i="3"/>
  <c r="T7" i="17"/>
  <c r="V18" i="13"/>
  <c r="T210" i="17"/>
  <c r="V16" i="3"/>
  <c r="T8" i="17"/>
  <c r="W17" i="9"/>
  <c r="V129" i="17" s="1"/>
  <c r="U129" i="17"/>
  <c r="V17" i="11"/>
  <c r="T169" i="17"/>
  <c r="V16" i="7"/>
  <c r="T88" i="17"/>
  <c r="V16" i="13"/>
  <c r="T208" i="17"/>
  <c r="V14" i="7"/>
  <c r="T86" i="17"/>
  <c r="V17" i="5"/>
  <c r="T49" i="17"/>
  <c r="V15" i="15"/>
  <c r="T247" i="17"/>
  <c r="V14" i="15"/>
  <c r="T246" i="17"/>
  <c r="V13" i="15"/>
  <c r="T245" i="17"/>
  <c r="V18" i="15"/>
  <c r="T250" i="17"/>
  <c r="V19" i="15"/>
  <c r="T251" i="17"/>
  <c r="V17" i="15"/>
  <c r="T249" i="17"/>
  <c r="V16" i="15"/>
  <c r="T248" i="17"/>
  <c r="V14" i="2"/>
  <c r="T216" i="17"/>
  <c r="T136" i="17"/>
  <c r="T96" i="17"/>
  <c r="T16" i="17"/>
  <c r="T56" i="17"/>
  <c r="T176" i="17"/>
  <c r="V19" i="2"/>
  <c r="T221" i="17"/>
  <c r="T141" i="17"/>
  <c r="T101" i="17"/>
  <c r="T181" i="17"/>
  <c r="T61" i="17"/>
  <c r="T21" i="17"/>
  <c r="V18" i="2"/>
  <c r="T220" i="17"/>
  <c r="T140" i="17"/>
  <c r="T100" i="17"/>
  <c r="T60" i="17"/>
  <c r="T20" i="17"/>
  <c r="T180" i="17"/>
  <c r="V15" i="2"/>
  <c r="T217" i="17"/>
  <c r="T137" i="17"/>
  <c r="T97" i="17"/>
  <c r="T177" i="17"/>
  <c r="T57" i="17"/>
  <c r="T17" i="17"/>
  <c r="V17" i="2"/>
  <c r="T219" i="17"/>
  <c r="T139" i="17"/>
  <c r="T99" i="17"/>
  <c r="T179" i="17"/>
  <c r="T59" i="17"/>
  <c r="T19" i="17"/>
  <c r="V16" i="2"/>
  <c r="T218" i="17"/>
  <c r="T138" i="17"/>
  <c r="T178" i="17"/>
  <c r="T98" i="17"/>
  <c r="T58" i="17"/>
  <c r="T18" i="17"/>
  <c r="V13" i="2"/>
  <c r="T215" i="17"/>
  <c r="T135" i="17"/>
  <c r="T95" i="17"/>
  <c r="T175" i="17"/>
  <c r="T15" i="17"/>
  <c r="T55" i="17"/>
  <c r="V17" i="16"/>
  <c r="T259" i="17"/>
  <c r="V18" i="16"/>
  <c r="T260" i="17"/>
  <c r="V15" i="16"/>
  <c r="T257" i="17"/>
  <c r="V19" i="16"/>
  <c r="T261" i="17"/>
  <c r="V13" i="16"/>
  <c r="T255" i="17"/>
  <c r="V14" i="16"/>
  <c r="T256" i="17"/>
  <c r="V16" i="16"/>
  <c r="T258" i="17"/>
  <c r="W17" i="11" l="1"/>
  <c r="V169" i="17" s="1"/>
  <c r="U169" i="17"/>
  <c r="W13" i="9"/>
  <c r="V125" i="17" s="1"/>
  <c r="U125" i="17"/>
  <c r="W19" i="9"/>
  <c r="V131" i="17" s="1"/>
  <c r="U131" i="17"/>
  <c r="W18" i="3"/>
  <c r="V10" i="17" s="1"/>
  <c r="U10" i="17"/>
  <c r="W19" i="5"/>
  <c r="V51" i="17" s="1"/>
  <c r="U51" i="17"/>
  <c r="W17" i="13"/>
  <c r="V209" i="17" s="1"/>
  <c r="U209" i="17"/>
  <c r="W14" i="7"/>
  <c r="V86" i="17" s="1"/>
  <c r="U86" i="17"/>
  <c r="W15" i="9"/>
  <c r="V127" i="17" s="1"/>
  <c r="U127" i="17"/>
  <c r="W15" i="13"/>
  <c r="V207" i="17" s="1"/>
  <c r="U207" i="17"/>
  <c r="W16" i="11"/>
  <c r="V168" i="17" s="1"/>
  <c r="U168" i="17"/>
  <c r="W14" i="11"/>
  <c r="V166" i="17" s="1"/>
  <c r="U166" i="17"/>
  <c r="W14" i="9"/>
  <c r="V126" i="17" s="1"/>
  <c r="U126" i="17"/>
  <c r="W15" i="5"/>
  <c r="V47" i="17" s="1"/>
  <c r="U47" i="17"/>
  <c r="W14" i="13"/>
  <c r="V206" i="17" s="1"/>
  <c r="U206" i="17"/>
  <c r="W16" i="5"/>
  <c r="V48" i="17" s="1"/>
  <c r="U48" i="17"/>
  <c r="W16" i="13"/>
  <c r="V208" i="17" s="1"/>
  <c r="U208" i="17"/>
  <c r="W16" i="3"/>
  <c r="V8" i="17" s="1"/>
  <c r="U8" i="17"/>
  <c r="W14" i="5"/>
  <c r="V46" i="17" s="1"/>
  <c r="U46" i="17"/>
  <c r="W15" i="7"/>
  <c r="V87" i="17" s="1"/>
  <c r="U87" i="17"/>
  <c r="W13" i="3"/>
  <c r="V5" i="17" s="1"/>
  <c r="U5" i="17"/>
  <c r="W17" i="7"/>
  <c r="V89" i="17" s="1"/>
  <c r="U89" i="17"/>
  <c r="W19" i="3"/>
  <c r="V11" i="17" s="1"/>
  <c r="U11" i="17"/>
  <c r="W18" i="11"/>
  <c r="V170" i="17" s="1"/>
  <c r="U170" i="17"/>
  <c r="W18" i="9"/>
  <c r="V130" i="17" s="1"/>
  <c r="U130" i="17"/>
  <c r="W15" i="3"/>
  <c r="V7" i="17" s="1"/>
  <c r="U7" i="17"/>
  <c r="W17" i="5"/>
  <c r="V49" i="17" s="1"/>
  <c r="U49" i="17"/>
  <c r="W13" i="13"/>
  <c r="V205" i="17" s="1"/>
  <c r="U205" i="17"/>
  <c r="W15" i="11"/>
  <c r="V167" i="17" s="1"/>
  <c r="U167" i="17"/>
  <c r="W16" i="7"/>
  <c r="V88" i="17" s="1"/>
  <c r="U88" i="17"/>
  <c r="W18" i="13"/>
  <c r="V210" i="17" s="1"/>
  <c r="U210" i="17"/>
  <c r="W13" i="5"/>
  <c r="V45" i="17" s="1"/>
  <c r="U45" i="17"/>
  <c r="W18" i="7"/>
  <c r="V90" i="17" s="1"/>
  <c r="U90" i="17"/>
  <c r="W16" i="9"/>
  <c r="V128" i="17" s="1"/>
  <c r="U128" i="17"/>
  <c r="W14" i="3"/>
  <c r="V6" i="17" s="1"/>
  <c r="U6" i="17"/>
  <c r="W19" i="13"/>
  <c r="V211" i="17" s="1"/>
  <c r="U211" i="17"/>
  <c r="W17" i="3"/>
  <c r="V9" i="17" s="1"/>
  <c r="U9" i="17"/>
  <c r="W17" i="15"/>
  <c r="V249" i="17" s="1"/>
  <c r="U249" i="17"/>
  <c r="W18" i="15"/>
  <c r="V250" i="17" s="1"/>
  <c r="U250" i="17"/>
  <c r="W14" i="15"/>
  <c r="V246" i="17" s="1"/>
  <c r="U246" i="17"/>
  <c r="W16" i="15"/>
  <c r="V248" i="17" s="1"/>
  <c r="U248" i="17"/>
  <c r="W19" i="15"/>
  <c r="V251" i="17" s="1"/>
  <c r="U251" i="17"/>
  <c r="W13" i="15"/>
  <c r="V245" i="17" s="1"/>
  <c r="U245" i="17"/>
  <c r="W15" i="15"/>
  <c r="V247" i="17" s="1"/>
  <c r="U247" i="17"/>
  <c r="W15" i="2"/>
  <c r="U217" i="17"/>
  <c r="U177" i="17"/>
  <c r="U137" i="17"/>
  <c r="U97" i="17"/>
  <c r="U57" i="17"/>
  <c r="U17" i="17"/>
  <c r="W17" i="2"/>
  <c r="U219" i="17"/>
  <c r="U179" i="17"/>
  <c r="U139" i="17"/>
  <c r="U99" i="17"/>
  <c r="U59" i="17"/>
  <c r="U19" i="17"/>
  <c r="W14" i="2"/>
  <c r="U216" i="17"/>
  <c r="U176" i="17"/>
  <c r="U136" i="17"/>
  <c r="U96" i="17"/>
  <c r="U56" i="17"/>
  <c r="U16" i="17"/>
  <c r="W16" i="2"/>
  <c r="U218" i="17"/>
  <c r="U178" i="17"/>
  <c r="U138" i="17"/>
  <c r="U98" i="17"/>
  <c r="U58" i="17"/>
  <c r="U18" i="17"/>
  <c r="W19" i="2"/>
  <c r="U221" i="17"/>
  <c r="U181" i="17"/>
  <c r="U141" i="17"/>
  <c r="U101" i="17"/>
  <c r="U61" i="17"/>
  <c r="U21" i="17"/>
  <c r="W13" i="2"/>
  <c r="U215" i="17"/>
  <c r="U175" i="17"/>
  <c r="U135" i="17"/>
  <c r="U95" i="17"/>
  <c r="U55" i="17"/>
  <c r="U15" i="17"/>
  <c r="W18" i="2"/>
  <c r="U220" i="17"/>
  <c r="U180" i="17"/>
  <c r="U140" i="17"/>
  <c r="U100" i="17"/>
  <c r="U20" i="17"/>
  <c r="U60" i="17"/>
  <c r="W13" i="16"/>
  <c r="V255" i="17" s="1"/>
  <c r="U255" i="17"/>
  <c r="W15" i="16"/>
  <c r="U257" i="17"/>
  <c r="W14" i="16"/>
  <c r="U256" i="17"/>
  <c r="W19" i="16"/>
  <c r="V261" i="17" s="1"/>
  <c r="U261" i="17"/>
  <c r="W18" i="16"/>
  <c r="U260" i="17"/>
  <c r="W16" i="16"/>
  <c r="V258" i="17" s="1"/>
  <c r="U258" i="17"/>
  <c r="W17" i="16"/>
  <c r="U259" i="17"/>
  <c r="V259" i="17" l="1"/>
  <c r="V257" i="17"/>
  <c r="V215" i="17"/>
  <c r="V175" i="17"/>
  <c r="V135" i="17"/>
  <c r="V95" i="17"/>
  <c r="V55" i="17"/>
  <c r="V15" i="17"/>
  <c r="V219" i="17"/>
  <c r="V179" i="17"/>
  <c r="V139" i="17"/>
  <c r="V59" i="17"/>
  <c r="V99" i="17"/>
  <c r="V19" i="17"/>
  <c r="V260" i="17"/>
  <c r="V218" i="17"/>
  <c r="V178" i="17"/>
  <c r="V58" i="17"/>
  <c r="V138" i="17"/>
  <c r="V98" i="17"/>
  <c r="V18" i="17"/>
  <c r="V220" i="17"/>
  <c r="V180" i="17"/>
  <c r="V140" i="17"/>
  <c r="V60" i="17"/>
  <c r="V100" i="17"/>
  <c r="V20" i="17"/>
  <c r="V216" i="17"/>
  <c r="V176" i="17"/>
  <c r="V136" i="17"/>
  <c r="V96" i="17"/>
  <c r="V56" i="17"/>
  <c r="V16" i="17"/>
  <c r="V256" i="17"/>
  <c r="V221" i="17"/>
  <c r="V181" i="17"/>
  <c r="V61" i="17"/>
  <c r="V141" i="17"/>
  <c r="V21" i="17"/>
  <c r="V101" i="17"/>
  <c r="V217" i="17"/>
  <c r="V177" i="17"/>
  <c r="V57" i="17"/>
  <c r="V137" i="17"/>
  <c r="V17" i="17"/>
  <c r="V97" i="17"/>
</calcChain>
</file>

<file path=xl/sharedStrings.xml><?xml version="1.0" encoding="utf-8"?>
<sst xmlns="http://schemas.openxmlformats.org/spreadsheetml/2006/main" count="1991" uniqueCount="107">
  <si>
    <t>Resource</t>
  </si>
  <si>
    <t>East</t>
  </si>
  <si>
    <t>Existing Plant Retirements/Conversions</t>
  </si>
  <si>
    <t>Capacity (MW)</t>
  </si>
  <si>
    <t>Resource Totals 1/</t>
  </si>
  <si>
    <t>10-year</t>
  </si>
  <si>
    <t>20-year</t>
  </si>
  <si>
    <t>Hayden 1</t>
  </si>
  <si>
    <t>Hayden 2</t>
  </si>
  <si>
    <t>Hunter 2  (Coal Early Retirement/Conversions)</t>
  </si>
  <si>
    <t>Huntington 2  (Coal Early Retirement/Conversions)</t>
  </si>
  <si>
    <t>Carbon 1  (Coal Early Retirement/Conversions)</t>
  </si>
  <si>
    <t>Carbon 2  (Coal Early Retirement/Conversions)</t>
  </si>
  <si>
    <t>Cholla 4  (Coal Early Retirement/Conversions)</t>
  </si>
  <si>
    <t>DaveJohnston 1</t>
  </si>
  <si>
    <t>DaveJohnston 2</t>
  </si>
  <si>
    <t>DaveJohnston 3</t>
  </si>
  <si>
    <t>DaveJohnston 4</t>
  </si>
  <si>
    <t>Naughton 1</t>
  </si>
  <si>
    <t>Naughton 2</t>
  </si>
  <si>
    <t>Naughton 3  (Coal Early Retirement/Conversions)</t>
  </si>
  <si>
    <t>Gadsby 1-6</t>
  </si>
  <si>
    <t>Coal Ret_AZ - Gas RePower</t>
  </si>
  <si>
    <t>Coal Ret_WY - Gas RePower</t>
  </si>
  <si>
    <t>Expansion Resources</t>
  </si>
  <si>
    <t>CCCT - DJohns - F 1x1</t>
  </si>
  <si>
    <t>CCCT - DJohns - J 1x1</t>
  </si>
  <si>
    <t>CCCT - Huntington - J 1x1</t>
  </si>
  <si>
    <t>CCCT - Naughton - J 1x1</t>
  </si>
  <si>
    <t>CCCT - Utah-N - F 2x1</t>
  </si>
  <si>
    <t>CCCT - Utah-N - J 1x1</t>
  </si>
  <si>
    <t>CCCT - Utah-S - J 1x1</t>
  </si>
  <si>
    <t>Total CCCT</t>
  </si>
  <si>
    <t>Wind, DJohnston, 43</t>
  </si>
  <si>
    <t>Total Wind</t>
  </si>
  <si>
    <t>Utility Solar - PV - East</t>
  </si>
  <si>
    <t>DSM, Class 1, UT-DLC-RES</t>
  </si>
  <si>
    <t>DSM, Class 1 Total</t>
  </si>
  <si>
    <t>DSM, Class 2, ID</t>
  </si>
  <si>
    <t>DSM, Class 2, UT</t>
  </si>
  <si>
    <t>DSM, Class 2, WY</t>
  </si>
  <si>
    <t>DSM, Class 2 Total</t>
  </si>
  <si>
    <t>FOT Mona Q3</t>
  </si>
  <si>
    <t>West</t>
  </si>
  <si>
    <t>JimBridger 1  (Coal Early Retirement/Conversions)</t>
  </si>
  <si>
    <t>JimBridger 2  (Coal Early Retirement/Conversions)</t>
  </si>
  <si>
    <t>Wind, YK, 29</t>
  </si>
  <si>
    <t>DSM, Class 1, OR-Curtail</t>
  </si>
  <si>
    <t>DSM, Class 1, OR-DLC-RES</t>
  </si>
  <si>
    <t>DSM, Class 1, OR-Irrigate</t>
  </si>
  <si>
    <t>DSM, Class 1  Total</t>
  </si>
  <si>
    <t>DSM, Class 2, CA</t>
  </si>
  <si>
    <t>DSM, Class 2, OR</t>
  </si>
  <si>
    <t>DSM, Class 2, WA</t>
  </si>
  <si>
    <t>DSM, Class 2  Total</t>
  </si>
  <si>
    <t>FOT COB Q3</t>
  </si>
  <si>
    <t>FOT MidColumbia Q3</t>
  </si>
  <si>
    <t>FOT MidColumbia Q3 - 2</t>
  </si>
  <si>
    <t>FOT NOB Q3</t>
  </si>
  <si>
    <t>Annual Additions, Long Term Resources</t>
  </si>
  <si>
    <t>Annual Additions, Short Term Resources</t>
  </si>
  <si>
    <t>Total Annual Additions</t>
  </si>
  <si>
    <t>1/ Front office transaction amounts reflect one-year transaction periods, are not additive, and are reported as a 10/20-year annual average.</t>
  </si>
  <si>
    <t>SCR (Medium Gas)</t>
  </si>
  <si>
    <t>CCCT - Huntington - F 1x1</t>
  </si>
  <si>
    <t>CCCT - Utah-S - F 2x1</t>
  </si>
  <si>
    <t>SCR (Low Gas)</t>
  </si>
  <si>
    <t>Wyodak  (Coal Early Retirement/Conversions)</t>
  </si>
  <si>
    <t>Early Retire (Medium Gas)</t>
  </si>
  <si>
    <t>CCCT - DJohns - F 2x1</t>
  </si>
  <si>
    <t>Utility Solar - PV - West</t>
  </si>
  <si>
    <t>Early Retire (Low Gas)</t>
  </si>
  <si>
    <t>Gas Conv. (Medium Gas)</t>
  </si>
  <si>
    <t>Gas Conv. (Low Gas)</t>
  </si>
  <si>
    <t>IT-1 (Medium Gas)</t>
  </si>
  <si>
    <t>DSM, Class 1, ID-Irrigate</t>
  </si>
  <si>
    <t>DSM, Class 1, UT-Irrigate</t>
  </si>
  <si>
    <t>IT-1 (Low Gas)</t>
  </si>
  <si>
    <t>IT-2 (Medium Gas)</t>
  </si>
  <si>
    <t>IT-2 (Low Gas)</t>
  </si>
  <si>
    <t>IT-3 (Medium Gas)</t>
  </si>
  <si>
    <t>IT-3 (Low Gas)</t>
  </si>
  <si>
    <t>FT-1 (Medium Gas)</t>
  </si>
  <si>
    <t>FT-1 (Low Gas)</t>
  </si>
  <si>
    <t>DaveJohnston 1  (Coal Early Retirement/Conversions)</t>
  </si>
  <si>
    <t>DaveJohnston 2  (Coal Early Retirement/Conversions)</t>
  </si>
  <si>
    <t>FT-2 (Medium Gas)</t>
  </si>
  <si>
    <t>FT-2 (Low Gas)</t>
  </si>
  <si>
    <t>Incremental</t>
  </si>
  <si>
    <t>Ret./Conv.</t>
  </si>
  <si>
    <t>Gas Conv.</t>
  </si>
  <si>
    <t>Gas CCCT</t>
  </si>
  <si>
    <t>Gas Peaking</t>
  </si>
  <si>
    <t>Renewable</t>
  </si>
  <si>
    <t>Class 1 DSM</t>
  </si>
  <si>
    <t>Class 2 DSM</t>
  </si>
  <si>
    <t>FOT</t>
  </si>
  <si>
    <t>Cumulative</t>
  </si>
  <si>
    <t>Medium</t>
  </si>
  <si>
    <t>Low</t>
  </si>
  <si>
    <r>
      <t xml:space="preserve">2019 Early Retirement </t>
    </r>
    <r>
      <rPr>
        <b/>
        <i/>
        <sz val="14"/>
        <color theme="1"/>
        <rFont val="Calibri"/>
        <family val="2"/>
        <scheme val="minor"/>
      </rPr>
      <t>Less</t>
    </r>
    <r>
      <rPr>
        <b/>
        <sz val="14"/>
        <color theme="1"/>
        <rFont val="Calibri"/>
        <family val="2"/>
        <scheme val="minor"/>
      </rPr>
      <t xml:space="preserve"> SCR</t>
    </r>
  </si>
  <si>
    <r>
      <t xml:space="preserve">2019 Gas Conversion </t>
    </r>
    <r>
      <rPr>
        <b/>
        <i/>
        <sz val="14"/>
        <color theme="1"/>
        <rFont val="Calibri"/>
        <family val="2"/>
        <scheme val="minor"/>
      </rPr>
      <t>Less</t>
    </r>
    <r>
      <rPr>
        <b/>
        <sz val="14"/>
        <color theme="1"/>
        <rFont val="Calibri"/>
        <family val="2"/>
        <scheme val="minor"/>
      </rPr>
      <t xml:space="preserve"> SCR</t>
    </r>
  </si>
  <si>
    <r>
      <t xml:space="preserve">Case IT-1 </t>
    </r>
    <r>
      <rPr>
        <b/>
        <i/>
        <sz val="14"/>
        <color theme="1"/>
        <rFont val="Calibri"/>
        <family val="2"/>
        <scheme val="minor"/>
      </rPr>
      <t>Less</t>
    </r>
    <r>
      <rPr>
        <b/>
        <sz val="14"/>
        <color theme="1"/>
        <rFont val="Calibri"/>
        <family val="2"/>
        <scheme val="minor"/>
      </rPr>
      <t xml:space="preserve"> SCR</t>
    </r>
  </si>
  <si>
    <r>
      <t xml:space="preserve">Case IT-2 </t>
    </r>
    <r>
      <rPr>
        <b/>
        <i/>
        <sz val="14"/>
        <color theme="1"/>
        <rFont val="Calibri"/>
        <family val="2"/>
        <scheme val="minor"/>
      </rPr>
      <t>Less</t>
    </r>
    <r>
      <rPr>
        <b/>
        <sz val="14"/>
        <color theme="1"/>
        <rFont val="Calibri"/>
        <family val="2"/>
        <scheme val="minor"/>
      </rPr>
      <t xml:space="preserve"> SCR</t>
    </r>
  </si>
  <si>
    <r>
      <t xml:space="preserve">Case IT-3 </t>
    </r>
    <r>
      <rPr>
        <b/>
        <i/>
        <sz val="14"/>
        <color theme="1"/>
        <rFont val="Calibri"/>
        <family val="2"/>
        <scheme val="minor"/>
      </rPr>
      <t>Less</t>
    </r>
    <r>
      <rPr>
        <b/>
        <sz val="14"/>
        <color theme="1"/>
        <rFont val="Calibri"/>
        <family val="2"/>
        <scheme val="minor"/>
      </rPr>
      <t xml:space="preserve"> SCR</t>
    </r>
  </si>
  <si>
    <r>
      <t xml:space="preserve">Case FT-1 </t>
    </r>
    <r>
      <rPr>
        <b/>
        <i/>
        <sz val="14"/>
        <color theme="1"/>
        <rFont val="Calibri"/>
        <family val="2"/>
        <scheme val="minor"/>
      </rPr>
      <t>Less</t>
    </r>
    <r>
      <rPr>
        <b/>
        <sz val="14"/>
        <color theme="1"/>
        <rFont val="Calibri"/>
        <family val="2"/>
        <scheme val="minor"/>
      </rPr>
      <t xml:space="preserve"> SCR</t>
    </r>
  </si>
  <si>
    <r>
      <t xml:space="preserve">Case FT-2 </t>
    </r>
    <r>
      <rPr>
        <b/>
        <i/>
        <sz val="14"/>
        <color theme="1"/>
        <rFont val="Calibri"/>
        <family val="2"/>
        <scheme val="minor"/>
      </rPr>
      <t>Less</t>
    </r>
    <r>
      <rPr>
        <b/>
        <sz val="14"/>
        <color theme="1"/>
        <rFont val="Calibri"/>
        <family val="2"/>
        <scheme val="minor"/>
      </rPr>
      <t xml:space="preserve"> SCR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</si>
</sst>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left" vertical="center"/>
    </xf>
    <xf numFmtId="0" fontId="4" fillId="0" borderId="1" xfId="0" applyFont="1" applyBorder="1" applyAlignment="1"/>
    <xf numFmtId="0" fontId="4" fillId="2" borderId="2" xfId="0" applyFont="1" applyFill="1" applyBorder="1" applyAlignment="1"/>
    <xf numFmtId="0" fontId="5" fillId="2" borderId="3" xfId="0" applyFont="1" applyFill="1" applyBorder="1" applyAlignment="1">
      <alignment horizontal="center" vertical="top"/>
    </xf>
    <xf numFmtId="0" fontId="5" fillId="3" borderId="4" xfId="0" applyFont="1" applyFill="1" applyBorder="1" applyAlignment="1"/>
    <xf numFmtId="0" fontId="4" fillId="2" borderId="2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/>
    </xf>
    <xf numFmtId="1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6" fillId="3" borderId="4" xfId="0" applyFont="1" applyFill="1" applyBorder="1" applyAlignment="1"/>
    <xf numFmtId="0" fontId="6" fillId="3" borderId="5" xfId="0" applyFont="1" applyFill="1" applyBorder="1" applyAlignment="1"/>
    <xf numFmtId="0" fontId="6" fillId="3" borderId="6" xfId="0" applyFont="1" applyFill="1" applyBorder="1" applyAlignment="1"/>
    <xf numFmtId="0" fontId="5" fillId="2" borderId="7" xfId="0" applyFont="1" applyFill="1" applyBorder="1" applyAlignment="1">
      <alignment horizontal="center" vertical="top"/>
    </xf>
    <xf numFmtId="0" fontId="6" fillId="0" borderId="8" xfId="0" applyFont="1" applyBorder="1" applyAlignment="1"/>
    <xf numFmtId="165" fontId="4" fillId="0" borderId="2" xfId="1" applyNumberFormat="1" applyFont="1" applyBorder="1" applyAlignment="1">
      <alignment horizontal="center"/>
    </xf>
    <xf numFmtId="0" fontId="6" fillId="2" borderId="7" xfId="0" applyFont="1" applyFill="1" applyBorder="1" applyAlignment="1">
      <alignment horizontal="center" vertical="top"/>
    </xf>
    <xf numFmtId="0" fontId="6" fillId="0" borderId="9" xfId="0" applyFont="1" applyFill="1" applyBorder="1" applyAlignment="1"/>
    <xf numFmtId="165" fontId="4" fillId="0" borderId="10" xfId="1" applyNumberFormat="1" applyFont="1" applyBorder="1" applyAlignment="1">
      <alignment horizontal="center"/>
    </xf>
    <xf numFmtId="0" fontId="6" fillId="3" borderId="11" xfId="0" applyFont="1" applyFill="1" applyBorder="1" applyAlignment="1"/>
    <xf numFmtId="0" fontId="6" fillId="3" borderId="12" xfId="0" applyFont="1" applyFill="1" applyBorder="1" applyAlignment="1"/>
    <xf numFmtId="0" fontId="6" fillId="0" borderId="13" xfId="0" applyFont="1" applyBorder="1" applyAlignment="1"/>
    <xf numFmtId="0" fontId="5" fillId="0" borderId="14" xfId="0" applyFont="1" applyBorder="1" applyAlignment="1"/>
    <xf numFmtId="165" fontId="4" fillId="0" borderId="15" xfId="1" applyNumberFormat="1" applyFont="1" applyBorder="1" applyAlignment="1">
      <alignment horizontal="center"/>
    </xf>
    <xf numFmtId="0" fontId="6" fillId="0" borderId="16" xfId="0" applyFont="1" applyBorder="1" applyAlignment="1"/>
    <xf numFmtId="165" fontId="4" fillId="0" borderId="17" xfId="1" applyNumberFormat="1" applyFont="1" applyBorder="1" applyAlignment="1">
      <alignment horizontal="center"/>
    </xf>
    <xf numFmtId="166" fontId="4" fillId="0" borderId="10" xfId="1" applyNumberFormat="1" applyFont="1" applyBorder="1" applyAlignment="1">
      <alignment horizontal="center"/>
    </xf>
    <xf numFmtId="166" fontId="4" fillId="0" borderId="2" xfId="1" applyNumberFormat="1" applyFont="1" applyBorder="1" applyAlignment="1">
      <alignment horizontal="center"/>
    </xf>
    <xf numFmtId="0" fontId="6" fillId="0" borderId="4" xfId="0" applyFont="1" applyBorder="1" applyAlignment="1"/>
    <xf numFmtId="166" fontId="4" fillId="0" borderId="15" xfId="1" applyNumberFormat="1" applyFont="1" applyBorder="1" applyAlignment="1">
      <alignment horizontal="center"/>
    </xf>
    <xf numFmtId="165" fontId="4" fillId="0" borderId="7" xfId="1" applyNumberFormat="1" applyFont="1" applyBorder="1" applyAlignment="1">
      <alignment horizontal="center"/>
    </xf>
    <xf numFmtId="0" fontId="6" fillId="0" borderId="3" xfId="0" applyFont="1" applyBorder="1" applyAlignment="1"/>
    <xf numFmtId="165" fontId="4" fillId="0" borderId="18" xfId="1" applyNumberFormat="1" applyFont="1" applyBorder="1" applyAlignment="1">
      <alignment horizontal="center"/>
    </xf>
    <xf numFmtId="0" fontId="5" fillId="2" borderId="11" xfId="0" applyFont="1" applyFill="1" applyBorder="1" applyAlignment="1">
      <alignment horizontal="center" vertical="top"/>
    </xf>
    <xf numFmtId="0" fontId="6" fillId="2" borderId="19" xfId="0" applyFont="1" applyFill="1" applyBorder="1" applyAlignment="1">
      <alignment horizontal="center" vertical="top"/>
    </xf>
    <xf numFmtId="0" fontId="6" fillId="0" borderId="9" xfId="0" applyFont="1" applyBorder="1" applyAlignment="1"/>
    <xf numFmtId="0" fontId="6" fillId="0" borderId="20" xfId="0" applyFont="1" applyBorder="1" applyAlignment="1"/>
    <xf numFmtId="0" fontId="6" fillId="2" borderId="21" xfId="0" applyFont="1" applyFill="1" applyBorder="1" applyAlignment="1">
      <alignment horizontal="right"/>
    </xf>
    <xf numFmtId="0" fontId="6" fillId="0" borderId="12" xfId="0" applyFont="1" applyBorder="1" applyAlignment="1"/>
    <xf numFmtId="0" fontId="6" fillId="2" borderId="22" xfId="0" applyFont="1" applyFill="1" applyBorder="1" applyAlignment="1">
      <alignment horizontal="right"/>
    </xf>
    <xf numFmtId="0" fontId="6" fillId="0" borderId="0" xfId="0" applyFont="1" applyAlignment="1"/>
    <xf numFmtId="0" fontId="6" fillId="2" borderId="4" xfId="0" applyFont="1" applyFill="1" applyBorder="1" applyAlignment="1">
      <alignment horizontal="right"/>
    </xf>
    <xf numFmtId="0" fontId="6" fillId="0" borderId="0" xfId="0" applyFont="1" applyFill="1" applyAlignment="1"/>
    <xf numFmtId="165" fontId="4" fillId="2" borderId="23" xfId="1" applyNumberFormat="1" applyFont="1" applyFill="1" applyBorder="1" applyAlignment="1">
      <alignment horizontal="center"/>
    </xf>
    <xf numFmtId="165" fontId="4" fillId="2" borderId="24" xfId="1" applyNumberFormat="1" applyFont="1" applyFill="1" applyBorder="1" applyAlignment="1">
      <alignment horizontal="center"/>
    </xf>
    <xf numFmtId="165" fontId="4" fillId="2" borderId="2" xfId="1" applyNumberFormat="1" applyFont="1" applyFill="1" applyBorder="1" applyAlignment="1">
      <alignment horizontal="center"/>
    </xf>
    <xf numFmtId="165" fontId="6" fillId="0" borderId="0" xfId="0" applyNumberFormat="1" applyFont="1"/>
    <xf numFmtId="0" fontId="6" fillId="0" borderId="0" xfId="0" applyFont="1" applyBorder="1"/>
    <xf numFmtId="0" fontId="6" fillId="0" borderId="0" xfId="0" applyFont="1" applyFill="1" applyBorder="1"/>
    <xf numFmtId="165" fontId="6" fillId="0" borderId="0" xfId="0" applyNumberFormat="1" applyFont="1" applyFill="1" applyBorder="1"/>
    <xf numFmtId="165" fontId="4" fillId="0" borderId="25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6" fillId="0" borderId="26" xfId="0" applyFont="1" applyBorder="1" applyAlignment="1"/>
    <xf numFmtId="1" fontId="0" fillId="0" borderId="0" xfId="0" applyNumberFormat="1" applyAlignment="1">
      <alignment horizontal="center"/>
    </xf>
    <xf numFmtId="0" fontId="7" fillId="0" borderId="0" xfId="0" applyFont="1"/>
    <xf numFmtId="0" fontId="8" fillId="0" borderId="0" xfId="0" applyFont="1"/>
    <xf numFmtId="37" fontId="0" fillId="0" borderId="0" xfId="0" applyNumberFormat="1" applyAlignment="1">
      <alignment horizontal="center"/>
    </xf>
    <xf numFmtId="0" fontId="5" fillId="2" borderId="4" xfId="0" applyFont="1" applyFill="1" applyBorder="1" applyAlignment="1">
      <alignment horizontal="centerContinuous" wrapText="1"/>
    </xf>
    <xf numFmtId="0" fontId="5" fillId="2" borderId="6" xfId="0" applyFont="1" applyFill="1" applyBorder="1" applyAlignment="1">
      <alignment horizontal="centerContinuous" wrapText="1"/>
    </xf>
    <xf numFmtId="0" fontId="5" fillId="2" borderId="2" xfId="0" applyFont="1" applyFill="1" applyBorder="1" applyAlignment="1">
      <alignment horizontal="centerContinuous"/>
    </xf>
    <xf numFmtId="0" fontId="9" fillId="0" borderId="0" xfId="0" applyFont="1"/>
    <xf numFmtId="0" fontId="11" fillId="2" borderId="2" xfId="0" applyFont="1" applyFill="1" applyBorder="1" applyAlignment="1">
      <alignment horizontal="centerContinuous"/>
    </xf>
  </cellXfs>
  <cellStyles count="2">
    <cellStyle name="Comma" xfId="1" builtinId="3"/>
    <cellStyle name="Normal" xfId="0" builtinId="0"/>
  </cellStyles>
  <dxfs count="44">
    <dxf>
      <fill>
        <patternFill>
          <bgColor theme="6" tint="0.3999450666829432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Medium Natural Gas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CHARTS!$B$5</c:f>
              <c:strCache>
                <c:ptCount val="1"/>
                <c:pt idx="0">
                  <c:v>Ret./Conv.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CHARTS!$C$5:$V$5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-268</c:v>
                </c:pt>
                <c:pt idx="5">
                  <c:v>-268</c:v>
                </c:pt>
                <c:pt idx="6">
                  <c:v>-268</c:v>
                </c:pt>
                <c:pt idx="7">
                  <c:v>-268</c:v>
                </c:pt>
                <c:pt idx="8">
                  <c:v>-268</c:v>
                </c:pt>
                <c:pt idx="9">
                  <c:v>-268</c:v>
                </c:pt>
                <c:pt idx="10">
                  <c:v>-268</c:v>
                </c:pt>
                <c:pt idx="11">
                  <c:v>-268</c:v>
                </c:pt>
                <c:pt idx="12">
                  <c:v>-268</c:v>
                </c:pt>
                <c:pt idx="13">
                  <c:v>-268</c:v>
                </c:pt>
                <c:pt idx="14">
                  <c:v>-268</c:v>
                </c:pt>
                <c:pt idx="15">
                  <c:v>-268</c:v>
                </c:pt>
                <c:pt idx="16">
                  <c:v>-268</c:v>
                </c:pt>
                <c:pt idx="17">
                  <c:v>-268</c:v>
                </c:pt>
                <c:pt idx="18">
                  <c:v>-268</c:v>
                </c:pt>
                <c:pt idx="19">
                  <c:v>-268</c:v>
                </c:pt>
              </c:numCache>
            </c:numRef>
          </c:val>
        </c:ser>
        <c:ser>
          <c:idx val="2"/>
          <c:order val="1"/>
          <c:tx>
            <c:strRef>
              <c:f>CHARTS!$B$6</c:f>
              <c:strCache>
                <c:ptCount val="1"/>
                <c:pt idx="0">
                  <c:v>Gas Conv.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CHARTS!$C$6:$V$6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CHARTS!$B$7</c:f>
              <c:strCache>
                <c:ptCount val="1"/>
                <c:pt idx="0">
                  <c:v>Gas CCCT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CHARTS!$C$7:$V$7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212</c:v>
                </c:pt>
                <c:pt idx="10">
                  <c:v>212</c:v>
                </c:pt>
                <c:pt idx="11">
                  <c:v>212</c:v>
                </c:pt>
                <c:pt idx="12">
                  <c:v>212</c:v>
                </c:pt>
                <c:pt idx="13">
                  <c:v>635</c:v>
                </c:pt>
                <c:pt idx="14">
                  <c:v>635</c:v>
                </c:pt>
                <c:pt idx="15">
                  <c:v>189.7829999999999</c:v>
                </c:pt>
                <c:pt idx="16">
                  <c:v>189.7829999999999</c:v>
                </c:pt>
                <c:pt idx="17">
                  <c:v>189.7829999999999</c:v>
                </c:pt>
                <c:pt idx="18">
                  <c:v>424</c:v>
                </c:pt>
                <c:pt idx="19">
                  <c:v>1</c:v>
                </c:pt>
              </c:numCache>
            </c:numRef>
          </c:val>
        </c:ser>
        <c:ser>
          <c:idx val="4"/>
          <c:order val="3"/>
          <c:tx>
            <c:strRef>
              <c:f>CHARTS!$B$8</c:f>
              <c:strCache>
                <c:ptCount val="1"/>
                <c:pt idx="0">
                  <c:v>Gas Peaking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CHARTS!$C$8:$V$8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4"/>
          <c:tx>
            <c:strRef>
              <c:f>CHARTS!$B$9</c:f>
              <c:strCache>
                <c:ptCount val="1"/>
                <c:pt idx="0">
                  <c:v>Renewable</c:v>
                </c:pt>
              </c:strCache>
            </c:strRef>
          </c:tx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CHARTS!$C$9:$V$9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-41</c:v>
                </c:pt>
                <c:pt idx="14">
                  <c:v>-41</c:v>
                </c:pt>
                <c:pt idx="15">
                  <c:v>-41</c:v>
                </c:pt>
                <c:pt idx="16">
                  <c:v>-41</c:v>
                </c:pt>
                <c:pt idx="17">
                  <c:v>-41</c:v>
                </c:pt>
                <c:pt idx="18">
                  <c:v>-41</c:v>
                </c:pt>
                <c:pt idx="19">
                  <c:v>-41</c:v>
                </c:pt>
              </c:numCache>
            </c:numRef>
          </c:val>
        </c:ser>
        <c:ser>
          <c:idx val="6"/>
          <c:order val="5"/>
          <c:tx>
            <c:strRef>
              <c:f>CHARTS!$B$10</c:f>
              <c:strCache>
                <c:ptCount val="1"/>
                <c:pt idx="0">
                  <c:v>Class 1 DSM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CHARTS!$C$10:$V$10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-7.45</c:v>
                </c:pt>
                <c:pt idx="7">
                  <c:v>3.169999999999999</c:v>
                </c:pt>
                <c:pt idx="8">
                  <c:v>-0.23000000000000043</c:v>
                </c:pt>
                <c:pt idx="9">
                  <c:v>-3.9600000000000009</c:v>
                </c:pt>
                <c:pt idx="10">
                  <c:v>-3.9600000000000026</c:v>
                </c:pt>
                <c:pt idx="11">
                  <c:v>-4.0300000000000011</c:v>
                </c:pt>
                <c:pt idx="12">
                  <c:v>-4.0300000000000011</c:v>
                </c:pt>
                <c:pt idx="13">
                  <c:v>-4.0300000000000011</c:v>
                </c:pt>
                <c:pt idx="14">
                  <c:v>-14.579999999999998</c:v>
                </c:pt>
                <c:pt idx="15">
                  <c:v>-11.18</c:v>
                </c:pt>
                <c:pt idx="16">
                  <c:v>-11.18</c:v>
                </c:pt>
                <c:pt idx="17">
                  <c:v>-11.18</c:v>
                </c:pt>
                <c:pt idx="18">
                  <c:v>-16.119999999999997</c:v>
                </c:pt>
                <c:pt idx="19">
                  <c:v>-14.769999999999996</c:v>
                </c:pt>
              </c:numCache>
            </c:numRef>
          </c:val>
        </c:ser>
        <c:ser>
          <c:idx val="7"/>
          <c:order val="6"/>
          <c:tx>
            <c:strRef>
              <c:f>CHARTS!$B$11</c:f>
              <c:strCache>
                <c:ptCount val="1"/>
                <c:pt idx="0">
                  <c:v>Class 2 DSM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CHARTS!$C$11:$V$11</c:f>
              <c:numCache>
                <c:formatCode>#,##0_);\(#,##0\)</c:formatCode>
                <c:ptCount val="20"/>
                <c:pt idx="0">
                  <c:v>0.56999999999996476</c:v>
                </c:pt>
                <c:pt idx="1">
                  <c:v>2.3100000000000023</c:v>
                </c:pt>
                <c:pt idx="2">
                  <c:v>4.3400000000000318</c:v>
                </c:pt>
                <c:pt idx="3">
                  <c:v>6.7599999999999909</c:v>
                </c:pt>
                <c:pt idx="4">
                  <c:v>10.289999999999964</c:v>
                </c:pt>
                <c:pt idx="5">
                  <c:v>21.269999999999982</c:v>
                </c:pt>
                <c:pt idx="6">
                  <c:v>34.509999999999991</c:v>
                </c:pt>
                <c:pt idx="7">
                  <c:v>47.600000000000136</c:v>
                </c:pt>
                <c:pt idx="8">
                  <c:v>37.710000000000036</c:v>
                </c:pt>
                <c:pt idx="9">
                  <c:v>27.930000000000064</c:v>
                </c:pt>
                <c:pt idx="10">
                  <c:v>20.430000000000064</c:v>
                </c:pt>
                <c:pt idx="11">
                  <c:v>12.789999999999964</c:v>
                </c:pt>
                <c:pt idx="12">
                  <c:v>9.7599999999999909</c:v>
                </c:pt>
                <c:pt idx="13">
                  <c:v>7.6799999999998363</c:v>
                </c:pt>
                <c:pt idx="14">
                  <c:v>16.759999999999764</c:v>
                </c:pt>
                <c:pt idx="15">
                  <c:v>26.590000000000146</c:v>
                </c:pt>
                <c:pt idx="16">
                  <c:v>36.340000000000146</c:v>
                </c:pt>
                <c:pt idx="17">
                  <c:v>49.079999999999927</c:v>
                </c:pt>
                <c:pt idx="18">
                  <c:v>57.420000000000073</c:v>
                </c:pt>
                <c:pt idx="19">
                  <c:v>68.940000000000055</c:v>
                </c:pt>
              </c:numCache>
            </c:numRef>
          </c:val>
        </c:ser>
        <c:ser>
          <c:idx val="8"/>
          <c:order val="7"/>
          <c:tx>
            <c:strRef>
              <c:f>CHARTS!$B$12</c:f>
              <c:strCache>
                <c:ptCount val="1"/>
                <c:pt idx="0">
                  <c:v>FOT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CHARTS!$C$12:$V$12</c:f>
              <c:numCache>
                <c:formatCode>#,##0_);\(#,##0\)</c:formatCode>
                <c:ptCount val="20"/>
                <c:pt idx="0">
                  <c:v>-0.3569999999999709</c:v>
                </c:pt>
                <c:pt idx="1">
                  <c:v>-1.6610000000000582</c:v>
                </c:pt>
                <c:pt idx="2">
                  <c:v>-2.9930000000000518</c:v>
                </c:pt>
                <c:pt idx="3">
                  <c:v>-4.70799999999997</c:v>
                </c:pt>
                <c:pt idx="4">
                  <c:v>243.0920000000001</c:v>
                </c:pt>
                <c:pt idx="5">
                  <c:v>233.89300000000003</c:v>
                </c:pt>
                <c:pt idx="6">
                  <c:v>230.78999999999996</c:v>
                </c:pt>
                <c:pt idx="7">
                  <c:v>211.49099999999999</c:v>
                </c:pt>
                <c:pt idx="8">
                  <c:v>222.33799999999997</c:v>
                </c:pt>
                <c:pt idx="9">
                  <c:v>17.081000000000131</c:v>
                </c:pt>
                <c:pt idx="10">
                  <c:v>22.613000000000056</c:v>
                </c:pt>
                <c:pt idx="11">
                  <c:v>28.562000000000126</c:v>
                </c:pt>
                <c:pt idx="12">
                  <c:v>30.251999999999953</c:v>
                </c:pt>
                <c:pt idx="13">
                  <c:v>-354.90699999999993</c:v>
                </c:pt>
                <c:pt idx="14">
                  <c:v>-350.61900000000014</c:v>
                </c:pt>
                <c:pt idx="15">
                  <c:v>27.958000000000084</c:v>
                </c:pt>
                <c:pt idx="16">
                  <c:v>20.844000000000051</c:v>
                </c:pt>
                <c:pt idx="17">
                  <c:v>11.45699999999988</c:v>
                </c:pt>
                <c:pt idx="18">
                  <c:v>-225.096</c:v>
                </c:pt>
                <c:pt idx="19">
                  <c:v>134.70100000000002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39728632"/>
        <c:axId val="215428376"/>
      </c:barChart>
      <c:catAx>
        <c:axId val="2397286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215428376"/>
        <c:crosses val="autoZero"/>
        <c:auto val="1"/>
        <c:lblAlgn val="ctr"/>
        <c:lblOffset val="100"/>
        <c:noMultiLvlLbl val="0"/>
      </c:catAx>
      <c:valAx>
        <c:axId val="215428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MW</a:t>
                </a:r>
              </a:p>
            </c:rich>
          </c:tx>
          <c:layout/>
          <c:overlay val="0"/>
        </c:title>
        <c:numFmt formatCode="#,##0_);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972863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Low Natural Gas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CHARTS!$B$175</c:f>
              <c:strCache>
                <c:ptCount val="1"/>
                <c:pt idx="0">
                  <c:v>Ret./Conv.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CHARTS!$C$175:$V$175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-268</c:v>
                </c:pt>
                <c:pt idx="14">
                  <c:v>-268</c:v>
                </c:pt>
                <c:pt idx="15">
                  <c:v>-268</c:v>
                </c:pt>
                <c:pt idx="16">
                  <c:v>-268</c:v>
                </c:pt>
                <c:pt idx="17">
                  <c:v>-268</c:v>
                </c:pt>
                <c:pt idx="18">
                  <c:v>-268</c:v>
                </c:pt>
                <c:pt idx="19">
                  <c:v>-268</c:v>
                </c:pt>
              </c:numCache>
            </c:numRef>
          </c:val>
        </c:ser>
        <c:ser>
          <c:idx val="2"/>
          <c:order val="1"/>
          <c:tx>
            <c:strRef>
              <c:f>CHARTS!$B$176</c:f>
              <c:strCache>
                <c:ptCount val="1"/>
                <c:pt idx="0">
                  <c:v>Gas Conv.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CHARTS!$C$176:$V$176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CHARTS!$B$177</c:f>
              <c:strCache>
                <c:ptCount val="1"/>
                <c:pt idx="0">
                  <c:v>Gas CCCT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CHARTS!$C$177:$V$177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321.60000000000014</c:v>
                </c:pt>
                <c:pt idx="14">
                  <c:v>321.60000000000014</c:v>
                </c:pt>
                <c:pt idx="15">
                  <c:v>-101.40000000000009</c:v>
                </c:pt>
                <c:pt idx="16">
                  <c:v>-101.40000000000009</c:v>
                </c:pt>
                <c:pt idx="17">
                  <c:v>-101.40000000000009</c:v>
                </c:pt>
                <c:pt idx="18">
                  <c:v>-313.40000000000009</c:v>
                </c:pt>
                <c:pt idx="19">
                  <c:v>109.59999999999991</c:v>
                </c:pt>
              </c:numCache>
            </c:numRef>
          </c:val>
        </c:ser>
        <c:ser>
          <c:idx val="4"/>
          <c:order val="3"/>
          <c:tx>
            <c:strRef>
              <c:f>CHARTS!$B$178</c:f>
              <c:strCache>
                <c:ptCount val="1"/>
                <c:pt idx="0">
                  <c:v>Gas Peaking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CHARTS!$C$178:$V$178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4"/>
          <c:tx>
            <c:strRef>
              <c:f>CHARTS!$B$179</c:f>
              <c:strCache>
                <c:ptCount val="1"/>
                <c:pt idx="0">
                  <c:v>Renewable</c:v>
                </c:pt>
              </c:strCache>
            </c:strRef>
          </c:tx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CHARTS!$C$179:$V$179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-44</c:v>
                </c:pt>
                <c:pt idx="14">
                  <c:v>-44</c:v>
                </c:pt>
                <c:pt idx="15">
                  <c:v>-44</c:v>
                </c:pt>
                <c:pt idx="16">
                  <c:v>-44</c:v>
                </c:pt>
                <c:pt idx="17">
                  <c:v>129.62200000000007</c:v>
                </c:pt>
                <c:pt idx="18">
                  <c:v>129.62200000000007</c:v>
                </c:pt>
                <c:pt idx="19">
                  <c:v>129.62200000000007</c:v>
                </c:pt>
              </c:numCache>
            </c:numRef>
          </c:val>
        </c:ser>
        <c:ser>
          <c:idx val="6"/>
          <c:order val="5"/>
          <c:tx>
            <c:strRef>
              <c:f>CHARTS!$B$180</c:f>
              <c:strCache>
                <c:ptCount val="1"/>
                <c:pt idx="0">
                  <c:v>Class 1 DSM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CHARTS!$C$180:$V$180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41.39</c:v>
                </c:pt>
                <c:pt idx="18">
                  <c:v>41.39</c:v>
                </c:pt>
                <c:pt idx="19">
                  <c:v>40.04</c:v>
                </c:pt>
              </c:numCache>
            </c:numRef>
          </c:val>
        </c:ser>
        <c:ser>
          <c:idx val="7"/>
          <c:order val="6"/>
          <c:tx>
            <c:strRef>
              <c:f>CHARTS!$B$181</c:f>
              <c:strCache>
                <c:ptCount val="1"/>
                <c:pt idx="0">
                  <c:v>Class 2 DSM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CHARTS!$C$181:$V$181</c:f>
              <c:numCache>
                <c:formatCode>#,##0_);\(#,##0\)</c:formatCode>
                <c:ptCount val="20"/>
                <c:pt idx="0">
                  <c:v>4.4099999999999966</c:v>
                </c:pt>
                <c:pt idx="1">
                  <c:v>4.8700000000000045</c:v>
                </c:pt>
                <c:pt idx="2">
                  <c:v>7.5300000000000296</c:v>
                </c:pt>
                <c:pt idx="3">
                  <c:v>9.6600000000000819</c:v>
                </c:pt>
                <c:pt idx="4">
                  <c:v>12.450000000000045</c:v>
                </c:pt>
                <c:pt idx="5">
                  <c:v>15.370000000000005</c:v>
                </c:pt>
                <c:pt idx="6">
                  <c:v>18.190000000000055</c:v>
                </c:pt>
                <c:pt idx="7">
                  <c:v>21.320000000000164</c:v>
                </c:pt>
                <c:pt idx="8">
                  <c:v>24.930000000000291</c:v>
                </c:pt>
                <c:pt idx="9">
                  <c:v>31.390000000000327</c:v>
                </c:pt>
                <c:pt idx="10">
                  <c:v>38.700000000000273</c:v>
                </c:pt>
                <c:pt idx="11">
                  <c:v>43.780000000000427</c:v>
                </c:pt>
                <c:pt idx="12">
                  <c:v>41.480000000000473</c:v>
                </c:pt>
                <c:pt idx="13">
                  <c:v>58.860000000000355</c:v>
                </c:pt>
                <c:pt idx="14">
                  <c:v>75.090000000000146</c:v>
                </c:pt>
                <c:pt idx="15">
                  <c:v>91.360000000000127</c:v>
                </c:pt>
                <c:pt idx="16">
                  <c:v>109.0300000000002</c:v>
                </c:pt>
                <c:pt idx="17">
                  <c:v>127.25</c:v>
                </c:pt>
                <c:pt idx="18">
                  <c:v>125.94999999999982</c:v>
                </c:pt>
                <c:pt idx="19">
                  <c:v>120.98000000000002</c:v>
                </c:pt>
              </c:numCache>
            </c:numRef>
          </c:val>
        </c:ser>
        <c:ser>
          <c:idx val="8"/>
          <c:order val="7"/>
          <c:tx>
            <c:strRef>
              <c:f>CHARTS!$B$182</c:f>
              <c:strCache>
                <c:ptCount val="1"/>
                <c:pt idx="0">
                  <c:v>FOT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CHARTS!$C$182:$V$182</c:f>
              <c:numCache>
                <c:formatCode>#,##0_);\(#,##0\)</c:formatCode>
                <c:ptCount val="20"/>
                <c:pt idx="0">
                  <c:v>-2.2760000000000673</c:v>
                </c:pt>
                <c:pt idx="1">
                  <c:v>-2.4390000000000782</c:v>
                </c:pt>
                <c:pt idx="2">
                  <c:v>-3.4270000000001346</c:v>
                </c:pt>
                <c:pt idx="3">
                  <c:v>-4.1750000000000682</c:v>
                </c:pt>
                <c:pt idx="4">
                  <c:v>-7.7320000000001983</c:v>
                </c:pt>
                <c:pt idx="5">
                  <c:v>-10.340999999999894</c:v>
                </c:pt>
                <c:pt idx="6">
                  <c:v>-12.436000000000035</c:v>
                </c:pt>
                <c:pt idx="7">
                  <c:v>-14.716000000000122</c:v>
                </c:pt>
                <c:pt idx="8">
                  <c:v>-17.421999999999798</c:v>
                </c:pt>
                <c:pt idx="9">
                  <c:v>-22.240999999999985</c:v>
                </c:pt>
                <c:pt idx="10">
                  <c:v>-27.810999999999694</c:v>
                </c:pt>
                <c:pt idx="11">
                  <c:v>-31.793999999999869</c:v>
                </c:pt>
                <c:pt idx="12">
                  <c:v>-29.912000000000035</c:v>
                </c:pt>
                <c:pt idx="13">
                  <c:v>-63.837999999999965</c:v>
                </c:pt>
                <c:pt idx="14">
                  <c:v>-76.009000000000015</c:v>
                </c:pt>
                <c:pt idx="15">
                  <c:v>281.83100000000013</c:v>
                </c:pt>
                <c:pt idx="16">
                  <c:v>269.15599999999995</c:v>
                </c:pt>
                <c:pt idx="17">
                  <c:v>151.65100000000007</c:v>
                </c:pt>
                <c:pt idx="18">
                  <c:v>368.875</c:v>
                </c:pt>
                <c:pt idx="19">
                  <c:v>4.428000000000111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41621632"/>
        <c:axId val="241622024"/>
      </c:barChart>
      <c:catAx>
        <c:axId val="2416216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241622024"/>
        <c:crosses val="autoZero"/>
        <c:auto val="1"/>
        <c:lblAlgn val="ctr"/>
        <c:lblOffset val="100"/>
        <c:noMultiLvlLbl val="0"/>
      </c:catAx>
      <c:valAx>
        <c:axId val="241622024"/>
        <c:scaling>
          <c:orientation val="minMax"/>
          <c:max val="800"/>
          <c:min val="-8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MW</a:t>
                </a:r>
              </a:p>
            </c:rich>
          </c:tx>
          <c:overlay val="0"/>
        </c:title>
        <c:numFmt formatCode="#,##0_);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416216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Medium Natural Gas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CHARTS!$B$205</c:f>
              <c:strCache>
                <c:ptCount val="1"/>
                <c:pt idx="0">
                  <c:v>Ret./Conv.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CHARTS!$C$205:$V$205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1"/>
          <c:tx>
            <c:strRef>
              <c:f>CHARTS!$B$206</c:f>
              <c:strCache>
                <c:ptCount val="1"/>
                <c:pt idx="0">
                  <c:v>Gas Conv.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CHARTS!$C$206:$V$206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CHARTS!$B$207</c:f>
              <c:strCache>
                <c:ptCount val="1"/>
                <c:pt idx="0">
                  <c:v>Gas CCCT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CHARTS!$C$207:$V$207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423</c:v>
                </c:pt>
                <c:pt idx="14">
                  <c:v>423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3"/>
          <c:tx>
            <c:strRef>
              <c:f>CHARTS!$B$208</c:f>
              <c:strCache>
                <c:ptCount val="1"/>
                <c:pt idx="0">
                  <c:v>Gas Peaking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CHARTS!$C$208:$V$208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4"/>
          <c:tx>
            <c:strRef>
              <c:f>CHARTS!$B$209</c:f>
              <c:strCache>
                <c:ptCount val="1"/>
                <c:pt idx="0">
                  <c:v>Renewable</c:v>
                </c:pt>
              </c:strCache>
            </c:strRef>
          </c:tx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CHARTS!$C$209:$V$209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-22</c:v>
                </c:pt>
                <c:pt idx="14">
                  <c:v>-22</c:v>
                </c:pt>
                <c:pt idx="15">
                  <c:v>-22</c:v>
                </c:pt>
                <c:pt idx="16">
                  <c:v>-22</c:v>
                </c:pt>
                <c:pt idx="17">
                  <c:v>-22</c:v>
                </c:pt>
                <c:pt idx="18">
                  <c:v>-22</c:v>
                </c:pt>
                <c:pt idx="19">
                  <c:v>-22</c:v>
                </c:pt>
              </c:numCache>
            </c:numRef>
          </c:val>
        </c:ser>
        <c:ser>
          <c:idx val="6"/>
          <c:order val="5"/>
          <c:tx>
            <c:strRef>
              <c:f>CHARTS!$B$210</c:f>
              <c:strCache>
                <c:ptCount val="1"/>
                <c:pt idx="0">
                  <c:v>Class 1 DSM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CHARTS!$C$210:$V$210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-7.45</c:v>
                </c:pt>
                <c:pt idx="7">
                  <c:v>3.1000000000000005</c:v>
                </c:pt>
                <c:pt idx="8">
                  <c:v>-0.29999999999999893</c:v>
                </c:pt>
                <c:pt idx="9">
                  <c:v>-4.0299999999999994</c:v>
                </c:pt>
                <c:pt idx="10">
                  <c:v>-4.0300000000000011</c:v>
                </c:pt>
                <c:pt idx="11">
                  <c:v>-4.0300000000000011</c:v>
                </c:pt>
                <c:pt idx="12">
                  <c:v>6.57</c:v>
                </c:pt>
                <c:pt idx="13">
                  <c:v>6.57</c:v>
                </c:pt>
                <c:pt idx="14">
                  <c:v>-3.9799999999999969</c:v>
                </c:pt>
                <c:pt idx="15">
                  <c:v>-3.9799999999999969</c:v>
                </c:pt>
                <c:pt idx="16">
                  <c:v>-14.579999999999998</c:v>
                </c:pt>
                <c:pt idx="17">
                  <c:v>-14.579999999999998</c:v>
                </c:pt>
                <c:pt idx="18">
                  <c:v>-14.579999999999998</c:v>
                </c:pt>
                <c:pt idx="19">
                  <c:v>-14.579999999999998</c:v>
                </c:pt>
              </c:numCache>
            </c:numRef>
          </c:val>
        </c:ser>
        <c:ser>
          <c:idx val="7"/>
          <c:order val="6"/>
          <c:tx>
            <c:strRef>
              <c:f>CHARTS!$B$211</c:f>
              <c:strCache>
                <c:ptCount val="1"/>
                <c:pt idx="0">
                  <c:v>Class 2 DSM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CHARTS!$C$211:$V$211</c:f>
              <c:numCache>
                <c:formatCode>#,##0_);\(#,##0\)</c:formatCode>
                <c:ptCount val="20"/>
                <c:pt idx="0">
                  <c:v>-0.15000000000000568</c:v>
                </c:pt>
                <c:pt idx="1">
                  <c:v>-0.30999999999994543</c:v>
                </c:pt>
                <c:pt idx="2">
                  <c:v>-0.56999999999993634</c:v>
                </c:pt>
                <c:pt idx="3">
                  <c:v>-1</c:v>
                </c:pt>
                <c:pt idx="4">
                  <c:v>-3.25</c:v>
                </c:pt>
                <c:pt idx="5">
                  <c:v>-3.3900000000001</c:v>
                </c:pt>
                <c:pt idx="6">
                  <c:v>-6.5900000000001455</c:v>
                </c:pt>
                <c:pt idx="7">
                  <c:v>-7.2700000000002092</c:v>
                </c:pt>
                <c:pt idx="8">
                  <c:v>-13.140000000000327</c:v>
                </c:pt>
                <c:pt idx="9">
                  <c:v>-20.200000000000273</c:v>
                </c:pt>
                <c:pt idx="10">
                  <c:v>-20.180000000000291</c:v>
                </c:pt>
                <c:pt idx="11">
                  <c:v>-21.340000000000146</c:v>
                </c:pt>
                <c:pt idx="12">
                  <c:v>-22.660000000000082</c:v>
                </c:pt>
                <c:pt idx="13">
                  <c:v>-22.560000000000173</c:v>
                </c:pt>
                <c:pt idx="14">
                  <c:v>-12.300000000000182</c:v>
                </c:pt>
                <c:pt idx="15">
                  <c:v>-2.0700000000001637</c:v>
                </c:pt>
                <c:pt idx="16">
                  <c:v>6.9699999999997999</c:v>
                </c:pt>
                <c:pt idx="17">
                  <c:v>16.559999999999945</c:v>
                </c:pt>
                <c:pt idx="18">
                  <c:v>16.639999999999873</c:v>
                </c:pt>
                <c:pt idx="19">
                  <c:v>16.829999999999927</c:v>
                </c:pt>
              </c:numCache>
            </c:numRef>
          </c:val>
        </c:ser>
        <c:ser>
          <c:idx val="8"/>
          <c:order val="7"/>
          <c:tx>
            <c:strRef>
              <c:f>CHARTS!$B$212</c:f>
              <c:strCache>
                <c:ptCount val="1"/>
                <c:pt idx="0">
                  <c:v>FOT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CHARTS!$C$212:$V$212</c:f>
              <c:numCache>
                <c:formatCode>#,##0_);\(#,##0\)</c:formatCode>
                <c:ptCount val="20"/>
                <c:pt idx="0">
                  <c:v>0.12400000000002365</c:v>
                </c:pt>
                <c:pt idx="1">
                  <c:v>0.20399999999995089</c:v>
                </c:pt>
                <c:pt idx="2">
                  <c:v>0.3589999999999236</c:v>
                </c:pt>
                <c:pt idx="3">
                  <c:v>0.54000000000007731</c:v>
                </c:pt>
                <c:pt idx="4">
                  <c:v>-7.2999999999865395E-2</c:v>
                </c:pt>
                <c:pt idx="5">
                  <c:v>-0.49099999999998545</c:v>
                </c:pt>
                <c:pt idx="6">
                  <c:v>8.5380000000000109</c:v>
                </c:pt>
                <c:pt idx="7">
                  <c:v>-0.73600000000010368</c:v>
                </c:pt>
                <c:pt idx="8">
                  <c:v>7.3609999999998763</c:v>
                </c:pt>
                <c:pt idx="9">
                  <c:v>16.498000000000047</c:v>
                </c:pt>
                <c:pt idx="10">
                  <c:v>16.494999999999891</c:v>
                </c:pt>
                <c:pt idx="11">
                  <c:v>17.183999999999969</c:v>
                </c:pt>
                <c:pt idx="12">
                  <c:v>7.36200000000008</c:v>
                </c:pt>
                <c:pt idx="13">
                  <c:v>-357.18700000000001</c:v>
                </c:pt>
                <c:pt idx="14">
                  <c:v>-353.64499999999998</c:v>
                </c:pt>
                <c:pt idx="15">
                  <c:v>8.83400000000006</c:v>
                </c:pt>
                <c:pt idx="16">
                  <c:v>12.737999999999829</c:v>
                </c:pt>
                <c:pt idx="17">
                  <c:v>5.7260000000001128</c:v>
                </c:pt>
                <c:pt idx="18">
                  <c:v>5.6670000000001437</c:v>
                </c:pt>
                <c:pt idx="19">
                  <c:v>5.54099999999994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41622808"/>
        <c:axId val="241623200"/>
      </c:barChart>
      <c:catAx>
        <c:axId val="2416228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241623200"/>
        <c:crosses val="autoZero"/>
        <c:auto val="1"/>
        <c:lblAlgn val="ctr"/>
        <c:lblOffset val="100"/>
        <c:noMultiLvlLbl val="0"/>
      </c:catAx>
      <c:valAx>
        <c:axId val="241623200"/>
        <c:scaling>
          <c:orientation val="minMax"/>
          <c:max val="800"/>
          <c:min val="-8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MW</a:t>
                </a:r>
              </a:p>
            </c:rich>
          </c:tx>
          <c:overlay val="0"/>
        </c:title>
        <c:numFmt formatCode="#,##0_);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416228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Low Natural Gas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CHARTS!$B$215</c:f>
              <c:strCache>
                <c:ptCount val="1"/>
                <c:pt idx="0">
                  <c:v>Ret./Conv.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CHARTS!$C$215:$V$215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1"/>
          <c:tx>
            <c:strRef>
              <c:f>CHARTS!$B$216</c:f>
              <c:strCache>
                <c:ptCount val="1"/>
                <c:pt idx="0">
                  <c:v>Gas Conv.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CHARTS!$C$216:$V$216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CHARTS!$B$217</c:f>
              <c:strCache>
                <c:ptCount val="1"/>
                <c:pt idx="0">
                  <c:v>Gas CCCT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CHARTS!$C$217:$V$217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109.60000000000002</c:v>
                </c:pt>
                <c:pt idx="10">
                  <c:v>109.60000000000002</c:v>
                </c:pt>
                <c:pt idx="11">
                  <c:v>109.60000000000002</c:v>
                </c:pt>
                <c:pt idx="12">
                  <c:v>109.60000000000002</c:v>
                </c:pt>
                <c:pt idx="13">
                  <c:v>7.2000000000000455</c:v>
                </c:pt>
                <c:pt idx="14">
                  <c:v>7.2000000000000455</c:v>
                </c:pt>
                <c:pt idx="15">
                  <c:v>7.1999999999998181</c:v>
                </c:pt>
                <c:pt idx="16">
                  <c:v>7.1999999999998181</c:v>
                </c:pt>
                <c:pt idx="17">
                  <c:v>7.1999999999998181</c:v>
                </c:pt>
                <c:pt idx="18">
                  <c:v>-314.40000000000009</c:v>
                </c:pt>
                <c:pt idx="19">
                  <c:v>108.59999999999991</c:v>
                </c:pt>
              </c:numCache>
            </c:numRef>
          </c:val>
        </c:ser>
        <c:ser>
          <c:idx val="4"/>
          <c:order val="3"/>
          <c:tx>
            <c:strRef>
              <c:f>CHARTS!$B$218</c:f>
              <c:strCache>
                <c:ptCount val="1"/>
                <c:pt idx="0">
                  <c:v>Gas Peaking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CHARTS!$C$218:$V$218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4"/>
          <c:tx>
            <c:strRef>
              <c:f>CHARTS!$B$219</c:f>
              <c:strCache>
                <c:ptCount val="1"/>
                <c:pt idx="0">
                  <c:v>Renewable</c:v>
                </c:pt>
              </c:strCache>
            </c:strRef>
          </c:tx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CHARTS!$C$219:$V$219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</c:numCache>
            </c:numRef>
          </c:val>
        </c:ser>
        <c:ser>
          <c:idx val="6"/>
          <c:order val="5"/>
          <c:tx>
            <c:strRef>
              <c:f>CHARTS!$B$220</c:f>
              <c:strCache>
                <c:ptCount val="1"/>
                <c:pt idx="0">
                  <c:v>Class 1 DSM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CHARTS!$C$220:$V$220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3.6599999999999966</c:v>
                </c:pt>
              </c:numCache>
            </c:numRef>
          </c:val>
        </c:ser>
        <c:ser>
          <c:idx val="7"/>
          <c:order val="6"/>
          <c:tx>
            <c:strRef>
              <c:f>CHARTS!$B$221</c:f>
              <c:strCache>
                <c:ptCount val="1"/>
                <c:pt idx="0">
                  <c:v>Class 2 DSM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CHARTS!$C$221:$V$221</c:f>
              <c:numCache>
                <c:formatCode>#,##0_);\(#,##0\)</c:formatCode>
                <c:ptCount val="20"/>
                <c:pt idx="0">
                  <c:v>3.9000000000000057</c:v>
                </c:pt>
                <c:pt idx="1">
                  <c:v>3.8099999999999454</c:v>
                </c:pt>
                <c:pt idx="2">
                  <c:v>3.7999999999999545</c:v>
                </c:pt>
                <c:pt idx="3">
                  <c:v>3.92999999999995</c:v>
                </c:pt>
                <c:pt idx="4">
                  <c:v>3.9199999999999591</c:v>
                </c:pt>
                <c:pt idx="5">
                  <c:v>2.2099999999999227</c:v>
                </c:pt>
                <c:pt idx="6">
                  <c:v>2.1199999999998909</c:v>
                </c:pt>
                <c:pt idx="7">
                  <c:v>1.9300000000000637</c:v>
                </c:pt>
                <c:pt idx="8">
                  <c:v>1.6000000000001364</c:v>
                </c:pt>
                <c:pt idx="9">
                  <c:v>0.89000000000010004</c:v>
                </c:pt>
                <c:pt idx="10">
                  <c:v>-0.36999999999989086</c:v>
                </c:pt>
                <c:pt idx="11">
                  <c:v>-1.8699999999998909</c:v>
                </c:pt>
                <c:pt idx="12">
                  <c:v>-10.429999999999836</c:v>
                </c:pt>
                <c:pt idx="13">
                  <c:v>0.42000000000007276</c:v>
                </c:pt>
                <c:pt idx="14">
                  <c:v>2.4200000000000728</c:v>
                </c:pt>
                <c:pt idx="15">
                  <c:v>5.0100000000002183</c:v>
                </c:pt>
                <c:pt idx="16">
                  <c:v>12.660000000000309</c:v>
                </c:pt>
                <c:pt idx="17">
                  <c:v>20.350000000000364</c:v>
                </c:pt>
                <c:pt idx="18">
                  <c:v>27.5600000000004</c:v>
                </c:pt>
                <c:pt idx="19">
                  <c:v>22.720000000000709</c:v>
                </c:pt>
              </c:numCache>
            </c:numRef>
          </c:val>
        </c:ser>
        <c:ser>
          <c:idx val="8"/>
          <c:order val="7"/>
          <c:tx>
            <c:strRef>
              <c:f>CHARTS!$B$222</c:f>
              <c:strCache>
                <c:ptCount val="1"/>
                <c:pt idx="0">
                  <c:v>FOT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CHARTS!$C$222:$V$222</c:f>
              <c:numCache>
                <c:formatCode>#,##0_);\(#,##0\)</c:formatCode>
                <c:ptCount val="20"/>
                <c:pt idx="0">
                  <c:v>-2.0790000000000646</c:v>
                </c:pt>
                <c:pt idx="1">
                  <c:v>-2.0499999999999545</c:v>
                </c:pt>
                <c:pt idx="2">
                  <c:v>-2.0450000000000728</c:v>
                </c:pt>
                <c:pt idx="3">
                  <c:v>-2.0720000000001164</c:v>
                </c:pt>
                <c:pt idx="4">
                  <c:v>-4.3379999999999654</c:v>
                </c:pt>
                <c:pt idx="5">
                  <c:v>-4.26299999999992</c:v>
                </c:pt>
                <c:pt idx="6">
                  <c:v>-4.1960000000000264</c:v>
                </c:pt>
                <c:pt idx="7">
                  <c:v>-4.0620000000001255</c:v>
                </c:pt>
                <c:pt idx="8">
                  <c:v>-3.8589999999999236</c:v>
                </c:pt>
                <c:pt idx="9">
                  <c:v>-92.970999999999776</c:v>
                </c:pt>
                <c:pt idx="10">
                  <c:v>-91.829999999999927</c:v>
                </c:pt>
                <c:pt idx="11">
                  <c:v>-90.605999999999767</c:v>
                </c:pt>
                <c:pt idx="12">
                  <c:v>-83.80600000000004</c:v>
                </c:pt>
                <c:pt idx="13">
                  <c:v>56.989000000000033</c:v>
                </c:pt>
                <c:pt idx="14">
                  <c:v>55.661000000000058</c:v>
                </c:pt>
                <c:pt idx="15">
                  <c:v>53.844000000000051</c:v>
                </c:pt>
                <c:pt idx="16">
                  <c:v>47.981999999999971</c:v>
                </c:pt>
                <c:pt idx="17">
                  <c:v>42.034000000000106</c:v>
                </c:pt>
                <c:pt idx="18">
                  <c:v>342.39599999999996</c:v>
                </c:pt>
                <c:pt idx="19">
                  <c:v>-27.483999999999924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41623984"/>
        <c:axId val="241624376"/>
      </c:barChart>
      <c:catAx>
        <c:axId val="2416239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241624376"/>
        <c:crosses val="autoZero"/>
        <c:auto val="1"/>
        <c:lblAlgn val="ctr"/>
        <c:lblOffset val="100"/>
        <c:noMultiLvlLbl val="0"/>
      </c:catAx>
      <c:valAx>
        <c:axId val="241624376"/>
        <c:scaling>
          <c:orientation val="minMax"/>
          <c:max val="800"/>
          <c:min val="-8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MW</a:t>
                </a:r>
              </a:p>
            </c:rich>
          </c:tx>
          <c:overlay val="0"/>
        </c:title>
        <c:numFmt formatCode="#,##0_);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416239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Medium Natural Gas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CHARTS!$B$245</c:f>
              <c:strCache>
                <c:ptCount val="1"/>
                <c:pt idx="0">
                  <c:v>Ret./Conv.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CHARTS!$C$245:$V$245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-212</c:v>
                </c:pt>
                <c:pt idx="8">
                  <c:v>-212</c:v>
                </c:pt>
                <c:pt idx="9">
                  <c:v>-212</c:v>
                </c:pt>
                <c:pt idx="10">
                  <c:v>-212</c:v>
                </c:pt>
                <c:pt idx="11">
                  <c:v>-212</c:v>
                </c:pt>
                <c:pt idx="12">
                  <c:v>-212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1"/>
          <c:tx>
            <c:strRef>
              <c:f>CHARTS!$B$246</c:f>
              <c:strCache>
                <c:ptCount val="1"/>
                <c:pt idx="0">
                  <c:v>Gas Conv.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CHARTS!$C$246:$V$246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214</c:v>
                </c:pt>
                <c:pt idx="8">
                  <c:v>214</c:v>
                </c:pt>
                <c:pt idx="9">
                  <c:v>214</c:v>
                </c:pt>
                <c:pt idx="10">
                  <c:v>214</c:v>
                </c:pt>
                <c:pt idx="11">
                  <c:v>214</c:v>
                </c:pt>
                <c:pt idx="12">
                  <c:v>214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CHARTS!$B$247</c:f>
              <c:strCache>
                <c:ptCount val="1"/>
                <c:pt idx="0">
                  <c:v>Gas CCCT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CHARTS!$C$247:$V$247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321.59999999999991</c:v>
                </c:pt>
                <c:pt idx="14">
                  <c:v>321.59999999999991</c:v>
                </c:pt>
                <c:pt idx="15">
                  <c:v>-101.40000000000009</c:v>
                </c:pt>
                <c:pt idx="16">
                  <c:v>-101.40000000000009</c:v>
                </c:pt>
                <c:pt idx="17">
                  <c:v>299.38299999999981</c:v>
                </c:pt>
                <c:pt idx="18">
                  <c:v>-101.40000000000009</c:v>
                </c:pt>
                <c:pt idx="19">
                  <c:v>110.59999999999991</c:v>
                </c:pt>
              </c:numCache>
            </c:numRef>
          </c:val>
        </c:ser>
        <c:ser>
          <c:idx val="4"/>
          <c:order val="3"/>
          <c:tx>
            <c:strRef>
              <c:f>CHARTS!$B$248</c:f>
              <c:strCache>
                <c:ptCount val="1"/>
                <c:pt idx="0">
                  <c:v>Gas Peaking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CHARTS!$C$248:$V$248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4"/>
          <c:tx>
            <c:strRef>
              <c:f>CHARTS!$B$249</c:f>
              <c:strCache>
                <c:ptCount val="1"/>
                <c:pt idx="0">
                  <c:v>Renewable</c:v>
                </c:pt>
              </c:strCache>
            </c:strRef>
          </c:tx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CHARTS!$C$249:$V$249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-71</c:v>
                </c:pt>
                <c:pt idx="14">
                  <c:v>-71</c:v>
                </c:pt>
                <c:pt idx="15">
                  <c:v>-71</c:v>
                </c:pt>
                <c:pt idx="16">
                  <c:v>-71</c:v>
                </c:pt>
                <c:pt idx="17">
                  <c:v>-71</c:v>
                </c:pt>
                <c:pt idx="18">
                  <c:v>-71</c:v>
                </c:pt>
                <c:pt idx="19">
                  <c:v>-71</c:v>
                </c:pt>
              </c:numCache>
            </c:numRef>
          </c:val>
        </c:ser>
        <c:ser>
          <c:idx val="6"/>
          <c:order val="5"/>
          <c:tx>
            <c:strRef>
              <c:f>CHARTS!$B$250</c:f>
              <c:strCache>
                <c:ptCount val="1"/>
                <c:pt idx="0">
                  <c:v>Class 1 DSM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CHARTS!$C$250:$V$250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-7.45</c:v>
                </c:pt>
                <c:pt idx="7">
                  <c:v>-3.72</c:v>
                </c:pt>
                <c:pt idx="8">
                  <c:v>-2.0999999999999996</c:v>
                </c:pt>
                <c:pt idx="9">
                  <c:v>-2.4299999999999997</c:v>
                </c:pt>
                <c:pt idx="10">
                  <c:v>3.1699999999999982</c:v>
                </c:pt>
                <c:pt idx="11">
                  <c:v>3.1000000000000014</c:v>
                </c:pt>
                <c:pt idx="12">
                  <c:v>3.1000000000000014</c:v>
                </c:pt>
                <c:pt idx="13">
                  <c:v>3.1000000000000014</c:v>
                </c:pt>
                <c:pt idx="14">
                  <c:v>-7.4499999999999957</c:v>
                </c:pt>
                <c:pt idx="15">
                  <c:v>-7.4499999999999957</c:v>
                </c:pt>
                <c:pt idx="16">
                  <c:v>-7.4499999999999957</c:v>
                </c:pt>
                <c:pt idx="17">
                  <c:v>-7.4499999999999957</c:v>
                </c:pt>
                <c:pt idx="18">
                  <c:v>-7.4499999999999957</c:v>
                </c:pt>
                <c:pt idx="19">
                  <c:v>-7.4499999999999957</c:v>
                </c:pt>
              </c:numCache>
            </c:numRef>
          </c:val>
        </c:ser>
        <c:ser>
          <c:idx val="7"/>
          <c:order val="6"/>
          <c:tx>
            <c:strRef>
              <c:f>CHARTS!$B$251</c:f>
              <c:strCache>
                <c:ptCount val="1"/>
                <c:pt idx="0">
                  <c:v>Class 2 DSM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CHARTS!$C$251:$V$251</c:f>
              <c:numCache>
                <c:formatCode>#,##0_);\(#,##0\)</c:formatCode>
                <c:ptCount val="20"/>
                <c:pt idx="0">
                  <c:v>-0.51000000000001933</c:v>
                </c:pt>
                <c:pt idx="1">
                  <c:v>-1.0199999999999818</c:v>
                </c:pt>
                <c:pt idx="2">
                  <c:v>-1.2799999999999727</c:v>
                </c:pt>
                <c:pt idx="3">
                  <c:v>-1.9100000000000819</c:v>
                </c:pt>
                <c:pt idx="4">
                  <c:v>-4.1600000000000819</c:v>
                </c:pt>
                <c:pt idx="5">
                  <c:v>-6.3500000000001364</c:v>
                </c:pt>
                <c:pt idx="6">
                  <c:v>-11.550000000000182</c:v>
                </c:pt>
                <c:pt idx="7">
                  <c:v>-15.450000000000045</c:v>
                </c:pt>
                <c:pt idx="8">
                  <c:v>-23.740000000000009</c:v>
                </c:pt>
                <c:pt idx="9">
                  <c:v>-33.230000000000018</c:v>
                </c:pt>
                <c:pt idx="10">
                  <c:v>-40.860000000000127</c:v>
                </c:pt>
                <c:pt idx="11">
                  <c:v>-45.380000000000109</c:v>
                </c:pt>
                <c:pt idx="12">
                  <c:v>-48.200000000000045</c:v>
                </c:pt>
                <c:pt idx="13">
                  <c:v>-50.269999999999982</c:v>
                </c:pt>
                <c:pt idx="14">
                  <c:v>-41.139999999999873</c:v>
                </c:pt>
                <c:pt idx="15">
                  <c:v>-31.229999999999563</c:v>
                </c:pt>
                <c:pt idx="16">
                  <c:v>-22.109999999999673</c:v>
                </c:pt>
                <c:pt idx="17">
                  <c:v>-12.499999999999545</c:v>
                </c:pt>
                <c:pt idx="18">
                  <c:v>-0.11999999999943611</c:v>
                </c:pt>
                <c:pt idx="19">
                  <c:v>-9.999999999308784E-3</c:v>
                </c:pt>
              </c:numCache>
            </c:numRef>
          </c:val>
        </c:ser>
        <c:ser>
          <c:idx val="8"/>
          <c:order val="7"/>
          <c:tx>
            <c:strRef>
              <c:f>CHARTS!$B$252</c:f>
              <c:strCache>
                <c:ptCount val="1"/>
                <c:pt idx="0">
                  <c:v>FOT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CHARTS!$C$252:$V$252</c:f>
              <c:numCache>
                <c:formatCode>#,##0_);\(#,##0\)</c:formatCode>
                <c:ptCount val="20"/>
                <c:pt idx="0">
                  <c:v>0.3870000000000573</c:v>
                </c:pt>
                <c:pt idx="1">
                  <c:v>0.72199999999997999</c:v>
                </c:pt>
                <c:pt idx="2">
                  <c:v>0.87799999999992906</c:v>
                </c:pt>
                <c:pt idx="3">
                  <c:v>1.1370000000000573</c:v>
                </c:pt>
                <c:pt idx="4">
                  <c:v>0.5240000000001146</c:v>
                </c:pt>
                <c:pt idx="5">
                  <c:v>1.6140000000000327</c:v>
                </c:pt>
                <c:pt idx="6">
                  <c:v>12.134999999999991</c:v>
                </c:pt>
                <c:pt idx="7">
                  <c:v>10.089999999999918</c:v>
                </c:pt>
                <c:pt idx="8">
                  <c:v>14.634999999999991</c:v>
                </c:pt>
                <c:pt idx="9">
                  <c:v>22.186999999999898</c:v>
                </c:pt>
                <c:pt idx="10">
                  <c:v>22.211000000000013</c:v>
                </c:pt>
                <c:pt idx="11">
                  <c:v>25.636999999999944</c:v>
                </c:pt>
                <c:pt idx="12">
                  <c:v>27.215000000000146</c:v>
                </c:pt>
                <c:pt idx="13">
                  <c:v>-247.94900000000007</c:v>
                </c:pt>
                <c:pt idx="14">
                  <c:v>-243.6880000000001</c:v>
                </c:pt>
                <c:pt idx="15">
                  <c:v>119.05099999999993</c:v>
                </c:pt>
                <c:pt idx="16">
                  <c:v>112.28800000000001</c:v>
                </c:pt>
                <c:pt idx="17">
                  <c:v>-245.25399999999991</c:v>
                </c:pt>
                <c:pt idx="18">
                  <c:v>96.164999999999964</c:v>
                </c:pt>
                <c:pt idx="19">
                  <c:v>-120.18499999999995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41619280"/>
        <c:axId val="241618888"/>
      </c:barChart>
      <c:catAx>
        <c:axId val="2416192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241618888"/>
        <c:crosses val="autoZero"/>
        <c:auto val="1"/>
        <c:lblAlgn val="ctr"/>
        <c:lblOffset val="100"/>
        <c:noMultiLvlLbl val="0"/>
      </c:catAx>
      <c:valAx>
        <c:axId val="241618888"/>
        <c:scaling>
          <c:orientation val="minMax"/>
          <c:max val="800"/>
          <c:min val="-8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MW</a:t>
                </a:r>
              </a:p>
            </c:rich>
          </c:tx>
          <c:overlay val="0"/>
        </c:title>
        <c:numFmt formatCode="#,##0_);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416192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Low Natural Gas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CHARTS!$B$255</c:f>
              <c:strCache>
                <c:ptCount val="1"/>
                <c:pt idx="0">
                  <c:v>Ret./Conv.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CHARTS!$C$255:$V$255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-212</c:v>
                </c:pt>
                <c:pt idx="8">
                  <c:v>-212</c:v>
                </c:pt>
                <c:pt idx="9">
                  <c:v>-212</c:v>
                </c:pt>
                <c:pt idx="10">
                  <c:v>-212</c:v>
                </c:pt>
                <c:pt idx="11">
                  <c:v>-212</c:v>
                </c:pt>
                <c:pt idx="12">
                  <c:v>-212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1"/>
          <c:tx>
            <c:strRef>
              <c:f>CHARTS!$B$256</c:f>
              <c:strCache>
                <c:ptCount val="1"/>
                <c:pt idx="0">
                  <c:v>Gas Conv.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CHARTS!$C$256:$V$256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214</c:v>
                </c:pt>
                <c:pt idx="8">
                  <c:v>214</c:v>
                </c:pt>
                <c:pt idx="9">
                  <c:v>214</c:v>
                </c:pt>
                <c:pt idx="10">
                  <c:v>214</c:v>
                </c:pt>
                <c:pt idx="11">
                  <c:v>214</c:v>
                </c:pt>
                <c:pt idx="12">
                  <c:v>214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CHARTS!$B$257</c:f>
              <c:strCache>
                <c:ptCount val="1"/>
                <c:pt idx="0">
                  <c:v>Gas CCCT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CHARTS!$C$257:$V$257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109.60000000000002</c:v>
                </c:pt>
                <c:pt idx="10">
                  <c:v>109.60000000000002</c:v>
                </c:pt>
                <c:pt idx="11">
                  <c:v>109.60000000000002</c:v>
                </c:pt>
                <c:pt idx="12">
                  <c:v>109.60000000000002</c:v>
                </c:pt>
                <c:pt idx="13">
                  <c:v>7.2000000000000455</c:v>
                </c:pt>
                <c:pt idx="14">
                  <c:v>7.2000000000000455</c:v>
                </c:pt>
                <c:pt idx="15">
                  <c:v>7.1999999999998181</c:v>
                </c:pt>
                <c:pt idx="16">
                  <c:v>7.1999999999998181</c:v>
                </c:pt>
                <c:pt idx="17">
                  <c:v>7.1999999999998181</c:v>
                </c:pt>
                <c:pt idx="18">
                  <c:v>-314.40000000000009</c:v>
                </c:pt>
                <c:pt idx="19">
                  <c:v>108.59999999999991</c:v>
                </c:pt>
              </c:numCache>
            </c:numRef>
          </c:val>
        </c:ser>
        <c:ser>
          <c:idx val="4"/>
          <c:order val="3"/>
          <c:tx>
            <c:strRef>
              <c:f>CHARTS!$B$258</c:f>
              <c:strCache>
                <c:ptCount val="1"/>
                <c:pt idx="0">
                  <c:v>Gas Peaking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CHARTS!$C$258:$V$258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4"/>
          <c:tx>
            <c:strRef>
              <c:f>CHARTS!$B$259</c:f>
              <c:strCache>
                <c:ptCount val="1"/>
                <c:pt idx="0">
                  <c:v>Renewable</c:v>
                </c:pt>
              </c:strCache>
            </c:strRef>
          </c:tx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CHARTS!$C$259:$V$259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</c:numCache>
            </c:numRef>
          </c:val>
        </c:ser>
        <c:ser>
          <c:idx val="6"/>
          <c:order val="5"/>
          <c:tx>
            <c:strRef>
              <c:f>CHARTS!$B$260</c:f>
              <c:strCache>
                <c:ptCount val="1"/>
                <c:pt idx="0">
                  <c:v>Class 1 DSM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CHARTS!$C$260:$V$260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-7.15</c:v>
                </c:pt>
                <c:pt idx="9">
                  <c:v>3.4499999999999993</c:v>
                </c:pt>
                <c:pt idx="10">
                  <c:v>5.0000000000000711E-2</c:v>
                </c:pt>
                <c:pt idx="11">
                  <c:v>-1.9999999999996021E-2</c:v>
                </c:pt>
                <c:pt idx="12">
                  <c:v>-1.9999999999996021E-2</c:v>
                </c:pt>
                <c:pt idx="13">
                  <c:v>-1.9999999999996021E-2</c:v>
                </c:pt>
                <c:pt idx="14">
                  <c:v>-1.9999999999996021E-2</c:v>
                </c:pt>
                <c:pt idx="15">
                  <c:v>10.600000000000001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-1.3500000000000014</c:v>
                </c:pt>
              </c:numCache>
            </c:numRef>
          </c:val>
        </c:ser>
        <c:ser>
          <c:idx val="7"/>
          <c:order val="6"/>
          <c:tx>
            <c:strRef>
              <c:f>CHARTS!$B$261</c:f>
              <c:strCache>
                <c:ptCount val="1"/>
                <c:pt idx="0">
                  <c:v>Class 2 DSM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CHARTS!$C$261:$V$261</c:f>
              <c:numCache>
                <c:formatCode>#,##0_);\(#,##0\)</c:formatCode>
                <c:ptCount val="20"/>
                <c:pt idx="0">
                  <c:v>3.5999999999999943</c:v>
                </c:pt>
                <c:pt idx="1">
                  <c:v>3.6099999999999568</c:v>
                </c:pt>
                <c:pt idx="2">
                  <c:v>3.6000000000000227</c:v>
                </c:pt>
                <c:pt idx="3">
                  <c:v>3.4900000000000091</c:v>
                </c:pt>
                <c:pt idx="4">
                  <c:v>3.4800000000000182</c:v>
                </c:pt>
                <c:pt idx="5">
                  <c:v>1.57000000000005</c:v>
                </c:pt>
                <c:pt idx="6">
                  <c:v>0.48000000000001819</c:v>
                </c:pt>
                <c:pt idx="7">
                  <c:v>0.29000000000019099</c:v>
                </c:pt>
                <c:pt idx="8">
                  <c:v>-0.20999999999980901</c:v>
                </c:pt>
                <c:pt idx="9">
                  <c:v>-0.91999999999984539</c:v>
                </c:pt>
                <c:pt idx="10">
                  <c:v>-4.2799999999999727</c:v>
                </c:pt>
                <c:pt idx="11">
                  <c:v>-7.4999999999997726</c:v>
                </c:pt>
                <c:pt idx="12">
                  <c:v>-17.979999999999791</c:v>
                </c:pt>
                <c:pt idx="13">
                  <c:v>-8.709999999999809</c:v>
                </c:pt>
                <c:pt idx="14">
                  <c:v>-7.0099999999997635</c:v>
                </c:pt>
                <c:pt idx="15">
                  <c:v>-4.4299999999998363</c:v>
                </c:pt>
                <c:pt idx="16">
                  <c:v>3.2300000000000182</c:v>
                </c:pt>
                <c:pt idx="17">
                  <c:v>10.820000000000164</c:v>
                </c:pt>
                <c:pt idx="18">
                  <c:v>18.110000000000127</c:v>
                </c:pt>
                <c:pt idx="19">
                  <c:v>13.210000000000491</c:v>
                </c:pt>
              </c:numCache>
            </c:numRef>
          </c:val>
        </c:ser>
        <c:ser>
          <c:idx val="8"/>
          <c:order val="7"/>
          <c:tx>
            <c:strRef>
              <c:f>CHARTS!$B$262</c:f>
              <c:strCache>
                <c:ptCount val="1"/>
                <c:pt idx="0">
                  <c:v>FOT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CHARTS!$C$262:$V$262</c:f>
              <c:numCache>
                <c:formatCode>#,##0_);\(#,##0\)</c:formatCode>
                <c:ptCount val="20"/>
                <c:pt idx="0">
                  <c:v>-1.9190000000000964</c:v>
                </c:pt>
                <c:pt idx="1">
                  <c:v>-1.9249999999999545</c:v>
                </c:pt>
                <c:pt idx="2">
                  <c:v>-1.9190000000000964</c:v>
                </c:pt>
                <c:pt idx="3">
                  <c:v>-1.8770000000000664</c:v>
                </c:pt>
                <c:pt idx="4">
                  <c:v>-4.1430000000000291</c:v>
                </c:pt>
                <c:pt idx="5">
                  <c:v>-4</c:v>
                </c:pt>
                <c:pt idx="6">
                  <c:v>-3.5919999999999845</c:v>
                </c:pt>
                <c:pt idx="7">
                  <c:v>-5.3450000000000273</c:v>
                </c:pt>
                <c:pt idx="8">
                  <c:v>2.1130000000000564</c:v>
                </c:pt>
                <c:pt idx="9">
                  <c:v>-97.606999999999971</c:v>
                </c:pt>
                <c:pt idx="10">
                  <c:v>-91.495999999999867</c:v>
                </c:pt>
                <c:pt idx="11">
                  <c:v>-88.836999999999989</c:v>
                </c:pt>
                <c:pt idx="12">
                  <c:v>-80.509999999999991</c:v>
                </c:pt>
                <c:pt idx="13">
                  <c:v>63.45900000000006</c:v>
                </c:pt>
                <c:pt idx="14">
                  <c:v>62.355000000000018</c:v>
                </c:pt>
                <c:pt idx="15">
                  <c:v>49.921000000000049</c:v>
                </c:pt>
                <c:pt idx="16">
                  <c:v>54.657000000000153</c:v>
                </c:pt>
                <c:pt idx="17">
                  <c:v>48.789000000000215</c:v>
                </c:pt>
                <c:pt idx="18">
                  <c:v>349.06399999999985</c:v>
                </c:pt>
                <c:pt idx="19">
                  <c:v>-15.403999999999996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41625160"/>
        <c:axId val="241625552"/>
      </c:barChart>
      <c:catAx>
        <c:axId val="2416251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241625552"/>
        <c:crosses val="autoZero"/>
        <c:auto val="1"/>
        <c:lblAlgn val="ctr"/>
        <c:lblOffset val="100"/>
        <c:noMultiLvlLbl val="0"/>
      </c:catAx>
      <c:valAx>
        <c:axId val="241625552"/>
        <c:scaling>
          <c:orientation val="minMax"/>
          <c:max val="800"/>
          <c:min val="-8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MW</a:t>
                </a:r>
              </a:p>
            </c:rich>
          </c:tx>
          <c:overlay val="0"/>
        </c:title>
        <c:numFmt formatCode="#,##0_);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4162516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Low Natural Gas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CHARTS!$B$15</c:f>
              <c:strCache>
                <c:ptCount val="1"/>
                <c:pt idx="0">
                  <c:v>Ret./Conv.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CHARTS!$C$15:$V$15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-268</c:v>
                </c:pt>
                <c:pt idx="5">
                  <c:v>-268</c:v>
                </c:pt>
                <c:pt idx="6">
                  <c:v>-268</c:v>
                </c:pt>
                <c:pt idx="7">
                  <c:v>-268</c:v>
                </c:pt>
                <c:pt idx="8">
                  <c:v>-268</c:v>
                </c:pt>
                <c:pt idx="9">
                  <c:v>-268</c:v>
                </c:pt>
                <c:pt idx="10">
                  <c:v>-268</c:v>
                </c:pt>
                <c:pt idx="11">
                  <c:v>-268</c:v>
                </c:pt>
                <c:pt idx="12">
                  <c:v>-268</c:v>
                </c:pt>
                <c:pt idx="13">
                  <c:v>-268</c:v>
                </c:pt>
                <c:pt idx="14">
                  <c:v>-268</c:v>
                </c:pt>
                <c:pt idx="15">
                  <c:v>-268</c:v>
                </c:pt>
                <c:pt idx="16">
                  <c:v>-268</c:v>
                </c:pt>
                <c:pt idx="17">
                  <c:v>-268</c:v>
                </c:pt>
                <c:pt idx="18">
                  <c:v>-268</c:v>
                </c:pt>
                <c:pt idx="19">
                  <c:v>-268</c:v>
                </c:pt>
              </c:numCache>
            </c:numRef>
          </c:val>
        </c:ser>
        <c:ser>
          <c:idx val="2"/>
          <c:order val="1"/>
          <c:tx>
            <c:strRef>
              <c:f>CHARTS!$B$16</c:f>
              <c:strCache>
                <c:ptCount val="1"/>
                <c:pt idx="0">
                  <c:v>Gas Conv.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CHARTS!$C$16:$V$16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CHARTS!$B$17</c:f>
              <c:strCache>
                <c:ptCount val="1"/>
                <c:pt idx="0">
                  <c:v>Gas CCCT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CHARTS!$C$17:$V$17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109.60000000000002</c:v>
                </c:pt>
                <c:pt idx="10">
                  <c:v>109.60000000000002</c:v>
                </c:pt>
                <c:pt idx="11">
                  <c:v>109.60000000000002</c:v>
                </c:pt>
                <c:pt idx="12">
                  <c:v>532.6</c:v>
                </c:pt>
                <c:pt idx="13">
                  <c:v>219.20000000000005</c:v>
                </c:pt>
                <c:pt idx="14">
                  <c:v>219.20000000000005</c:v>
                </c:pt>
                <c:pt idx="15">
                  <c:v>30.416999999999916</c:v>
                </c:pt>
                <c:pt idx="16">
                  <c:v>30.416999999999916</c:v>
                </c:pt>
                <c:pt idx="17">
                  <c:v>453.41699999999992</c:v>
                </c:pt>
                <c:pt idx="18">
                  <c:v>-181.58300000000008</c:v>
                </c:pt>
                <c:pt idx="19">
                  <c:v>219.19999999999982</c:v>
                </c:pt>
              </c:numCache>
            </c:numRef>
          </c:val>
        </c:ser>
        <c:ser>
          <c:idx val="4"/>
          <c:order val="3"/>
          <c:tx>
            <c:strRef>
              <c:f>CHARTS!$B$18</c:f>
              <c:strCache>
                <c:ptCount val="1"/>
                <c:pt idx="0">
                  <c:v>Gas Peaking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CHARTS!$C$18:$V$18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4"/>
          <c:tx>
            <c:strRef>
              <c:f>CHARTS!$B$19</c:f>
              <c:strCache>
                <c:ptCount val="1"/>
                <c:pt idx="0">
                  <c:v>Renewable</c:v>
                </c:pt>
              </c:strCache>
            </c:strRef>
          </c:tx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CHARTS!$C$19:$V$19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11.414</c:v>
                </c:pt>
                <c:pt idx="8">
                  <c:v>11.414</c:v>
                </c:pt>
                <c:pt idx="9">
                  <c:v>11.414</c:v>
                </c:pt>
                <c:pt idx="10">
                  <c:v>11.414</c:v>
                </c:pt>
                <c:pt idx="11">
                  <c:v>18.978000000000002</c:v>
                </c:pt>
                <c:pt idx="12">
                  <c:v>18.978000000000002</c:v>
                </c:pt>
                <c:pt idx="13">
                  <c:v>-16.021999999999991</c:v>
                </c:pt>
                <c:pt idx="14">
                  <c:v>-16.021999999999991</c:v>
                </c:pt>
                <c:pt idx="15">
                  <c:v>-16.021999999999991</c:v>
                </c:pt>
                <c:pt idx="16">
                  <c:v>-16.021999999999991</c:v>
                </c:pt>
                <c:pt idx="17">
                  <c:v>-16.021999999999991</c:v>
                </c:pt>
                <c:pt idx="18">
                  <c:v>-16.021999999999991</c:v>
                </c:pt>
                <c:pt idx="19">
                  <c:v>-16.021999999999991</c:v>
                </c:pt>
              </c:numCache>
            </c:numRef>
          </c:val>
        </c:ser>
        <c:ser>
          <c:idx val="6"/>
          <c:order val="5"/>
          <c:tx>
            <c:strRef>
              <c:f>CHARTS!$B$20</c:f>
              <c:strCache>
                <c:ptCount val="1"/>
                <c:pt idx="0">
                  <c:v>Class 1 DSM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CHARTS!$C$20:$V$20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3.4</c:v>
                </c:pt>
                <c:pt idx="7">
                  <c:v>13.95</c:v>
                </c:pt>
                <c:pt idx="8">
                  <c:v>3.3999999999999986</c:v>
                </c:pt>
                <c:pt idx="9">
                  <c:v>3.3999999999999986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6"/>
          <c:tx>
            <c:strRef>
              <c:f>CHARTS!$B$21</c:f>
              <c:strCache>
                <c:ptCount val="1"/>
                <c:pt idx="0">
                  <c:v>Class 2 DSM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CHARTS!$C$21:$V$21</c:f>
              <c:numCache>
                <c:formatCode>#,##0_);\(#,##0\)</c:formatCode>
                <c:ptCount val="20"/>
                <c:pt idx="0">
                  <c:v>4.4799999999999898</c:v>
                </c:pt>
                <c:pt idx="1">
                  <c:v>5.6999999999999886</c:v>
                </c:pt>
                <c:pt idx="2">
                  <c:v>9.8600000000000136</c:v>
                </c:pt>
                <c:pt idx="3">
                  <c:v>16.450000000000045</c:v>
                </c:pt>
                <c:pt idx="4">
                  <c:v>26.090000000000032</c:v>
                </c:pt>
                <c:pt idx="5">
                  <c:v>40.210000000000036</c:v>
                </c:pt>
                <c:pt idx="6">
                  <c:v>55.120000000000118</c:v>
                </c:pt>
                <c:pt idx="7">
                  <c:v>70.810000000000173</c:v>
                </c:pt>
                <c:pt idx="8">
                  <c:v>78.680000000000291</c:v>
                </c:pt>
                <c:pt idx="9">
                  <c:v>93.040000000000418</c:v>
                </c:pt>
                <c:pt idx="10">
                  <c:v>102.72000000000025</c:v>
                </c:pt>
                <c:pt idx="11">
                  <c:v>111.48000000000047</c:v>
                </c:pt>
                <c:pt idx="12">
                  <c:v>97.800000000000637</c:v>
                </c:pt>
                <c:pt idx="13">
                  <c:v>98.600000000000591</c:v>
                </c:pt>
                <c:pt idx="14">
                  <c:v>99.470000000000709</c:v>
                </c:pt>
                <c:pt idx="15">
                  <c:v>100.33000000000084</c:v>
                </c:pt>
                <c:pt idx="16">
                  <c:v>105.41000000000076</c:v>
                </c:pt>
                <c:pt idx="17">
                  <c:v>112.86000000000058</c:v>
                </c:pt>
                <c:pt idx="18">
                  <c:v>123.10000000000036</c:v>
                </c:pt>
                <c:pt idx="19">
                  <c:v>118.16000000000076</c:v>
                </c:pt>
              </c:numCache>
            </c:numRef>
          </c:val>
        </c:ser>
        <c:ser>
          <c:idx val="8"/>
          <c:order val="7"/>
          <c:tx>
            <c:strRef>
              <c:f>CHARTS!$B$22</c:f>
              <c:strCache>
                <c:ptCount val="1"/>
                <c:pt idx="0">
                  <c:v>FOT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CHARTS!$C$22:$V$22</c:f>
              <c:numCache>
                <c:formatCode>#,##0_);\(#,##0\)</c:formatCode>
                <c:ptCount val="20"/>
                <c:pt idx="0">
                  <c:v>-2.3020000000000209</c:v>
                </c:pt>
                <c:pt idx="1">
                  <c:v>-2.9020000000000437</c:v>
                </c:pt>
                <c:pt idx="2">
                  <c:v>-5.7770000000000437</c:v>
                </c:pt>
                <c:pt idx="3">
                  <c:v>-9.9429999999999836</c:v>
                </c:pt>
                <c:pt idx="4">
                  <c:v>233.91200000000003</c:v>
                </c:pt>
                <c:pt idx="5">
                  <c:v>222.39799999999991</c:v>
                </c:pt>
                <c:pt idx="6">
                  <c:v>207.45899999999995</c:v>
                </c:pt>
                <c:pt idx="7">
                  <c:v>180.87999999999988</c:v>
                </c:pt>
                <c:pt idx="8">
                  <c:v>185.54099999999994</c:v>
                </c:pt>
                <c:pt idx="9">
                  <c:v>84.679000000000087</c:v>
                </c:pt>
                <c:pt idx="10">
                  <c:v>80.660000000000082</c:v>
                </c:pt>
                <c:pt idx="11">
                  <c:v>71.1400000000001</c:v>
                </c:pt>
                <c:pt idx="12">
                  <c:v>-287.99199999999996</c:v>
                </c:pt>
                <c:pt idx="13">
                  <c:v>37.102000000000089</c:v>
                </c:pt>
                <c:pt idx="14">
                  <c:v>36.425999999999931</c:v>
                </c:pt>
                <c:pt idx="15">
                  <c:v>170.10599999999999</c:v>
                </c:pt>
                <c:pt idx="16">
                  <c:v>166.28300000000013</c:v>
                </c:pt>
                <c:pt idx="17">
                  <c:v>-209.27399999999989</c:v>
                </c:pt>
                <c:pt idx="18">
                  <c:v>368.74600000000009</c:v>
                </c:pt>
                <c:pt idx="19">
                  <c:v>22.106999999999971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39926808"/>
        <c:axId val="215238080"/>
      </c:barChart>
      <c:catAx>
        <c:axId val="2399268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215238080"/>
        <c:crosses val="autoZero"/>
        <c:auto val="1"/>
        <c:lblAlgn val="ctr"/>
        <c:lblOffset val="100"/>
        <c:noMultiLvlLbl val="0"/>
      </c:catAx>
      <c:valAx>
        <c:axId val="215238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MW</a:t>
                </a:r>
              </a:p>
            </c:rich>
          </c:tx>
          <c:layout/>
          <c:overlay val="0"/>
        </c:title>
        <c:numFmt formatCode="#,##0_);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99268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Medium Natural Gas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CHARTS!$B$45</c:f>
              <c:strCache>
                <c:ptCount val="1"/>
                <c:pt idx="0">
                  <c:v>Ret./Conv.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CHARTS!$C$45:$V$45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-268</c:v>
                </c:pt>
                <c:pt idx="5">
                  <c:v>-268</c:v>
                </c:pt>
                <c:pt idx="6">
                  <c:v>-268</c:v>
                </c:pt>
                <c:pt idx="7">
                  <c:v>-268</c:v>
                </c:pt>
                <c:pt idx="8">
                  <c:v>-268</c:v>
                </c:pt>
                <c:pt idx="9">
                  <c:v>-268</c:v>
                </c:pt>
                <c:pt idx="10">
                  <c:v>-268</c:v>
                </c:pt>
                <c:pt idx="11">
                  <c:v>-268</c:v>
                </c:pt>
                <c:pt idx="12">
                  <c:v>-268</c:v>
                </c:pt>
                <c:pt idx="13">
                  <c:v>-268</c:v>
                </c:pt>
                <c:pt idx="14">
                  <c:v>-268</c:v>
                </c:pt>
                <c:pt idx="15">
                  <c:v>-268</c:v>
                </c:pt>
                <c:pt idx="16">
                  <c:v>-268</c:v>
                </c:pt>
                <c:pt idx="17">
                  <c:v>-268</c:v>
                </c:pt>
                <c:pt idx="18">
                  <c:v>-268</c:v>
                </c:pt>
                <c:pt idx="19">
                  <c:v>-268</c:v>
                </c:pt>
              </c:numCache>
            </c:numRef>
          </c:val>
        </c:ser>
        <c:ser>
          <c:idx val="2"/>
          <c:order val="1"/>
          <c:tx>
            <c:strRef>
              <c:f>CHARTS!$B$46</c:f>
              <c:strCache>
                <c:ptCount val="1"/>
                <c:pt idx="0">
                  <c:v>Gas Conv.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CHARTS!$C$46:$V$46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269</c:v>
                </c:pt>
                <c:pt idx="5">
                  <c:v>269</c:v>
                </c:pt>
                <c:pt idx="6">
                  <c:v>269</c:v>
                </c:pt>
                <c:pt idx="7">
                  <c:v>269</c:v>
                </c:pt>
                <c:pt idx="8">
                  <c:v>269</c:v>
                </c:pt>
                <c:pt idx="9">
                  <c:v>269</c:v>
                </c:pt>
                <c:pt idx="10">
                  <c:v>269</c:v>
                </c:pt>
                <c:pt idx="11">
                  <c:v>269</c:v>
                </c:pt>
                <c:pt idx="12">
                  <c:v>269</c:v>
                </c:pt>
                <c:pt idx="13">
                  <c:v>269</c:v>
                </c:pt>
                <c:pt idx="14">
                  <c:v>269</c:v>
                </c:pt>
                <c:pt idx="15">
                  <c:v>269</c:v>
                </c:pt>
                <c:pt idx="16">
                  <c:v>269</c:v>
                </c:pt>
                <c:pt idx="17">
                  <c:v>269</c:v>
                </c:pt>
                <c:pt idx="18">
                  <c:v>269</c:v>
                </c:pt>
                <c:pt idx="19">
                  <c:v>269</c:v>
                </c:pt>
              </c:numCache>
            </c:numRef>
          </c:val>
        </c:ser>
        <c:ser>
          <c:idx val="3"/>
          <c:order val="2"/>
          <c:tx>
            <c:strRef>
              <c:f>CHARTS!$B$47</c:f>
              <c:strCache>
                <c:ptCount val="1"/>
                <c:pt idx="0">
                  <c:v>Gas CCCT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CHARTS!$C$47:$V$47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3"/>
          <c:tx>
            <c:strRef>
              <c:f>CHARTS!$B$48</c:f>
              <c:strCache>
                <c:ptCount val="1"/>
                <c:pt idx="0">
                  <c:v>Gas Peaking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CHARTS!$C$48:$V$48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4"/>
          <c:tx>
            <c:strRef>
              <c:f>CHARTS!$B$49</c:f>
              <c:strCache>
                <c:ptCount val="1"/>
                <c:pt idx="0">
                  <c:v>Renewable</c:v>
                </c:pt>
              </c:strCache>
            </c:strRef>
          </c:tx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CHARTS!$C$49:$V$49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</c:numCache>
            </c:numRef>
          </c:val>
        </c:ser>
        <c:ser>
          <c:idx val="6"/>
          <c:order val="5"/>
          <c:tx>
            <c:strRef>
              <c:f>CHARTS!$B$50</c:f>
              <c:strCache>
                <c:ptCount val="1"/>
                <c:pt idx="0">
                  <c:v>Class 1 DSM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CHARTS!$C$50:$V$50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-7.45</c:v>
                </c:pt>
                <c:pt idx="7">
                  <c:v>-2.4300000000000006</c:v>
                </c:pt>
                <c:pt idx="8">
                  <c:v>4.7200000000000006</c:v>
                </c:pt>
                <c:pt idx="9">
                  <c:v>0.99000000000000021</c:v>
                </c:pt>
                <c:pt idx="10">
                  <c:v>-4.0300000000000011</c:v>
                </c:pt>
                <c:pt idx="11">
                  <c:v>-4.0300000000000011</c:v>
                </c:pt>
                <c:pt idx="12">
                  <c:v>-4.0300000000000011</c:v>
                </c:pt>
                <c:pt idx="13">
                  <c:v>-4.0300000000000011</c:v>
                </c:pt>
                <c:pt idx="14">
                  <c:v>-14.579999999999998</c:v>
                </c:pt>
                <c:pt idx="15">
                  <c:v>-11.18</c:v>
                </c:pt>
                <c:pt idx="16">
                  <c:v>-11.18</c:v>
                </c:pt>
                <c:pt idx="17">
                  <c:v>-11.18</c:v>
                </c:pt>
                <c:pt idx="18">
                  <c:v>-11.18</c:v>
                </c:pt>
                <c:pt idx="19">
                  <c:v>-10.089999999999996</c:v>
                </c:pt>
              </c:numCache>
            </c:numRef>
          </c:val>
        </c:ser>
        <c:ser>
          <c:idx val="7"/>
          <c:order val="6"/>
          <c:tx>
            <c:strRef>
              <c:f>CHARTS!$B$51</c:f>
              <c:strCache>
                <c:ptCount val="1"/>
                <c:pt idx="0">
                  <c:v>Class 2 DSM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CHARTS!$C$51:$V$51</c:f>
              <c:numCache>
                <c:formatCode>#,##0_);\(#,##0\)</c:formatCode>
                <c:ptCount val="20"/>
                <c:pt idx="0">
                  <c:v>-9.0000000000003411E-2</c:v>
                </c:pt>
                <c:pt idx="1">
                  <c:v>-9.9999999999965894E-2</c:v>
                </c:pt>
                <c:pt idx="2">
                  <c:v>-0.34999999999996589</c:v>
                </c:pt>
                <c:pt idx="3">
                  <c:v>-0.61000000000001364</c:v>
                </c:pt>
                <c:pt idx="4">
                  <c:v>-1.3500000000000227</c:v>
                </c:pt>
                <c:pt idx="5">
                  <c:v>-1.3600000000001273</c:v>
                </c:pt>
                <c:pt idx="6">
                  <c:v>-1.3500000000001364</c:v>
                </c:pt>
                <c:pt idx="7">
                  <c:v>-1.5000000000002274</c:v>
                </c:pt>
                <c:pt idx="8">
                  <c:v>-7.1500000000003183</c:v>
                </c:pt>
                <c:pt idx="9">
                  <c:v>-7.3100000000004002</c:v>
                </c:pt>
                <c:pt idx="10">
                  <c:v>-7.7900000000004184</c:v>
                </c:pt>
                <c:pt idx="11">
                  <c:v>-9.1600000000003092</c:v>
                </c:pt>
                <c:pt idx="12">
                  <c:v>-9.080000000000382</c:v>
                </c:pt>
                <c:pt idx="13">
                  <c:v>-8.9900000000004638</c:v>
                </c:pt>
                <c:pt idx="14">
                  <c:v>1.1199999999994361</c:v>
                </c:pt>
                <c:pt idx="15">
                  <c:v>10.2199999999998</c:v>
                </c:pt>
                <c:pt idx="16">
                  <c:v>19.179999999999836</c:v>
                </c:pt>
                <c:pt idx="17">
                  <c:v>28.759999999999764</c:v>
                </c:pt>
                <c:pt idx="18">
                  <c:v>37.859999999999673</c:v>
                </c:pt>
                <c:pt idx="19">
                  <c:v>47.889999999999873</c:v>
                </c:pt>
              </c:numCache>
            </c:numRef>
          </c:val>
        </c:ser>
        <c:ser>
          <c:idx val="8"/>
          <c:order val="7"/>
          <c:tx>
            <c:strRef>
              <c:f>CHARTS!$B$52</c:f>
              <c:strCache>
                <c:ptCount val="1"/>
                <c:pt idx="0">
                  <c:v>FOT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CHARTS!$C$52:$V$52</c:f>
              <c:numCache>
                <c:formatCode>#,##0_);\(#,##0\)</c:formatCode>
                <c:ptCount val="20"/>
                <c:pt idx="0">
                  <c:v>2.9999999999972715E-2</c:v>
                </c:pt>
                <c:pt idx="1">
                  <c:v>3.4999999999968168E-2</c:v>
                </c:pt>
                <c:pt idx="2">
                  <c:v>0.18599999999992178</c:v>
                </c:pt>
                <c:pt idx="3">
                  <c:v>0.26900000000000546</c:v>
                </c:pt>
                <c:pt idx="4">
                  <c:v>-2.4149999999999636</c:v>
                </c:pt>
                <c:pt idx="5">
                  <c:v>-2.8759999999999764</c:v>
                </c:pt>
                <c:pt idx="6">
                  <c:v>7.58400000000006</c:v>
                </c:pt>
                <c:pt idx="7">
                  <c:v>-0.375</c:v>
                </c:pt>
                <c:pt idx="8">
                  <c:v>-2.9800000000000182</c:v>
                </c:pt>
                <c:pt idx="9">
                  <c:v>1.1159999999999854</c:v>
                </c:pt>
                <c:pt idx="10">
                  <c:v>6.3910000000000764</c:v>
                </c:pt>
                <c:pt idx="11">
                  <c:v>7.2480000000000473</c:v>
                </c:pt>
                <c:pt idx="12">
                  <c:v>7.1749999999999545</c:v>
                </c:pt>
                <c:pt idx="13">
                  <c:v>4.1979999999998654</c:v>
                </c:pt>
                <c:pt idx="14">
                  <c:v>7.7839999999998781</c:v>
                </c:pt>
                <c:pt idx="15">
                  <c:v>-2.2809999999999491</c:v>
                </c:pt>
                <c:pt idx="16">
                  <c:v>-8.8780000000001564</c:v>
                </c:pt>
                <c:pt idx="17">
                  <c:v>-15.814000000000078</c:v>
                </c:pt>
                <c:pt idx="18">
                  <c:v>-22.564000000000078</c:v>
                </c:pt>
                <c:pt idx="19">
                  <c:v>-31.041999999999916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39912560"/>
        <c:axId val="239904816"/>
      </c:barChart>
      <c:catAx>
        <c:axId val="2399125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239904816"/>
        <c:crosses val="autoZero"/>
        <c:auto val="1"/>
        <c:lblAlgn val="ctr"/>
        <c:lblOffset val="100"/>
        <c:noMultiLvlLbl val="0"/>
      </c:catAx>
      <c:valAx>
        <c:axId val="239904816"/>
        <c:scaling>
          <c:orientation val="minMax"/>
          <c:max val="800"/>
          <c:min val="-8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MW</a:t>
                </a:r>
              </a:p>
            </c:rich>
          </c:tx>
          <c:overlay val="0"/>
        </c:title>
        <c:numFmt formatCode="#,##0_);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991256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Low Natural Gas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CHARTS!$B$55</c:f>
              <c:strCache>
                <c:ptCount val="1"/>
                <c:pt idx="0">
                  <c:v>Ret./Conv.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CHARTS!$C$55:$V$55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-268</c:v>
                </c:pt>
                <c:pt idx="5">
                  <c:v>-268</c:v>
                </c:pt>
                <c:pt idx="6">
                  <c:v>-268</c:v>
                </c:pt>
                <c:pt idx="7">
                  <c:v>-268</c:v>
                </c:pt>
                <c:pt idx="8">
                  <c:v>-268</c:v>
                </c:pt>
                <c:pt idx="9">
                  <c:v>-268</c:v>
                </c:pt>
                <c:pt idx="10">
                  <c:v>-268</c:v>
                </c:pt>
                <c:pt idx="11">
                  <c:v>-268</c:v>
                </c:pt>
                <c:pt idx="12">
                  <c:v>-268</c:v>
                </c:pt>
                <c:pt idx="13">
                  <c:v>-268</c:v>
                </c:pt>
                <c:pt idx="14">
                  <c:v>-268</c:v>
                </c:pt>
                <c:pt idx="15">
                  <c:v>-268</c:v>
                </c:pt>
                <c:pt idx="16">
                  <c:v>-268</c:v>
                </c:pt>
                <c:pt idx="17">
                  <c:v>-268</c:v>
                </c:pt>
                <c:pt idx="18">
                  <c:v>-268</c:v>
                </c:pt>
                <c:pt idx="19">
                  <c:v>-268</c:v>
                </c:pt>
              </c:numCache>
            </c:numRef>
          </c:val>
        </c:ser>
        <c:ser>
          <c:idx val="2"/>
          <c:order val="1"/>
          <c:tx>
            <c:strRef>
              <c:f>CHARTS!$B$56</c:f>
              <c:strCache>
                <c:ptCount val="1"/>
                <c:pt idx="0">
                  <c:v>Gas Conv.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CHARTS!$C$56:$V$56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269</c:v>
                </c:pt>
                <c:pt idx="5">
                  <c:v>269</c:v>
                </c:pt>
                <c:pt idx="6">
                  <c:v>269</c:v>
                </c:pt>
                <c:pt idx="7">
                  <c:v>269</c:v>
                </c:pt>
                <c:pt idx="8">
                  <c:v>269</c:v>
                </c:pt>
                <c:pt idx="9">
                  <c:v>269</c:v>
                </c:pt>
                <c:pt idx="10">
                  <c:v>269</c:v>
                </c:pt>
                <c:pt idx="11">
                  <c:v>269</c:v>
                </c:pt>
                <c:pt idx="12">
                  <c:v>269</c:v>
                </c:pt>
                <c:pt idx="13">
                  <c:v>269</c:v>
                </c:pt>
                <c:pt idx="14">
                  <c:v>269</c:v>
                </c:pt>
                <c:pt idx="15">
                  <c:v>269</c:v>
                </c:pt>
                <c:pt idx="16">
                  <c:v>269</c:v>
                </c:pt>
                <c:pt idx="17">
                  <c:v>269</c:v>
                </c:pt>
                <c:pt idx="18">
                  <c:v>269</c:v>
                </c:pt>
                <c:pt idx="19">
                  <c:v>269</c:v>
                </c:pt>
              </c:numCache>
            </c:numRef>
          </c:val>
        </c:ser>
        <c:ser>
          <c:idx val="3"/>
          <c:order val="2"/>
          <c:tx>
            <c:strRef>
              <c:f>CHARTS!$B$57</c:f>
              <c:strCache>
                <c:ptCount val="1"/>
                <c:pt idx="0">
                  <c:v>Gas CCCT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CHARTS!$C$57:$V$57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109.60000000000002</c:v>
                </c:pt>
                <c:pt idx="10">
                  <c:v>109.60000000000002</c:v>
                </c:pt>
                <c:pt idx="11">
                  <c:v>109.60000000000002</c:v>
                </c:pt>
                <c:pt idx="12">
                  <c:v>109.60000000000002</c:v>
                </c:pt>
                <c:pt idx="13">
                  <c:v>431.20000000000005</c:v>
                </c:pt>
                <c:pt idx="14">
                  <c:v>431.20000000000005</c:v>
                </c:pt>
                <c:pt idx="15">
                  <c:v>8.1999999999998181</c:v>
                </c:pt>
                <c:pt idx="16">
                  <c:v>8.1999999999998181</c:v>
                </c:pt>
                <c:pt idx="17">
                  <c:v>8.1999999999998181</c:v>
                </c:pt>
                <c:pt idx="18">
                  <c:v>8.1999999999998181</c:v>
                </c:pt>
                <c:pt idx="19">
                  <c:v>8.1999999999998181</c:v>
                </c:pt>
              </c:numCache>
            </c:numRef>
          </c:val>
        </c:ser>
        <c:ser>
          <c:idx val="4"/>
          <c:order val="3"/>
          <c:tx>
            <c:strRef>
              <c:f>CHARTS!$B$58</c:f>
              <c:strCache>
                <c:ptCount val="1"/>
                <c:pt idx="0">
                  <c:v>Gas Peaking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CHARTS!$C$58:$V$58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4"/>
          <c:tx>
            <c:strRef>
              <c:f>CHARTS!$B$59</c:f>
              <c:strCache>
                <c:ptCount val="1"/>
                <c:pt idx="0">
                  <c:v>Renewable</c:v>
                </c:pt>
              </c:strCache>
            </c:strRef>
          </c:tx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CHARTS!$C$59:$V$59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-40</c:v>
                </c:pt>
                <c:pt idx="14">
                  <c:v>-40</c:v>
                </c:pt>
                <c:pt idx="15">
                  <c:v>-40</c:v>
                </c:pt>
                <c:pt idx="16">
                  <c:v>-40</c:v>
                </c:pt>
                <c:pt idx="17">
                  <c:v>-40</c:v>
                </c:pt>
                <c:pt idx="18">
                  <c:v>-40</c:v>
                </c:pt>
                <c:pt idx="19">
                  <c:v>-40</c:v>
                </c:pt>
              </c:numCache>
            </c:numRef>
          </c:val>
        </c:ser>
        <c:ser>
          <c:idx val="6"/>
          <c:order val="5"/>
          <c:tx>
            <c:strRef>
              <c:f>CHARTS!$B$60</c:f>
              <c:strCache>
                <c:ptCount val="1"/>
                <c:pt idx="0">
                  <c:v>Class 1 DSM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CHARTS!$C$60:$V$60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-3.3999999999999986</c:v>
                </c:pt>
                <c:pt idx="11">
                  <c:v>-3.3999999999999986</c:v>
                </c:pt>
                <c:pt idx="12">
                  <c:v>-3.3999999999999986</c:v>
                </c:pt>
                <c:pt idx="13">
                  <c:v>-3.3999999999999986</c:v>
                </c:pt>
                <c:pt idx="14">
                  <c:v>0.33000000000000185</c:v>
                </c:pt>
                <c:pt idx="15">
                  <c:v>0.33000000000000185</c:v>
                </c:pt>
                <c:pt idx="16">
                  <c:v>0.32999999999999829</c:v>
                </c:pt>
                <c:pt idx="17">
                  <c:v>0.32999999999999829</c:v>
                </c:pt>
                <c:pt idx="18">
                  <c:v>0.32999999999999829</c:v>
                </c:pt>
                <c:pt idx="19">
                  <c:v>-1.0200000000000031</c:v>
                </c:pt>
              </c:numCache>
            </c:numRef>
          </c:val>
        </c:ser>
        <c:ser>
          <c:idx val="7"/>
          <c:order val="6"/>
          <c:tx>
            <c:strRef>
              <c:f>CHARTS!$B$61</c:f>
              <c:strCache>
                <c:ptCount val="1"/>
                <c:pt idx="0">
                  <c:v>Class 2 DSM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CHARTS!$C$61:$V$61</c:f>
              <c:numCache>
                <c:formatCode>#,##0_);\(#,##0\)</c:formatCode>
                <c:ptCount val="20"/>
                <c:pt idx="0">
                  <c:v>-0.59000000000000341</c:v>
                </c:pt>
                <c:pt idx="1">
                  <c:v>-5.2200000000000273</c:v>
                </c:pt>
                <c:pt idx="2">
                  <c:v>-9.6899999999999977</c:v>
                </c:pt>
                <c:pt idx="3">
                  <c:v>-13.299999999999955</c:v>
                </c:pt>
                <c:pt idx="4">
                  <c:v>-13.590000000000032</c:v>
                </c:pt>
                <c:pt idx="5">
                  <c:v>-16</c:v>
                </c:pt>
                <c:pt idx="6">
                  <c:v>-17.789999999999964</c:v>
                </c:pt>
                <c:pt idx="7">
                  <c:v>-20.079999999999927</c:v>
                </c:pt>
                <c:pt idx="8">
                  <c:v>-21.079999999999927</c:v>
                </c:pt>
                <c:pt idx="9">
                  <c:v>-23.4699999999998</c:v>
                </c:pt>
                <c:pt idx="10">
                  <c:v>-28.139999999999873</c:v>
                </c:pt>
                <c:pt idx="11">
                  <c:v>-35.339999999999691</c:v>
                </c:pt>
                <c:pt idx="12">
                  <c:v>-49.799999999999727</c:v>
                </c:pt>
                <c:pt idx="13">
                  <c:v>-49.899999999999864</c:v>
                </c:pt>
                <c:pt idx="14">
                  <c:v>-49.659999999999854</c:v>
                </c:pt>
                <c:pt idx="15">
                  <c:v>-49.119999999999891</c:v>
                </c:pt>
                <c:pt idx="16">
                  <c:v>-48.699999999999818</c:v>
                </c:pt>
                <c:pt idx="17">
                  <c:v>-47</c:v>
                </c:pt>
                <c:pt idx="18">
                  <c:v>-43.160000000000309</c:v>
                </c:pt>
                <c:pt idx="19">
                  <c:v>-42.470000000000255</c:v>
                </c:pt>
              </c:numCache>
            </c:numRef>
          </c:val>
        </c:ser>
        <c:ser>
          <c:idx val="8"/>
          <c:order val="7"/>
          <c:tx>
            <c:strRef>
              <c:f>CHARTS!$B$62</c:f>
              <c:strCache>
                <c:ptCount val="1"/>
                <c:pt idx="0">
                  <c:v>FOT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CHARTS!$C$62:$V$62</c:f>
              <c:numCache>
                <c:formatCode>#,##0_);\(#,##0\)</c:formatCode>
                <c:ptCount val="20"/>
                <c:pt idx="0">
                  <c:v>0.43100000000004002</c:v>
                </c:pt>
                <c:pt idx="1">
                  <c:v>3.0059999999999718</c:v>
                </c:pt>
                <c:pt idx="2">
                  <c:v>5.2519999999999527</c:v>
                </c:pt>
                <c:pt idx="3">
                  <c:v>7.1599999999999682</c:v>
                </c:pt>
                <c:pt idx="4">
                  <c:v>4.0309999999999491</c:v>
                </c:pt>
                <c:pt idx="5">
                  <c:v>4.375</c:v>
                </c:pt>
                <c:pt idx="6">
                  <c:v>5.0679999999999836</c:v>
                </c:pt>
                <c:pt idx="7">
                  <c:v>6.0090000000000146</c:v>
                </c:pt>
                <c:pt idx="8">
                  <c:v>6.6200000000001182</c:v>
                </c:pt>
                <c:pt idx="9">
                  <c:v>-81.358999999999924</c:v>
                </c:pt>
                <c:pt idx="10">
                  <c:v>-74.330999999999904</c:v>
                </c:pt>
                <c:pt idx="11">
                  <c:v>-68.971000000000004</c:v>
                </c:pt>
                <c:pt idx="12">
                  <c:v>-57.84699999999998</c:v>
                </c:pt>
                <c:pt idx="13">
                  <c:v>-332.88499999999999</c:v>
                </c:pt>
                <c:pt idx="14">
                  <c:v>-314.61</c:v>
                </c:pt>
                <c:pt idx="15">
                  <c:v>32.244000000000142</c:v>
                </c:pt>
                <c:pt idx="16">
                  <c:v>32.042000000000144</c:v>
                </c:pt>
                <c:pt idx="17">
                  <c:v>30.785000000000082</c:v>
                </c:pt>
                <c:pt idx="18">
                  <c:v>27.795000000000073</c:v>
                </c:pt>
                <c:pt idx="19">
                  <c:v>29.002999999999929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13420448"/>
        <c:axId val="241146664"/>
      </c:barChart>
      <c:catAx>
        <c:axId val="2134204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241146664"/>
        <c:crosses val="autoZero"/>
        <c:auto val="1"/>
        <c:lblAlgn val="ctr"/>
        <c:lblOffset val="100"/>
        <c:noMultiLvlLbl val="0"/>
      </c:catAx>
      <c:valAx>
        <c:axId val="241146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MW</a:t>
                </a:r>
              </a:p>
            </c:rich>
          </c:tx>
          <c:overlay val="0"/>
        </c:title>
        <c:numFmt formatCode="#,##0_);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4204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Medium Natural Gas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CHARTS!$B$85</c:f>
              <c:strCache>
                <c:ptCount val="1"/>
                <c:pt idx="0">
                  <c:v>Ret./Conv.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CHARTS!$C$85:$V$85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-268</c:v>
                </c:pt>
                <c:pt idx="17">
                  <c:v>-268</c:v>
                </c:pt>
                <c:pt idx="18">
                  <c:v>-268</c:v>
                </c:pt>
                <c:pt idx="19">
                  <c:v>-268</c:v>
                </c:pt>
              </c:numCache>
            </c:numRef>
          </c:val>
        </c:ser>
        <c:ser>
          <c:idx val="2"/>
          <c:order val="1"/>
          <c:tx>
            <c:strRef>
              <c:f>CHARTS!$B$86</c:f>
              <c:strCache>
                <c:ptCount val="1"/>
                <c:pt idx="0">
                  <c:v>Gas Conv.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CHARTS!$C$86:$V$86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CHARTS!$B$87</c:f>
              <c:strCache>
                <c:ptCount val="1"/>
                <c:pt idx="0">
                  <c:v>Gas CCCT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CHARTS!$C$87:$V$87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321.59999999999991</c:v>
                </c:pt>
                <c:pt idx="14">
                  <c:v>321.59999999999991</c:v>
                </c:pt>
                <c:pt idx="15">
                  <c:v>-101.40000000000009</c:v>
                </c:pt>
                <c:pt idx="16">
                  <c:v>299.38299999999981</c:v>
                </c:pt>
                <c:pt idx="17">
                  <c:v>299.38299999999981</c:v>
                </c:pt>
                <c:pt idx="18">
                  <c:v>533.59999999999991</c:v>
                </c:pt>
                <c:pt idx="19">
                  <c:v>110.59999999999991</c:v>
                </c:pt>
              </c:numCache>
            </c:numRef>
          </c:val>
        </c:ser>
        <c:ser>
          <c:idx val="4"/>
          <c:order val="3"/>
          <c:tx>
            <c:strRef>
              <c:f>CHARTS!$B$88</c:f>
              <c:strCache>
                <c:ptCount val="1"/>
                <c:pt idx="0">
                  <c:v>Gas Peaking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CHARTS!$C$88:$V$88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4"/>
          <c:tx>
            <c:strRef>
              <c:f>CHARTS!$B$89</c:f>
              <c:strCache>
                <c:ptCount val="1"/>
                <c:pt idx="0">
                  <c:v>Renewable</c:v>
                </c:pt>
              </c:strCache>
            </c:strRef>
          </c:tx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CHARTS!$C$89:$V$89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-70</c:v>
                </c:pt>
                <c:pt idx="14">
                  <c:v>-70</c:v>
                </c:pt>
                <c:pt idx="15">
                  <c:v>-70</c:v>
                </c:pt>
                <c:pt idx="16">
                  <c:v>-70</c:v>
                </c:pt>
                <c:pt idx="17">
                  <c:v>-70</c:v>
                </c:pt>
                <c:pt idx="18">
                  <c:v>-70</c:v>
                </c:pt>
                <c:pt idx="19">
                  <c:v>-64</c:v>
                </c:pt>
              </c:numCache>
            </c:numRef>
          </c:val>
        </c:ser>
        <c:ser>
          <c:idx val="6"/>
          <c:order val="5"/>
          <c:tx>
            <c:strRef>
              <c:f>CHARTS!$B$90</c:f>
              <c:strCache>
                <c:ptCount val="1"/>
                <c:pt idx="0">
                  <c:v>Class 1 DSM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CHARTS!$C$90:$V$90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-7.45</c:v>
                </c:pt>
                <c:pt idx="7">
                  <c:v>-2.4300000000000006</c:v>
                </c:pt>
                <c:pt idx="8">
                  <c:v>4.7699999999999996</c:v>
                </c:pt>
                <c:pt idx="9">
                  <c:v>1.0399999999999991</c:v>
                </c:pt>
                <c:pt idx="10">
                  <c:v>-0.58000000000000185</c:v>
                </c:pt>
                <c:pt idx="11">
                  <c:v>-0.64999999999999858</c:v>
                </c:pt>
                <c:pt idx="12">
                  <c:v>-0.64999999999999858</c:v>
                </c:pt>
                <c:pt idx="13">
                  <c:v>-0.64999999999999858</c:v>
                </c:pt>
                <c:pt idx="14">
                  <c:v>-11.199999999999996</c:v>
                </c:pt>
                <c:pt idx="15">
                  <c:v>-11.199999999999996</c:v>
                </c:pt>
                <c:pt idx="16">
                  <c:v>-11.18</c:v>
                </c:pt>
                <c:pt idx="17">
                  <c:v>-11.18</c:v>
                </c:pt>
                <c:pt idx="18">
                  <c:v>-16.119999999999997</c:v>
                </c:pt>
                <c:pt idx="19">
                  <c:v>-14.769999999999996</c:v>
                </c:pt>
              </c:numCache>
            </c:numRef>
          </c:val>
        </c:ser>
        <c:ser>
          <c:idx val="7"/>
          <c:order val="6"/>
          <c:tx>
            <c:strRef>
              <c:f>CHARTS!$B$91</c:f>
              <c:strCache>
                <c:ptCount val="1"/>
                <c:pt idx="0">
                  <c:v>Class 2 DSM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CHARTS!$C$91:$V$91</c:f>
              <c:numCache>
                <c:formatCode>#,##0_);\(#,##0\)</c:formatCode>
                <c:ptCount val="20"/>
                <c:pt idx="0">
                  <c:v>-0.73000000000001819</c:v>
                </c:pt>
                <c:pt idx="1">
                  <c:v>-1.2400000000000091</c:v>
                </c:pt>
                <c:pt idx="2">
                  <c:v>-1.6000000000000227</c:v>
                </c:pt>
                <c:pt idx="3">
                  <c:v>-2.2800000000000864</c:v>
                </c:pt>
                <c:pt idx="4">
                  <c:v>-4.970000000000141</c:v>
                </c:pt>
                <c:pt idx="5">
                  <c:v>-7.1600000000001955</c:v>
                </c:pt>
                <c:pt idx="6">
                  <c:v>-12.5300000000002</c:v>
                </c:pt>
                <c:pt idx="7">
                  <c:v>-17.230000000000246</c:v>
                </c:pt>
                <c:pt idx="8">
                  <c:v>-27.130000000000337</c:v>
                </c:pt>
                <c:pt idx="9">
                  <c:v>-40.3100000000004</c:v>
                </c:pt>
                <c:pt idx="10">
                  <c:v>-48.440000000000509</c:v>
                </c:pt>
                <c:pt idx="11">
                  <c:v>-57.430000000000518</c:v>
                </c:pt>
                <c:pt idx="12">
                  <c:v>-67.740000000000464</c:v>
                </c:pt>
                <c:pt idx="13">
                  <c:v>-70.500000000000455</c:v>
                </c:pt>
                <c:pt idx="14">
                  <c:v>-62.260000000000218</c:v>
                </c:pt>
                <c:pt idx="15">
                  <c:v>-54.420000000000073</c:v>
                </c:pt>
                <c:pt idx="16">
                  <c:v>-47.580000000000382</c:v>
                </c:pt>
                <c:pt idx="17">
                  <c:v>-39.030000000000655</c:v>
                </c:pt>
                <c:pt idx="18">
                  <c:v>-29.940000000000509</c:v>
                </c:pt>
                <c:pt idx="19">
                  <c:v>-19.880000000000109</c:v>
                </c:pt>
              </c:numCache>
            </c:numRef>
          </c:val>
        </c:ser>
        <c:ser>
          <c:idx val="8"/>
          <c:order val="7"/>
          <c:tx>
            <c:strRef>
              <c:f>CHARTS!$B$92</c:f>
              <c:strCache>
                <c:ptCount val="1"/>
                <c:pt idx="0">
                  <c:v>FOT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CHARTS!$C$92:$V$92</c:f>
              <c:numCache>
                <c:formatCode>#,##0_);\(#,##0\)</c:formatCode>
                <c:ptCount val="20"/>
                <c:pt idx="0">
                  <c:v>0.54899999999997817</c:v>
                </c:pt>
                <c:pt idx="1">
                  <c:v>0.88499999999999091</c:v>
                </c:pt>
                <c:pt idx="2">
                  <c:v>1.1229999999999336</c:v>
                </c:pt>
                <c:pt idx="3">
                  <c:v>1.4080000000000155</c:v>
                </c:pt>
                <c:pt idx="4">
                  <c:v>0.93600000000014916</c:v>
                </c:pt>
                <c:pt idx="5">
                  <c:v>2.0260000000000673</c:v>
                </c:pt>
                <c:pt idx="6">
                  <c:v>12.644000000000005</c:v>
                </c:pt>
                <c:pt idx="7">
                  <c:v>12.03899999999976</c:v>
                </c:pt>
                <c:pt idx="8">
                  <c:v>12.286000000000058</c:v>
                </c:pt>
                <c:pt idx="9">
                  <c:v>25.827999999999975</c:v>
                </c:pt>
                <c:pt idx="10">
                  <c:v>33.229000000000042</c:v>
                </c:pt>
                <c:pt idx="11">
                  <c:v>39.732999999999947</c:v>
                </c:pt>
                <c:pt idx="12">
                  <c:v>46.826999999999998</c:v>
                </c:pt>
                <c:pt idx="13">
                  <c:v>-229.58199999999988</c:v>
                </c:pt>
                <c:pt idx="14">
                  <c:v>-224.66200000000003</c:v>
                </c:pt>
                <c:pt idx="15">
                  <c:v>139.14699999999993</c:v>
                </c:pt>
                <c:pt idx="16">
                  <c:v>35.904999999999973</c:v>
                </c:pt>
                <c:pt idx="17">
                  <c:v>29.586999999999989</c:v>
                </c:pt>
                <c:pt idx="18">
                  <c:v>-207.42000000000007</c:v>
                </c:pt>
                <c:pt idx="19">
                  <c:v>151.0150000000001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41149408"/>
        <c:axId val="241149800"/>
      </c:barChart>
      <c:catAx>
        <c:axId val="2411494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241149800"/>
        <c:crosses val="autoZero"/>
        <c:auto val="1"/>
        <c:lblAlgn val="ctr"/>
        <c:lblOffset val="100"/>
        <c:noMultiLvlLbl val="0"/>
      </c:catAx>
      <c:valAx>
        <c:axId val="241149800"/>
        <c:scaling>
          <c:orientation val="minMax"/>
          <c:max val="800"/>
          <c:min val="-8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MW</a:t>
                </a:r>
              </a:p>
            </c:rich>
          </c:tx>
          <c:overlay val="0"/>
        </c:title>
        <c:numFmt formatCode="#,##0_);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411494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Low Natural Gas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CHARTS!$B$95</c:f>
              <c:strCache>
                <c:ptCount val="1"/>
                <c:pt idx="0">
                  <c:v>Ret./Conv.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CHARTS!$C$95:$V$95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-268</c:v>
                </c:pt>
                <c:pt idx="17">
                  <c:v>-268</c:v>
                </c:pt>
                <c:pt idx="18">
                  <c:v>-268</c:v>
                </c:pt>
                <c:pt idx="19">
                  <c:v>-268</c:v>
                </c:pt>
              </c:numCache>
            </c:numRef>
          </c:val>
        </c:ser>
        <c:ser>
          <c:idx val="2"/>
          <c:order val="1"/>
          <c:tx>
            <c:strRef>
              <c:f>CHARTS!$B$96</c:f>
              <c:strCache>
                <c:ptCount val="1"/>
                <c:pt idx="0">
                  <c:v>Gas Conv.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CHARTS!$C$96:$V$96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CHARTS!$B$97</c:f>
              <c:strCache>
                <c:ptCount val="1"/>
                <c:pt idx="0">
                  <c:v>Gas CCCT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CHARTS!$C$97:$V$97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109.60000000000014</c:v>
                </c:pt>
                <c:pt idx="14">
                  <c:v>109.60000000000014</c:v>
                </c:pt>
                <c:pt idx="15">
                  <c:v>-313.40000000000009</c:v>
                </c:pt>
                <c:pt idx="16">
                  <c:v>109.59999999999991</c:v>
                </c:pt>
                <c:pt idx="17">
                  <c:v>109.59999999999991</c:v>
                </c:pt>
                <c:pt idx="18">
                  <c:v>109.59999999999991</c:v>
                </c:pt>
                <c:pt idx="19">
                  <c:v>109.59999999999991</c:v>
                </c:pt>
              </c:numCache>
            </c:numRef>
          </c:val>
        </c:ser>
        <c:ser>
          <c:idx val="4"/>
          <c:order val="3"/>
          <c:tx>
            <c:strRef>
              <c:f>CHARTS!$B$98</c:f>
              <c:strCache>
                <c:ptCount val="1"/>
                <c:pt idx="0">
                  <c:v>Gas Peaking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CHARTS!$C$98:$V$98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4"/>
          <c:tx>
            <c:strRef>
              <c:f>CHARTS!$B$99</c:f>
              <c:strCache>
                <c:ptCount val="1"/>
                <c:pt idx="0">
                  <c:v>Renewable</c:v>
                </c:pt>
              </c:strCache>
            </c:strRef>
          </c:tx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CHARTS!$C$99:$V$99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-32</c:v>
                </c:pt>
                <c:pt idx="14">
                  <c:v>-32</c:v>
                </c:pt>
                <c:pt idx="15">
                  <c:v>-32</c:v>
                </c:pt>
                <c:pt idx="16">
                  <c:v>-32</c:v>
                </c:pt>
                <c:pt idx="17">
                  <c:v>-32</c:v>
                </c:pt>
                <c:pt idx="18">
                  <c:v>-32</c:v>
                </c:pt>
                <c:pt idx="19">
                  <c:v>-32</c:v>
                </c:pt>
              </c:numCache>
            </c:numRef>
          </c:val>
        </c:ser>
        <c:ser>
          <c:idx val="6"/>
          <c:order val="5"/>
          <c:tx>
            <c:strRef>
              <c:f>CHARTS!$B$100</c:f>
              <c:strCache>
                <c:ptCount val="1"/>
                <c:pt idx="0">
                  <c:v>Class 1 DSM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CHARTS!$C$100:$V$100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4.9999999999998934E-2</c:v>
                </c:pt>
                <c:pt idx="9">
                  <c:v>4.9999999999998934E-2</c:v>
                </c:pt>
                <c:pt idx="10">
                  <c:v>-3.3499999999999996</c:v>
                </c:pt>
                <c:pt idx="11">
                  <c:v>-3.4199999999999946</c:v>
                </c:pt>
                <c:pt idx="12">
                  <c:v>-3.4199999999999946</c:v>
                </c:pt>
                <c:pt idx="13">
                  <c:v>-3.4199999999999946</c:v>
                </c:pt>
                <c:pt idx="14">
                  <c:v>7.2000000000000028</c:v>
                </c:pt>
                <c:pt idx="15">
                  <c:v>7.2000000000000028</c:v>
                </c:pt>
                <c:pt idx="16">
                  <c:v>-3.3999999999999986</c:v>
                </c:pt>
                <c:pt idx="17">
                  <c:v>5.5600000000000023</c:v>
                </c:pt>
                <c:pt idx="18">
                  <c:v>5.5600000000000023</c:v>
                </c:pt>
                <c:pt idx="19">
                  <c:v>27.270000000000003</c:v>
                </c:pt>
              </c:numCache>
            </c:numRef>
          </c:val>
        </c:ser>
        <c:ser>
          <c:idx val="7"/>
          <c:order val="6"/>
          <c:tx>
            <c:strRef>
              <c:f>CHARTS!$B$101</c:f>
              <c:strCache>
                <c:ptCount val="1"/>
                <c:pt idx="0">
                  <c:v>Class 2 DSM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CHARTS!$C$101:$V$101</c:f>
              <c:numCache>
                <c:formatCode>#,##0_);\(#,##0\)</c:formatCode>
                <c:ptCount val="20"/>
                <c:pt idx="0">
                  <c:v>3.9099999999999966</c:v>
                </c:pt>
                <c:pt idx="1">
                  <c:v>4.25</c:v>
                </c:pt>
                <c:pt idx="2">
                  <c:v>4.2400000000000091</c:v>
                </c:pt>
                <c:pt idx="3">
                  <c:v>4.3700000000000045</c:v>
                </c:pt>
                <c:pt idx="4">
                  <c:v>4.3700000000000045</c:v>
                </c:pt>
                <c:pt idx="5">
                  <c:v>4.3600000000000136</c:v>
                </c:pt>
                <c:pt idx="6">
                  <c:v>4.3700000000000045</c:v>
                </c:pt>
                <c:pt idx="7">
                  <c:v>4.790000000000191</c:v>
                </c:pt>
                <c:pt idx="8">
                  <c:v>5.5100000000002183</c:v>
                </c:pt>
                <c:pt idx="9">
                  <c:v>5.5100000000002183</c:v>
                </c:pt>
                <c:pt idx="10">
                  <c:v>4.4100000000000819</c:v>
                </c:pt>
                <c:pt idx="11">
                  <c:v>4.2100000000002638</c:v>
                </c:pt>
                <c:pt idx="12">
                  <c:v>0.51000000000021828</c:v>
                </c:pt>
                <c:pt idx="13">
                  <c:v>12.680000000000064</c:v>
                </c:pt>
                <c:pt idx="14">
                  <c:v>26.269999999999982</c:v>
                </c:pt>
                <c:pt idx="15">
                  <c:v>40.570000000000164</c:v>
                </c:pt>
                <c:pt idx="16">
                  <c:v>53.160000000000309</c:v>
                </c:pt>
                <c:pt idx="17">
                  <c:v>66.040000000000418</c:v>
                </c:pt>
                <c:pt idx="18">
                  <c:v>74.620000000000346</c:v>
                </c:pt>
                <c:pt idx="19">
                  <c:v>78.110000000000582</c:v>
                </c:pt>
              </c:numCache>
            </c:numRef>
          </c:val>
        </c:ser>
        <c:ser>
          <c:idx val="8"/>
          <c:order val="7"/>
          <c:tx>
            <c:strRef>
              <c:f>CHARTS!$B$102</c:f>
              <c:strCache>
                <c:ptCount val="1"/>
                <c:pt idx="0">
                  <c:v>FOT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CHARTS!$C$102:$V$102</c:f>
              <c:numCache>
                <c:formatCode>#,##0_);\(#,##0\)</c:formatCode>
                <c:ptCount val="20"/>
                <c:pt idx="0">
                  <c:v>-2.0860000000000127</c:v>
                </c:pt>
                <c:pt idx="1">
                  <c:v>-2.1829999999999927</c:v>
                </c:pt>
                <c:pt idx="2">
                  <c:v>-2.178000000000111</c:v>
                </c:pt>
                <c:pt idx="3">
                  <c:v>-2.2050000000000409</c:v>
                </c:pt>
                <c:pt idx="4">
                  <c:v>-4.4790000000000418</c:v>
                </c:pt>
                <c:pt idx="5">
                  <c:v>-4.9839999999999236</c:v>
                </c:pt>
                <c:pt idx="6">
                  <c:v>-4.9900000000000091</c:v>
                </c:pt>
                <c:pt idx="7">
                  <c:v>-5.3109999999999218</c:v>
                </c:pt>
                <c:pt idx="8">
                  <c:v>-5.8979999999999109</c:v>
                </c:pt>
                <c:pt idx="9">
                  <c:v>-5.8959999999997308</c:v>
                </c:pt>
                <c:pt idx="10">
                  <c:v>-1.5039999999999054</c:v>
                </c:pt>
                <c:pt idx="11">
                  <c:v>-1.2489999999997963</c:v>
                </c:pt>
                <c:pt idx="12">
                  <c:v>1.7670000000000528</c:v>
                </c:pt>
                <c:pt idx="13">
                  <c:v>-52.341999999999871</c:v>
                </c:pt>
                <c:pt idx="14">
                  <c:v>-73.132000000000062</c:v>
                </c:pt>
                <c:pt idx="15">
                  <c:v>285.875</c:v>
                </c:pt>
                <c:pt idx="16">
                  <c:v>169.7800000000002</c:v>
                </c:pt>
                <c:pt idx="17">
                  <c:v>150.45800000000008</c:v>
                </c:pt>
                <c:pt idx="18">
                  <c:v>143.61400000000003</c:v>
                </c:pt>
                <c:pt idx="19">
                  <c:v>118.50400000000013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41149016"/>
        <c:axId val="241148624"/>
      </c:barChart>
      <c:catAx>
        <c:axId val="2411490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241148624"/>
        <c:crosses val="autoZero"/>
        <c:auto val="1"/>
        <c:lblAlgn val="ctr"/>
        <c:lblOffset val="100"/>
        <c:noMultiLvlLbl val="0"/>
      </c:catAx>
      <c:valAx>
        <c:axId val="241148624"/>
        <c:scaling>
          <c:orientation val="minMax"/>
          <c:max val="800"/>
          <c:min val="-8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MW</a:t>
                </a:r>
              </a:p>
            </c:rich>
          </c:tx>
          <c:overlay val="0"/>
        </c:title>
        <c:numFmt formatCode="#,##0_);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411490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Medium Natural Gas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CHARTS!$B$125</c:f>
              <c:strCache>
                <c:ptCount val="1"/>
                <c:pt idx="0">
                  <c:v>Ret./Conv.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CHARTS!$C$125:$V$125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-268</c:v>
                </c:pt>
                <c:pt idx="8">
                  <c:v>-268</c:v>
                </c:pt>
                <c:pt idx="9">
                  <c:v>-268</c:v>
                </c:pt>
                <c:pt idx="10">
                  <c:v>-268</c:v>
                </c:pt>
                <c:pt idx="11">
                  <c:v>-268</c:v>
                </c:pt>
                <c:pt idx="12">
                  <c:v>-268</c:v>
                </c:pt>
                <c:pt idx="13">
                  <c:v>-268</c:v>
                </c:pt>
                <c:pt idx="14">
                  <c:v>-268</c:v>
                </c:pt>
                <c:pt idx="15">
                  <c:v>-268</c:v>
                </c:pt>
                <c:pt idx="16">
                  <c:v>-268</c:v>
                </c:pt>
                <c:pt idx="17">
                  <c:v>-268</c:v>
                </c:pt>
                <c:pt idx="18">
                  <c:v>-268</c:v>
                </c:pt>
                <c:pt idx="19">
                  <c:v>-268</c:v>
                </c:pt>
              </c:numCache>
            </c:numRef>
          </c:val>
        </c:ser>
        <c:ser>
          <c:idx val="2"/>
          <c:order val="1"/>
          <c:tx>
            <c:strRef>
              <c:f>CHARTS!$B$126</c:f>
              <c:strCache>
                <c:ptCount val="1"/>
                <c:pt idx="0">
                  <c:v>Gas Conv.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CHARTS!$C$126:$V$126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269</c:v>
                </c:pt>
                <c:pt idx="8">
                  <c:v>269</c:v>
                </c:pt>
                <c:pt idx="9">
                  <c:v>269</c:v>
                </c:pt>
                <c:pt idx="10">
                  <c:v>269</c:v>
                </c:pt>
                <c:pt idx="11">
                  <c:v>269</c:v>
                </c:pt>
                <c:pt idx="12">
                  <c:v>269</c:v>
                </c:pt>
                <c:pt idx="13">
                  <c:v>269</c:v>
                </c:pt>
                <c:pt idx="14">
                  <c:v>269</c:v>
                </c:pt>
                <c:pt idx="15">
                  <c:v>269</c:v>
                </c:pt>
                <c:pt idx="16">
                  <c:v>269</c:v>
                </c:pt>
                <c:pt idx="17">
                  <c:v>269</c:v>
                </c:pt>
                <c:pt idx="18">
                  <c:v>269</c:v>
                </c:pt>
                <c:pt idx="19">
                  <c:v>269</c:v>
                </c:pt>
              </c:numCache>
            </c:numRef>
          </c:val>
        </c:ser>
        <c:ser>
          <c:idx val="3"/>
          <c:order val="2"/>
          <c:tx>
            <c:strRef>
              <c:f>CHARTS!$B$127</c:f>
              <c:strCache>
                <c:ptCount val="1"/>
                <c:pt idx="0">
                  <c:v>Gas CCCT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CHARTS!$C$127:$V$127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3"/>
          <c:tx>
            <c:strRef>
              <c:f>CHARTS!$B$128</c:f>
              <c:strCache>
                <c:ptCount val="1"/>
                <c:pt idx="0">
                  <c:v>Gas Peaking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CHARTS!$C$128:$V$128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4"/>
          <c:tx>
            <c:strRef>
              <c:f>CHARTS!$B$129</c:f>
              <c:strCache>
                <c:ptCount val="1"/>
                <c:pt idx="0">
                  <c:v>Renewable</c:v>
                </c:pt>
              </c:strCache>
            </c:strRef>
          </c:tx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CHARTS!$C$129:$V$129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</c:ser>
        <c:ser>
          <c:idx val="6"/>
          <c:order val="5"/>
          <c:tx>
            <c:strRef>
              <c:f>CHARTS!$B$130</c:f>
              <c:strCache>
                <c:ptCount val="1"/>
                <c:pt idx="0">
                  <c:v>Class 1 DSM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CHARTS!$C$130:$V$130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-7.45</c:v>
                </c:pt>
                <c:pt idx="7">
                  <c:v>-2.4300000000000006</c:v>
                </c:pt>
                <c:pt idx="8">
                  <c:v>-2.4299999999999997</c:v>
                </c:pt>
                <c:pt idx="9">
                  <c:v>4.4599999999999991</c:v>
                </c:pt>
                <c:pt idx="10">
                  <c:v>-0.56000000000000227</c:v>
                </c:pt>
                <c:pt idx="11">
                  <c:v>-0.62999999999999901</c:v>
                </c:pt>
                <c:pt idx="12">
                  <c:v>-0.62999999999999901</c:v>
                </c:pt>
                <c:pt idx="13">
                  <c:v>-0.62999999999999901</c:v>
                </c:pt>
                <c:pt idx="14">
                  <c:v>-11.179999999999996</c:v>
                </c:pt>
                <c:pt idx="15">
                  <c:v>-11.179999999999996</c:v>
                </c:pt>
                <c:pt idx="16">
                  <c:v>-11.18</c:v>
                </c:pt>
                <c:pt idx="17">
                  <c:v>-11.18</c:v>
                </c:pt>
                <c:pt idx="18">
                  <c:v>-16.119999999999997</c:v>
                </c:pt>
                <c:pt idx="19">
                  <c:v>-16.119999999999997</c:v>
                </c:pt>
              </c:numCache>
            </c:numRef>
          </c:val>
        </c:ser>
        <c:ser>
          <c:idx val="7"/>
          <c:order val="6"/>
          <c:tx>
            <c:strRef>
              <c:f>CHARTS!$B$131</c:f>
              <c:strCache>
                <c:ptCount val="1"/>
                <c:pt idx="0">
                  <c:v>Class 2 DSM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CHARTS!$C$131:$V$131</c:f>
              <c:numCache>
                <c:formatCode>#,##0_);\(#,##0\)</c:formatCode>
                <c:ptCount val="20"/>
                <c:pt idx="0">
                  <c:v>-0.1799999999999784</c:v>
                </c:pt>
                <c:pt idx="1">
                  <c:v>-8.9999999999918145E-2</c:v>
                </c:pt>
                <c:pt idx="2">
                  <c:v>-0.28999999999990678</c:v>
                </c:pt>
                <c:pt idx="3">
                  <c:v>-0.28999999999996362</c:v>
                </c:pt>
                <c:pt idx="4">
                  <c:v>-2.4399999999999409</c:v>
                </c:pt>
                <c:pt idx="5">
                  <c:v>-2.3499999999999091</c:v>
                </c:pt>
                <c:pt idx="6">
                  <c:v>-2.3499999999999091</c:v>
                </c:pt>
                <c:pt idx="7">
                  <c:v>-2.3599999999999</c:v>
                </c:pt>
                <c:pt idx="8">
                  <c:v>-3.9800000000000182</c:v>
                </c:pt>
                <c:pt idx="9">
                  <c:v>-4.4000000000000909</c:v>
                </c:pt>
                <c:pt idx="10">
                  <c:v>-4.4800000000000182</c:v>
                </c:pt>
                <c:pt idx="11">
                  <c:v>-5.6599999999998545</c:v>
                </c:pt>
                <c:pt idx="12">
                  <c:v>-5.6999999999998181</c:v>
                </c:pt>
                <c:pt idx="13">
                  <c:v>-5.6099999999999</c:v>
                </c:pt>
                <c:pt idx="14">
                  <c:v>3.4600000000000364</c:v>
                </c:pt>
                <c:pt idx="15">
                  <c:v>12.390000000000327</c:v>
                </c:pt>
                <c:pt idx="16">
                  <c:v>21.300000000000182</c:v>
                </c:pt>
                <c:pt idx="17">
                  <c:v>29.769999999999982</c:v>
                </c:pt>
                <c:pt idx="18">
                  <c:v>41.940000000000055</c:v>
                </c:pt>
                <c:pt idx="19">
                  <c:v>41.960000000000491</c:v>
                </c:pt>
              </c:numCache>
            </c:numRef>
          </c:val>
        </c:ser>
        <c:ser>
          <c:idx val="8"/>
          <c:order val="7"/>
          <c:tx>
            <c:strRef>
              <c:f>CHARTS!$B$132</c:f>
              <c:strCache>
                <c:ptCount val="1"/>
                <c:pt idx="0">
                  <c:v>FOT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CHARTS!$C$132:$V$132</c:f>
              <c:numCache>
                <c:formatCode>#,##0_);\(#,##0\)</c:formatCode>
                <c:ptCount val="20"/>
                <c:pt idx="0">
                  <c:v>0.10199999999997544</c:v>
                </c:pt>
                <c:pt idx="1">
                  <c:v>3.1999999999925421E-2</c:v>
                </c:pt>
                <c:pt idx="2">
                  <c:v>0.15699999999992542</c:v>
                </c:pt>
                <c:pt idx="3">
                  <c:v>0.20000000000004547</c:v>
                </c:pt>
                <c:pt idx="4">
                  <c:v>-0.48700000000008004</c:v>
                </c:pt>
                <c:pt idx="5">
                  <c:v>-0.97999999999979082</c:v>
                </c:pt>
                <c:pt idx="6">
                  <c:v>7.4710000000000036</c:v>
                </c:pt>
                <c:pt idx="7">
                  <c:v>0.51099999999996726</c:v>
                </c:pt>
                <c:pt idx="8">
                  <c:v>1.8499999999999091</c:v>
                </c:pt>
                <c:pt idx="9">
                  <c:v>-4.5489999999999782</c:v>
                </c:pt>
                <c:pt idx="10">
                  <c:v>0.4819999999999709</c:v>
                </c:pt>
                <c:pt idx="11">
                  <c:v>1.2439999999999145</c:v>
                </c:pt>
                <c:pt idx="12">
                  <c:v>1.2599999999999909</c:v>
                </c:pt>
                <c:pt idx="13">
                  <c:v>-0.27299999999991087</c:v>
                </c:pt>
                <c:pt idx="14">
                  <c:v>3.9359999999999218</c:v>
                </c:pt>
                <c:pt idx="15">
                  <c:v>-2.6050000000000182</c:v>
                </c:pt>
                <c:pt idx="16">
                  <c:v>-9.2220000000002074</c:v>
                </c:pt>
                <c:pt idx="17">
                  <c:v>-15.494000000000142</c:v>
                </c:pt>
                <c:pt idx="18">
                  <c:v>-19.182999999999993</c:v>
                </c:pt>
                <c:pt idx="19">
                  <c:v>-19.327999999999975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41147840"/>
        <c:axId val="241147448"/>
      </c:barChart>
      <c:catAx>
        <c:axId val="2411478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241147448"/>
        <c:crosses val="autoZero"/>
        <c:auto val="1"/>
        <c:lblAlgn val="ctr"/>
        <c:lblOffset val="100"/>
        <c:noMultiLvlLbl val="0"/>
      </c:catAx>
      <c:valAx>
        <c:axId val="241147448"/>
        <c:scaling>
          <c:orientation val="minMax"/>
          <c:max val="800"/>
          <c:min val="-8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MW</a:t>
                </a:r>
              </a:p>
            </c:rich>
          </c:tx>
          <c:overlay val="0"/>
        </c:title>
        <c:numFmt formatCode="#,##0_);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411478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Low Natural Gas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CHARTS!$B$135</c:f>
              <c:strCache>
                <c:ptCount val="1"/>
                <c:pt idx="0">
                  <c:v>Ret./Conv.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CHARTS!$C$135:$V$135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-268</c:v>
                </c:pt>
                <c:pt idx="8">
                  <c:v>-268</c:v>
                </c:pt>
                <c:pt idx="9">
                  <c:v>-268</c:v>
                </c:pt>
                <c:pt idx="10">
                  <c:v>-268</c:v>
                </c:pt>
                <c:pt idx="11">
                  <c:v>-268</c:v>
                </c:pt>
                <c:pt idx="12">
                  <c:v>-268</c:v>
                </c:pt>
                <c:pt idx="13">
                  <c:v>-268</c:v>
                </c:pt>
                <c:pt idx="14">
                  <c:v>-268</c:v>
                </c:pt>
                <c:pt idx="15">
                  <c:v>-268</c:v>
                </c:pt>
                <c:pt idx="16">
                  <c:v>-268</c:v>
                </c:pt>
                <c:pt idx="17">
                  <c:v>-268</c:v>
                </c:pt>
                <c:pt idx="18">
                  <c:v>-268</c:v>
                </c:pt>
                <c:pt idx="19">
                  <c:v>-268</c:v>
                </c:pt>
              </c:numCache>
            </c:numRef>
          </c:val>
        </c:ser>
        <c:ser>
          <c:idx val="2"/>
          <c:order val="1"/>
          <c:tx>
            <c:strRef>
              <c:f>CHARTS!$B$136</c:f>
              <c:strCache>
                <c:ptCount val="1"/>
                <c:pt idx="0">
                  <c:v>Gas Conv.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CHARTS!$C$136:$V$136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269</c:v>
                </c:pt>
                <c:pt idx="8">
                  <c:v>269</c:v>
                </c:pt>
                <c:pt idx="9">
                  <c:v>269</c:v>
                </c:pt>
                <c:pt idx="10">
                  <c:v>269</c:v>
                </c:pt>
                <c:pt idx="11">
                  <c:v>269</c:v>
                </c:pt>
                <c:pt idx="12">
                  <c:v>269</c:v>
                </c:pt>
                <c:pt idx="13">
                  <c:v>269</c:v>
                </c:pt>
                <c:pt idx="14">
                  <c:v>269</c:v>
                </c:pt>
                <c:pt idx="15">
                  <c:v>269</c:v>
                </c:pt>
                <c:pt idx="16">
                  <c:v>269</c:v>
                </c:pt>
                <c:pt idx="17">
                  <c:v>269</c:v>
                </c:pt>
                <c:pt idx="18">
                  <c:v>269</c:v>
                </c:pt>
                <c:pt idx="19">
                  <c:v>269</c:v>
                </c:pt>
              </c:numCache>
            </c:numRef>
          </c:val>
        </c:ser>
        <c:ser>
          <c:idx val="3"/>
          <c:order val="2"/>
          <c:tx>
            <c:strRef>
              <c:f>CHARTS!$B$137</c:f>
              <c:strCache>
                <c:ptCount val="1"/>
                <c:pt idx="0">
                  <c:v>Gas CCCT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CHARTS!$C$137:$V$137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-212</c:v>
                </c:pt>
                <c:pt idx="19">
                  <c:v>423</c:v>
                </c:pt>
              </c:numCache>
            </c:numRef>
          </c:val>
        </c:ser>
        <c:ser>
          <c:idx val="4"/>
          <c:order val="3"/>
          <c:tx>
            <c:strRef>
              <c:f>CHARTS!$B$138</c:f>
              <c:strCache>
                <c:ptCount val="1"/>
                <c:pt idx="0">
                  <c:v>Gas Peaking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CHARTS!$C$138:$V$138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4"/>
          <c:tx>
            <c:strRef>
              <c:f>CHARTS!$B$139</c:f>
              <c:strCache>
                <c:ptCount val="1"/>
                <c:pt idx="0">
                  <c:v>Renewable</c:v>
                </c:pt>
              </c:strCache>
            </c:strRef>
          </c:tx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CHARTS!$C$139:$V$139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5"/>
          <c:tx>
            <c:strRef>
              <c:f>CHARTS!$B$140</c:f>
              <c:strCache>
                <c:ptCount val="1"/>
                <c:pt idx="0">
                  <c:v>Class 1 DSM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CHARTS!$C$140:$V$140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6"/>
          <c:tx>
            <c:strRef>
              <c:f>CHARTS!$B$141</c:f>
              <c:strCache>
                <c:ptCount val="1"/>
                <c:pt idx="0">
                  <c:v>Class 2 DSM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CHARTS!$C$141:$V$141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0.19000000000005457</c:v>
                </c:pt>
                <c:pt idx="9">
                  <c:v>0.19000000000005457</c:v>
                </c:pt>
                <c:pt idx="10">
                  <c:v>0.19000000000005457</c:v>
                </c:pt>
                <c:pt idx="11">
                  <c:v>-1.8099999999999454</c:v>
                </c:pt>
                <c:pt idx="12">
                  <c:v>-4.709999999999809</c:v>
                </c:pt>
                <c:pt idx="13">
                  <c:v>-4.8399999999999181</c:v>
                </c:pt>
                <c:pt idx="14">
                  <c:v>-5.25</c:v>
                </c:pt>
                <c:pt idx="15">
                  <c:v>-5.25</c:v>
                </c:pt>
                <c:pt idx="16">
                  <c:v>-5.5599999999999454</c:v>
                </c:pt>
                <c:pt idx="17">
                  <c:v>-5.5599999999999454</c:v>
                </c:pt>
                <c:pt idx="18">
                  <c:v>-6.8600000000001273</c:v>
                </c:pt>
                <c:pt idx="19">
                  <c:v>-16.130000000000109</c:v>
                </c:pt>
              </c:numCache>
            </c:numRef>
          </c:val>
        </c:ser>
        <c:ser>
          <c:idx val="8"/>
          <c:order val="7"/>
          <c:tx>
            <c:strRef>
              <c:f>CHARTS!$B$142</c:f>
              <c:strCache>
                <c:ptCount val="1"/>
                <c:pt idx="0">
                  <c:v>FOT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CHARTS!$C$142:$V$142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-2.2729999999999109</c:v>
                </c:pt>
                <c:pt idx="5">
                  <c:v>-2.7349999999999</c:v>
                </c:pt>
                <c:pt idx="6">
                  <c:v>-2.7350000000000136</c:v>
                </c:pt>
                <c:pt idx="7">
                  <c:v>-3.6790000000000873</c:v>
                </c:pt>
                <c:pt idx="8">
                  <c:v>-3.81899999999996</c:v>
                </c:pt>
                <c:pt idx="9">
                  <c:v>-3.8199999999999363</c:v>
                </c:pt>
                <c:pt idx="10">
                  <c:v>-3.819999999999709</c:v>
                </c:pt>
                <c:pt idx="11">
                  <c:v>-2.3079999999999927</c:v>
                </c:pt>
                <c:pt idx="12">
                  <c:v>4.0999999999939973E-2</c:v>
                </c:pt>
                <c:pt idx="13">
                  <c:v>0.12200000000007094</c:v>
                </c:pt>
                <c:pt idx="14">
                  <c:v>0.42999999999983629</c:v>
                </c:pt>
                <c:pt idx="15">
                  <c:v>0.42200000000002547</c:v>
                </c:pt>
                <c:pt idx="16">
                  <c:v>0.66800000000012005</c:v>
                </c:pt>
                <c:pt idx="17">
                  <c:v>0.66900000000009641</c:v>
                </c:pt>
                <c:pt idx="18">
                  <c:v>217.89800000000014</c:v>
                </c:pt>
                <c:pt idx="19">
                  <c:v>-360.77099999999996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41150976"/>
        <c:axId val="241151368"/>
      </c:barChart>
      <c:catAx>
        <c:axId val="2411509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241151368"/>
        <c:crosses val="autoZero"/>
        <c:auto val="1"/>
        <c:lblAlgn val="ctr"/>
        <c:lblOffset val="100"/>
        <c:noMultiLvlLbl val="0"/>
      </c:catAx>
      <c:valAx>
        <c:axId val="241151368"/>
        <c:scaling>
          <c:orientation val="minMax"/>
          <c:max val="800"/>
          <c:min val="-8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MW</a:t>
                </a:r>
              </a:p>
            </c:rich>
          </c:tx>
          <c:overlay val="0"/>
        </c:title>
        <c:numFmt formatCode="#,##0_);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411509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Medium Natural Gas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CHARTS!$B$165</c:f>
              <c:strCache>
                <c:ptCount val="1"/>
                <c:pt idx="0">
                  <c:v>Ret./Conv.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CHARTS!$C$165:$V$165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-268</c:v>
                </c:pt>
                <c:pt idx="14">
                  <c:v>-268</c:v>
                </c:pt>
                <c:pt idx="15">
                  <c:v>-268</c:v>
                </c:pt>
                <c:pt idx="16">
                  <c:v>-268</c:v>
                </c:pt>
                <c:pt idx="17">
                  <c:v>-268</c:v>
                </c:pt>
                <c:pt idx="18">
                  <c:v>-268</c:v>
                </c:pt>
                <c:pt idx="19">
                  <c:v>-268</c:v>
                </c:pt>
              </c:numCache>
            </c:numRef>
          </c:val>
        </c:ser>
        <c:ser>
          <c:idx val="2"/>
          <c:order val="1"/>
          <c:tx>
            <c:strRef>
              <c:f>CHARTS!$B$166</c:f>
              <c:strCache>
                <c:ptCount val="1"/>
                <c:pt idx="0">
                  <c:v>Gas Conv.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CHARTS!$C$166:$V$166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CHARTS!$B$167</c:f>
              <c:strCache>
                <c:ptCount val="1"/>
                <c:pt idx="0">
                  <c:v>Gas CCCT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CHARTS!$C$167:$V$167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423</c:v>
                </c:pt>
                <c:pt idx="14">
                  <c:v>423</c:v>
                </c:pt>
                <c:pt idx="15">
                  <c:v>400.7829999999999</c:v>
                </c:pt>
                <c:pt idx="16">
                  <c:v>400.7829999999999</c:v>
                </c:pt>
                <c:pt idx="17">
                  <c:v>400.7829999999999</c:v>
                </c:pt>
                <c:pt idx="18">
                  <c:v>635</c:v>
                </c:pt>
                <c:pt idx="19">
                  <c:v>212</c:v>
                </c:pt>
              </c:numCache>
            </c:numRef>
          </c:val>
        </c:ser>
        <c:ser>
          <c:idx val="4"/>
          <c:order val="3"/>
          <c:tx>
            <c:strRef>
              <c:f>CHARTS!$B$168</c:f>
              <c:strCache>
                <c:ptCount val="1"/>
                <c:pt idx="0">
                  <c:v>Gas Peaking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CHARTS!$C$168:$V$168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4"/>
          <c:tx>
            <c:strRef>
              <c:f>CHARTS!$B$169</c:f>
              <c:strCache>
                <c:ptCount val="1"/>
                <c:pt idx="0">
                  <c:v>Renewable</c:v>
                </c:pt>
              </c:strCache>
            </c:strRef>
          </c:tx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CHARTS!$C$169:$V$169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-21</c:v>
                </c:pt>
                <c:pt idx="14">
                  <c:v>-21</c:v>
                </c:pt>
                <c:pt idx="15">
                  <c:v>-21</c:v>
                </c:pt>
                <c:pt idx="16">
                  <c:v>-21</c:v>
                </c:pt>
                <c:pt idx="17">
                  <c:v>-21</c:v>
                </c:pt>
                <c:pt idx="18">
                  <c:v>-21</c:v>
                </c:pt>
                <c:pt idx="19">
                  <c:v>-21</c:v>
                </c:pt>
              </c:numCache>
            </c:numRef>
          </c:val>
        </c:ser>
        <c:ser>
          <c:idx val="6"/>
          <c:order val="5"/>
          <c:tx>
            <c:strRef>
              <c:f>CHARTS!$B$170</c:f>
              <c:strCache>
                <c:ptCount val="1"/>
                <c:pt idx="0">
                  <c:v>Class 1 DSM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CHARTS!$C$170:$V$170</c:f>
              <c:numCache>
                <c:formatCode>#,##0_);\(#,##0\)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-7.45</c:v>
                </c:pt>
                <c:pt idx="7">
                  <c:v>-3.72</c:v>
                </c:pt>
                <c:pt idx="8">
                  <c:v>3.4300000000000015</c:v>
                </c:pt>
                <c:pt idx="9">
                  <c:v>-0.29999999999999893</c:v>
                </c:pt>
                <c:pt idx="10">
                  <c:v>-0.30000000000000071</c:v>
                </c:pt>
                <c:pt idx="11">
                  <c:v>-0.32000000000000028</c:v>
                </c:pt>
                <c:pt idx="12">
                  <c:v>-0.32000000000000028</c:v>
                </c:pt>
                <c:pt idx="13">
                  <c:v>-0.32000000000000028</c:v>
                </c:pt>
                <c:pt idx="14">
                  <c:v>-10.869999999999997</c:v>
                </c:pt>
                <c:pt idx="15">
                  <c:v>-7.4699999999999989</c:v>
                </c:pt>
                <c:pt idx="16">
                  <c:v>-7.4500000000000028</c:v>
                </c:pt>
                <c:pt idx="17">
                  <c:v>-7.4500000000000028</c:v>
                </c:pt>
                <c:pt idx="18">
                  <c:v>-12.39</c:v>
                </c:pt>
                <c:pt idx="19">
                  <c:v>-11.299999999999997</c:v>
                </c:pt>
              </c:numCache>
            </c:numRef>
          </c:val>
        </c:ser>
        <c:ser>
          <c:idx val="7"/>
          <c:order val="6"/>
          <c:tx>
            <c:strRef>
              <c:f>CHARTS!$B$171</c:f>
              <c:strCache>
                <c:ptCount val="1"/>
                <c:pt idx="0">
                  <c:v>Class 2 DSM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CHARTS!$C$171:$V$171</c:f>
              <c:numCache>
                <c:formatCode>#,##0_);\(#,##0\)</c:formatCode>
                <c:ptCount val="20"/>
                <c:pt idx="0">
                  <c:v>-0.51000000000001933</c:v>
                </c:pt>
                <c:pt idx="1">
                  <c:v>-1</c:v>
                </c:pt>
                <c:pt idx="2">
                  <c:v>-1.25</c:v>
                </c:pt>
                <c:pt idx="3">
                  <c:v>-1.7799999999999727</c:v>
                </c:pt>
                <c:pt idx="4">
                  <c:v>-3.9399999999999409</c:v>
                </c:pt>
                <c:pt idx="5">
                  <c:v>-6.1299999999999955</c:v>
                </c:pt>
                <c:pt idx="6">
                  <c:v>-11.129999999999995</c:v>
                </c:pt>
                <c:pt idx="7">
                  <c:v>-15.009999999999991</c:v>
                </c:pt>
                <c:pt idx="8">
                  <c:v>-22</c:v>
                </c:pt>
                <c:pt idx="9">
                  <c:v>-31.6099999999999</c:v>
                </c:pt>
                <c:pt idx="10">
                  <c:v>-39.240000000000009</c:v>
                </c:pt>
                <c:pt idx="11">
                  <c:v>-43.579999999999927</c:v>
                </c:pt>
                <c:pt idx="12">
                  <c:v>-46.789999999999964</c:v>
                </c:pt>
                <c:pt idx="13">
                  <c:v>-48.200000000000045</c:v>
                </c:pt>
                <c:pt idx="14">
                  <c:v>-38.9699999999998</c:v>
                </c:pt>
                <c:pt idx="15">
                  <c:v>-29.169999999999618</c:v>
                </c:pt>
                <c:pt idx="16">
                  <c:v>-20.039999999999509</c:v>
                </c:pt>
                <c:pt idx="17">
                  <c:v>-10.549999999999727</c:v>
                </c:pt>
                <c:pt idx="18">
                  <c:v>-1.7999999999997272</c:v>
                </c:pt>
                <c:pt idx="19">
                  <c:v>8.080000000000382</c:v>
                </c:pt>
              </c:numCache>
            </c:numRef>
          </c:val>
        </c:ser>
        <c:ser>
          <c:idx val="8"/>
          <c:order val="7"/>
          <c:tx>
            <c:strRef>
              <c:f>CHARTS!$B$172</c:f>
              <c:strCache>
                <c:ptCount val="1"/>
                <c:pt idx="0">
                  <c:v>FOT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CHARTS!$C$4:$V$4</c:f>
              <c:numCache>
                <c:formatCode>0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CHARTS!$C$172:$V$172</c:f>
              <c:numCache>
                <c:formatCode>#,##0_);\(#,##0\)</c:formatCode>
                <c:ptCount val="20"/>
                <c:pt idx="0">
                  <c:v>0.3629999999999427</c:v>
                </c:pt>
                <c:pt idx="1">
                  <c:v>0.68099999999992633</c:v>
                </c:pt>
                <c:pt idx="2">
                  <c:v>0.83099999999990359</c:v>
                </c:pt>
                <c:pt idx="3">
                  <c:v>1.0570000000000164</c:v>
                </c:pt>
                <c:pt idx="4">
                  <c:v>0.41399999999998727</c:v>
                </c:pt>
                <c:pt idx="5">
                  <c:v>1.5050000000001091</c:v>
                </c:pt>
                <c:pt idx="6">
                  <c:v>11.870000000000005</c:v>
                </c:pt>
                <c:pt idx="7">
                  <c:v>11.704999999999927</c:v>
                </c:pt>
                <c:pt idx="8">
                  <c:v>9.6790000000000873</c:v>
                </c:pt>
                <c:pt idx="9">
                  <c:v>20.616999999999962</c:v>
                </c:pt>
                <c:pt idx="10">
                  <c:v>26.241999999999962</c:v>
                </c:pt>
                <c:pt idx="11">
                  <c:v>29.468000000000075</c:v>
                </c:pt>
                <c:pt idx="12">
                  <c:v>31.218000000000075</c:v>
                </c:pt>
                <c:pt idx="13">
                  <c:v>-79.912000000000035</c:v>
                </c:pt>
                <c:pt idx="14">
                  <c:v>-75.706000000000131</c:v>
                </c:pt>
                <c:pt idx="15">
                  <c:v>-66.749000000000024</c:v>
                </c:pt>
                <c:pt idx="16">
                  <c:v>-73.55600000000004</c:v>
                </c:pt>
                <c:pt idx="17">
                  <c:v>-80.546000000000049</c:v>
                </c:pt>
                <c:pt idx="18">
                  <c:v>-317.32799999999997</c:v>
                </c:pt>
                <c:pt idx="19">
                  <c:v>43.685999999999922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41620456"/>
        <c:axId val="241620848"/>
      </c:barChart>
      <c:catAx>
        <c:axId val="24162045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241620848"/>
        <c:crosses val="autoZero"/>
        <c:auto val="1"/>
        <c:lblAlgn val="ctr"/>
        <c:lblOffset val="100"/>
        <c:noMultiLvlLbl val="0"/>
      </c:catAx>
      <c:valAx>
        <c:axId val="241620848"/>
        <c:scaling>
          <c:orientation val="minMax"/>
          <c:max val="800"/>
          <c:min val="-8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MW</a:t>
                </a:r>
              </a:p>
            </c:rich>
          </c:tx>
          <c:overlay val="0"/>
        </c:title>
        <c:numFmt formatCode="#,##0_);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416204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14287</xdr:rowOff>
    </xdr:from>
    <xdr:to>
      <xdr:col>8</xdr:col>
      <xdr:colOff>133350</xdr:colOff>
      <xdr:row>38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133350</xdr:colOff>
      <xdr:row>23</xdr:row>
      <xdr:rowOff>9525</xdr:rowOff>
    </xdr:from>
    <xdr:to>
      <xdr:col>15</xdr:col>
      <xdr:colOff>438150</xdr:colOff>
      <xdr:row>38</xdr:row>
      <xdr:rowOff>138113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63</xdr:row>
      <xdr:rowOff>4762</xdr:rowOff>
    </xdr:from>
    <xdr:to>
      <xdr:col>8</xdr:col>
      <xdr:colOff>133350</xdr:colOff>
      <xdr:row>78</xdr:row>
      <xdr:rowOff>133350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133350</xdr:colOff>
      <xdr:row>63</xdr:row>
      <xdr:rowOff>0</xdr:rowOff>
    </xdr:from>
    <xdr:to>
      <xdr:col>15</xdr:col>
      <xdr:colOff>438150</xdr:colOff>
      <xdr:row>78</xdr:row>
      <xdr:rowOff>128588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103</xdr:row>
      <xdr:rowOff>4762</xdr:rowOff>
    </xdr:from>
    <xdr:to>
      <xdr:col>8</xdr:col>
      <xdr:colOff>133350</xdr:colOff>
      <xdr:row>118</xdr:row>
      <xdr:rowOff>133350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133350</xdr:colOff>
      <xdr:row>103</xdr:row>
      <xdr:rowOff>0</xdr:rowOff>
    </xdr:from>
    <xdr:to>
      <xdr:col>15</xdr:col>
      <xdr:colOff>438150</xdr:colOff>
      <xdr:row>118</xdr:row>
      <xdr:rowOff>128588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143</xdr:row>
      <xdr:rowOff>4762</xdr:rowOff>
    </xdr:from>
    <xdr:to>
      <xdr:col>8</xdr:col>
      <xdr:colOff>133350</xdr:colOff>
      <xdr:row>158</xdr:row>
      <xdr:rowOff>133350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133350</xdr:colOff>
      <xdr:row>143</xdr:row>
      <xdr:rowOff>0</xdr:rowOff>
    </xdr:from>
    <xdr:to>
      <xdr:col>15</xdr:col>
      <xdr:colOff>438150</xdr:colOff>
      <xdr:row>158</xdr:row>
      <xdr:rowOff>128588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183</xdr:row>
      <xdr:rowOff>4762</xdr:rowOff>
    </xdr:from>
    <xdr:to>
      <xdr:col>8</xdr:col>
      <xdr:colOff>133350</xdr:colOff>
      <xdr:row>198</xdr:row>
      <xdr:rowOff>133350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133350</xdr:colOff>
      <xdr:row>183</xdr:row>
      <xdr:rowOff>0</xdr:rowOff>
    </xdr:from>
    <xdr:to>
      <xdr:col>15</xdr:col>
      <xdr:colOff>438150</xdr:colOff>
      <xdr:row>198</xdr:row>
      <xdr:rowOff>128588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223</xdr:row>
      <xdr:rowOff>4762</xdr:rowOff>
    </xdr:from>
    <xdr:to>
      <xdr:col>8</xdr:col>
      <xdr:colOff>133350</xdr:colOff>
      <xdr:row>238</xdr:row>
      <xdr:rowOff>133350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133350</xdr:colOff>
      <xdr:row>223</xdr:row>
      <xdr:rowOff>0</xdr:rowOff>
    </xdr:from>
    <xdr:to>
      <xdr:col>15</xdr:col>
      <xdr:colOff>438150</xdr:colOff>
      <xdr:row>238</xdr:row>
      <xdr:rowOff>128588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263</xdr:row>
      <xdr:rowOff>4762</xdr:rowOff>
    </xdr:from>
    <xdr:to>
      <xdr:col>8</xdr:col>
      <xdr:colOff>133350</xdr:colOff>
      <xdr:row>278</xdr:row>
      <xdr:rowOff>133350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133350</xdr:colOff>
      <xdr:row>263</xdr:row>
      <xdr:rowOff>0</xdr:rowOff>
    </xdr:from>
    <xdr:to>
      <xdr:col>15</xdr:col>
      <xdr:colOff>438150</xdr:colOff>
      <xdr:row>278</xdr:row>
      <xdr:rowOff>128588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5"/>
  <sheetViews>
    <sheetView view="pageBreakPreview" zoomScale="60" zoomScaleNormal="100" workbookViewId="0"/>
  </sheetViews>
  <sheetFormatPr defaultRowHeight="15" x14ac:dyDescent="0.25"/>
  <cols>
    <col min="3" max="3" width="41" customWidth="1"/>
  </cols>
  <sheetData>
    <row r="2" spans="3:23" x14ac:dyDescent="0.25">
      <c r="C2" s="55" t="s">
        <v>88</v>
      </c>
      <c r="D2" s="54">
        <f>D25</f>
        <v>2015</v>
      </c>
      <c r="E2" s="54">
        <f t="shared" ref="E2:W2" si="0">E25</f>
        <v>2016</v>
      </c>
      <c r="F2" s="54">
        <f t="shared" si="0"/>
        <v>2017</v>
      </c>
      <c r="G2" s="54">
        <f t="shared" si="0"/>
        <v>2018</v>
      </c>
      <c r="H2" s="54">
        <f t="shared" si="0"/>
        <v>2019</v>
      </c>
      <c r="I2" s="54">
        <f t="shared" si="0"/>
        <v>2020</v>
      </c>
      <c r="J2" s="54">
        <f t="shared" si="0"/>
        <v>2021</v>
      </c>
      <c r="K2" s="54">
        <f t="shared" si="0"/>
        <v>2022</v>
      </c>
      <c r="L2" s="54">
        <f t="shared" si="0"/>
        <v>2023</v>
      </c>
      <c r="M2" s="54">
        <f t="shared" si="0"/>
        <v>2024</v>
      </c>
      <c r="N2" s="54">
        <f t="shared" si="0"/>
        <v>2025</v>
      </c>
      <c r="O2" s="54">
        <f t="shared" si="0"/>
        <v>2026</v>
      </c>
      <c r="P2" s="54">
        <f t="shared" si="0"/>
        <v>2027</v>
      </c>
      <c r="Q2" s="54">
        <f t="shared" si="0"/>
        <v>2028</v>
      </c>
      <c r="R2" s="54">
        <f t="shared" si="0"/>
        <v>2029</v>
      </c>
      <c r="S2" s="54">
        <f t="shared" si="0"/>
        <v>2030</v>
      </c>
      <c r="T2" s="54">
        <f t="shared" si="0"/>
        <v>2031</v>
      </c>
      <c r="U2" s="54">
        <f t="shared" si="0"/>
        <v>2032</v>
      </c>
      <c r="V2" s="54">
        <f t="shared" si="0"/>
        <v>2033</v>
      </c>
      <c r="W2" s="54">
        <f t="shared" si="0"/>
        <v>2034</v>
      </c>
    </row>
    <row r="3" spans="3:23" x14ac:dyDescent="0.25">
      <c r="C3" t="s">
        <v>89</v>
      </c>
      <c r="D3" s="57">
        <f t="shared" ref="D3:M10" si="1">SUMIF($A$27:$A$80,$C3,D$27:D$80)</f>
        <v>-222</v>
      </c>
      <c r="E3" s="57">
        <f t="shared" si="1"/>
        <v>0</v>
      </c>
      <c r="F3" s="57">
        <f t="shared" si="1"/>
        <v>0</v>
      </c>
      <c r="G3" s="57">
        <f t="shared" si="1"/>
        <v>-280</v>
      </c>
      <c r="H3" s="57">
        <f t="shared" si="1"/>
        <v>0</v>
      </c>
      <c r="I3" s="57">
        <f t="shared" si="1"/>
        <v>0</v>
      </c>
      <c r="J3" s="57">
        <f t="shared" si="1"/>
        <v>0</v>
      </c>
      <c r="K3" s="57">
        <f t="shared" si="1"/>
        <v>-450</v>
      </c>
      <c r="L3" s="57">
        <f t="shared" si="1"/>
        <v>0</v>
      </c>
      <c r="M3" s="57">
        <f t="shared" si="1"/>
        <v>-354</v>
      </c>
      <c r="N3" s="57">
        <f t="shared" ref="N3:W10" si="2">SUMIF($A$27:$A$80,$C3,N$27:N$80)</f>
        <v>-387</v>
      </c>
      <c r="O3" s="57">
        <f t="shared" si="2"/>
        <v>0</v>
      </c>
      <c r="P3" s="57">
        <f t="shared" si="2"/>
        <v>0</v>
      </c>
      <c r="Q3" s="57">
        <f t="shared" si="2"/>
        <v>-762</v>
      </c>
      <c r="R3" s="57">
        <f t="shared" si="2"/>
        <v>0</v>
      </c>
      <c r="S3" s="57">
        <f t="shared" si="2"/>
        <v>-357</v>
      </c>
      <c r="T3" s="57">
        <f t="shared" si="2"/>
        <v>-77.240000000000009</v>
      </c>
      <c r="U3" s="57">
        <f t="shared" si="2"/>
        <v>0</v>
      </c>
      <c r="V3" s="57">
        <f t="shared" si="2"/>
        <v>-985.5</v>
      </c>
      <c r="W3" s="57">
        <f t="shared" si="2"/>
        <v>0</v>
      </c>
    </row>
    <row r="4" spans="3:23" x14ac:dyDescent="0.25">
      <c r="C4" t="s">
        <v>90</v>
      </c>
      <c r="D4" s="57">
        <f t="shared" si="1"/>
        <v>0</v>
      </c>
      <c r="E4" s="57">
        <f t="shared" si="1"/>
        <v>0</v>
      </c>
      <c r="F4" s="57">
        <f t="shared" si="1"/>
        <v>0</v>
      </c>
      <c r="G4" s="57">
        <f t="shared" si="1"/>
        <v>337</v>
      </c>
      <c r="H4" s="57">
        <f t="shared" si="1"/>
        <v>0</v>
      </c>
      <c r="I4" s="57">
        <f t="shared" si="1"/>
        <v>0</v>
      </c>
      <c r="J4" s="57">
        <f t="shared" si="1"/>
        <v>0</v>
      </c>
      <c r="K4" s="57">
        <f t="shared" si="1"/>
        <v>0</v>
      </c>
      <c r="L4" s="57">
        <f t="shared" si="1"/>
        <v>0</v>
      </c>
      <c r="M4" s="57">
        <f t="shared" si="1"/>
        <v>0</v>
      </c>
      <c r="N4" s="57">
        <f t="shared" si="2"/>
        <v>387</v>
      </c>
      <c r="O4" s="57">
        <f t="shared" si="2"/>
        <v>0</v>
      </c>
      <c r="P4" s="57">
        <f t="shared" si="2"/>
        <v>0</v>
      </c>
      <c r="Q4" s="57">
        <f t="shared" si="2"/>
        <v>0</v>
      </c>
      <c r="R4" s="57">
        <f t="shared" si="2"/>
        <v>0</v>
      </c>
      <c r="S4" s="57">
        <f t="shared" si="2"/>
        <v>-337</v>
      </c>
      <c r="T4" s="57">
        <f t="shared" si="2"/>
        <v>0</v>
      </c>
      <c r="U4" s="57">
        <f t="shared" si="2"/>
        <v>0</v>
      </c>
      <c r="V4" s="57">
        <f t="shared" si="2"/>
        <v>0</v>
      </c>
      <c r="W4" s="57">
        <f t="shared" si="2"/>
        <v>0</v>
      </c>
    </row>
    <row r="5" spans="3:23" x14ac:dyDescent="0.25">
      <c r="C5" t="s">
        <v>91</v>
      </c>
      <c r="D5" s="57">
        <f t="shared" si="1"/>
        <v>0</v>
      </c>
      <c r="E5" s="57">
        <f t="shared" si="1"/>
        <v>0</v>
      </c>
      <c r="F5" s="57">
        <f t="shared" si="1"/>
        <v>0</v>
      </c>
      <c r="G5" s="57">
        <f t="shared" si="1"/>
        <v>0</v>
      </c>
      <c r="H5" s="57">
        <f t="shared" si="1"/>
        <v>0</v>
      </c>
      <c r="I5" s="57">
        <f t="shared" si="1"/>
        <v>0</v>
      </c>
      <c r="J5" s="57">
        <f t="shared" si="1"/>
        <v>0</v>
      </c>
      <c r="K5" s="57">
        <f t="shared" si="1"/>
        <v>0</v>
      </c>
      <c r="L5" s="57">
        <f t="shared" si="1"/>
        <v>0</v>
      </c>
      <c r="M5" s="57">
        <f t="shared" si="1"/>
        <v>423</v>
      </c>
      <c r="N5" s="57">
        <f t="shared" si="2"/>
        <v>0</v>
      </c>
      <c r="O5" s="57">
        <f t="shared" si="2"/>
        <v>0</v>
      </c>
      <c r="P5" s="57">
        <f t="shared" si="2"/>
        <v>0</v>
      </c>
      <c r="Q5" s="57">
        <f t="shared" si="2"/>
        <v>736.4</v>
      </c>
      <c r="R5" s="57">
        <f t="shared" si="2"/>
        <v>0</v>
      </c>
      <c r="S5" s="57">
        <f t="shared" si="2"/>
        <v>846</v>
      </c>
      <c r="T5" s="57">
        <f t="shared" si="2"/>
        <v>0</v>
      </c>
      <c r="U5" s="57">
        <f t="shared" si="2"/>
        <v>0</v>
      </c>
      <c r="V5" s="57">
        <f t="shared" si="2"/>
        <v>1035.7829999999999</v>
      </c>
      <c r="W5" s="57">
        <f t="shared" si="2"/>
        <v>423</v>
      </c>
    </row>
    <row r="6" spans="3:23" x14ac:dyDescent="0.25">
      <c r="C6" t="s">
        <v>92</v>
      </c>
      <c r="D6" s="57">
        <f t="shared" si="1"/>
        <v>0</v>
      </c>
      <c r="E6" s="57">
        <f t="shared" si="1"/>
        <v>0</v>
      </c>
      <c r="F6" s="57">
        <f t="shared" si="1"/>
        <v>0</v>
      </c>
      <c r="G6" s="57">
        <f t="shared" si="1"/>
        <v>0</v>
      </c>
      <c r="H6" s="57">
        <f t="shared" si="1"/>
        <v>0</v>
      </c>
      <c r="I6" s="57">
        <f t="shared" si="1"/>
        <v>0</v>
      </c>
      <c r="J6" s="57">
        <f t="shared" si="1"/>
        <v>0</v>
      </c>
      <c r="K6" s="57">
        <f t="shared" si="1"/>
        <v>0</v>
      </c>
      <c r="L6" s="57">
        <f t="shared" si="1"/>
        <v>0</v>
      </c>
      <c r="M6" s="57">
        <f t="shared" si="1"/>
        <v>0</v>
      </c>
      <c r="N6" s="57">
        <f t="shared" si="2"/>
        <v>0</v>
      </c>
      <c r="O6" s="57">
        <f t="shared" si="2"/>
        <v>0</v>
      </c>
      <c r="P6" s="57">
        <f t="shared" si="2"/>
        <v>0</v>
      </c>
      <c r="Q6" s="57">
        <f t="shared" si="2"/>
        <v>0</v>
      </c>
      <c r="R6" s="57">
        <f t="shared" si="2"/>
        <v>0</v>
      </c>
      <c r="S6" s="57">
        <f t="shared" si="2"/>
        <v>0</v>
      </c>
      <c r="T6" s="57">
        <f t="shared" si="2"/>
        <v>0</v>
      </c>
      <c r="U6" s="57">
        <f t="shared" si="2"/>
        <v>0</v>
      </c>
      <c r="V6" s="57">
        <f t="shared" si="2"/>
        <v>0</v>
      </c>
      <c r="W6" s="57">
        <f t="shared" si="2"/>
        <v>0</v>
      </c>
    </row>
    <row r="7" spans="3:23" x14ac:dyDescent="0.25">
      <c r="C7" t="s">
        <v>93</v>
      </c>
      <c r="D7" s="57">
        <f t="shared" si="1"/>
        <v>0</v>
      </c>
      <c r="E7" s="57">
        <f t="shared" si="1"/>
        <v>0</v>
      </c>
      <c r="F7" s="57">
        <f t="shared" si="1"/>
        <v>0</v>
      </c>
      <c r="G7" s="57">
        <f t="shared" si="1"/>
        <v>0</v>
      </c>
      <c r="H7" s="57">
        <f t="shared" si="1"/>
        <v>0</v>
      </c>
      <c r="I7" s="57">
        <f t="shared" si="1"/>
        <v>0</v>
      </c>
      <c r="J7" s="57">
        <f t="shared" si="1"/>
        <v>0</v>
      </c>
      <c r="K7" s="57">
        <f t="shared" si="1"/>
        <v>0</v>
      </c>
      <c r="L7" s="57">
        <f t="shared" si="1"/>
        <v>0</v>
      </c>
      <c r="M7" s="57">
        <f t="shared" si="1"/>
        <v>0</v>
      </c>
      <c r="N7" s="57">
        <f t="shared" si="2"/>
        <v>0</v>
      </c>
      <c r="O7" s="57">
        <f t="shared" si="2"/>
        <v>0</v>
      </c>
      <c r="P7" s="57">
        <f t="shared" si="2"/>
        <v>0</v>
      </c>
      <c r="Q7" s="57">
        <f t="shared" si="2"/>
        <v>476</v>
      </c>
      <c r="R7" s="57">
        <f t="shared" si="2"/>
        <v>0</v>
      </c>
      <c r="S7" s="57">
        <f t="shared" si="2"/>
        <v>0</v>
      </c>
      <c r="T7" s="57">
        <f t="shared" si="2"/>
        <v>0</v>
      </c>
      <c r="U7" s="57">
        <f t="shared" si="2"/>
        <v>0</v>
      </c>
      <c r="V7" s="57">
        <f t="shared" si="2"/>
        <v>0</v>
      </c>
      <c r="W7" s="57">
        <f t="shared" si="2"/>
        <v>0</v>
      </c>
    </row>
    <row r="8" spans="3:23" x14ac:dyDescent="0.25">
      <c r="C8" t="s">
        <v>94</v>
      </c>
      <c r="D8" s="57">
        <f t="shared" si="1"/>
        <v>0</v>
      </c>
      <c r="E8" s="57">
        <f t="shared" si="1"/>
        <v>0</v>
      </c>
      <c r="F8" s="57">
        <f t="shared" si="1"/>
        <v>0</v>
      </c>
      <c r="G8" s="57">
        <f t="shared" si="1"/>
        <v>0</v>
      </c>
      <c r="H8" s="57">
        <f t="shared" si="1"/>
        <v>0</v>
      </c>
      <c r="I8" s="57">
        <f t="shared" si="1"/>
        <v>0</v>
      </c>
      <c r="J8" s="57">
        <f t="shared" si="1"/>
        <v>7.45</v>
      </c>
      <c r="K8" s="57">
        <f t="shared" si="1"/>
        <v>0</v>
      </c>
      <c r="L8" s="57">
        <f t="shared" si="1"/>
        <v>3.4</v>
      </c>
      <c r="M8" s="57">
        <f t="shared" si="1"/>
        <v>3.73</v>
      </c>
      <c r="N8" s="57">
        <f t="shared" si="2"/>
        <v>5.0199999999999996</v>
      </c>
      <c r="O8" s="57">
        <f t="shared" si="2"/>
        <v>10.62</v>
      </c>
      <c r="P8" s="57">
        <f t="shared" si="2"/>
        <v>0</v>
      </c>
      <c r="Q8" s="57">
        <f t="shared" si="2"/>
        <v>0</v>
      </c>
      <c r="R8" s="57">
        <f t="shared" si="2"/>
        <v>10.55</v>
      </c>
      <c r="S8" s="57">
        <f t="shared" si="2"/>
        <v>0</v>
      </c>
      <c r="T8" s="57">
        <f t="shared" si="2"/>
        <v>10.6</v>
      </c>
      <c r="U8" s="57">
        <f t="shared" si="2"/>
        <v>0</v>
      </c>
      <c r="V8" s="57">
        <f t="shared" si="2"/>
        <v>4.9400000000000004</v>
      </c>
      <c r="W8" s="57">
        <f t="shared" si="2"/>
        <v>0</v>
      </c>
    </row>
    <row r="9" spans="3:23" x14ac:dyDescent="0.25">
      <c r="C9" t="s">
        <v>95</v>
      </c>
      <c r="D9" s="57">
        <f t="shared" si="1"/>
        <v>133.46</v>
      </c>
      <c r="E9" s="57">
        <f t="shared" si="1"/>
        <v>140.07</v>
      </c>
      <c r="F9" s="57">
        <f t="shared" si="1"/>
        <v>146.49</v>
      </c>
      <c r="G9" s="57">
        <f t="shared" si="1"/>
        <v>146.96999999999997</v>
      </c>
      <c r="H9" s="57">
        <f t="shared" si="1"/>
        <v>155.11000000000001</v>
      </c>
      <c r="I9" s="57">
        <f t="shared" si="1"/>
        <v>136.82999999999998</v>
      </c>
      <c r="J9" s="57">
        <f t="shared" si="1"/>
        <v>142.5</v>
      </c>
      <c r="K9" s="57">
        <f t="shared" si="1"/>
        <v>148.26999999999998</v>
      </c>
      <c r="L9" s="57">
        <f t="shared" si="1"/>
        <v>155.97</v>
      </c>
      <c r="M9" s="57">
        <f t="shared" si="1"/>
        <v>158.98000000000002</v>
      </c>
      <c r="N9" s="57">
        <f t="shared" si="2"/>
        <v>130.46000000000004</v>
      </c>
      <c r="O9" s="57">
        <f t="shared" si="2"/>
        <v>132.04000000000002</v>
      </c>
      <c r="P9" s="57">
        <f t="shared" si="2"/>
        <v>132.96</v>
      </c>
      <c r="Q9" s="57">
        <f t="shared" si="2"/>
        <v>132.92000000000002</v>
      </c>
      <c r="R9" s="57">
        <f t="shared" si="2"/>
        <v>119.10000000000002</v>
      </c>
      <c r="S9" s="57">
        <f t="shared" si="2"/>
        <v>112.49000000000001</v>
      </c>
      <c r="T9" s="57">
        <f t="shared" si="2"/>
        <v>112.88</v>
      </c>
      <c r="U9" s="57">
        <f t="shared" si="2"/>
        <v>112.67</v>
      </c>
      <c r="V9" s="57">
        <f t="shared" si="2"/>
        <v>109.72999999999999</v>
      </c>
      <c r="W9" s="57">
        <f t="shared" si="2"/>
        <v>109.99</v>
      </c>
    </row>
    <row r="10" spans="3:23" x14ac:dyDescent="0.25">
      <c r="C10" t="s">
        <v>96</v>
      </c>
      <c r="D10" s="57">
        <f t="shared" si="1"/>
        <v>726.26499999999999</v>
      </c>
      <c r="E10" s="57">
        <f t="shared" si="1"/>
        <v>967.08400000000006</v>
      </c>
      <c r="F10" s="57">
        <f t="shared" si="1"/>
        <v>1022.393</v>
      </c>
      <c r="G10" s="57">
        <f t="shared" si="1"/>
        <v>986.72699999999998</v>
      </c>
      <c r="H10" s="57">
        <f t="shared" si="1"/>
        <v>1051.752</v>
      </c>
      <c r="I10" s="57">
        <f t="shared" si="1"/>
        <v>1093.1949999999999</v>
      </c>
      <c r="J10" s="57">
        <f t="shared" si="1"/>
        <v>760.625</v>
      </c>
      <c r="K10" s="57">
        <f t="shared" si="1"/>
        <v>1214.4270000000001</v>
      </c>
      <c r="L10" s="57">
        <f t="shared" si="1"/>
        <v>1197.0360000000001</v>
      </c>
      <c r="M10" s="57">
        <f t="shared" si="1"/>
        <v>1115.107</v>
      </c>
      <c r="N10" s="57">
        <f t="shared" si="2"/>
        <v>1189.558</v>
      </c>
      <c r="O10" s="57">
        <f t="shared" si="2"/>
        <v>1219.03</v>
      </c>
      <c r="P10" s="57">
        <f t="shared" si="2"/>
        <v>1284.154</v>
      </c>
      <c r="Q10" s="57">
        <f t="shared" si="2"/>
        <v>1340.683</v>
      </c>
      <c r="R10" s="57">
        <f t="shared" si="2"/>
        <v>1208.68</v>
      </c>
      <c r="S10" s="57">
        <f t="shared" si="2"/>
        <v>1158.348</v>
      </c>
      <c r="T10" s="57">
        <f t="shared" si="2"/>
        <v>1147.8910000000001</v>
      </c>
      <c r="U10" s="57">
        <f t="shared" si="2"/>
        <v>1317.788</v>
      </c>
      <c r="V10" s="57">
        <f t="shared" si="2"/>
        <v>1264.211</v>
      </c>
      <c r="W10" s="57">
        <f t="shared" si="2"/>
        <v>1213.175</v>
      </c>
    </row>
    <row r="12" spans="3:23" x14ac:dyDescent="0.25">
      <c r="C12" s="55" t="s">
        <v>97</v>
      </c>
      <c r="D12" s="54">
        <f>D25</f>
        <v>2015</v>
      </c>
      <c r="E12" s="54">
        <f t="shared" ref="E12:W12" si="3">E25</f>
        <v>2016</v>
      </c>
      <c r="F12" s="54">
        <f t="shared" si="3"/>
        <v>2017</v>
      </c>
      <c r="G12" s="54">
        <f t="shared" si="3"/>
        <v>2018</v>
      </c>
      <c r="H12" s="54">
        <f t="shared" si="3"/>
        <v>2019</v>
      </c>
      <c r="I12" s="54">
        <f t="shared" si="3"/>
        <v>2020</v>
      </c>
      <c r="J12" s="54">
        <f t="shared" si="3"/>
        <v>2021</v>
      </c>
      <c r="K12" s="54">
        <f t="shared" si="3"/>
        <v>2022</v>
      </c>
      <c r="L12" s="54">
        <f t="shared" si="3"/>
        <v>2023</v>
      </c>
      <c r="M12" s="54">
        <f t="shared" si="3"/>
        <v>2024</v>
      </c>
      <c r="N12" s="54">
        <f t="shared" si="3"/>
        <v>2025</v>
      </c>
      <c r="O12" s="54">
        <f t="shared" si="3"/>
        <v>2026</v>
      </c>
      <c r="P12" s="54">
        <f t="shared" si="3"/>
        <v>2027</v>
      </c>
      <c r="Q12" s="54">
        <f t="shared" si="3"/>
        <v>2028</v>
      </c>
      <c r="R12" s="54">
        <f t="shared" si="3"/>
        <v>2029</v>
      </c>
      <c r="S12" s="54">
        <f t="shared" si="3"/>
        <v>2030</v>
      </c>
      <c r="T12" s="54">
        <f t="shared" si="3"/>
        <v>2031</v>
      </c>
      <c r="U12" s="54">
        <f t="shared" si="3"/>
        <v>2032</v>
      </c>
      <c r="V12" s="54">
        <f t="shared" si="3"/>
        <v>2033</v>
      </c>
      <c r="W12" s="54">
        <f t="shared" si="3"/>
        <v>2034</v>
      </c>
    </row>
    <row r="13" spans="3:23" x14ac:dyDescent="0.25">
      <c r="C13" t="s">
        <v>89</v>
      </c>
      <c r="D13" s="57">
        <f>D3</f>
        <v>-222</v>
      </c>
      <c r="E13" s="57">
        <f>D13+E3</f>
        <v>-222</v>
      </c>
      <c r="F13" s="57">
        <f t="shared" ref="F13:W13" si="4">E13+F3</f>
        <v>-222</v>
      </c>
      <c r="G13" s="57">
        <f t="shared" si="4"/>
        <v>-502</v>
      </c>
      <c r="H13" s="57">
        <f t="shared" si="4"/>
        <v>-502</v>
      </c>
      <c r="I13" s="57">
        <f t="shared" si="4"/>
        <v>-502</v>
      </c>
      <c r="J13" s="57">
        <f t="shared" si="4"/>
        <v>-502</v>
      </c>
      <c r="K13" s="57">
        <f t="shared" si="4"/>
        <v>-952</v>
      </c>
      <c r="L13" s="57">
        <f t="shared" si="4"/>
        <v>-952</v>
      </c>
      <c r="M13" s="57">
        <f t="shared" si="4"/>
        <v>-1306</v>
      </c>
      <c r="N13" s="57">
        <f t="shared" si="4"/>
        <v>-1693</v>
      </c>
      <c r="O13" s="57">
        <f t="shared" si="4"/>
        <v>-1693</v>
      </c>
      <c r="P13" s="57">
        <f t="shared" si="4"/>
        <v>-1693</v>
      </c>
      <c r="Q13" s="57">
        <f t="shared" si="4"/>
        <v>-2455</v>
      </c>
      <c r="R13" s="57">
        <f t="shared" si="4"/>
        <v>-2455</v>
      </c>
      <c r="S13" s="57">
        <f t="shared" si="4"/>
        <v>-2812</v>
      </c>
      <c r="T13" s="57">
        <f t="shared" si="4"/>
        <v>-2889.24</v>
      </c>
      <c r="U13" s="57">
        <f t="shared" si="4"/>
        <v>-2889.24</v>
      </c>
      <c r="V13" s="57">
        <f t="shared" si="4"/>
        <v>-3874.74</v>
      </c>
      <c r="W13" s="57">
        <f t="shared" si="4"/>
        <v>-3874.74</v>
      </c>
    </row>
    <row r="14" spans="3:23" x14ac:dyDescent="0.25">
      <c r="C14" t="s">
        <v>90</v>
      </c>
      <c r="D14" s="57">
        <f t="shared" ref="D14:S20" si="5">D4</f>
        <v>0</v>
      </c>
      <c r="E14" s="57">
        <f t="shared" ref="E14:W14" si="6">D14+E4</f>
        <v>0</v>
      </c>
      <c r="F14" s="57">
        <f t="shared" si="6"/>
        <v>0</v>
      </c>
      <c r="G14" s="57">
        <f t="shared" si="6"/>
        <v>337</v>
      </c>
      <c r="H14" s="57">
        <f t="shared" si="6"/>
        <v>337</v>
      </c>
      <c r="I14" s="57">
        <f t="shared" si="6"/>
        <v>337</v>
      </c>
      <c r="J14" s="57">
        <f t="shared" si="6"/>
        <v>337</v>
      </c>
      <c r="K14" s="57">
        <f t="shared" si="6"/>
        <v>337</v>
      </c>
      <c r="L14" s="57">
        <f t="shared" si="6"/>
        <v>337</v>
      </c>
      <c r="M14" s="57">
        <f t="shared" si="6"/>
        <v>337</v>
      </c>
      <c r="N14" s="57">
        <f t="shared" si="6"/>
        <v>724</v>
      </c>
      <c r="O14" s="57">
        <f t="shared" si="6"/>
        <v>724</v>
      </c>
      <c r="P14" s="57">
        <f t="shared" si="6"/>
        <v>724</v>
      </c>
      <c r="Q14" s="57">
        <f t="shared" si="6"/>
        <v>724</v>
      </c>
      <c r="R14" s="57">
        <f t="shared" si="6"/>
        <v>724</v>
      </c>
      <c r="S14" s="57">
        <f t="shared" si="6"/>
        <v>387</v>
      </c>
      <c r="T14" s="57">
        <f t="shared" si="6"/>
        <v>387</v>
      </c>
      <c r="U14" s="57">
        <f t="shared" si="6"/>
        <v>387</v>
      </c>
      <c r="V14" s="57">
        <f t="shared" si="6"/>
        <v>387</v>
      </c>
      <c r="W14" s="57">
        <f t="shared" si="6"/>
        <v>387</v>
      </c>
    </row>
    <row r="15" spans="3:23" x14ac:dyDescent="0.25">
      <c r="C15" t="s">
        <v>91</v>
      </c>
      <c r="D15" s="57">
        <f t="shared" si="5"/>
        <v>0</v>
      </c>
      <c r="E15" s="57">
        <f t="shared" ref="E15:W15" si="7">D15+E5</f>
        <v>0</v>
      </c>
      <c r="F15" s="57">
        <f t="shared" si="7"/>
        <v>0</v>
      </c>
      <c r="G15" s="57">
        <f t="shared" si="7"/>
        <v>0</v>
      </c>
      <c r="H15" s="57">
        <f t="shared" si="7"/>
        <v>0</v>
      </c>
      <c r="I15" s="57">
        <f t="shared" si="7"/>
        <v>0</v>
      </c>
      <c r="J15" s="57">
        <f t="shared" si="7"/>
        <v>0</v>
      </c>
      <c r="K15" s="57">
        <f t="shared" si="7"/>
        <v>0</v>
      </c>
      <c r="L15" s="57">
        <f t="shared" si="7"/>
        <v>0</v>
      </c>
      <c r="M15" s="57">
        <f t="shared" si="7"/>
        <v>423</v>
      </c>
      <c r="N15" s="57">
        <f t="shared" si="7"/>
        <v>423</v>
      </c>
      <c r="O15" s="57">
        <f t="shared" si="7"/>
        <v>423</v>
      </c>
      <c r="P15" s="57">
        <f t="shared" si="7"/>
        <v>423</v>
      </c>
      <c r="Q15" s="57">
        <f t="shared" si="7"/>
        <v>1159.4000000000001</v>
      </c>
      <c r="R15" s="57">
        <f t="shared" si="7"/>
        <v>1159.4000000000001</v>
      </c>
      <c r="S15" s="57">
        <f t="shared" si="7"/>
        <v>2005.4</v>
      </c>
      <c r="T15" s="57">
        <f t="shared" si="7"/>
        <v>2005.4</v>
      </c>
      <c r="U15" s="57">
        <f t="shared" si="7"/>
        <v>2005.4</v>
      </c>
      <c r="V15" s="57">
        <f t="shared" si="7"/>
        <v>3041.183</v>
      </c>
      <c r="W15" s="57">
        <f t="shared" si="7"/>
        <v>3464.183</v>
      </c>
    </row>
    <row r="16" spans="3:23" x14ac:dyDescent="0.25">
      <c r="C16" t="s">
        <v>92</v>
      </c>
      <c r="D16" s="57">
        <f t="shared" si="5"/>
        <v>0</v>
      </c>
      <c r="E16" s="57">
        <f t="shared" ref="E16:W16" si="8">D16+E6</f>
        <v>0</v>
      </c>
      <c r="F16" s="57">
        <f t="shared" si="8"/>
        <v>0</v>
      </c>
      <c r="G16" s="57">
        <f t="shared" si="8"/>
        <v>0</v>
      </c>
      <c r="H16" s="57">
        <f t="shared" si="8"/>
        <v>0</v>
      </c>
      <c r="I16" s="57">
        <f t="shared" si="8"/>
        <v>0</v>
      </c>
      <c r="J16" s="57">
        <f t="shared" si="8"/>
        <v>0</v>
      </c>
      <c r="K16" s="57">
        <f t="shared" si="8"/>
        <v>0</v>
      </c>
      <c r="L16" s="57">
        <f t="shared" si="8"/>
        <v>0</v>
      </c>
      <c r="M16" s="57">
        <f t="shared" si="8"/>
        <v>0</v>
      </c>
      <c r="N16" s="57">
        <f t="shared" si="8"/>
        <v>0</v>
      </c>
      <c r="O16" s="57">
        <f t="shared" si="8"/>
        <v>0</v>
      </c>
      <c r="P16" s="57">
        <f t="shared" si="8"/>
        <v>0</v>
      </c>
      <c r="Q16" s="57">
        <f t="shared" si="8"/>
        <v>0</v>
      </c>
      <c r="R16" s="57">
        <f t="shared" si="8"/>
        <v>0</v>
      </c>
      <c r="S16" s="57">
        <f t="shared" si="8"/>
        <v>0</v>
      </c>
      <c r="T16" s="57">
        <f t="shared" si="8"/>
        <v>0</v>
      </c>
      <c r="U16" s="57">
        <f t="shared" si="8"/>
        <v>0</v>
      </c>
      <c r="V16" s="57">
        <f t="shared" si="8"/>
        <v>0</v>
      </c>
      <c r="W16" s="57">
        <f t="shared" si="8"/>
        <v>0</v>
      </c>
    </row>
    <row r="17" spans="1:25" x14ac:dyDescent="0.25">
      <c r="C17" t="s">
        <v>93</v>
      </c>
      <c r="D17" s="57">
        <f t="shared" si="5"/>
        <v>0</v>
      </c>
      <c r="E17" s="57">
        <f t="shared" ref="E17:W17" si="9">D17+E7</f>
        <v>0</v>
      </c>
      <c r="F17" s="57">
        <f t="shared" si="9"/>
        <v>0</v>
      </c>
      <c r="G17" s="57">
        <f t="shared" si="9"/>
        <v>0</v>
      </c>
      <c r="H17" s="57">
        <f t="shared" si="9"/>
        <v>0</v>
      </c>
      <c r="I17" s="57">
        <f t="shared" si="9"/>
        <v>0</v>
      </c>
      <c r="J17" s="57">
        <f t="shared" si="9"/>
        <v>0</v>
      </c>
      <c r="K17" s="57">
        <f t="shared" si="9"/>
        <v>0</v>
      </c>
      <c r="L17" s="57">
        <f t="shared" si="9"/>
        <v>0</v>
      </c>
      <c r="M17" s="57">
        <f t="shared" si="9"/>
        <v>0</v>
      </c>
      <c r="N17" s="57">
        <f t="shared" si="9"/>
        <v>0</v>
      </c>
      <c r="O17" s="57">
        <f t="shared" si="9"/>
        <v>0</v>
      </c>
      <c r="P17" s="57">
        <f t="shared" si="9"/>
        <v>0</v>
      </c>
      <c r="Q17" s="57">
        <f t="shared" si="9"/>
        <v>476</v>
      </c>
      <c r="R17" s="57">
        <f t="shared" si="9"/>
        <v>476</v>
      </c>
      <c r="S17" s="57">
        <f t="shared" si="9"/>
        <v>476</v>
      </c>
      <c r="T17" s="57">
        <f t="shared" si="9"/>
        <v>476</v>
      </c>
      <c r="U17" s="57">
        <f t="shared" si="9"/>
        <v>476</v>
      </c>
      <c r="V17" s="57">
        <f t="shared" si="9"/>
        <v>476</v>
      </c>
      <c r="W17" s="57">
        <f t="shared" si="9"/>
        <v>476</v>
      </c>
    </row>
    <row r="18" spans="1:25" x14ac:dyDescent="0.25">
      <c r="C18" t="s">
        <v>94</v>
      </c>
      <c r="D18" s="57">
        <f t="shared" si="5"/>
        <v>0</v>
      </c>
      <c r="E18" s="57">
        <f t="shared" ref="E18:W18" si="10">D18+E8</f>
        <v>0</v>
      </c>
      <c r="F18" s="57">
        <f t="shared" si="10"/>
        <v>0</v>
      </c>
      <c r="G18" s="57">
        <f t="shared" si="10"/>
        <v>0</v>
      </c>
      <c r="H18" s="57">
        <f t="shared" si="10"/>
        <v>0</v>
      </c>
      <c r="I18" s="57">
        <f t="shared" si="10"/>
        <v>0</v>
      </c>
      <c r="J18" s="57">
        <f t="shared" si="10"/>
        <v>7.45</v>
      </c>
      <c r="K18" s="57">
        <f t="shared" si="10"/>
        <v>7.45</v>
      </c>
      <c r="L18" s="57">
        <f t="shared" si="10"/>
        <v>10.85</v>
      </c>
      <c r="M18" s="57">
        <f t="shared" si="10"/>
        <v>14.58</v>
      </c>
      <c r="N18" s="57">
        <f t="shared" si="10"/>
        <v>19.600000000000001</v>
      </c>
      <c r="O18" s="57">
        <f t="shared" si="10"/>
        <v>30.22</v>
      </c>
      <c r="P18" s="57">
        <f t="shared" si="10"/>
        <v>30.22</v>
      </c>
      <c r="Q18" s="57">
        <f t="shared" si="10"/>
        <v>30.22</v>
      </c>
      <c r="R18" s="57">
        <f t="shared" si="10"/>
        <v>40.769999999999996</v>
      </c>
      <c r="S18" s="57">
        <f t="shared" si="10"/>
        <v>40.769999999999996</v>
      </c>
      <c r="T18" s="57">
        <f t="shared" si="10"/>
        <v>51.37</v>
      </c>
      <c r="U18" s="57">
        <f t="shared" si="10"/>
        <v>51.37</v>
      </c>
      <c r="V18" s="57">
        <f t="shared" si="10"/>
        <v>56.309999999999995</v>
      </c>
      <c r="W18" s="57">
        <f t="shared" si="10"/>
        <v>56.309999999999995</v>
      </c>
    </row>
    <row r="19" spans="1:25" x14ac:dyDescent="0.25">
      <c r="C19" t="s">
        <v>95</v>
      </c>
      <c r="D19" s="57">
        <f t="shared" si="5"/>
        <v>133.46</v>
      </c>
      <c r="E19" s="57">
        <f t="shared" ref="E19:W19" si="11">D19+E9</f>
        <v>273.52999999999997</v>
      </c>
      <c r="F19" s="57">
        <f t="shared" si="11"/>
        <v>420.02</v>
      </c>
      <c r="G19" s="57">
        <f t="shared" si="11"/>
        <v>566.99</v>
      </c>
      <c r="H19" s="57">
        <f t="shared" si="11"/>
        <v>722.1</v>
      </c>
      <c r="I19" s="57">
        <f t="shared" si="11"/>
        <v>858.93000000000006</v>
      </c>
      <c r="J19" s="57">
        <f t="shared" si="11"/>
        <v>1001.4300000000001</v>
      </c>
      <c r="K19" s="57">
        <f t="shared" si="11"/>
        <v>1149.7</v>
      </c>
      <c r="L19" s="57">
        <f t="shared" si="11"/>
        <v>1305.67</v>
      </c>
      <c r="M19" s="57">
        <f t="shared" si="11"/>
        <v>1464.65</v>
      </c>
      <c r="N19" s="57">
        <f t="shared" si="11"/>
        <v>1595.1100000000001</v>
      </c>
      <c r="O19" s="57">
        <f t="shared" si="11"/>
        <v>1727.15</v>
      </c>
      <c r="P19" s="57">
        <f t="shared" si="11"/>
        <v>1860.1100000000001</v>
      </c>
      <c r="Q19" s="57">
        <f t="shared" si="11"/>
        <v>1993.0300000000002</v>
      </c>
      <c r="R19" s="57">
        <f t="shared" si="11"/>
        <v>2112.13</v>
      </c>
      <c r="S19" s="57">
        <f t="shared" si="11"/>
        <v>2224.62</v>
      </c>
      <c r="T19" s="57">
        <f t="shared" si="11"/>
        <v>2337.5</v>
      </c>
      <c r="U19" s="57">
        <f t="shared" si="11"/>
        <v>2450.17</v>
      </c>
      <c r="V19" s="57">
        <f t="shared" si="11"/>
        <v>2559.9</v>
      </c>
      <c r="W19" s="57">
        <f t="shared" si="11"/>
        <v>2669.89</v>
      </c>
    </row>
    <row r="20" spans="1:25" x14ac:dyDescent="0.25">
      <c r="C20" t="s">
        <v>96</v>
      </c>
      <c r="D20" s="57">
        <f t="shared" si="5"/>
        <v>726.26499999999999</v>
      </c>
      <c r="E20" s="57">
        <f t="shared" si="5"/>
        <v>967.08400000000006</v>
      </c>
      <c r="F20" s="57">
        <f t="shared" si="5"/>
        <v>1022.393</v>
      </c>
      <c r="G20" s="57">
        <f t="shared" si="5"/>
        <v>986.72699999999998</v>
      </c>
      <c r="H20" s="57">
        <f t="shared" si="5"/>
        <v>1051.752</v>
      </c>
      <c r="I20" s="57">
        <f t="shared" si="5"/>
        <v>1093.1949999999999</v>
      </c>
      <c r="J20" s="57">
        <f t="shared" si="5"/>
        <v>760.625</v>
      </c>
      <c r="K20" s="57">
        <f t="shared" si="5"/>
        <v>1214.4270000000001</v>
      </c>
      <c r="L20" s="57">
        <f t="shared" si="5"/>
        <v>1197.0360000000001</v>
      </c>
      <c r="M20" s="57">
        <f t="shared" si="5"/>
        <v>1115.107</v>
      </c>
      <c r="N20" s="57">
        <f t="shared" si="5"/>
        <v>1189.558</v>
      </c>
      <c r="O20" s="57">
        <f t="shared" si="5"/>
        <v>1219.03</v>
      </c>
      <c r="P20" s="57">
        <f t="shared" si="5"/>
        <v>1284.154</v>
      </c>
      <c r="Q20" s="57">
        <f t="shared" si="5"/>
        <v>1340.683</v>
      </c>
      <c r="R20" s="57">
        <f t="shared" si="5"/>
        <v>1208.68</v>
      </c>
      <c r="S20" s="57">
        <f t="shared" si="5"/>
        <v>1158.348</v>
      </c>
      <c r="T20" s="57">
        <f t="shared" ref="T20:W20" si="12">T10</f>
        <v>1147.8910000000001</v>
      </c>
      <c r="U20" s="57">
        <f t="shared" si="12"/>
        <v>1317.788</v>
      </c>
      <c r="V20" s="57">
        <f t="shared" si="12"/>
        <v>1264.211</v>
      </c>
      <c r="W20" s="57">
        <f t="shared" si="12"/>
        <v>1213.175</v>
      </c>
    </row>
    <row r="24" spans="1:25" ht="18.75" x14ac:dyDescent="0.25">
      <c r="B24" s="1"/>
      <c r="C24" s="2" t="s">
        <v>63</v>
      </c>
      <c r="D24" s="7" t="s">
        <v>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58" t="s">
        <v>4</v>
      </c>
      <c r="Y24" s="59"/>
    </row>
    <row r="25" spans="1:25" ht="15.75" x14ac:dyDescent="0.25">
      <c r="B25" s="3"/>
      <c r="C25" s="4" t="s">
        <v>0</v>
      </c>
      <c r="D25" s="9">
        <v>2015</v>
      </c>
      <c r="E25" s="10">
        <v>2016</v>
      </c>
      <c r="F25" s="10">
        <v>2017</v>
      </c>
      <c r="G25" s="10">
        <v>2018</v>
      </c>
      <c r="H25" s="10">
        <v>2019</v>
      </c>
      <c r="I25" s="10">
        <v>2020</v>
      </c>
      <c r="J25" s="10">
        <v>2021</v>
      </c>
      <c r="K25" s="10">
        <v>2022</v>
      </c>
      <c r="L25" s="10">
        <v>2023</v>
      </c>
      <c r="M25" s="10">
        <v>2024</v>
      </c>
      <c r="N25" s="10">
        <v>2025</v>
      </c>
      <c r="O25" s="10">
        <v>2026</v>
      </c>
      <c r="P25" s="10">
        <v>2027</v>
      </c>
      <c r="Q25" s="10">
        <v>2028</v>
      </c>
      <c r="R25" s="10">
        <v>2029</v>
      </c>
      <c r="S25" s="10">
        <v>2030</v>
      </c>
      <c r="T25" s="10">
        <v>2031</v>
      </c>
      <c r="U25" s="10">
        <v>2032</v>
      </c>
      <c r="V25" s="10">
        <v>2033</v>
      </c>
      <c r="W25" s="10">
        <v>2034</v>
      </c>
      <c r="X25" s="60" t="s">
        <v>5</v>
      </c>
      <c r="Y25" s="60" t="s">
        <v>6</v>
      </c>
    </row>
    <row r="26" spans="1:25" x14ac:dyDescent="0.25">
      <c r="B26" s="5" t="s">
        <v>1</v>
      </c>
      <c r="C26" s="6" t="s">
        <v>2</v>
      </c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3"/>
      <c r="X26" s="11"/>
      <c r="Y26" s="13"/>
    </row>
    <row r="27" spans="1:25" ht="15.75" x14ac:dyDescent="0.25">
      <c r="A27" s="56" t="s">
        <v>89</v>
      </c>
      <c r="B27" s="14"/>
      <c r="C27" s="15" t="s">
        <v>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-44.56</v>
      </c>
      <c r="U27" s="16">
        <v>0</v>
      </c>
      <c r="V27" s="16">
        <v>0</v>
      </c>
      <c r="W27" s="16">
        <v>0</v>
      </c>
      <c r="X27" s="16">
        <v>0</v>
      </c>
      <c r="Y27" s="16">
        <v>-44.56</v>
      </c>
    </row>
    <row r="28" spans="1:25" ht="15.75" x14ac:dyDescent="0.25">
      <c r="A28" s="56" t="s">
        <v>89</v>
      </c>
      <c r="B28" s="14"/>
      <c r="C28" s="15" t="s">
        <v>8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-32.68</v>
      </c>
      <c r="U28" s="16">
        <v>0</v>
      </c>
      <c r="V28" s="16">
        <v>0</v>
      </c>
      <c r="W28" s="16">
        <v>0</v>
      </c>
      <c r="X28" s="16">
        <v>0</v>
      </c>
      <c r="Y28" s="16">
        <v>-32.68</v>
      </c>
    </row>
    <row r="29" spans="1:25" ht="15.75" x14ac:dyDescent="0.25">
      <c r="A29" s="56" t="s">
        <v>89</v>
      </c>
      <c r="B29" s="14"/>
      <c r="C29" s="15" t="s">
        <v>9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-269</v>
      </c>
      <c r="W29" s="16">
        <v>0</v>
      </c>
      <c r="X29" s="16">
        <v>0</v>
      </c>
      <c r="Y29" s="16">
        <v>-269</v>
      </c>
    </row>
    <row r="30" spans="1:25" ht="15.75" x14ac:dyDescent="0.25">
      <c r="A30" s="56" t="s">
        <v>89</v>
      </c>
      <c r="B30" s="14"/>
      <c r="C30" s="15" t="s">
        <v>10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-450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-450</v>
      </c>
      <c r="Y30" s="16">
        <v>-450</v>
      </c>
    </row>
    <row r="31" spans="1:25" ht="15.75" x14ac:dyDescent="0.25">
      <c r="A31" s="56" t="s">
        <v>89</v>
      </c>
      <c r="B31" s="14"/>
      <c r="C31" s="15" t="s">
        <v>11</v>
      </c>
      <c r="D31" s="16">
        <v>-67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-67</v>
      </c>
      <c r="Y31" s="16">
        <v>-67</v>
      </c>
    </row>
    <row r="32" spans="1:25" ht="15.75" x14ac:dyDescent="0.25">
      <c r="A32" s="56" t="s">
        <v>89</v>
      </c>
      <c r="B32" s="14"/>
      <c r="C32" s="15" t="s">
        <v>12</v>
      </c>
      <c r="D32" s="16">
        <v>-105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-105</v>
      </c>
      <c r="Y32" s="16">
        <v>-105</v>
      </c>
    </row>
    <row r="33" spans="1:25" ht="15.75" x14ac:dyDescent="0.25">
      <c r="A33" s="56" t="s">
        <v>89</v>
      </c>
      <c r="B33" s="14"/>
      <c r="C33" s="15" t="s">
        <v>13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-387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-387</v>
      </c>
    </row>
    <row r="34" spans="1:25" ht="15.75" x14ac:dyDescent="0.25">
      <c r="A34" s="56" t="s">
        <v>89</v>
      </c>
      <c r="B34" s="14"/>
      <c r="C34" s="15" t="s">
        <v>14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-106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-106</v>
      </c>
    </row>
    <row r="35" spans="1:25" ht="15.75" x14ac:dyDescent="0.25">
      <c r="A35" s="56" t="s">
        <v>89</v>
      </c>
      <c r="B35" s="14"/>
      <c r="C35" s="15" t="s">
        <v>15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-106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-106</v>
      </c>
    </row>
    <row r="36" spans="1:25" ht="15.75" x14ac:dyDescent="0.25">
      <c r="A36" s="56" t="s">
        <v>89</v>
      </c>
      <c r="B36" s="14"/>
      <c r="C36" s="15" t="s">
        <v>16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-220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-220</v>
      </c>
    </row>
    <row r="37" spans="1:25" ht="15.75" x14ac:dyDescent="0.25">
      <c r="A37" s="56" t="s">
        <v>89</v>
      </c>
      <c r="B37" s="14"/>
      <c r="C37" s="15" t="s">
        <v>17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-330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-330</v>
      </c>
    </row>
    <row r="38" spans="1:25" ht="15.75" x14ac:dyDescent="0.25">
      <c r="A38" s="56" t="s">
        <v>89</v>
      </c>
      <c r="B38" s="14"/>
      <c r="C38" s="15" t="s">
        <v>18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-156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-156</v>
      </c>
    </row>
    <row r="39" spans="1:25" ht="15.75" x14ac:dyDescent="0.25">
      <c r="A39" s="56" t="s">
        <v>89</v>
      </c>
      <c r="B39" s="14"/>
      <c r="C39" s="15" t="s">
        <v>19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-201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-201</v>
      </c>
    </row>
    <row r="40" spans="1:25" ht="15.75" x14ac:dyDescent="0.25">
      <c r="A40" s="56" t="s">
        <v>89</v>
      </c>
      <c r="B40" s="14"/>
      <c r="C40" s="15" t="s">
        <v>20</v>
      </c>
      <c r="D40" s="16">
        <v>-50</v>
      </c>
      <c r="E40" s="16">
        <v>0</v>
      </c>
      <c r="F40" s="16">
        <v>0</v>
      </c>
      <c r="G40" s="16">
        <v>-280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-330</v>
      </c>
      <c r="Y40" s="16">
        <v>-330</v>
      </c>
    </row>
    <row r="41" spans="1:25" ht="15.75" x14ac:dyDescent="0.25">
      <c r="A41" s="56" t="s">
        <v>89</v>
      </c>
      <c r="B41" s="14"/>
      <c r="C41" s="15" t="s">
        <v>21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-357.5</v>
      </c>
      <c r="W41" s="19">
        <v>0</v>
      </c>
      <c r="X41" s="16">
        <v>0</v>
      </c>
      <c r="Y41" s="16">
        <v>-357.5</v>
      </c>
    </row>
    <row r="42" spans="1:25" ht="15.75" x14ac:dyDescent="0.25">
      <c r="A42" s="56" t="s">
        <v>90</v>
      </c>
      <c r="B42" s="17"/>
      <c r="C42" s="18" t="s">
        <v>22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387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6">
        <v>0</v>
      </c>
      <c r="Y42" s="16">
        <v>387</v>
      </c>
    </row>
    <row r="43" spans="1:25" ht="15.75" x14ac:dyDescent="0.25">
      <c r="A43" s="56" t="s">
        <v>90</v>
      </c>
      <c r="B43" s="17"/>
      <c r="C43" s="18" t="s">
        <v>23</v>
      </c>
      <c r="D43" s="19">
        <v>0</v>
      </c>
      <c r="E43" s="19">
        <v>0</v>
      </c>
      <c r="F43" s="19">
        <v>0</v>
      </c>
      <c r="G43" s="19">
        <v>337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-337</v>
      </c>
      <c r="T43" s="19">
        <v>0</v>
      </c>
      <c r="U43" s="19">
        <v>0</v>
      </c>
      <c r="V43" s="19">
        <v>0</v>
      </c>
      <c r="W43" s="19">
        <v>0</v>
      </c>
      <c r="X43" s="16">
        <v>337</v>
      </c>
      <c r="Y43" s="16">
        <v>0</v>
      </c>
    </row>
    <row r="44" spans="1:25" x14ac:dyDescent="0.25">
      <c r="A44" s="56"/>
      <c r="B44" s="14"/>
      <c r="C44" s="6" t="s">
        <v>24</v>
      </c>
      <c r="D44" s="1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3"/>
      <c r="X44" s="20"/>
      <c r="Y44" s="21"/>
    </row>
    <row r="45" spans="1:25" ht="15.75" x14ac:dyDescent="0.25">
      <c r="A45" s="56"/>
      <c r="B45" s="17"/>
      <c r="C45" s="22" t="s">
        <v>25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313.39999999999998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6">
        <v>0</v>
      </c>
      <c r="Y45" s="16">
        <v>313.39999999999998</v>
      </c>
    </row>
    <row r="46" spans="1:25" ht="15.75" x14ac:dyDescent="0.25">
      <c r="A46" s="56"/>
      <c r="B46" s="17"/>
      <c r="C46" s="22" t="s">
        <v>26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423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6">
        <v>0</v>
      </c>
      <c r="Y46" s="16">
        <v>423</v>
      </c>
    </row>
    <row r="47" spans="1:25" ht="15.75" x14ac:dyDescent="0.25">
      <c r="A47" s="56"/>
      <c r="B47" s="17"/>
      <c r="C47" s="22" t="s">
        <v>27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423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6">
        <v>423</v>
      </c>
      <c r="Y47" s="16">
        <v>423</v>
      </c>
    </row>
    <row r="48" spans="1:25" ht="15.75" x14ac:dyDescent="0.25">
      <c r="A48" s="56"/>
      <c r="B48" s="17"/>
      <c r="C48" s="22" t="s">
        <v>28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400.78300000000002</v>
      </c>
      <c r="W48" s="19">
        <v>0</v>
      </c>
      <c r="X48" s="16">
        <v>0</v>
      </c>
      <c r="Y48" s="16">
        <v>400.78300000000002</v>
      </c>
    </row>
    <row r="49" spans="1:25" ht="15.75" x14ac:dyDescent="0.25">
      <c r="A49" s="56"/>
      <c r="B49" s="17"/>
      <c r="C49" s="22" t="s">
        <v>29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635</v>
      </c>
      <c r="W49" s="19">
        <v>0</v>
      </c>
      <c r="X49" s="16">
        <v>0</v>
      </c>
      <c r="Y49" s="16">
        <v>635</v>
      </c>
    </row>
    <row r="50" spans="1:25" ht="15.75" x14ac:dyDescent="0.25">
      <c r="A50" s="56"/>
      <c r="B50" s="17"/>
      <c r="C50" s="22" t="s">
        <v>30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423</v>
      </c>
      <c r="X50" s="16">
        <v>0</v>
      </c>
      <c r="Y50" s="16">
        <v>423</v>
      </c>
    </row>
    <row r="51" spans="1:25" ht="16.5" thickBot="1" x14ac:dyDescent="0.3">
      <c r="A51" s="56"/>
      <c r="B51" s="17"/>
      <c r="C51" s="22" t="s">
        <v>31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846</v>
      </c>
      <c r="T51" s="19">
        <v>0</v>
      </c>
      <c r="U51" s="19">
        <v>0</v>
      </c>
      <c r="V51" s="19">
        <v>0</v>
      </c>
      <c r="W51" s="19">
        <v>0</v>
      </c>
      <c r="X51" s="16">
        <v>0</v>
      </c>
      <c r="Y51" s="16">
        <v>846</v>
      </c>
    </row>
    <row r="52" spans="1:25" ht="16.5" thickBot="1" x14ac:dyDescent="0.3">
      <c r="A52" s="56" t="s">
        <v>91</v>
      </c>
      <c r="B52" s="17"/>
      <c r="C52" s="23" t="s">
        <v>32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423</v>
      </c>
      <c r="N52" s="24">
        <v>0</v>
      </c>
      <c r="O52" s="24">
        <v>0</v>
      </c>
      <c r="P52" s="24">
        <v>0</v>
      </c>
      <c r="Q52" s="24">
        <v>736.4</v>
      </c>
      <c r="R52" s="24">
        <v>0</v>
      </c>
      <c r="S52" s="24">
        <v>846</v>
      </c>
      <c r="T52" s="24">
        <v>0</v>
      </c>
      <c r="U52" s="24">
        <v>0</v>
      </c>
      <c r="V52" s="24">
        <v>1035.7829999999999</v>
      </c>
      <c r="W52" s="24">
        <v>423</v>
      </c>
      <c r="X52" s="24">
        <v>423</v>
      </c>
      <c r="Y52" s="24">
        <v>3464.183</v>
      </c>
    </row>
    <row r="53" spans="1:25" ht="16.5" thickBot="1" x14ac:dyDescent="0.3">
      <c r="A53" s="56"/>
      <c r="B53" s="17"/>
      <c r="C53" s="22" t="s">
        <v>33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25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6">
        <v>0</v>
      </c>
      <c r="Y53" s="16">
        <v>25</v>
      </c>
    </row>
    <row r="54" spans="1:25" ht="16.5" thickBot="1" x14ac:dyDescent="0.3">
      <c r="A54" s="56" t="s">
        <v>93</v>
      </c>
      <c r="B54" s="17"/>
      <c r="C54" s="23" t="s">
        <v>34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25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25</v>
      </c>
    </row>
    <row r="55" spans="1:25" ht="15.75" x14ac:dyDescent="0.25">
      <c r="A55" s="56" t="s">
        <v>93</v>
      </c>
      <c r="B55" s="17"/>
      <c r="C55" s="25" t="s">
        <v>35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154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19">
        <v>0</v>
      </c>
      <c r="Y55" s="19">
        <v>154</v>
      </c>
    </row>
    <row r="56" spans="1:25" ht="16.5" thickBot="1" x14ac:dyDescent="0.3">
      <c r="A56" s="56"/>
      <c r="B56" s="17"/>
      <c r="C56" s="25" t="s">
        <v>36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4.9400000000000004</v>
      </c>
      <c r="W56" s="27">
        <v>0</v>
      </c>
      <c r="X56" s="28">
        <v>0</v>
      </c>
      <c r="Y56" s="28">
        <v>4.9400000000000004</v>
      </c>
    </row>
    <row r="57" spans="1:25" ht="16.5" thickBot="1" x14ac:dyDescent="0.3">
      <c r="A57" s="56" t="s">
        <v>94</v>
      </c>
      <c r="B57" s="17"/>
      <c r="C57" s="23" t="s">
        <v>37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4.9400000000000004</v>
      </c>
      <c r="W57" s="30">
        <v>0</v>
      </c>
      <c r="X57" s="30">
        <v>0</v>
      </c>
      <c r="Y57" s="30">
        <v>4.9400000000000004</v>
      </c>
    </row>
    <row r="58" spans="1:25" ht="15.75" x14ac:dyDescent="0.25">
      <c r="A58" s="56"/>
      <c r="B58" s="17"/>
      <c r="C58" s="29" t="s">
        <v>38</v>
      </c>
      <c r="D58" s="19">
        <v>3.73</v>
      </c>
      <c r="E58" s="19">
        <v>4.12</v>
      </c>
      <c r="F58" s="19">
        <v>4.58</v>
      </c>
      <c r="G58" s="19">
        <v>4.82</v>
      </c>
      <c r="H58" s="19">
        <v>5.2100000000000009</v>
      </c>
      <c r="I58" s="19">
        <v>4.08</v>
      </c>
      <c r="J58" s="19">
        <v>4.2600000000000007</v>
      </c>
      <c r="K58" s="19">
        <v>4.8899999999999997</v>
      </c>
      <c r="L58" s="19">
        <v>5.58</v>
      </c>
      <c r="M58" s="19">
        <v>5.66</v>
      </c>
      <c r="N58" s="19">
        <v>4.8999999999999995</v>
      </c>
      <c r="O58" s="19">
        <v>4.87</v>
      </c>
      <c r="P58" s="19">
        <v>4.83</v>
      </c>
      <c r="Q58" s="19">
        <v>4.78</v>
      </c>
      <c r="R58" s="19">
        <v>4.5500000000000007</v>
      </c>
      <c r="S58" s="19">
        <v>4.12</v>
      </c>
      <c r="T58" s="19">
        <v>4.1100000000000003</v>
      </c>
      <c r="U58" s="19">
        <v>4.0199999999999996</v>
      </c>
      <c r="V58" s="19">
        <v>3.9600000000000004</v>
      </c>
      <c r="W58" s="19">
        <v>3.8299999999999996</v>
      </c>
      <c r="X58" s="19">
        <v>46.929999999999993</v>
      </c>
      <c r="Y58" s="19">
        <v>90.899999999999977</v>
      </c>
    </row>
    <row r="59" spans="1:25" ht="15.75" x14ac:dyDescent="0.25">
      <c r="A59" s="56"/>
      <c r="B59" s="17"/>
      <c r="C59" s="29" t="s">
        <v>39</v>
      </c>
      <c r="D59" s="19">
        <v>69.099999999999994</v>
      </c>
      <c r="E59" s="19">
        <v>77.7</v>
      </c>
      <c r="F59" s="19">
        <v>84.500000000000014</v>
      </c>
      <c r="G59" s="19">
        <v>85.699999999999989</v>
      </c>
      <c r="H59" s="19">
        <v>94.100000000000009</v>
      </c>
      <c r="I59" s="19">
        <v>82.5</v>
      </c>
      <c r="J59" s="19">
        <v>89.100000000000009</v>
      </c>
      <c r="K59" s="19">
        <v>92.7</v>
      </c>
      <c r="L59" s="19">
        <v>99.3</v>
      </c>
      <c r="M59" s="19">
        <v>101.20000000000002</v>
      </c>
      <c r="N59" s="19">
        <v>81.000000000000014</v>
      </c>
      <c r="O59" s="19">
        <v>81.8</v>
      </c>
      <c r="P59" s="19">
        <v>81.400000000000006</v>
      </c>
      <c r="Q59" s="19">
        <v>81</v>
      </c>
      <c r="R59" s="19">
        <v>71.300000000000011</v>
      </c>
      <c r="S59" s="19">
        <v>66.099999999999994</v>
      </c>
      <c r="T59" s="19">
        <v>65.5</v>
      </c>
      <c r="U59" s="19">
        <v>64.900000000000006</v>
      </c>
      <c r="V59" s="19">
        <v>63.400000000000006</v>
      </c>
      <c r="W59" s="19">
        <v>63.7</v>
      </c>
      <c r="X59" s="19">
        <v>875.90000000000009</v>
      </c>
      <c r="Y59" s="19">
        <v>1596.0000000000002</v>
      </c>
    </row>
    <row r="60" spans="1:25" ht="16.5" thickBot="1" x14ac:dyDescent="0.3">
      <c r="A60" s="56"/>
      <c r="B60" s="17"/>
      <c r="C60" s="29" t="s">
        <v>40</v>
      </c>
      <c r="D60" s="19">
        <v>6.82</v>
      </c>
      <c r="E60" s="19">
        <v>8.49</v>
      </c>
      <c r="F60" s="19">
        <v>10.029999999999999</v>
      </c>
      <c r="G60" s="19">
        <v>11.86</v>
      </c>
      <c r="H60" s="19">
        <v>13.71</v>
      </c>
      <c r="I60" s="19">
        <v>12.47</v>
      </c>
      <c r="J60" s="19">
        <v>13.23</v>
      </c>
      <c r="K60" s="19">
        <v>14.600000000000001</v>
      </c>
      <c r="L60" s="19">
        <v>15.309999999999999</v>
      </c>
      <c r="M60" s="19">
        <v>15.930000000000001</v>
      </c>
      <c r="N60" s="19">
        <v>12.76</v>
      </c>
      <c r="O60" s="19">
        <v>13.23</v>
      </c>
      <c r="P60" s="19">
        <v>14.39</v>
      </c>
      <c r="Q60" s="19">
        <v>14.91</v>
      </c>
      <c r="R60" s="19">
        <v>13.73</v>
      </c>
      <c r="S60" s="19">
        <v>13.870000000000001</v>
      </c>
      <c r="T60" s="19">
        <v>14.399999999999999</v>
      </c>
      <c r="U60" s="19">
        <v>14.840000000000002</v>
      </c>
      <c r="V60" s="19">
        <v>14.969999999999999</v>
      </c>
      <c r="W60" s="19">
        <v>15.24</v>
      </c>
      <c r="X60" s="31">
        <v>122.45000000000002</v>
      </c>
      <c r="Y60" s="31">
        <v>264.78999999999996</v>
      </c>
    </row>
    <row r="61" spans="1:25" ht="16.5" thickBot="1" x14ac:dyDescent="0.3">
      <c r="A61" s="56" t="s">
        <v>95</v>
      </c>
      <c r="B61" s="17"/>
      <c r="C61" s="23" t="s">
        <v>41</v>
      </c>
      <c r="D61" s="24">
        <v>79.650000000000006</v>
      </c>
      <c r="E61" s="24">
        <v>90.31</v>
      </c>
      <c r="F61" s="24">
        <v>99.110000000000014</v>
      </c>
      <c r="G61" s="24">
        <v>102.37999999999998</v>
      </c>
      <c r="H61" s="24">
        <v>113.02000000000001</v>
      </c>
      <c r="I61" s="24">
        <v>99.05</v>
      </c>
      <c r="J61" s="24">
        <v>106.59000000000002</v>
      </c>
      <c r="K61" s="24">
        <v>112.19</v>
      </c>
      <c r="L61" s="24">
        <v>120.19</v>
      </c>
      <c r="M61" s="24">
        <v>122.79000000000002</v>
      </c>
      <c r="N61" s="24">
        <v>98.660000000000025</v>
      </c>
      <c r="O61" s="24">
        <v>99.9</v>
      </c>
      <c r="P61" s="24">
        <v>100.62</v>
      </c>
      <c r="Q61" s="24">
        <v>100.69</v>
      </c>
      <c r="R61" s="24">
        <v>89.580000000000013</v>
      </c>
      <c r="S61" s="24">
        <v>84.09</v>
      </c>
      <c r="T61" s="24">
        <v>84.009999999999991</v>
      </c>
      <c r="U61" s="24">
        <v>83.76</v>
      </c>
      <c r="V61" s="24">
        <v>82.33</v>
      </c>
      <c r="W61" s="24">
        <v>82.77</v>
      </c>
      <c r="X61" s="24">
        <v>1045.28</v>
      </c>
      <c r="Y61" s="24">
        <v>1951.6899999999998</v>
      </c>
    </row>
    <row r="62" spans="1:25" ht="15.75" x14ac:dyDescent="0.25">
      <c r="A62" s="56" t="s">
        <v>96</v>
      </c>
      <c r="B62" s="17"/>
      <c r="C62" s="32" t="s">
        <v>42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71.501999999999995</v>
      </c>
      <c r="L62" s="19">
        <v>54.110999999999997</v>
      </c>
      <c r="M62" s="19">
        <v>0</v>
      </c>
      <c r="N62" s="19">
        <v>46.633000000000003</v>
      </c>
      <c r="O62" s="19">
        <v>76.105000000000004</v>
      </c>
      <c r="P62" s="19">
        <v>141.22900000000001</v>
      </c>
      <c r="Q62" s="19">
        <v>197.75800000000001</v>
      </c>
      <c r="R62" s="19">
        <v>65.754999999999995</v>
      </c>
      <c r="S62" s="19">
        <v>60.185000000000002</v>
      </c>
      <c r="T62" s="19">
        <v>44.003</v>
      </c>
      <c r="U62" s="19">
        <v>174.863</v>
      </c>
      <c r="V62" s="19">
        <v>247.97</v>
      </c>
      <c r="W62" s="19">
        <v>154.75</v>
      </c>
      <c r="X62" s="33">
        <v>12.561299999999999</v>
      </c>
      <c r="Y62" s="16">
        <v>66.743200000000002</v>
      </c>
    </row>
    <row r="63" spans="1:25" x14ac:dyDescent="0.25">
      <c r="A63" s="56"/>
      <c r="B63" s="5" t="s">
        <v>43</v>
      </c>
      <c r="C63" s="6" t="s">
        <v>2</v>
      </c>
      <c r="D63" s="1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3"/>
      <c r="X63" s="11"/>
      <c r="Y63" s="21"/>
    </row>
    <row r="64" spans="1:25" ht="15.75" x14ac:dyDescent="0.25">
      <c r="A64" s="56" t="s">
        <v>89</v>
      </c>
      <c r="B64" s="14"/>
      <c r="C64" s="15" t="s">
        <v>44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-354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-354</v>
      </c>
      <c r="Y64" s="16">
        <v>-354</v>
      </c>
    </row>
    <row r="65" spans="1:25" ht="15.75" x14ac:dyDescent="0.25">
      <c r="A65" s="56" t="s">
        <v>89</v>
      </c>
      <c r="B65" s="14"/>
      <c r="C65" s="15" t="s">
        <v>45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-359</v>
      </c>
      <c r="W65" s="16">
        <v>0</v>
      </c>
      <c r="X65" s="16">
        <v>0</v>
      </c>
      <c r="Y65" s="16">
        <v>-359</v>
      </c>
    </row>
    <row r="66" spans="1:25" x14ac:dyDescent="0.25">
      <c r="A66" s="56"/>
      <c r="B66" s="34"/>
      <c r="C66" s="6" t="s">
        <v>24</v>
      </c>
      <c r="D66" s="11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3"/>
      <c r="X66" s="20"/>
      <c r="Y66" s="21"/>
    </row>
    <row r="67" spans="1:25" ht="16.5" thickBot="1" x14ac:dyDescent="0.3">
      <c r="A67" s="56"/>
      <c r="B67" s="35"/>
      <c r="C67" s="29" t="s">
        <v>46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297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6">
        <v>0</v>
      </c>
      <c r="Y67" s="16">
        <v>297</v>
      </c>
    </row>
    <row r="68" spans="1:25" ht="16.5" thickBot="1" x14ac:dyDescent="0.3">
      <c r="A68" s="56" t="s">
        <v>93</v>
      </c>
      <c r="B68" s="35"/>
      <c r="C68" s="23" t="s">
        <v>34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297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297</v>
      </c>
    </row>
    <row r="69" spans="1:25" ht="15.75" x14ac:dyDescent="0.25">
      <c r="A69" s="56"/>
      <c r="B69" s="17"/>
      <c r="C69" s="29" t="s">
        <v>47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10.62</v>
      </c>
      <c r="P69" s="27">
        <v>0</v>
      </c>
      <c r="Q69" s="27">
        <v>0</v>
      </c>
      <c r="R69" s="27">
        <v>10.55</v>
      </c>
      <c r="S69" s="27">
        <v>0</v>
      </c>
      <c r="T69" s="27">
        <v>10.6</v>
      </c>
      <c r="U69" s="27">
        <v>0</v>
      </c>
      <c r="V69" s="27">
        <v>0</v>
      </c>
      <c r="W69" s="27">
        <v>0</v>
      </c>
      <c r="X69" s="28">
        <v>0</v>
      </c>
      <c r="Y69" s="28">
        <v>31.770000000000003</v>
      </c>
    </row>
    <row r="70" spans="1:25" ht="15.75" x14ac:dyDescent="0.25">
      <c r="A70" s="56"/>
      <c r="B70" s="17"/>
      <c r="C70" s="29" t="s">
        <v>48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7.45</v>
      </c>
      <c r="K70" s="27">
        <v>0</v>
      </c>
      <c r="L70" s="27">
        <v>0</v>
      </c>
      <c r="M70" s="27">
        <v>3.73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8">
        <v>11.18</v>
      </c>
      <c r="Y70" s="28">
        <v>11.18</v>
      </c>
    </row>
    <row r="71" spans="1:25" ht="16.5" thickBot="1" x14ac:dyDescent="0.3">
      <c r="A71" s="56"/>
      <c r="B71" s="17"/>
      <c r="C71" s="29" t="s">
        <v>49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3.4</v>
      </c>
      <c r="M71" s="27">
        <v>0</v>
      </c>
      <c r="N71" s="27">
        <v>5.0199999999999996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8">
        <v>3.4</v>
      </c>
      <c r="Y71" s="28">
        <v>8.42</v>
      </c>
    </row>
    <row r="72" spans="1:25" ht="16.5" thickBot="1" x14ac:dyDescent="0.3">
      <c r="A72" s="56" t="s">
        <v>94</v>
      </c>
      <c r="B72" s="17"/>
      <c r="C72" s="23" t="s">
        <v>50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7.45</v>
      </c>
      <c r="K72" s="30">
        <v>0</v>
      </c>
      <c r="L72" s="30">
        <v>3.4</v>
      </c>
      <c r="M72" s="30">
        <v>3.73</v>
      </c>
      <c r="N72" s="30">
        <v>5.0199999999999996</v>
      </c>
      <c r="O72" s="30">
        <v>10.62</v>
      </c>
      <c r="P72" s="30">
        <v>0</v>
      </c>
      <c r="Q72" s="30">
        <v>0</v>
      </c>
      <c r="R72" s="30">
        <v>10.55</v>
      </c>
      <c r="S72" s="30">
        <v>0</v>
      </c>
      <c r="T72" s="30">
        <v>10.6</v>
      </c>
      <c r="U72" s="30">
        <v>0</v>
      </c>
      <c r="V72" s="30">
        <v>0</v>
      </c>
      <c r="W72" s="30">
        <v>0</v>
      </c>
      <c r="X72" s="30">
        <v>14.58</v>
      </c>
      <c r="Y72" s="30">
        <v>51.370000000000005</v>
      </c>
    </row>
    <row r="73" spans="1:25" ht="15.75" x14ac:dyDescent="0.25">
      <c r="A73" s="56"/>
      <c r="B73" s="35"/>
      <c r="C73" s="29" t="s">
        <v>51</v>
      </c>
      <c r="D73" s="19">
        <v>1.35</v>
      </c>
      <c r="E73" s="19">
        <v>1.58</v>
      </c>
      <c r="F73" s="19">
        <v>1.75</v>
      </c>
      <c r="G73" s="19">
        <v>1.99</v>
      </c>
      <c r="H73" s="19">
        <v>2.15</v>
      </c>
      <c r="I73" s="19">
        <v>1.3699999999999999</v>
      </c>
      <c r="J73" s="19">
        <v>1.45</v>
      </c>
      <c r="K73" s="19">
        <v>1.51</v>
      </c>
      <c r="L73" s="19">
        <v>1.67</v>
      </c>
      <c r="M73" s="19">
        <v>1.68</v>
      </c>
      <c r="N73" s="19">
        <v>1.3699999999999999</v>
      </c>
      <c r="O73" s="19">
        <v>1.37</v>
      </c>
      <c r="P73" s="19">
        <v>1.39</v>
      </c>
      <c r="Q73" s="19">
        <v>1.3699999999999999</v>
      </c>
      <c r="R73" s="19">
        <v>1.3</v>
      </c>
      <c r="S73" s="19">
        <v>1.26</v>
      </c>
      <c r="T73" s="19">
        <v>1.23</v>
      </c>
      <c r="U73" s="19">
        <v>1.19</v>
      </c>
      <c r="V73" s="19">
        <v>1.1599999999999999</v>
      </c>
      <c r="W73" s="19">
        <v>1.0999999999999999</v>
      </c>
      <c r="X73" s="19">
        <v>16.5</v>
      </c>
      <c r="Y73" s="19">
        <v>29.240000000000009</v>
      </c>
    </row>
    <row r="74" spans="1:25" ht="15.75" x14ac:dyDescent="0.25">
      <c r="A74" s="56"/>
      <c r="B74" s="17"/>
      <c r="C74" s="29" t="s">
        <v>52</v>
      </c>
      <c r="D74" s="19">
        <v>44.1</v>
      </c>
      <c r="E74" s="19">
        <v>38.799999999999997</v>
      </c>
      <c r="F74" s="19">
        <v>35.5</v>
      </c>
      <c r="G74" s="19">
        <v>32.400000000000006</v>
      </c>
      <c r="H74" s="19">
        <v>29</v>
      </c>
      <c r="I74" s="19">
        <v>27.2</v>
      </c>
      <c r="J74" s="19">
        <v>24.9</v>
      </c>
      <c r="K74" s="19">
        <v>24.6</v>
      </c>
      <c r="L74" s="19">
        <v>23.4</v>
      </c>
      <c r="M74" s="19">
        <v>23.9</v>
      </c>
      <c r="N74" s="19">
        <v>21.700000000000003</v>
      </c>
      <c r="O74" s="19">
        <v>22.1</v>
      </c>
      <c r="P74" s="19">
        <v>21.700000000000003</v>
      </c>
      <c r="Q74" s="19">
        <v>21.700000000000003</v>
      </c>
      <c r="R74" s="19">
        <v>20</v>
      </c>
      <c r="S74" s="19">
        <v>19.399999999999999</v>
      </c>
      <c r="T74" s="19">
        <v>20</v>
      </c>
      <c r="U74" s="19">
        <v>20.2</v>
      </c>
      <c r="V74" s="19">
        <v>18.899999999999999</v>
      </c>
      <c r="W74" s="19">
        <v>18.799999999999997</v>
      </c>
      <c r="X74" s="19">
        <v>303.79999999999995</v>
      </c>
      <c r="Y74" s="19">
        <v>508.2999999999999</v>
      </c>
    </row>
    <row r="75" spans="1:25" ht="16.5" thickBot="1" x14ac:dyDescent="0.3">
      <c r="A75" s="56"/>
      <c r="B75" s="17"/>
      <c r="C75" s="29" t="s">
        <v>53</v>
      </c>
      <c r="D75" s="19">
        <v>8.36</v>
      </c>
      <c r="E75" s="19">
        <v>9.379999999999999</v>
      </c>
      <c r="F75" s="19">
        <v>10.129999999999999</v>
      </c>
      <c r="G75" s="19">
        <v>10.199999999999999</v>
      </c>
      <c r="H75" s="19">
        <v>10.939999999999996</v>
      </c>
      <c r="I75" s="19">
        <v>9.2100000000000026</v>
      </c>
      <c r="J75" s="19">
        <v>9.56</v>
      </c>
      <c r="K75" s="19">
        <v>9.9699999999999989</v>
      </c>
      <c r="L75" s="19">
        <v>10.710000000000004</v>
      </c>
      <c r="M75" s="19">
        <v>10.610000000000003</v>
      </c>
      <c r="N75" s="19">
        <v>8.7300000000000022</v>
      </c>
      <c r="O75" s="19">
        <v>8.6700000000000017</v>
      </c>
      <c r="P75" s="19">
        <v>9.25</v>
      </c>
      <c r="Q75" s="19">
        <v>9.16</v>
      </c>
      <c r="R75" s="19">
        <v>8.2200000000000006</v>
      </c>
      <c r="S75" s="19">
        <v>7.7400000000000011</v>
      </c>
      <c r="T75" s="19">
        <v>7.6400000000000006</v>
      </c>
      <c r="U75" s="19">
        <v>7.52</v>
      </c>
      <c r="V75" s="19">
        <v>7.339999999999999</v>
      </c>
      <c r="W75" s="19">
        <v>7.32</v>
      </c>
      <c r="X75" s="31">
        <v>99.07</v>
      </c>
      <c r="Y75" s="31">
        <v>180.66000000000003</v>
      </c>
    </row>
    <row r="76" spans="1:25" ht="16.5" thickBot="1" x14ac:dyDescent="0.3">
      <c r="A76" s="56" t="s">
        <v>95</v>
      </c>
      <c r="B76" s="17"/>
      <c r="C76" s="23" t="s">
        <v>54</v>
      </c>
      <c r="D76" s="24">
        <v>53.81</v>
      </c>
      <c r="E76" s="24">
        <v>49.759999999999991</v>
      </c>
      <c r="F76" s="24">
        <v>47.379999999999995</v>
      </c>
      <c r="G76" s="24">
        <v>44.59</v>
      </c>
      <c r="H76" s="24">
        <v>42.089999999999996</v>
      </c>
      <c r="I76" s="24">
        <v>37.78</v>
      </c>
      <c r="J76" s="24">
        <v>35.909999999999997</v>
      </c>
      <c r="K76" s="24">
        <v>36.08</v>
      </c>
      <c r="L76" s="24">
        <v>35.78</v>
      </c>
      <c r="M76" s="24">
        <v>36.19</v>
      </c>
      <c r="N76" s="24">
        <v>31.800000000000004</v>
      </c>
      <c r="O76" s="24">
        <v>32.14</v>
      </c>
      <c r="P76" s="24">
        <v>32.340000000000003</v>
      </c>
      <c r="Q76" s="24">
        <v>32.230000000000004</v>
      </c>
      <c r="R76" s="24">
        <v>29.520000000000003</v>
      </c>
      <c r="S76" s="24">
        <v>28.400000000000002</v>
      </c>
      <c r="T76" s="24">
        <v>28.87</v>
      </c>
      <c r="U76" s="24">
        <v>28.91</v>
      </c>
      <c r="V76" s="24">
        <v>27.4</v>
      </c>
      <c r="W76" s="24">
        <v>27.22</v>
      </c>
      <c r="X76" s="24">
        <v>419.36999999999995</v>
      </c>
      <c r="Y76" s="24">
        <v>718.19999999999993</v>
      </c>
    </row>
    <row r="77" spans="1:25" ht="15.75" x14ac:dyDescent="0.25">
      <c r="A77" s="56" t="s">
        <v>96</v>
      </c>
      <c r="B77" s="35"/>
      <c r="C77" s="36" t="s">
        <v>55</v>
      </c>
      <c r="D77" s="19">
        <v>0</v>
      </c>
      <c r="E77" s="19">
        <v>92.084000000000003</v>
      </c>
      <c r="F77" s="19">
        <v>147.393</v>
      </c>
      <c r="G77" s="19">
        <v>111.727</v>
      </c>
      <c r="H77" s="19">
        <v>176.75200000000001</v>
      </c>
      <c r="I77" s="19">
        <v>218.19499999999999</v>
      </c>
      <c r="J77" s="19">
        <v>0</v>
      </c>
      <c r="K77" s="19">
        <v>267.92500000000001</v>
      </c>
      <c r="L77" s="19">
        <v>267.92500000000001</v>
      </c>
      <c r="M77" s="19">
        <v>240.107</v>
      </c>
      <c r="N77" s="19">
        <v>267.92500000000001</v>
      </c>
      <c r="O77" s="19">
        <v>267.92500000000001</v>
      </c>
      <c r="P77" s="19">
        <v>267.92500000000001</v>
      </c>
      <c r="Q77" s="19">
        <v>267.92500000000001</v>
      </c>
      <c r="R77" s="19">
        <v>267.92500000000001</v>
      </c>
      <c r="S77" s="19">
        <v>223.16300000000001</v>
      </c>
      <c r="T77" s="19">
        <v>228.88800000000001</v>
      </c>
      <c r="U77" s="19">
        <v>267.92500000000001</v>
      </c>
      <c r="V77" s="19">
        <v>141.24100000000001</v>
      </c>
      <c r="W77" s="19">
        <v>183.42500000000001</v>
      </c>
      <c r="X77" s="16">
        <v>152.21080000000001</v>
      </c>
      <c r="Y77" s="16">
        <v>195.31875000000005</v>
      </c>
    </row>
    <row r="78" spans="1:25" ht="15.75" x14ac:dyDescent="0.25">
      <c r="A78" s="56" t="s">
        <v>96</v>
      </c>
      <c r="B78" s="35"/>
      <c r="C78" s="36" t="s">
        <v>56</v>
      </c>
      <c r="D78" s="19">
        <v>400</v>
      </c>
      <c r="E78" s="19">
        <v>400</v>
      </c>
      <c r="F78" s="19">
        <v>400</v>
      </c>
      <c r="G78" s="19">
        <v>400</v>
      </c>
      <c r="H78" s="19">
        <v>400</v>
      </c>
      <c r="I78" s="19">
        <v>400</v>
      </c>
      <c r="J78" s="19">
        <v>400</v>
      </c>
      <c r="K78" s="19">
        <v>400</v>
      </c>
      <c r="L78" s="19">
        <v>400</v>
      </c>
      <c r="M78" s="19">
        <v>400</v>
      </c>
      <c r="N78" s="19">
        <v>400</v>
      </c>
      <c r="O78" s="19">
        <v>400</v>
      </c>
      <c r="P78" s="19">
        <v>400</v>
      </c>
      <c r="Q78" s="19">
        <v>400</v>
      </c>
      <c r="R78" s="19">
        <v>400</v>
      </c>
      <c r="S78" s="19">
        <v>400</v>
      </c>
      <c r="T78" s="19">
        <v>400</v>
      </c>
      <c r="U78" s="19">
        <v>400</v>
      </c>
      <c r="V78" s="19">
        <v>400</v>
      </c>
      <c r="W78" s="19">
        <v>400</v>
      </c>
      <c r="X78" s="16">
        <v>400</v>
      </c>
      <c r="Y78" s="16">
        <v>400</v>
      </c>
    </row>
    <row r="79" spans="1:25" ht="15.75" x14ac:dyDescent="0.25">
      <c r="A79" s="56" t="s">
        <v>96</v>
      </c>
      <c r="B79" s="35"/>
      <c r="C79" s="36" t="s">
        <v>57</v>
      </c>
      <c r="D79" s="19">
        <v>226.26499999999999</v>
      </c>
      <c r="E79" s="19">
        <v>375</v>
      </c>
      <c r="F79" s="19">
        <v>375</v>
      </c>
      <c r="G79" s="19">
        <v>375</v>
      </c>
      <c r="H79" s="19">
        <v>375</v>
      </c>
      <c r="I79" s="19">
        <v>375</v>
      </c>
      <c r="J79" s="19">
        <v>260.625</v>
      </c>
      <c r="K79" s="19">
        <v>375</v>
      </c>
      <c r="L79" s="19">
        <v>375</v>
      </c>
      <c r="M79" s="19">
        <v>375</v>
      </c>
      <c r="N79" s="19">
        <v>375</v>
      </c>
      <c r="O79" s="19">
        <v>375</v>
      </c>
      <c r="P79" s="19">
        <v>375</v>
      </c>
      <c r="Q79" s="19">
        <v>375</v>
      </c>
      <c r="R79" s="19">
        <v>375</v>
      </c>
      <c r="S79" s="19">
        <v>375</v>
      </c>
      <c r="T79" s="19">
        <v>375</v>
      </c>
      <c r="U79" s="19">
        <v>375</v>
      </c>
      <c r="V79" s="19">
        <v>375</v>
      </c>
      <c r="W79" s="19">
        <v>375</v>
      </c>
      <c r="X79" s="16">
        <v>348.68899999999996</v>
      </c>
      <c r="Y79" s="16">
        <v>361.84449999999998</v>
      </c>
    </row>
    <row r="80" spans="1:25" ht="16.5" thickBot="1" x14ac:dyDescent="0.3">
      <c r="A80" s="56" t="s">
        <v>96</v>
      </c>
      <c r="B80" s="35"/>
      <c r="C80" s="36" t="s">
        <v>58</v>
      </c>
      <c r="D80" s="19">
        <v>100</v>
      </c>
      <c r="E80" s="19">
        <v>100</v>
      </c>
      <c r="F80" s="19">
        <v>100</v>
      </c>
      <c r="G80" s="19">
        <v>100</v>
      </c>
      <c r="H80" s="19">
        <v>100</v>
      </c>
      <c r="I80" s="19">
        <v>100</v>
      </c>
      <c r="J80" s="19">
        <v>100</v>
      </c>
      <c r="K80" s="19">
        <v>100</v>
      </c>
      <c r="L80" s="19">
        <v>100</v>
      </c>
      <c r="M80" s="19">
        <v>100</v>
      </c>
      <c r="N80" s="19">
        <v>100</v>
      </c>
      <c r="O80" s="19">
        <v>100</v>
      </c>
      <c r="P80" s="19">
        <v>100</v>
      </c>
      <c r="Q80" s="19">
        <v>100</v>
      </c>
      <c r="R80" s="19">
        <v>100</v>
      </c>
      <c r="S80" s="19">
        <v>100</v>
      </c>
      <c r="T80" s="19">
        <v>100</v>
      </c>
      <c r="U80" s="19">
        <v>100</v>
      </c>
      <c r="V80" s="19">
        <v>100</v>
      </c>
      <c r="W80" s="19">
        <v>100</v>
      </c>
      <c r="X80" s="16">
        <v>100</v>
      </c>
      <c r="Y80" s="16">
        <v>100</v>
      </c>
    </row>
    <row r="81" spans="2:25" ht="17.25" thickTop="1" thickBot="1" x14ac:dyDescent="0.3">
      <c r="B81" s="37"/>
      <c r="C81" s="38" t="s">
        <v>2</v>
      </c>
      <c r="D81" s="44">
        <v>-222</v>
      </c>
      <c r="E81" s="44">
        <v>0</v>
      </c>
      <c r="F81" s="44">
        <v>0</v>
      </c>
      <c r="G81" s="44">
        <v>57</v>
      </c>
      <c r="H81" s="44">
        <v>0</v>
      </c>
      <c r="I81" s="44">
        <v>0</v>
      </c>
      <c r="J81" s="44">
        <v>0</v>
      </c>
      <c r="K81" s="44">
        <v>-450</v>
      </c>
      <c r="L81" s="44">
        <v>0</v>
      </c>
      <c r="M81" s="44">
        <v>-354</v>
      </c>
      <c r="N81" s="44">
        <v>0</v>
      </c>
      <c r="O81" s="44">
        <v>0</v>
      </c>
      <c r="P81" s="44">
        <v>0</v>
      </c>
      <c r="Q81" s="44">
        <v>-762</v>
      </c>
      <c r="R81" s="44">
        <v>0</v>
      </c>
      <c r="S81" s="44">
        <v>-694</v>
      </c>
      <c r="T81" s="44">
        <v>-77.240000000000009</v>
      </c>
      <c r="U81" s="44">
        <v>0</v>
      </c>
      <c r="V81" s="44">
        <v>-985.5</v>
      </c>
      <c r="W81" s="44">
        <v>0</v>
      </c>
      <c r="X81" s="51"/>
      <c r="Y81" s="51"/>
    </row>
    <row r="82" spans="2:25" ht="16.5" thickTop="1" x14ac:dyDescent="0.25">
      <c r="B82" s="39"/>
      <c r="C82" s="40" t="s">
        <v>59</v>
      </c>
      <c r="D82" s="45">
        <v>133.46000000000004</v>
      </c>
      <c r="E82" s="45">
        <v>140.06999999999994</v>
      </c>
      <c r="F82" s="45">
        <v>146.48999999999978</v>
      </c>
      <c r="G82" s="45">
        <v>146.97000000000014</v>
      </c>
      <c r="H82" s="45">
        <v>155.11000000000013</v>
      </c>
      <c r="I82" s="45">
        <v>136.83000000000015</v>
      </c>
      <c r="J82" s="45">
        <v>149.94999999999993</v>
      </c>
      <c r="K82" s="45">
        <v>148.26999999999998</v>
      </c>
      <c r="L82" s="45">
        <v>159.36999999999966</v>
      </c>
      <c r="M82" s="45">
        <v>585.71</v>
      </c>
      <c r="N82" s="45">
        <v>135.48000000000002</v>
      </c>
      <c r="O82" s="45">
        <v>142.66000000000008</v>
      </c>
      <c r="P82" s="45">
        <v>132.96000000000004</v>
      </c>
      <c r="Q82" s="45">
        <v>1345.3199999999997</v>
      </c>
      <c r="R82" s="45">
        <v>129.65000000000009</v>
      </c>
      <c r="S82" s="45">
        <v>958.48999999999978</v>
      </c>
      <c r="T82" s="45">
        <v>123.48000000000002</v>
      </c>
      <c r="U82" s="45">
        <v>112.67000000000007</v>
      </c>
      <c r="V82" s="45">
        <v>1150.4530000000002</v>
      </c>
      <c r="W82" s="45">
        <v>532.99</v>
      </c>
      <c r="X82" s="52"/>
      <c r="Y82" s="52"/>
    </row>
    <row r="83" spans="2:25" ht="15.75" x14ac:dyDescent="0.25">
      <c r="B83" s="41"/>
      <c r="C83" s="42" t="s">
        <v>60</v>
      </c>
      <c r="D83" s="46">
        <v>726.26499999999999</v>
      </c>
      <c r="E83" s="46">
        <v>967.08400000000006</v>
      </c>
      <c r="F83" s="46">
        <v>1022.393</v>
      </c>
      <c r="G83" s="46">
        <v>986.72699999999998</v>
      </c>
      <c r="H83" s="46">
        <v>1051.752</v>
      </c>
      <c r="I83" s="46">
        <v>1093.1949999999999</v>
      </c>
      <c r="J83" s="46">
        <v>760.625</v>
      </c>
      <c r="K83" s="46">
        <v>1214.4270000000001</v>
      </c>
      <c r="L83" s="46">
        <v>1197.0360000000001</v>
      </c>
      <c r="M83" s="46">
        <v>1115.107</v>
      </c>
      <c r="N83" s="46">
        <v>1189.558</v>
      </c>
      <c r="O83" s="46">
        <v>1219.03</v>
      </c>
      <c r="P83" s="46">
        <v>1284.154</v>
      </c>
      <c r="Q83" s="46">
        <v>1340.683</v>
      </c>
      <c r="R83" s="46">
        <v>1208.68</v>
      </c>
      <c r="S83" s="46">
        <v>1158.348</v>
      </c>
      <c r="T83" s="46">
        <v>1147.8910000000001</v>
      </c>
      <c r="U83" s="46">
        <v>1317.788</v>
      </c>
      <c r="V83" s="46">
        <v>1264.211</v>
      </c>
      <c r="W83" s="46">
        <v>1213.175</v>
      </c>
      <c r="X83" s="52"/>
      <c r="Y83" s="52"/>
    </row>
    <row r="84" spans="2:25" ht="15.75" x14ac:dyDescent="0.25">
      <c r="B84" s="41"/>
      <c r="C84" s="42" t="s">
        <v>61</v>
      </c>
      <c r="D84" s="46">
        <v>859.72500000000002</v>
      </c>
      <c r="E84" s="46">
        <v>1107.154</v>
      </c>
      <c r="F84" s="46">
        <v>1168.8829999999998</v>
      </c>
      <c r="G84" s="46">
        <v>1133.6970000000001</v>
      </c>
      <c r="H84" s="46">
        <v>1206.8620000000001</v>
      </c>
      <c r="I84" s="46">
        <v>1230.0250000000001</v>
      </c>
      <c r="J84" s="46">
        <v>910.57499999999993</v>
      </c>
      <c r="K84" s="46">
        <v>1362.6970000000001</v>
      </c>
      <c r="L84" s="46">
        <v>1356.4059999999997</v>
      </c>
      <c r="M84" s="46">
        <v>1700.817</v>
      </c>
      <c r="N84" s="46">
        <v>1325.038</v>
      </c>
      <c r="O84" s="46">
        <v>1361.69</v>
      </c>
      <c r="P84" s="46">
        <v>1417.114</v>
      </c>
      <c r="Q84" s="46">
        <v>2686.0029999999997</v>
      </c>
      <c r="R84" s="46">
        <v>1338.3300000000002</v>
      </c>
      <c r="S84" s="46">
        <v>2116.8379999999997</v>
      </c>
      <c r="T84" s="46">
        <v>1271.3710000000001</v>
      </c>
      <c r="U84" s="46">
        <v>1430.4580000000001</v>
      </c>
      <c r="V84" s="46">
        <v>2414.6640000000002</v>
      </c>
      <c r="W84" s="46">
        <v>1746.165</v>
      </c>
      <c r="X84" s="52"/>
      <c r="Y84" s="52"/>
    </row>
    <row r="85" spans="2:25" ht="15.75" x14ac:dyDescent="0.25">
      <c r="B85" s="41"/>
      <c r="C85" s="43" t="s">
        <v>62</v>
      </c>
      <c r="D85" s="47"/>
      <c r="E85" s="47"/>
      <c r="F85" s="47"/>
      <c r="G85" s="47"/>
      <c r="H85" s="47"/>
      <c r="I85" s="47"/>
      <c r="J85" s="47"/>
      <c r="K85" s="48"/>
      <c r="L85" s="49"/>
      <c r="M85" s="49"/>
      <c r="N85" s="49"/>
      <c r="O85" s="48"/>
      <c r="P85" s="48"/>
      <c r="Q85" s="48"/>
      <c r="R85" s="49"/>
      <c r="S85" s="49"/>
      <c r="T85" s="49"/>
      <c r="U85" s="49"/>
      <c r="V85" s="50"/>
      <c r="W85" s="50"/>
      <c r="X85" s="52"/>
      <c r="Y85" s="52"/>
    </row>
  </sheetData>
  <conditionalFormatting sqref="B24:C24">
    <cfRule type="expression" dxfId="43" priority="2" stopIfTrue="1">
      <formula>ROUND($G$388,0)&lt;&gt;0</formula>
    </cfRule>
  </conditionalFormatting>
  <conditionalFormatting sqref="C41">
    <cfRule type="containsText" dxfId="42" priority="1" operator="containsText" text="Early">
      <formula>NOT(ISERROR(SEARCH("Early",C41)))</formula>
    </cfRule>
  </conditionalFormatting>
  <pageMargins left="0.7" right="0.7" top="0.75" bottom="0.75" header="0.3" footer="0.3"/>
  <pageSetup scale="3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3"/>
  <sheetViews>
    <sheetView view="pageBreakPreview" zoomScale="60" zoomScaleNormal="100" workbookViewId="0"/>
  </sheetViews>
  <sheetFormatPr defaultRowHeight="15" x14ac:dyDescent="0.25"/>
  <cols>
    <col min="3" max="3" width="41" customWidth="1"/>
  </cols>
  <sheetData>
    <row r="2" spans="3:23" x14ac:dyDescent="0.25">
      <c r="C2" s="55" t="s">
        <v>88</v>
      </c>
      <c r="D2" s="54">
        <f>D25</f>
        <v>2015</v>
      </c>
      <c r="E2" s="54">
        <f t="shared" ref="E2:W2" si="0">E25</f>
        <v>2016</v>
      </c>
      <c r="F2" s="54">
        <f t="shared" si="0"/>
        <v>2017</v>
      </c>
      <c r="G2" s="54">
        <f t="shared" si="0"/>
        <v>2018</v>
      </c>
      <c r="H2" s="54">
        <f t="shared" si="0"/>
        <v>2019</v>
      </c>
      <c r="I2" s="54">
        <f t="shared" si="0"/>
        <v>2020</v>
      </c>
      <c r="J2" s="54">
        <f t="shared" si="0"/>
        <v>2021</v>
      </c>
      <c r="K2" s="54">
        <f t="shared" si="0"/>
        <v>2022</v>
      </c>
      <c r="L2" s="54">
        <f t="shared" si="0"/>
        <v>2023</v>
      </c>
      <c r="M2" s="54">
        <f t="shared" si="0"/>
        <v>2024</v>
      </c>
      <c r="N2" s="54">
        <f t="shared" si="0"/>
        <v>2025</v>
      </c>
      <c r="O2" s="54">
        <f t="shared" si="0"/>
        <v>2026</v>
      </c>
      <c r="P2" s="54">
        <f t="shared" si="0"/>
        <v>2027</v>
      </c>
      <c r="Q2" s="54">
        <f t="shared" si="0"/>
        <v>2028</v>
      </c>
      <c r="R2" s="54">
        <f t="shared" si="0"/>
        <v>2029</v>
      </c>
      <c r="S2" s="54">
        <f t="shared" si="0"/>
        <v>2030</v>
      </c>
      <c r="T2" s="54">
        <f t="shared" si="0"/>
        <v>2031</v>
      </c>
      <c r="U2" s="54">
        <f t="shared" si="0"/>
        <v>2032</v>
      </c>
      <c r="V2" s="54">
        <f t="shared" si="0"/>
        <v>2033</v>
      </c>
      <c r="W2" s="54">
        <f t="shared" si="0"/>
        <v>2034</v>
      </c>
    </row>
    <row r="3" spans="3:23" x14ac:dyDescent="0.25">
      <c r="C3" t="s">
        <v>89</v>
      </c>
      <c r="D3" s="57">
        <f t="shared" ref="D3:M10" si="1">SUMIF($A$27:$A$78,$C3,D$27:D$78)</f>
        <v>-222</v>
      </c>
      <c r="E3" s="57">
        <f t="shared" si="1"/>
        <v>0</v>
      </c>
      <c r="F3" s="57">
        <f t="shared" si="1"/>
        <v>0</v>
      </c>
      <c r="G3" s="57">
        <f t="shared" si="1"/>
        <v>-280</v>
      </c>
      <c r="H3" s="57">
        <f t="shared" si="1"/>
        <v>0</v>
      </c>
      <c r="I3" s="57">
        <f t="shared" si="1"/>
        <v>0</v>
      </c>
      <c r="J3" s="57">
        <f t="shared" si="1"/>
        <v>0</v>
      </c>
      <c r="K3" s="57">
        <f t="shared" si="1"/>
        <v>-718</v>
      </c>
      <c r="L3" s="57">
        <f t="shared" si="1"/>
        <v>0</v>
      </c>
      <c r="M3" s="57">
        <f t="shared" si="1"/>
        <v>-354</v>
      </c>
      <c r="N3" s="57">
        <f t="shared" ref="N3:W10" si="2">SUMIF($A$27:$A$78,$C3,N$27:N$78)</f>
        <v>-387</v>
      </c>
      <c r="O3" s="57">
        <f t="shared" si="2"/>
        <v>0</v>
      </c>
      <c r="P3" s="57">
        <f t="shared" si="2"/>
        <v>0</v>
      </c>
      <c r="Q3" s="57">
        <f t="shared" si="2"/>
        <v>-762</v>
      </c>
      <c r="R3" s="57">
        <f t="shared" si="2"/>
        <v>0</v>
      </c>
      <c r="S3" s="57">
        <f t="shared" si="2"/>
        <v>-357</v>
      </c>
      <c r="T3" s="57">
        <f t="shared" si="2"/>
        <v>-77.240000000000009</v>
      </c>
      <c r="U3" s="57">
        <f t="shared" si="2"/>
        <v>0</v>
      </c>
      <c r="V3" s="57">
        <f t="shared" si="2"/>
        <v>-985.5</v>
      </c>
      <c r="W3" s="57">
        <f t="shared" si="2"/>
        <v>0</v>
      </c>
    </row>
    <row r="4" spans="3:23" x14ac:dyDescent="0.25">
      <c r="C4" t="s">
        <v>90</v>
      </c>
      <c r="D4" s="57">
        <f t="shared" si="1"/>
        <v>0</v>
      </c>
      <c r="E4" s="57">
        <f t="shared" si="1"/>
        <v>0</v>
      </c>
      <c r="F4" s="57">
        <f t="shared" si="1"/>
        <v>0</v>
      </c>
      <c r="G4" s="57">
        <f t="shared" si="1"/>
        <v>337</v>
      </c>
      <c r="H4" s="57">
        <f t="shared" si="1"/>
        <v>0</v>
      </c>
      <c r="I4" s="57">
        <f t="shared" si="1"/>
        <v>0</v>
      </c>
      <c r="J4" s="57">
        <f t="shared" si="1"/>
        <v>0</v>
      </c>
      <c r="K4" s="57">
        <f t="shared" si="1"/>
        <v>269</v>
      </c>
      <c r="L4" s="57">
        <f t="shared" si="1"/>
        <v>0</v>
      </c>
      <c r="M4" s="57">
        <f t="shared" si="1"/>
        <v>0</v>
      </c>
      <c r="N4" s="57">
        <f t="shared" si="2"/>
        <v>387</v>
      </c>
      <c r="O4" s="57">
        <f t="shared" si="2"/>
        <v>0</v>
      </c>
      <c r="P4" s="57">
        <f t="shared" si="2"/>
        <v>0</v>
      </c>
      <c r="Q4" s="57">
        <f t="shared" si="2"/>
        <v>0</v>
      </c>
      <c r="R4" s="57">
        <f t="shared" si="2"/>
        <v>0</v>
      </c>
      <c r="S4" s="57">
        <f t="shared" si="2"/>
        <v>-337</v>
      </c>
      <c r="T4" s="57">
        <f t="shared" si="2"/>
        <v>0</v>
      </c>
      <c r="U4" s="57">
        <f t="shared" si="2"/>
        <v>0</v>
      </c>
      <c r="V4" s="57">
        <f t="shared" si="2"/>
        <v>0</v>
      </c>
      <c r="W4" s="57">
        <f t="shared" si="2"/>
        <v>0</v>
      </c>
    </row>
    <row r="5" spans="3:23" x14ac:dyDescent="0.25">
      <c r="C5" t="s">
        <v>91</v>
      </c>
      <c r="D5" s="57">
        <f t="shared" si="1"/>
        <v>0</v>
      </c>
      <c r="E5" s="57">
        <f t="shared" si="1"/>
        <v>0</v>
      </c>
      <c r="F5" s="57">
        <f t="shared" si="1"/>
        <v>0</v>
      </c>
      <c r="G5" s="57">
        <f t="shared" si="1"/>
        <v>0</v>
      </c>
      <c r="H5" s="57">
        <f t="shared" si="1"/>
        <v>0</v>
      </c>
      <c r="I5" s="57">
        <f t="shared" si="1"/>
        <v>0</v>
      </c>
      <c r="J5" s="57">
        <f t="shared" si="1"/>
        <v>0</v>
      </c>
      <c r="K5" s="57">
        <f t="shared" si="1"/>
        <v>0</v>
      </c>
      <c r="L5" s="57">
        <f t="shared" si="1"/>
        <v>0</v>
      </c>
      <c r="M5" s="57">
        <f t="shared" si="1"/>
        <v>313.39999999999998</v>
      </c>
      <c r="N5" s="57">
        <f t="shared" si="2"/>
        <v>0</v>
      </c>
      <c r="O5" s="57">
        <f t="shared" si="2"/>
        <v>0</v>
      </c>
      <c r="P5" s="57">
        <f t="shared" si="2"/>
        <v>0</v>
      </c>
      <c r="Q5" s="57">
        <f t="shared" si="2"/>
        <v>948.4</v>
      </c>
      <c r="R5" s="57">
        <f t="shared" si="2"/>
        <v>0</v>
      </c>
      <c r="S5" s="57">
        <f t="shared" si="2"/>
        <v>823.78300000000002</v>
      </c>
      <c r="T5" s="57">
        <f t="shared" si="2"/>
        <v>0</v>
      </c>
      <c r="U5" s="57">
        <f t="shared" si="2"/>
        <v>0</v>
      </c>
      <c r="V5" s="57">
        <f t="shared" si="2"/>
        <v>1058</v>
      </c>
      <c r="W5" s="57">
        <f t="shared" si="2"/>
        <v>635</v>
      </c>
    </row>
    <row r="6" spans="3:23" x14ac:dyDescent="0.25">
      <c r="C6" t="s">
        <v>92</v>
      </c>
      <c r="D6" s="57">
        <f t="shared" si="1"/>
        <v>0</v>
      </c>
      <c r="E6" s="57">
        <f t="shared" si="1"/>
        <v>0</v>
      </c>
      <c r="F6" s="57">
        <f t="shared" si="1"/>
        <v>0</v>
      </c>
      <c r="G6" s="57">
        <f t="shared" si="1"/>
        <v>0</v>
      </c>
      <c r="H6" s="57">
        <f t="shared" si="1"/>
        <v>0</v>
      </c>
      <c r="I6" s="57">
        <f t="shared" si="1"/>
        <v>0</v>
      </c>
      <c r="J6" s="57">
        <f t="shared" si="1"/>
        <v>0</v>
      </c>
      <c r="K6" s="57">
        <f t="shared" si="1"/>
        <v>0</v>
      </c>
      <c r="L6" s="57">
        <f t="shared" si="1"/>
        <v>0</v>
      </c>
      <c r="M6" s="57">
        <f t="shared" si="1"/>
        <v>0</v>
      </c>
      <c r="N6" s="57">
        <f t="shared" si="2"/>
        <v>0</v>
      </c>
      <c r="O6" s="57">
        <f t="shared" si="2"/>
        <v>0</v>
      </c>
      <c r="P6" s="57">
        <f t="shared" si="2"/>
        <v>0</v>
      </c>
      <c r="Q6" s="57">
        <f t="shared" si="2"/>
        <v>0</v>
      </c>
      <c r="R6" s="57">
        <f t="shared" si="2"/>
        <v>0</v>
      </c>
      <c r="S6" s="57">
        <f t="shared" si="2"/>
        <v>0</v>
      </c>
      <c r="T6" s="57">
        <f t="shared" si="2"/>
        <v>0</v>
      </c>
      <c r="U6" s="57">
        <f t="shared" si="2"/>
        <v>0</v>
      </c>
      <c r="V6" s="57">
        <f t="shared" si="2"/>
        <v>0</v>
      </c>
      <c r="W6" s="57">
        <f t="shared" si="2"/>
        <v>0</v>
      </c>
    </row>
    <row r="7" spans="3:23" x14ac:dyDescent="0.25">
      <c r="C7" t="s">
        <v>93</v>
      </c>
      <c r="D7" s="57">
        <f t="shared" si="1"/>
        <v>0</v>
      </c>
      <c r="E7" s="57">
        <f t="shared" si="1"/>
        <v>0</v>
      </c>
      <c r="F7" s="57">
        <f t="shared" si="1"/>
        <v>0</v>
      </c>
      <c r="G7" s="57">
        <f t="shared" si="1"/>
        <v>0</v>
      </c>
      <c r="H7" s="57">
        <f t="shared" si="1"/>
        <v>0</v>
      </c>
      <c r="I7" s="57">
        <f t="shared" si="1"/>
        <v>0</v>
      </c>
      <c r="J7" s="57">
        <f t="shared" si="1"/>
        <v>0</v>
      </c>
      <c r="K7" s="57">
        <f t="shared" si="1"/>
        <v>0</v>
      </c>
      <c r="L7" s="57">
        <f t="shared" si="1"/>
        <v>0</v>
      </c>
      <c r="M7" s="57">
        <f t="shared" si="1"/>
        <v>0</v>
      </c>
      <c r="N7" s="57">
        <f t="shared" si="2"/>
        <v>0</v>
      </c>
      <c r="O7" s="57">
        <f t="shared" si="2"/>
        <v>0</v>
      </c>
      <c r="P7" s="57">
        <f t="shared" si="2"/>
        <v>0</v>
      </c>
      <c r="Q7" s="57">
        <f t="shared" si="2"/>
        <v>447</v>
      </c>
      <c r="R7" s="57">
        <f t="shared" si="2"/>
        <v>0</v>
      </c>
      <c r="S7" s="57">
        <f t="shared" si="2"/>
        <v>0</v>
      </c>
      <c r="T7" s="57">
        <f t="shared" si="2"/>
        <v>0</v>
      </c>
      <c r="U7" s="57">
        <f t="shared" si="2"/>
        <v>0</v>
      </c>
      <c r="V7" s="57">
        <f t="shared" si="2"/>
        <v>0</v>
      </c>
      <c r="W7" s="57">
        <f t="shared" si="2"/>
        <v>0</v>
      </c>
    </row>
    <row r="8" spans="3:23" x14ac:dyDescent="0.25">
      <c r="C8" t="s">
        <v>94</v>
      </c>
      <c r="D8" s="57">
        <f t="shared" si="1"/>
        <v>0</v>
      </c>
      <c r="E8" s="57">
        <f t="shared" si="1"/>
        <v>0</v>
      </c>
      <c r="F8" s="57">
        <f t="shared" si="1"/>
        <v>0</v>
      </c>
      <c r="G8" s="57">
        <f t="shared" si="1"/>
        <v>0</v>
      </c>
      <c r="H8" s="57">
        <f t="shared" si="1"/>
        <v>0</v>
      </c>
      <c r="I8" s="57">
        <f t="shared" si="1"/>
        <v>0</v>
      </c>
      <c r="J8" s="57">
        <f t="shared" si="1"/>
        <v>0</v>
      </c>
      <c r="K8" s="57">
        <f t="shared" si="1"/>
        <v>5.0199999999999996</v>
      </c>
      <c r="L8" s="57">
        <f t="shared" si="1"/>
        <v>10.55</v>
      </c>
      <c r="M8" s="57">
        <f t="shared" si="1"/>
        <v>0</v>
      </c>
      <c r="N8" s="57">
        <f t="shared" si="2"/>
        <v>3.4</v>
      </c>
      <c r="O8" s="57">
        <f t="shared" si="2"/>
        <v>10.62</v>
      </c>
      <c r="P8" s="57">
        <f t="shared" si="2"/>
        <v>0</v>
      </c>
      <c r="Q8" s="57">
        <f t="shared" si="2"/>
        <v>0</v>
      </c>
      <c r="R8" s="57">
        <f t="shared" si="2"/>
        <v>0</v>
      </c>
      <c r="S8" s="57">
        <f t="shared" si="2"/>
        <v>0</v>
      </c>
      <c r="T8" s="57">
        <f t="shared" si="2"/>
        <v>10.6</v>
      </c>
      <c r="U8" s="57">
        <f t="shared" si="2"/>
        <v>0</v>
      </c>
      <c r="V8" s="57">
        <f t="shared" si="2"/>
        <v>0</v>
      </c>
      <c r="W8" s="57">
        <f t="shared" si="2"/>
        <v>1.35</v>
      </c>
    </row>
    <row r="9" spans="3:23" x14ac:dyDescent="0.25">
      <c r="C9" t="s">
        <v>95</v>
      </c>
      <c r="D9" s="57">
        <f t="shared" si="1"/>
        <v>124.85</v>
      </c>
      <c r="E9" s="57">
        <f t="shared" si="1"/>
        <v>135.88</v>
      </c>
      <c r="F9" s="57">
        <f t="shared" si="1"/>
        <v>141.9</v>
      </c>
      <c r="G9" s="57">
        <f t="shared" si="1"/>
        <v>142.63999999999999</v>
      </c>
      <c r="H9" s="57">
        <f t="shared" si="1"/>
        <v>148.60000000000002</v>
      </c>
      <c r="I9" s="57">
        <f t="shared" si="1"/>
        <v>132.26</v>
      </c>
      <c r="J9" s="57">
        <f t="shared" si="1"/>
        <v>134.9</v>
      </c>
      <c r="K9" s="57">
        <f t="shared" si="1"/>
        <v>140.11000000000001</v>
      </c>
      <c r="L9" s="57">
        <f t="shared" si="1"/>
        <v>142</v>
      </c>
      <c r="M9" s="57">
        <f t="shared" si="1"/>
        <v>142.75000000000003</v>
      </c>
      <c r="N9" s="57">
        <f t="shared" si="2"/>
        <v>120.67000000000002</v>
      </c>
      <c r="O9" s="57">
        <f t="shared" si="2"/>
        <v>121.38999999999999</v>
      </c>
      <c r="P9" s="57">
        <f t="shared" si="2"/>
        <v>127.17999999999999</v>
      </c>
      <c r="Q9" s="57">
        <f t="shared" si="2"/>
        <v>115.51000000000002</v>
      </c>
      <c r="R9" s="57">
        <f t="shared" si="2"/>
        <v>112.31</v>
      </c>
      <c r="S9" s="57">
        <f t="shared" si="2"/>
        <v>106.58</v>
      </c>
      <c r="T9" s="57">
        <f t="shared" si="2"/>
        <v>106.21000000000001</v>
      </c>
      <c r="U9" s="57">
        <f t="shared" si="2"/>
        <v>106.69000000000001</v>
      </c>
      <c r="V9" s="57">
        <f t="shared" si="2"/>
        <v>103.75000000000001</v>
      </c>
      <c r="W9" s="57">
        <f t="shared" si="2"/>
        <v>103.97</v>
      </c>
    </row>
    <row r="10" spans="3:23" x14ac:dyDescent="0.25">
      <c r="C10" t="s">
        <v>96</v>
      </c>
      <c r="D10" s="57">
        <f t="shared" si="1"/>
        <v>730.31600000000003</v>
      </c>
      <c r="E10" s="57">
        <f t="shared" si="1"/>
        <v>973.01800000000003</v>
      </c>
      <c r="F10" s="57">
        <f t="shared" si="1"/>
        <v>1030.5160000000001</v>
      </c>
      <c r="G10" s="57">
        <f t="shared" si="1"/>
        <v>996.94</v>
      </c>
      <c r="H10" s="57">
        <f t="shared" si="1"/>
        <v>1063.4650000000001</v>
      </c>
      <c r="I10" s="57">
        <f t="shared" si="1"/>
        <v>1107.4780000000001</v>
      </c>
      <c r="J10" s="57">
        <f t="shared" si="1"/>
        <v>786.82799999999997</v>
      </c>
      <c r="K10" s="57">
        <f t="shared" si="1"/>
        <v>1241.367</v>
      </c>
      <c r="L10" s="57">
        <f t="shared" si="1"/>
        <v>1227.05</v>
      </c>
      <c r="M10" s="57">
        <f t="shared" si="1"/>
        <v>1250.3399999999999</v>
      </c>
      <c r="N10" s="57">
        <f t="shared" si="2"/>
        <v>1332.8980000000001</v>
      </c>
      <c r="O10" s="57">
        <f t="shared" si="2"/>
        <v>1369.4769999999999</v>
      </c>
      <c r="P10" s="57">
        <f t="shared" si="2"/>
        <v>1437.5319999999999</v>
      </c>
      <c r="Q10" s="57">
        <f t="shared" si="2"/>
        <v>1269.8240000000001</v>
      </c>
      <c r="R10" s="57">
        <f t="shared" si="2"/>
        <v>1152.9389999999999</v>
      </c>
      <c r="S10" s="57">
        <f t="shared" si="2"/>
        <v>1125.366</v>
      </c>
      <c r="T10" s="57">
        <f t="shared" si="2"/>
        <v>1118.681</v>
      </c>
      <c r="U10" s="57">
        <f t="shared" si="2"/>
        <v>1291.943</v>
      </c>
      <c r="V10" s="57">
        <f t="shared" si="2"/>
        <v>1227.7530000000002</v>
      </c>
      <c r="W10" s="57">
        <f t="shared" si="2"/>
        <v>962.42200000000003</v>
      </c>
    </row>
    <row r="12" spans="3:23" x14ac:dyDescent="0.25">
      <c r="C12" s="55" t="s">
        <v>97</v>
      </c>
      <c r="D12" s="54">
        <f>D25</f>
        <v>2015</v>
      </c>
      <c r="E12" s="54">
        <f t="shared" ref="E12:W12" si="3">E25</f>
        <v>2016</v>
      </c>
      <c r="F12" s="54">
        <f t="shared" si="3"/>
        <v>2017</v>
      </c>
      <c r="G12" s="54">
        <f t="shared" si="3"/>
        <v>2018</v>
      </c>
      <c r="H12" s="54">
        <f t="shared" si="3"/>
        <v>2019</v>
      </c>
      <c r="I12" s="54">
        <f t="shared" si="3"/>
        <v>2020</v>
      </c>
      <c r="J12" s="54">
        <f t="shared" si="3"/>
        <v>2021</v>
      </c>
      <c r="K12" s="54">
        <f t="shared" si="3"/>
        <v>2022</v>
      </c>
      <c r="L12" s="54">
        <f t="shared" si="3"/>
        <v>2023</v>
      </c>
      <c r="M12" s="54">
        <f t="shared" si="3"/>
        <v>2024</v>
      </c>
      <c r="N12" s="54">
        <f t="shared" si="3"/>
        <v>2025</v>
      </c>
      <c r="O12" s="54">
        <f t="shared" si="3"/>
        <v>2026</v>
      </c>
      <c r="P12" s="54">
        <f t="shared" si="3"/>
        <v>2027</v>
      </c>
      <c r="Q12" s="54">
        <f t="shared" si="3"/>
        <v>2028</v>
      </c>
      <c r="R12" s="54">
        <f t="shared" si="3"/>
        <v>2029</v>
      </c>
      <c r="S12" s="54">
        <f t="shared" si="3"/>
        <v>2030</v>
      </c>
      <c r="T12" s="54">
        <f t="shared" si="3"/>
        <v>2031</v>
      </c>
      <c r="U12" s="54">
        <f t="shared" si="3"/>
        <v>2032</v>
      </c>
      <c r="V12" s="54">
        <f t="shared" si="3"/>
        <v>2033</v>
      </c>
      <c r="W12" s="54">
        <f t="shared" si="3"/>
        <v>2034</v>
      </c>
    </row>
    <row r="13" spans="3:23" x14ac:dyDescent="0.25">
      <c r="C13" t="s">
        <v>89</v>
      </c>
      <c r="D13" s="57">
        <f>D3</f>
        <v>-222</v>
      </c>
      <c r="E13" s="57">
        <f>D13+E3</f>
        <v>-222</v>
      </c>
      <c r="F13" s="57">
        <f t="shared" ref="F13:W13" si="4">E13+F3</f>
        <v>-222</v>
      </c>
      <c r="G13" s="57">
        <f t="shared" si="4"/>
        <v>-502</v>
      </c>
      <c r="H13" s="57">
        <f t="shared" si="4"/>
        <v>-502</v>
      </c>
      <c r="I13" s="57">
        <f t="shared" si="4"/>
        <v>-502</v>
      </c>
      <c r="J13" s="57">
        <f t="shared" si="4"/>
        <v>-502</v>
      </c>
      <c r="K13" s="57">
        <f t="shared" si="4"/>
        <v>-1220</v>
      </c>
      <c r="L13" s="57">
        <f t="shared" si="4"/>
        <v>-1220</v>
      </c>
      <c r="M13" s="57">
        <f t="shared" si="4"/>
        <v>-1574</v>
      </c>
      <c r="N13" s="57">
        <f t="shared" si="4"/>
        <v>-1961</v>
      </c>
      <c r="O13" s="57">
        <f t="shared" si="4"/>
        <v>-1961</v>
      </c>
      <c r="P13" s="57">
        <f t="shared" si="4"/>
        <v>-1961</v>
      </c>
      <c r="Q13" s="57">
        <f t="shared" si="4"/>
        <v>-2723</v>
      </c>
      <c r="R13" s="57">
        <f t="shared" si="4"/>
        <v>-2723</v>
      </c>
      <c r="S13" s="57">
        <f t="shared" si="4"/>
        <v>-3080</v>
      </c>
      <c r="T13" s="57">
        <f t="shared" si="4"/>
        <v>-3157.24</v>
      </c>
      <c r="U13" s="57">
        <f t="shared" si="4"/>
        <v>-3157.24</v>
      </c>
      <c r="V13" s="57">
        <f t="shared" si="4"/>
        <v>-4142.74</v>
      </c>
      <c r="W13" s="57">
        <f t="shared" si="4"/>
        <v>-4142.74</v>
      </c>
    </row>
    <row r="14" spans="3:23" x14ac:dyDescent="0.25">
      <c r="C14" t="s">
        <v>90</v>
      </c>
      <c r="D14" s="57">
        <f t="shared" ref="D14:S20" si="5">D4</f>
        <v>0</v>
      </c>
      <c r="E14" s="57">
        <f t="shared" ref="E14:W19" si="6">D14+E4</f>
        <v>0</v>
      </c>
      <c r="F14" s="57">
        <f t="shared" si="6"/>
        <v>0</v>
      </c>
      <c r="G14" s="57">
        <f t="shared" si="6"/>
        <v>337</v>
      </c>
      <c r="H14" s="57">
        <f t="shared" si="6"/>
        <v>337</v>
      </c>
      <c r="I14" s="57">
        <f t="shared" si="6"/>
        <v>337</v>
      </c>
      <c r="J14" s="57">
        <f t="shared" si="6"/>
        <v>337</v>
      </c>
      <c r="K14" s="57">
        <f t="shared" si="6"/>
        <v>606</v>
      </c>
      <c r="L14" s="57">
        <f t="shared" si="6"/>
        <v>606</v>
      </c>
      <c r="M14" s="57">
        <f t="shared" si="6"/>
        <v>606</v>
      </c>
      <c r="N14" s="57">
        <f t="shared" si="6"/>
        <v>993</v>
      </c>
      <c r="O14" s="57">
        <f t="shared" si="6"/>
        <v>993</v>
      </c>
      <c r="P14" s="57">
        <f t="shared" si="6"/>
        <v>993</v>
      </c>
      <c r="Q14" s="57">
        <f t="shared" si="6"/>
        <v>993</v>
      </c>
      <c r="R14" s="57">
        <f t="shared" si="6"/>
        <v>993</v>
      </c>
      <c r="S14" s="57">
        <f t="shared" si="6"/>
        <v>656</v>
      </c>
      <c r="T14" s="57">
        <f t="shared" si="6"/>
        <v>656</v>
      </c>
      <c r="U14" s="57">
        <f t="shared" si="6"/>
        <v>656</v>
      </c>
      <c r="V14" s="57">
        <f t="shared" si="6"/>
        <v>656</v>
      </c>
      <c r="W14" s="57">
        <f t="shared" si="6"/>
        <v>656</v>
      </c>
    </row>
    <row r="15" spans="3:23" x14ac:dyDescent="0.25">
      <c r="C15" t="s">
        <v>91</v>
      </c>
      <c r="D15" s="57">
        <f t="shared" si="5"/>
        <v>0</v>
      </c>
      <c r="E15" s="57">
        <f t="shared" si="6"/>
        <v>0</v>
      </c>
      <c r="F15" s="57">
        <f t="shared" si="6"/>
        <v>0</v>
      </c>
      <c r="G15" s="57">
        <f t="shared" si="6"/>
        <v>0</v>
      </c>
      <c r="H15" s="57">
        <f t="shared" si="6"/>
        <v>0</v>
      </c>
      <c r="I15" s="57">
        <f t="shared" si="6"/>
        <v>0</v>
      </c>
      <c r="J15" s="57">
        <f t="shared" si="6"/>
        <v>0</v>
      </c>
      <c r="K15" s="57">
        <f t="shared" si="6"/>
        <v>0</v>
      </c>
      <c r="L15" s="57">
        <f t="shared" si="6"/>
        <v>0</v>
      </c>
      <c r="M15" s="57">
        <f t="shared" si="6"/>
        <v>313.39999999999998</v>
      </c>
      <c r="N15" s="57">
        <f t="shared" si="6"/>
        <v>313.39999999999998</v>
      </c>
      <c r="O15" s="57">
        <f t="shared" si="6"/>
        <v>313.39999999999998</v>
      </c>
      <c r="P15" s="57">
        <f t="shared" si="6"/>
        <v>313.39999999999998</v>
      </c>
      <c r="Q15" s="57">
        <f t="shared" si="6"/>
        <v>1261.8</v>
      </c>
      <c r="R15" s="57">
        <f t="shared" si="6"/>
        <v>1261.8</v>
      </c>
      <c r="S15" s="57">
        <f t="shared" si="6"/>
        <v>2085.5830000000001</v>
      </c>
      <c r="T15" s="57">
        <f t="shared" si="6"/>
        <v>2085.5830000000001</v>
      </c>
      <c r="U15" s="57">
        <f t="shared" si="6"/>
        <v>2085.5830000000001</v>
      </c>
      <c r="V15" s="57">
        <f t="shared" si="6"/>
        <v>3143.5830000000001</v>
      </c>
      <c r="W15" s="57">
        <f t="shared" si="6"/>
        <v>3778.5830000000001</v>
      </c>
    </row>
    <row r="16" spans="3:23" x14ac:dyDescent="0.25">
      <c r="C16" t="s">
        <v>92</v>
      </c>
      <c r="D16" s="57">
        <f t="shared" si="5"/>
        <v>0</v>
      </c>
      <c r="E16" s="57">
        <f t="shared" si="6"/>
        <v>0</v>
      </c>
      <c r="F16" s="57">
        <f t="shared" si="6"/>
        <v>0</v>
      </c>
      <c r="G16" s="57">
        <f t="shared" si="6"/>
        <v>0</v>
      </c>
      <c r="H16" s="57">
        <f t="shared" si="6"/>
        <v>0</v>
      </c>
      <c r="I16" s="57">
        <f t="shared" si="6"/>
        <v>0</v>
      </c>
      <c r="J16" s="57">
        <f t="shared" si="6"/>
        <v>0</v>
      </c>
      <c r="K16" s="57">
        <f t="shared" si="6"/>
        <v>0</v>
      </c>
      <c r="L16" s="57">
        <f t="shared" si="6"/>
        <v>0</v>
      </c>
      <c r="M16" s="57">
        <f t="shared" si="6"/>
        <v>0</v>
      </c>
      <c r="N16" s="57">
        <f t="shared" si="6"/>
        <v>0</v>
      </c>
      <c r="O16" s="57">
        <f t="shared" si="6"/>
        <v>0</v>
      </c>
      <c r="P16" s="57">
        <f t="shared" si="6"/>
        <v>0</v>
      </c>
      <c r="Q16" s="57">
        <f t="shared" si="6"/>
        <v>0</v>
      </c>
      <c r="R16" s="57">
        <f t="shared" si="6"/>
        <v>0</v>
      </c>
      <c r="S16" s="57">
        <f t="shared" si="6"/>
        <v>0</v>
      </c>
      <c r="T16" s="57">
        <f t="shared" si="6"/>
        <v>0</v>
      </c>
      <c r="U16" s="57">
        <f t="shared" si="6"/>
        <v>0</v>
      </c>
      <c r="V16" s="57">
        <f t="shared" si="6"/>
        <v>0</v>
      </c>
      <c r="W16" s="57">
        <f t="shared" si="6"/>
        <v>0</v>
      </c>
    </row>
    <row r="17" spans="1:25" x14ac:dyDescent="0.25">
      <c r="C17" t="s">
        <v>93</v>
      </c>
      <c r="D17" s="57">
        <f t="shared" si="5"/>
        <v>0</v>
      </c>
      <c r="E17" s="57">
        <f t="shared" si="6"/>
        <v>0</v>
      </c>
      <c r="F17" s="57">
        <f t="shared" si="6"/>
        <v>0</v>
      </c>
      <c r="G17" s="57">
        <f t="shared" si="6"/>
        <v>0</v>
      </c>
      <c r="H17" s="57">
        <f t="shared" si="6"/>
        <v>0</v>
      </c>
      <c r="I17" s="57">
        <f t="shared" si="6"/>
        <v>0</v>
      </c>
      <c r="J17" s="57">
        <f t="shared" si="6"/>
        <v>0</v>
      </c>
      <c r="K17" s="57">
        <f t="shared" si="6"/>
        <v>0</v>
      </c>
      <c r="L17" s="57">
        <f t="shared" si="6"/>
        <v>0</v>
      </c>
      <c r="M17" s="57">
        <f t="shared" si="6"/>
        <v>0</v>
      </c>
      <c r="N17" s="57">
        <f t="shared" si="6"/>
        <v>0</v>
      </c>
      <c r="O17" s="57">
        <f t="shared" si="6"/>
        <v>0</v>
      </c>
      <c r="P17" s="57">
        <f t="shared" si="6"/>
        <v>0</v>
      </c>
      <c r="Q17" s="57">
        <f t="shared" si="6"/>
        <v>447</v>
      </c>
      <c r="R17" s="57">
        <f t="shared" si="6"/>
        <v>447</v>
      </c>
      <c r="S17" s="57">
        <f t="shared" si="6"/>
        <v>447</v>
      </c>
      <c r="T17" s="57">
        <f t="shared" si="6"/>
        <v>447</v>
      </c>
      <c r="U17" s="57">
        <f t="shared" si="6"/>
        <v>447</v>
      </c>
      <c r="V17" s="57">
        <f t="shared" si="6"/>
        <v>447</v>
      </c>
      <c r="W17" s="57">
        <f t="shared" si="6"/>
        <v>447</v>
      </c>
    </row>
    <row r="18" spans="1:25" x14ac:dyDescent="0.25">
      <c r="C18" t="s">
        <v>94</v>
      </c>
      <c r="D18" s="57">
        <f t="shared" si="5"/>
        <v>0</v>
      </c>
      <c r="E18" s="57">
        <f t="shared" si="6"/>
        <v>0</v>
      </c>
      <c r="F18" s="57">
        <f t="shared" si="6"/>
        <v>0</v>
      </c>
      <c r="G18" s="57">
        <f t="shared" si="6"/>
        <v>0</v>
      </c>
      <c r="H18" s="57">
        <f t="shared" si="6"/>
        <v>0</v>
      </c>
      <c r="I18" s="57">
        <f t="shared" si="6"/>
        <v>0</v>
      </c>
      <c r="J18" s="57">
        <f t="shared" si="6"/>
        <v>0</v>
      </c>
      <c r="K18" s="57">
        <f t="shared" si="6"/>
        <v>5.0199999999999996</v>
      </c>
      <c r="L18" s="57">
        <f t="shared" si="6"/>
        <v>15.57</v>
      </c>
      <c r="M18" s="57">
        <f t="shared" si="6"/>
        <v>15.57</v>
      </c>
      <c r="N18" s="57">
        <f t="shared" si="6"/>
        <v>18.97</v>
      </c>
      <c r="O18" s="57">
        <f t="shared" si="6"/>
        <v>29.589999999999996</v>
      </c>
      <c r="P18" s="57">
        <f t="shared" si="6"/>
        <v>29.589999999999996</v>
      </c>
      <c r="Q18" s="57">
        <f t="shared" si="6"/>
        <v>29.589999999999996</v>
      </c>
      <c r="R18" s="57">
        <f t="shared" si="6"/>
        <v>29.589999999999996</v>
      </c>
      <c r="S18" s="57">
        <f t="shared" si="6"/>
        <v>29.589999999999996</v>
      </c>
      <c r="T18" s="57">
        <f t="shared" si="6"/>
        <v>40.19</v>
      </c>
      <c r="U18" s="57">
        <f t="shared" si="6"/>
        <v>40.19</v>
      </c>
      <c r="V18" s="57">
        <f t="shared" si="6"/>
        <v>40.19</v>
      </c>
      <c r="W18" s="57">
        <f t="shared" si="6"/>
        <v>41.54</v>
      </c>
    </row>
    <row r="19" spans="1:25" x14ac:dyDescent="0.25">
      <c r="C19" t="s">
        <v>95</v>
      </c>
      <c r="D19" s="57">
        <f t="shared" si="5"/>
        <v>124.85</v>
      </c>
      <c r="E19" s="57">
        <f t="shared" si="6"/>
        <v>260.73</v>
      </c>
      <c r="F19" s="57">
        <f t="shared" si="6"/>
        <v>402.63</v>
      </c>
      <c r="G19" s="57">
        <f t="shared" si="6"/>
        <v>545.27</v>
      </c>
      <c r="H19" s="57">
        <f t="shared" si="6"/>
        <v>693.87</v>
      </c>
      <c r="I19" s="57">
        <f t="shared" si="6"/>
        <v>826.13</v>
      </c>
      <c r="J19" s="57">
        <f t="shared" si="6"/>
        <v>961.03</v>
      </c>
      <c r="K19" s="57">
        <f t="shared" si="6"/>
        <v>1101.1399999999999</v>
      </c>
      <c r="L19" s="57">
        <f t="shared" si="6"/>
        <v>1243.1399999999999</v>
      </c>
      <c r="M19" s="57">
        <f t="shared" si="6"/>
        <v>1385.8899999999999</v>
      </c>
      <c r="N19" s="57">
        <f t="shared" si="6"/>
        <v>1506.56</v>
      </c>
      <c r="O19" s="57">
        <f t="shared" si="6"/>
        <v>1627.9499999999998</v>
      </c>
      <c r="P19" s="57">
        <f t="shared" si="6"/>
        <v>1755.1299999999999</v>
      </c>
      <c r="Q19" s="57">
        <f t="shared" si="6"/>
        <v>1870.6399999999999</v>
      </c>
      <c r="R19" s="57">
        <f t="shared" si="6"/>
        <v>1982.9499999999998</v>
      </c>
      <c r="S19" s="57">
        <f t="shared" si="6"/>
        <v>2089.5299999999997</v>
      </c>
      <c r="T19" s="57">
        <f t="shared" si="6"/>
        <v>2195.7399999999998</v>
      </c>
      <c r="U19" s="57">
        <f t="shared" si="6"/>
        <v>2302.4299999999998</v>
      </c>
      <c r="V19" s="57">
        <f t="shared" si="6"/>
        <v>2406.1799999999998</v>
      </c>
      <c r="W19" s="57">
        <f t="shared" si="6"/>
        <v>2510.1499999999996</v>
      </c>
    </row>
    <row r="20" spans="1:25" x14ac:dyDescent="0.25">
      <c r="C20" t="s">
        <v>96</v>
      </c>
      <c r="D20" s="57">
        <f t="shared" si="5"/>
        <v>730.31600000000003</v>
      </c>
      <c r="E20" s="57">
        <f t="shared" si="5"/>
        <v>973.01800000000003</v>
      </c>
      <c r="F20" s="57">
        <f t="shared" si="5"/>
        <v>1030.5160000000001</v>
      </c>
      <c r="G20" s="57">
        <f t="shared" si="5"/>
        <v>996.94</v>
      </c>
      <c r="H20" s="57">
        <f t="shared" si="5"/>
        <v>1063.4650000000001</v>
      </c>
      <c r="I20" s="57">
        <f t="shared" si="5"/>
        <v>1107.4780000000001</v>
      </c>
      <c r="J20" s="57">
        <f t="shared" si="5"/>
        <v>786.82799999999997</v>
      </c>
      <c r="K20" s="57">
        <f t="shared" si="5"/>
        <v>1241.367</v>
      </c>
      <c r="L20" s="57">
        <f t="shared" si="5"/>
        <v>1227.05</v>
      </c>
      <c r="M20" s="57">
        <f t="shared" si="5"/>
        <v>1250.3399999999999</v>
      </c>
      <c r="N20" s="57">
        <f t="shared" si="5"/>
        <v>1332.8980000000001</v>
      </c>
      <c r="O20" s="57">
        <f t="shared" si="5"/>
        <v>1369.4769999999999</v>
      </c>
      <c r="P20" s="57">
        <f t="shared" si="5"/>
        <v>1437.5319999999999</v>
      </c>
      <c r="Q20" s="57">
        <f t="shared" si="5"/>
        <v>1269.8240000000001</v>
      </c>
      <c r="R20" s="57">
        <f t="shared" si="5"/>
        <v>1152.9389999999999</v>
      </c>
      <c r="S20" s="57">
        <f t="shared" si="5"/>
        <v>1125.366</v>
      </c>
      <c r="T20" s="57">
        <f t="shared" ref="T20:W20" si="7">T10</f>
        <v>1118.681</v>
      </c>
      <c r="U20" s="57">
        <f t="shared" si="7"/>
        <v>1291.943</v>
      </c>
      <c r="V20" s="57">
        <f t="shared" si="7"/>
        <v>1227.7530000000002</v>
      </c>
      <c r="W20" s="57">
        <f t="shared" si="7"/>
        <v>962.42200000000003</v>
      </c>
    </row>
    <row r="24" spans="1:25" ht="18.75" x14ac:dyDescent="0.25">
      <c r="B24" s="1"/>
      <c r="C24" s="2" t="s">
        <v>79</v>
      </c>
      <c r="D24" s="7" t="s">
        <v>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58" t="s">
        <v>4</v>
      </c>
      <c r="Y24" s="59"/>
    </row>
    <row r="25" spans="1:25" ht="15.75" x14ac:dyDescent="0.25">
      <c r="B25" s="3"/>
      <c r="C25" s="4" t="s">
        <v>0</v>
      </c>
      <c r="D25" s="9">
        <v>2015</v>
      </c>
      <c r="E25" s="10">
        <v>2016</v>
      </c>
      <c r="F25" s="10">
        <v>2017</v>
      </c>
      <c r="G25" s="10">
        <v>2018</v>
      </c>
      <c r="H25" s="10">
        <v>2019</v>
      </c>
      <c r="I25" s="10">
        <v>2020</v>
      </c>
      <c r="J25" s="10">
        <v>2021</v>
      </c>
      <c r="K25" s="10">
        <v>2022</v>
      </c>
      <c r="L25" s="10">
        <v>2023</v>
      </c>
      <c r="M25" s="10">
        <v>2024</v>
      </c>
      <c r="N25" s="10">
        <v>2025</v>
      </c>
      <c r="O25" s="10">
        <v>2026</v>
      </c>
      <c r="P25" s="10">
        <v>2027</v>
      </c>
      <c r="Q25" s="10">
        <v>2028</v>
      </c>
      <c r="R25" s="10">
        <v>2029</v>
      </c>
      <c r="S25" s="10">
        <v>2030</v>
      </c>
      <c r="T25" s="10">
        <v>2031</v>
      </c>
      <c r="U25" s="10">
        <v>2032</v>
      </c>
      <c r="V25" s="10">
        <v>2033</v>
      </c>
      <c r="W25" s="10">
        <v>2034</v>
      </c>
      <c r="X25" s="62" t="s">
        <v>5</v>
      </c>
      <c r="Y25" s="62" t="s">
        <v>6</v>
      </c>
    </row>
    <row r="26" spans="1:25" x14ac:dyDescent="0.25">
      <c r="B26" s="5" t="s">
        <v>1</v>
      </c>
      <c r="C26" s="6" t="s">
        <v>2</v>
      </c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3"/>
      <c r="X26" s="11"/>
      <c r="Y26" s="13"/>
    </row>
    <row r="27" spans="1:25" ht="15.75" x14ac:dyDescent="0.25">
      <c r="A27" s="56" t="s">
        <v>89</v>
      </c>
      <c r="B27" s="14"/>
      <c r="C27" s="15" t="s">
        <v>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-44.56</v>
      </c>
      <c r="U27" s="16">
        <v>0</v>
      </c>
      <c r="V27" s="16">
        <v>0</v>
      </c>
      <c r="W27" s="16">
        <v>0</v>
      </c>
      <c r="X27" s="16">
        <v>0</v>
      </c>
      <c r="Y27" s="16">
        <v>-44.56</v>
      </c>
    </row>
    <row r="28" spans="1:25" ht="15.75" x14ac:dyDescent="0.25">
      <c r="A28" s="56" t="s">
        <v>89</v>
      </c>
      <c r="B28" s="14"/>
      <c r="C28" s="15" t="s">
        <v>8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-32.68</v>
      </c>
      <c r="U28" s="16">
        <v>0</v>
      </c>
      <c r="V28" s="16">
        <v>0</v>
      </c>
      <c r="W28" s="16">
        <v>0</v>
      </c>
      <c r="X28" s="16">
        <v>0</v>
      </c>
      <c r="Y28" s="16">
        <v>-32.68</v>
      </c>
    </row>
    <row r="29" spans="1:25" ht="15.75" x14ac:dyDescent="0.25">
      <c r="A29" s="56" t="s">
        <v>89</v>
      </c>
      <c r="B29" s="14"/>
      <c r="C29" s="15" t="s">
        <v>9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-269</v>
      </c>
      <c r="W29" s="16">
        <v>0</v>
      </c>
      <c r="X29" s="16">
        <v>0</v>
      </c>
      <c r="Y29" s="16">
        <v>-269</v>
      </c>
    </row>
    <row r="30" spans="1:25" ht="15.75" x14ac:dyDescent="0.25">
      <c r="A30" s="56" t="s">
        <v>89</v>
      </c>
      <c r="B30" s="14"/>
      <c r="C30" s="15" t="s">
        <v>10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-450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-450</v>
      </c>
      <c r="Y30" s="16">
        <v>-450</v>
      </c>
    </row>
    <row r="31" spans="1:25" ht="15.75" x14ac:dyDescent="0.25">
      <c r="A31" s="56" t="s">
        <v>89</v>
      </c>
      <c r="B31" s="14"/>
      <c r="C31" s="15" t="s">
        <v>11</v>
      </c>
      <c r="D31" s="16">
        <v>-67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-67</v>
      </c>
      <c r="Y31" s="16">
        <v>-67</v>
      </c>
    </row>
    <row r="32" spans="1:25" ht="15.75" x14ac:dyDescent="0.25">
      <c r="A32" s="56" t="s">
        <v>89</v>
      </c>
      <c r="B32" s="14"/>
      <c r="C32" s="15" t="s">
        <v>12</v>
      </c>
      <c r="D32" s="16">
        <v>-105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-105</v>
      </c>
      <c r="Y32" s="16">
        <v>-105</v>
      </c>
    </row>
    <row r="33" spans="1:25" ht="15.75" x14ac:dyDescent="0.25">
      <c r="A33" s="56" t="s">
        <v>89</v>
      </c>
      <c r="B33" s="14"/>
      <c r="C33" s="15" t="s">
        <v>13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-387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-387</v>
      </c>
    </row>
    <row r="34" spans="1:25" ht="15.75" x14ac:dyDescent="0.25">
      <c r="A34" s="56" t="s">
        <v>89</v>
      </c>
      <c r="B34" s="14"/>
      <c r="C34" s="15" t="s">
        <v>14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-106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-106</v>
      </c>
    </row>
    <row r="35" spans="1:25" ht="15.75" x14ac:dyDescent="0.25">
      <c r="A35" s="56" t="s">
        <v>89</v>
      </c>
      <c r="B35" s="14"/>
      <c r="C35" s="15" t="s">
        <v>15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-106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-106</v>
      </c>
    </row>
    <row r="36" spans="1:25" ht="15.75" x14ac:dyDescent="0.25">
      <c r="A36" s="56" t="s">
        <v>89</v>
      </c>
      <c r="B36" s="14"/>
      <c r="C36" s="15" t="s">
        <v>16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-220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-220</v>
      </c>
    </row>
    <row r="37" spans="1:25" ht="15.75" x14ac:dyDescent="0.25">
      <c r="A37" s="56" t="s">
        <v>89</v>
      </c>
      <c r="B37" s="14"/>
      <c r="C37" s="15" t="s">
        <v>17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-330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-330</v>
      </c>
    </row>
    <row r="38" spans="1:25" ht="15.75" x14ac:dyDescent="0.25">
      <c r="A38" s="56" t="s">
        <v>89</v>
      </c>
      <c r="B38" s="14"/>
      <c r="C38" s="15" t="s">
        <v>18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-156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-156</v>
      </c>
    </row>
    <row r="39" spans="1:25" ht="15.75" x14ac:dyDescent="0.25">
      <c r="A39" s="56" t="s">
        <v>89</v>
      </c>
      <c r="B39" s="14"/>
      <c r="C39" s="15" t="s">
        <v>19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-201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-201</v>
      </c>
    </row>
    <row r="40" spans="1:25" ht="15.75" x14ac:dyDescent="0.25">
      <c r="A40" s="56" t="s">
        <v>89</v>
      </c>
      <c r="B40" s="14"/>
      <c r="C40" s="15" t="s">
        <v>20</v>
      </c>
      <c r="D40" s="16">
        <v>-50</v>
      </c>
      <c r="E40" s="16">
        <v>0</v>
      </c>
      <c r="F40" s="16">
        <v>0</v>
      </c>
      <c r="G40" s="16">
        <v>-280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-330</v>
      </c>
      <c r="Y40" s="16">
        <v>-330</v>
      </c>
    </row>
    <row r="41" spans="1:25" ht="15.75" x14ac:dyDescent="0.25">
      <c r="A41" s="56" t="s">
        <v>89</v>
      </c>
      <c r="B41" s="14"/>
      <c r="C41" s="15" t="s">
        <v>67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-268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-268</v>
      </c>
      <c r="Y41" s="16">
        <v>-268</v>
      </c>
    </row>
    <row r="42" spans="1:25" ht="15.75" x14ac:dyDescent="0.25">
      <c r="A42" s="56" t="s">
        <v>89</v>
      </c>
      <c r="B42" s="14"/>
      <c r="C42" s="15" t="s">
        <v>21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-357.5</v>
      </c>
      <c r="W42" s="19">
        <v>0</v>
      </c>
      <c r="X42" s="16">
        <v>0</v>
      </c>
      <c r="Y42" s="16">
        <v>-357.5</v>
      </c>
    </row>
    <row r="43" spans="1:25" ht="15.75" x14ac:dyDescent="0.25">
      <c r="A43" s="56" t="s">
        <v>90</v>
      </c>
      <c r="B43" s="17"/>
      <c r="C43" s="18" t="s">
        <v>22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387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6">
        <v>0</v>
      </c>
      <c r="Y43" s="16">
        <v>387</v>
      </c>
    </row>
    <row r="44" spans="1:25" ht="15.75" x14ac:dyDescent="0.25">
      <c r="A44" s="56" t="s">
        <v>90</v>
      </c>
      <c r="B44" s="17"/>
      <c r="C44" s="18" t="s">
        <v>23</v>
      </c>
      <c r="D44" s="19">
        <v>0</v>
      </c>
      <c r="E44" s="19">
        <v>0</v>
      </c>
      <c r="F44" s="19">
        <v>0</v>
      </c>
      <c r="G44" s="19">
        <v>337</v>
      </c>
      <c r="H44" s="19">
        <v>0</v>
      </c>
      <c r="I44" s="19">
        <v>0</v>
      </c>
      <c r="J44" s="19">
        <v>0</v>
      </c>
      <c r="K44" s="19">
        <v>269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-337</v>
      </c>
      <c r="T44" s="19">
        <v>0</v>
      </c>
      <c r="U44" s="19">
        <v>0</v>
      </c>
      <c r="V44" s="19">
        <v>0</v>
      </c>
      <c r="W44" s="19">
        <v>0</v>
      </c>
      <c r="X44" s="16">
        <v>606</v>
      </c>
      <c r="Y44" s="16">
        <v>269</v>
      </c>
    </row>
    <row r="45" spans="1:25" x14ac:dyDescent="0.25">
      <c r="A45" s="56"/>
      <c r="B45" s="14"/>
      <c r="C45" s="6" t="s">
        <v>24</v>
      </c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3"/>
      <c r="X45" s="20"/>
      <c r="Y45" s="21"/>
    </row>
    <row r="46" spans="1:25" ht="15.75" x14ac:dyDescent="0.25">
      <c r="A46" s="56"/>
      <c r="B46" s="17"/>
      <c r="C46" s="22" t="s">
        <v>25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313.39999999999998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6">
        <v>0</v>
      </c>
      <c r="Y46" s="16">
        <v>313.39999999999998</v>
      </c>
    </row>
    <row r="47" spans="1:25" ht="15.75" x14ac:dyDescent="0.25">
      <c r="A47" s="56"/>
      <c r="B47" s="17"/>
      <c r="C47" s="22" t="s">
        <v>26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423</v>
      </c>
      <c r="T47" s="19">
        <v>0</v>
      </c>
      <c r="U47" s="19">
        <v>0</v>
      </c>
      <c r="V47" s="19">
        <v>0</v>
      </c>
      <c r="W47" s="19">
        <v>0</v>
      </c>
      <c r="X47" s="16">
        <v>0</v>
      </c>
      <c r="Y47" s="16">
        <v>423</v>
      </c>
    </row>
    <row r="48" spans="1:25" ht="15.75" x14ac:dyDescent="0.25">
      <c r="A48" s="56"/>
      <c r="B48" s="17"/>
      <c r="C48" s="22" t="s">
        <v>64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313.39999999999998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6">
        <v>313.39999999999998</v>
      </c>
      <c r="Y48" s="16">
        <v>313.39999999999998</v>
      </c>
    </row>
    <row r="49" spans="1:25" ht="15.75" x14ac:dyDescent="0.25">
      <c r="A49" s="56"/>
      <c r="B49" s="17"/>
      <c r="C49" s="22" t="s">
        <v>28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400.78300000000002</v>
      </c>
      <c r="T49" s="19">
        <v>0</v>
      </c>
      <c r="U49" s="19">
        <v>0</v>
      </c>
      <c r="V49" s="19">
        <v>0</v>
      </c>
      <c r="W49" s="19">
        <v>0</v>
      </c>
      <c r="X49" s="16">
        <v>0</v>
      </c>
      <c r="Y49" s="16">
        <v>400.78300000000002</v>
      </c>
    </row>
    <row r="50" spans="1:25" ht="15.75" x14ac:dyDescent="0.25">
      <c r="A50" s="56"/>
      <c r="B50" s="17"/>
      <c r="C50" s="22" t="s">
        <v>29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635</v>
      </c>
      <c r="W50" s="19">
        <v>635</v>
      </c>
      <c r="X50" s="16">
        <v>0</v>
      </c>
      <c r="Y50" s="16">
        <v>1270</v>
      </c>
    </row>
    <row r="51" spans="1:25" ht="15.75" x14ac:dyDescent="0.25">
      <c r="A51" s="56"/>
      <c r="B51" s="17"/>
      <c r="C51" s="22" t="s">
        <v>30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423</v>
      </c>
      <c r="W51" s="19">
        <v>0</v>
      </c>
      <c r="X51" s="16">
        <v>0</v>
      </c>
      <c r="Y51" s="16">
        <v>423</v>
      </c>
    </row>
    <row r="52" spans="1:25" ht="16.5" thickBot="1" x14ac:dyDescent="0.3">
      <c r="A52" s="56"/>
      <c r="B52" s="17"/>
      <c r="C52" s="22" t="s">
        <v>65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635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6">
        <v>0</v>
      </c>
      <c r="Y52" s="16">
        <v>635</v>
      </c>
    </row>
    <row r="53" spans="1:25" ht="16.5" thickBot="1" x14ac:dyDescent="0.3">
      <c r="A53" s="56" t="s">
        <v>91</v>
      </c>
      <c r="B53" s="17"/>
      <c r="C53" s="23" t="s">
        <v>32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313.39999999999998</v>
      </c>
      <c r="N53" s="24">
        <v>0</v>
      </c>
      <c r="O53" s="24">
        <v>0</v>
      </c>
      <c r="P53" s="24">
        <v>0</v>
      </c>
      <c r="Q53" s="24">
        <v>948.4</v>
      </c>
      <c r="R53" s="24">
        <v>0</v>
      </c>
      <c r="S53" s="24">
        <v>823.78300000000002</v>
      </c>
      <c r="T53" s="24">
        <v>0</v>
      </c>
      <c r="U53" s="24">
        <v>0</v>
      </c>
      <c r="V53" s="24">
        <v>1058</v>
      </c>
      <c r="W53" s="24">
        <v>635</v>
      </c>
      <c r="X53" s="24">
        <v>313.39999999999998</v>
      </c>
      <c r="Y53" s="24">
        <v>3778.5830000000001</v>
      </c>
    </row>
    <row r="54" spans="1:25" ht="16.5" thickBot="1" x14ac:dyDescent="0.3">
      <c r="A54" s="56"/>
      <c r="B54" s="17"/>
      <c r="C54" s="22" t="s">
        <v>33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25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6">
        <v>0</v>
      </c>
      <c r="Y54" s="16">
        <v>25</v>
      </c>
    </row>
    <row r="55" spans="1:25" ht="16.5" thickBot="1" x14ac:dyDescent="0.3">
      <c r="A55" s="56" t="s">
        <v>93</v>
      </c>
      <c r="B55" s="17"/>
      <c r="C55" s="23" t="s">
        <v>34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25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25</v>
      </c>
    </row>
    <row r="56" spans="1:25" ht="15.75" x14ac:dyDescent="0.25">
      <c r="A56" s="56" t="s">
        <v>93</v>
      </c>
      <c r="B56" s="17"/>
      <c r="C56" s="25" t="s">
        <v>35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365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19">
        <v>0</v>
      </c>
      <c r="Y56" s="19">
        <v>365</v>
      </c>
    </row>
    <row r="57" spans="1:25" ht="15.75" x14ac:dyDescent="0.25">
      <c r="A57" s="56"/>
      <c r="B57" s="17"/>
      <c r="C57" s="29" t="s">
        <v>38</v>
      </c>
      <c r="D57" s="19">
        <v>3.41</v>
      </c>
      <c r="E57" s="19">
        <v>3.8</v>
      </c>
      <c r="F57" s="19">
        <v>4.24</v>
      </c>
      <c r="G57" s="19">
        <v>4.47</v>
      </c>
      <c r="H57" s="19">
        <v>4.84</v>
      </c>
      <c r="I57" s="19">
        <v>3.71</v>
      </c>
      <c r="J57" s="19">
        <v>4.07</v>
      </c>
      <c r="K57" s="19">
        <v>4.4400000000000004</v>
      </c>
      <c r="L57" s="19">
        <v>4.6400000000000006</v>
      </c>
      <c r="M57" s="19">
        <v>4.62</v>
      </c>
      <c r="N57" s="19">
        <v>3.99</v>
      </c>
      <c r="O57" s="19">
        <v>3.9400000000000004</v>
      </c>
      <c r="P57" s="19">
        <v>3.91</v>
      </c>
      <c r="Q57" s="19">
        <v>3.64</v>
      </c>
      <c r="R57" s="19">
        <v>3.6</v>
      </c>
      <c r="S57" s="19">
        <v>3.3499999999999996</v>
      </c>
      <c r="T57" s="19">
        <v>3.3400000000000003</v>
      </c>
      <c r="U57" s="19">
        <v>3.2600000000000002</v>
      </c>
      <c r="V57" s="19">
        <v>3.1999999999999997</v>
      </c>
      <c r="W57" s="19">
        <v>3.06</v>
      </c>
      <c r="X57" s="19">
        <v>42.239999999999995</v>
      </c>
      <c r="Y57" s="19">
        <v>77.530000000000015</v>
      </c>
    </row>
    <row r="58" spans="1:25" ht="15.75" x14ac:dyDescent="0.25">
      <c r="A58" s="56"/>
      <c r="B58" s="17"/>
      <c r="C58" s="29" t="s">
        <v>39</v>
      </c>
      <c r="D58" s="19">
        <v>65</v>
      </c>
      <c r="E58" s="19">
        <v>77.7</v>
      </c>
      <c r="F58" s="19">
        <v>84.300000000000011</v>
      </c>
      <c r="G58" s="19">
        <v>85.6</v>
      </c>
      <c r="H58" s="19">
        <v>91.800000000000011</v>
      </c>
      <c r="I58" s="19">
        <v>80.400000000000006</v>
      </c>
      <c r="J58" s="19">
        <v>83.800000000000011</v>
      </c>
      <c r="K58" s="19">
        <v>87.4</v>
      </c>
      <c r="L58" s="19">
        <v>88.5</v>
      </c>
      <c r="M58" s="19">
        <v>88.200000000000017</v>
      </c>
      <c r="N58" s="19">
        <v>74.100000000000009</v>
      </c>
      <c r="O58" s="19">
        <v>73.699999999999989</v>
      </c>
      <c r="P58" s="19">
        <v>79.5</v>
      </c>
      <c r="Q58" s="19">
        <v>69.600000000000009</v>
      </c>
      <c r="R58" s="19">
        <v>67.400000000000006</v>
      </c>
      <c r="S58" s="19">
        <v>62.900000000000006</v>
      </c>
      <c r="T58" s="19">
        <v>62.300000000000004</v>
      </c>
      <c r="U58" s="19">
        <v>61.7</v>
      </c>
      <c r="V58" s="19">
        <v>60.1</v>
      </c>
      <c r="W58" s="19">
        <v>60.5</v>
      </c>
      <c r="X58" s="19">
        <v>832.70000000000016</v>
      </c>
      <c r="Y58" s="19">
        <v>1504.5000000000002</v>
      </c>
    </row>
    <row r="59" spans="1:25" ht="16.5" thickBot="1" x14ac:dyDescent="0.3">
      <c r="A59" s="56"/>
      <c r="B59" s="17"/>
      <c r="C59" s="29" t="s">
        <v>40</v>
      </c>
      <c r="D59" s="19">
        <v>6.41</v>
      </c>
      <c r="E59" s="19">
        <v>7.85</v>
      </c>
      <c r="F59" s="19">
        <v>9.31</v>
      </c>
      <c r="G59" s="19">
        <v>11.060000000000002</v>
      </c>
      <c r="H59" s="19">
        <v>12.83</v>
      </c>
      <c r="I59" s="19">
        <v>11.58</v>
      </c>
      <c r="J59" s="19">
        <v>12.34</v>
      </c>
      <c r="K59" s="19">
        <v>13.430000000000001</v>
      </c>
      <c r="L59" s="19">
        <v>14.129999999999999</v>
      </c>
      <c r="M59" s="19">
        <v>15.67</v>
      </c>
      <c r="N59" s="19">
        <v>12.58</v>
      </c>
      <c r="O59" s="19">
        <v>13.030000000000001</v>
      </c>
      <c r="P59" s="19">
        <v>13.349999999999998</v>
      </c>
      <c r="Q59" s="19">
        <v>12.919999999999998</v>
      </c>
      <c r="R59" s="19">
        <v>12.830000000000002</v>
      </c>
      <c r="S59" s="19">
        <v>13.48</v>
      </c>
      <c r="T59" s="19">
        <v>13.879999999999999</v>
      </c>
      <c r="U59" s="19">
        <v>14.640000000000002</v>
      </c>
      <c r="V59" s="19">
        <v>14.77</v>
      </c>
      <c r="W59" s="19">
        <v>15.03</v>
      </c>
      <c r="X59" s="31">
        <v>114.61</v>
      </c>
      <c r="Y59" s="31">
        <v>251.12</v>
      </c>
    </row>
    <row r="60" spans="1:25" ht="16.5" thickBot="1" x14ac:dyDescent="0.3">
      <c r="A60" s="56" t="s">
        <v>95</v>
      </c>
      <c r="B60" s="17"/>
      <c r="C60" s="23" t="s">
        <v>41</v>
      </c>
      <c r="D60" s="24">
        <v>74.819999999999993</v>
      </c>
      <c r="E60" s="24">
        <v>89.35</v>
      </c>
      <c r="F60" s="24">
        <v>97.850000000000009</v>
      </c>
      <c r="G60" s="24">
        <v>101.13</v>
      </c>
      <c r="H60" s="24">
        <v>109.47000000000001</v>
      </c>
      <c r="I60" s="24">
        <v>95.69</v>
      </c>
      <c r="J60" s="24">
        <v>100.21000000000001</v>
      </c>
      <c r="K60" s="24">
        <v>105.27000000000001</v>
      </c>
      <c r="L60" s="24">
        <v>107.27</v>
      </c>
      <c r="M60" s="24">
        <v>108.49000000000002</v>
      </c>
      <c r="N60" s="24">
        <v>90.67</v>
      </c>
      <c r="O60" s="24">
        <v>90.669999999999987</v>
      </c>
      <c r="P60" s="24">
        <v>96.759999999999991</v>
      </c>
      <c r="Q60" s="24">
        <v>86.160000000000011</v>
      </c>
      <c r="R60" s="24">
        <v>83.83</v>
      </c>
      <c r="S60" s="24">
        <v>79.73</v>
      </c>
      <c r="T60" s="24">
        <v>79.52</v>
      </c>
      <c r="U60" s="24">
        <v>79.600000000000009</v>
      </c>
      <c r="V60" s="24">
        <v>78.070000000000007</v>
      </c>
      <c r="W60" s="24">
        <v>78.59</v>
      </c>
      <c r="X60" s="24">
        <v>989.55</v>
      </c>
      <c r="Y60" s="24">
        <v>1833.1499999999999</v>
      </c>
    </row>
    <row r="61" spans="1:25" ht="15.75" x14ac:dyDescent="0.25">
      <c r="A61" s="56" t="s">
        <v>96</v>
      </c>
      <c r="B61" s="17"/>
      <c r="C61" s="32" t="s">
        <v>42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265.351</v>
      </c>
      <c r="L61" s="19">
        <v>283.00099999999998</v>
      </c>
      <c r="M61" s="19">
        <v>283.00099999999998</v>
      </c>
      <c r="N61" s="19">
        <v>300</v>
      </c>
      <c r="O61" s="19">
        <v>300</v>
      </c>
      <c r="P61" s="19">
        <v>300</v>
      </c>
      <c r="Q61" s="19">
        <v>166.178</v>
      </c>
      <c r="R61" s="19">
        <v>138.803</v>
      </c>
      <c r="S61" s="19">
        <v>99.415000000000006</v>
      </c>
      <c r="T61" s="19">
        <v>75.003</v>
      </c>
      <c r="U61" s="19">
        <v>149.018</v>
      </c>
      <c r="V61" s="19">
        <v>84.828000000000003</v>
      </c>
      <c r="W61" s="19">
        <v>28.003</v>
      </c>
      <c r="X61" s="33">
        <v>83.135300000000001</v>
      </c>
      <c r="Y61" s="16">
        <v>123.63005000000001</v>
      </c>
    </row>
    <row r="62" spans="1:25" x14ac:dyDescent="0.25">
      <c r="A62" s="56"/>
      <c r="B62" s="5" t="s">
        <v>43</v>
      </c>
      <c r="C62" s="6" t="s">
        <v>2</v>
      </c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3"/>
      <c r="X62" s="11"/>
      <c r="Y62" s="21"/>
    </row>
    <row r="63" spans="1:25" ht="15.75" x14ac:dyDescent="0.25">
      <c r="A63" s="56" t="s">
        <v>89</v>
      </c>
      <c r="B63" s="14"/>
      <c r="C63" s="15" t="s">
        <v>44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-354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-354</v>
      </c>
      <c r="Y63" s="16">
        <v>-354</v>
      </c>
    </row>
    <row r="64" spans="1:25" ht="15.75" x14ac:dyDescent="0.25">
      <c r="A64" s="56" t="s">
        <v>89</v>
      </c>
      <c r="B64" s="14"/>
      <c r="C64" s="15" t="s">
        <v>45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-359</v>
      </c>
      <c r="W64" s="16">
        <v>0</v>
      </c>
      <c r="X64" s="16">
        <v>0</v>
      </c>
      <c r="Y64" s="16">
        <v>-359</v>
      </c>
    </row>
    <row r="65" spans="1:25" x14ac:dyDescent="0.25">
      <c r="A65" s="56"/>
      <c r="B65" s="34"/>
      <c r="C65" s="6" t="s">
        <v>24</v>
      </c>
      <c r="D65" s="1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3"/>
      <c r="X65" s="20"/>
      <c r="Y65" s="21"/>
    </row>
    <row r="66" spans="1:25" ht="16.5" thickBot="1" x14ac:dyDescent="0.3">
      <c r="A66" s="56"/>
      <c r="B66" s="35"/>
      <c r="C66" s="29" t="s">
        <v>46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57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6">
        <v>0</v>
      </c>
      <c r="Y66" s="16">
        <v>57</v>
      </c>
    </row>
    <row r="67" spans="1:25" ht="16.5" thickBot="1" x14ac:dyDescent="0.3">
      <c r="A67" s="56" t="s">
        <v>93</v>
      </c>
      <c r="B67" s="35"/>
      <c r="C67" s="23" t="s">
        <v>34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57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57</v>
      </c>
    </row>
    <row r="68" spans="1:25" ht="15.75" x14ac:dyDescent="0.25">
      <c r="A68" s="56"/>
      <c r="B68" s="17"/>
      <c r="C68" s="29" t="s">
        <v>47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10.55</v>
      </c>
      <c r="M68" s="27">
        <v>0</v>
      </c>
      <c r="N68" s="27">
        <v>0</v>
      </c>
      <c r="O68" s="27">
        <v>10.62</v>
      </c>
      <c r="P68" s="27">
        <v>0</v>
      </c>
      <c r="Q68" s="27">
        <v>0</v>
      </c>
      <c r="R68" s="27">
        <v>0</v>
      </c>
      <c r="S68" s="27">
        <v>0</v>
      </c>
      <c r="T68" s="27">
        <v>10.6</v>
      </c>
      <c r="U68" s="27">
        <v>0</v>
      </c>
      <c r="V68" s="27">
        <v>0</v>
      </c>
      <c r="W68" s="27">
        <v>1.0900000000000001</v>
      </c>
      <c r="X68" s="28">
        <v>10.55</v>
      </c>
      <c r="Y68" s="28">
        <v>32.860000000000007</v>
      </c>
    </row>
    <row r="69" spans="1:25" ht="16.5" thickBot="1" x14ac:dyDescent="0.3">
      <c r="A69" s="56"/>
      <c r="B69" s="17"/>
      <c r="C69" s="29" t="s">
        <v>49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5.0199999999999996</v>
      </c>
      <c r="L69" s="27">
        <v>0</v>
      </c>
      <c r="M69" s="27">
        <v>0</v>
      </c>
      <c r="N69" s="27">
        <v>3.4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0.26</v>
      </c>
      <c r="X69" s="28">
        <v>5.0199999999999996</v>
      </c>
      <c r="Y69" s="28">
        <v>8.68</v>
      </c>
    </row>
    <row r="70" spans="1:25" ht="16.5" thickBot="1" x14ac:dyDescent="0.3">
      <c r="A70" s="56" t="s">
        <v>94</v>
      </c>
      <c r="B70" s="17"/>
      <c r="C70" s="23" t="s">
        <v>50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5.0199999999999996</v>
      </c>
      <c r="L70" s="30">
        <v>10.55</v>
      </c>
      <c r="M70" s="30">
        <v>0</v>
      </c>
      <c r="N70" s="30">
        <v>3.4</v>
      </c>
      <c r="O70" s="30">
        <v>10.62</v>
      </c>
      <c r="P70" s="30">
        <v>0</v>
      </c>
      <c r="Q70" s="30">
        <v>0</v>
      </c>
      <c r="R70" s="30">
        <v>0</v>
      </c>
      <c r="S70" s="30">
        <v>0</v>
      </c>
      <c r="T70" s="30">
        <v>10.6</v>
      </c>
      <c r="U70" s="30">
        <v>0</v>
      </c>
      <c r="V70" s="30">
        <v>0</v>
      </c>
      <c r="W70" s="30">
        <v>1.35</v>
      </c>
      <c r="X70" s="30">
        <v>15.57</v>
      </c>
      <c r="Y70" s="30">
        <v>41.540000000000006</v>
      </c>
    </row>
    <row r="71" spans="1:25" ht="15.75" x14ac:dyDescent="0.25">
      <c r="A71" s="56"/>
      <c r="B71" s="35"/>
      <c r="C71" s="29" t="s">
        <v>51</v>
      </c>
      <c r="D71" s="19">
        <v>1.26</v>
      </c>
      <c r="E71" s="19">
        <v>1.44</v>
      </c>
      <c r="F71" s="19">
        <v>1.6</v>
      </c>
      <c r="G71" s="19">
        <v>1.83</v>
      </c>
      <c r="H71" s="19">
        <v>2</v>
      </c>
      <c r="I71" s="19">
        <v>1.21</v>
      </c>
      <c r="J71" s="19">
        <v>1.37</v>
      </c>
      <c r="K71" s="19">
        <v>1.4200000000000002</v>
      </c>
      <c r="L71" s="19">
        <v>1.3900000000000001</v>
      </c>
      <c r="M71" s="19">
        <v>1.51</v>
      </c>
      <c r="N71" s="19">
        <v>1.25</v>
      </c>
      <c r="O71" s="19">
        <v>1.24</v>
      </c>
      <c r="P71" s="19">
        <v>1.25</v>
      </c>
      <c r="Q71" s="19">
        <v>1.08</v>
      </c>
      <c r="R71" s="19">
        <v>1.0699999999999998</v>
      </c>
      <c r="S71" s="19">
        <v>0.97</v>
      </c>
      <c r="T71" s="19">
        <v>1.1000000000000001</v>
      </c>
      <c r="U71" s="19">
        <v>1.06</v>
      </c>
      <c r="V71" s="19">
        <v>1.03</v>
      </c>
      <c r="W71" s="19">
        <v>0.97</v>
      </c>
      <c r="X71" s="19">
        <v>15.030000000000001</v>
      </c>
      <c r="Y71" s="19">
        <v>26.05</v>
      </c>
    </row>
    <row r="72" spans="1:25" ht="15.75" x14ac:dyDescent="0.25">
      <c r="A72" s="56"/>
      <c r="B72" s="17"/>
      <c r="C72" s="29" t="s">
        <v>52</v>
      </c>
      <c r="D72" s="19">
        <v>41</v>
      </c>
      <c r="E72" s="19">
        <v>36.699999999999996</v>
      </c>
      <c r="F72" s="19">
        <v>33</v>
      </c>
      <c r="G72" s="19">
        <v>30.6</v>
      </c>
      <c r="H72" s="19">
        <v>27.1</v>
      </c>
      <c r="I72" s="19">
        <v>27.2</v>
      </c>
      <c r="J72" s="19">
        <v>24.8</v>
      </c>
      <c r="K72" s="19">
        <v>24.500000000000004</v>
      </c>
      <c r="L72" s="19">
        <v>23.4</v>
      </c>
      <c r="M72" s="19">
        <v>22.799999999999997</v>
      </c>
      <c r="N72" s="19">
        <v>20.600000000000005</v>
      </c>
      <c r="O72" s="19">
        <v>21</v>
      </c>
      <c r="P72" s="19">
        <v>20.6</v>
      </c>
      <c r="Q72" s="19">
        <v>20.6</v>
      </c>
      <c r="R72" s="19">
        <v>19.900000000000002</v>
      </c>
      <c r="S72" s="19">
        <v>19.299999999999997</v>
      </c>
      <c r="T72" s="19">
        <v>19.100000000000001</v>
      </c>
      <c r="U72" s="19">
        <v>19.3</v>
      </c>
      <c r="V72" s="19">
        <v>18.100000000000001</v>
      </c>
      <c r="W72" s="19">
        <v>18</v>
      </c>
      <c r="X72" s="19">
        <v>291.09999999999997</v>
      </c>
      <c r="Y72" s="19">
        <v>487.60000000000008</v>
      </c>
    </row>
    <row r="73" spans="1:25" ht="16.5" thickBot="1" x14ac:dyDescent="0.3">
      <c r="A73" s="56"/>
      <c r="B73" s="17"/>
      <c r="C73" s="29" t="s">
        <v>53</v>
      </c>
      <c r="D73" s="19">
        <v>7.7700000000000005</v>
      </c>
      <c r="E73" s="19">
        <v>8.39</v>
      </c>
      <c r="F73" s="19">
        <v>9.4499999999999993</v>
      </c>
      <c r="G73" s="19">
        <v>9.0799999999999983</v>
      </c>
      <c r="H73" s="19">
        <v>10.029999999999999</v>
      </c>
      <c r="I73" s="19">
        <v>8.16</v>
      </c>
      <c r="J73" s="19">
        <v>8.52</v>
      </c>
      <c r="K73" s="19">
        <v>8.9200000000000017</v>
      </c>
      <c r="L73" s="19">
        <v>9.9400000000000013</v>
      </c>
      <c r="M73" s="19">
        <v>9.9500000000000028</v>
      </c>
      <c r="N73" s="19">
        <v>8.1500000000000021</v>
      </c>
      <c r="O73" s="19">
        <v>8.48</v>
      </c>
      <c r="P73" s="19">
        <v>8.5699999999999985</v>
      </c>
      <c r="Q73" s="19">
        <v>7.67</v>
      </c>
      <c r="R73" s="19">
        <v>7.5100000000000007</v>
      </c>
      <c r="S73" s="19">
        <v>6.580000000000001</v>
      </c>
      <c r="T73" s="19">
        <v>6.4900000000000011</v>
      </c>
      <c r="U73" s="19">
        <v>6.7299999999999995</v>
      </c>
      <c r="V73" s="19">
        <v>6.5500000000000007</v>
      </c>
      <c r="W73" s="19">
        <v>6.41</v>
      </c>
      <c r="X73" s="31">
        <v>90.21</v>
      </c>
      <c r="Y73" s="31">
        <v>163.35000000000002</v>
      </c>
    </row>
    <row r="74" spans="1:25" ht="16.5" thickBot="1" x14ac:dyDescent="0.3">
      <c r="A74" s="56" t="s">
        <v>95</v>
      </c>
      <c r="B74" s="17"/>
      <c r="C74" s="23" t="s">
        <v>54</v>
      </c>
      <c r="D74" s="24">
        <v>50.03</v>
      </c>
      <c r="E74" s="24">
        <v>46.529999999999994</v>
      </c>
      <c r="F74" s="24">
        <v>44.05</v>
      </c>
      <c r="G74" s="24">
        <v>41.51</v>
      </c>
      <c r="H74" s="24">
        <v>39.130000000000003</v>
      </c>
      <c r="I74" s="24">
        <v>36.57</v>
      </c>
      <c r="J74" s="24">
        <v>34.69</v>
      </c>
      <c r="K74" s="24">
        <v>34.840000000000003</v>
      </c>
      <c r="L74" s="24">
        <v>34.730000000000004</v>
      </c>
      <c r="M74" s="24">
        <v>34.260000000000005</v>
      </c>
      <c r="N74" s="24">
        <v>30.000000000000007</v>
      </c>
      <c r="O74" s="24">
        <v>30.72</v>
      </c>
      <c r="P74" s="24">
        <v>30.42</v>
      </c>
      <c r="Q74" s="24">
        <v>29.35</v>
      </c>
      <c r="R74" s="24">
        <v>28.480000000000004</v>
      </c>
      <c r="S74" s="24">
        <v>26.849999999999998</v>
      </c>
      <c r="T74" s="24">
        <v>26.690000000000005</v>
      </c>
      <c r="U74" s="24">
        <v>27.09</v>
      </c>
      <c r="V74" s="24">
        <v>25.680000000000003</v>
      </c>
      <c r="W74" s="24">
        <v>25.38</v>
      </c>
      <c r="X74" s="24">
        <v>396.34000000000003</v>
      </c>
      <c r="Y74" s="24">
        <v>677.00000000000011</v>
      </c>
    </row>
    <row r="75" spans="1:25" ht="15.75" x14ac:dyDescent="0.25">
      <c r="A75" s="56" t="s">
        <v>96</v>
      </c>
      <c r="B75" s="35"/>
      <c r="C75" s="36" t="s">
        <v>55</v>
      </c>
      <c r="D75" s="19">
        <v>0</v>
      </c>
      <c r="E75" s="19">
        <v>98.018000000000001</v>
      </c>
      <c r="F75" s="19">
        <v>155.51599999999999</v>
      </c>
      <c r="G75" s="19">
        <v>121.94</v>
      </c>
      <c r="H75" s="19">
        <v>188.465</v>
      </c>
      <c r="I75" s="19">
        <v>232.47800000000001</v>
      </c>
      <c r="J75" s="19">
        <v>0</v>
      </c>
      <c r="K75" s="19">
        <v>101.01600000000001</v>
      </c>
      <c r="L75" s="19">
        <v>69.049000000000007</v>
      </c>
      <c r="M75" s="19">
        <v>92.338999999999999</v>
      </c>
      <c r="N75" s="19">
        <v>157.898</v>
      </c>
      <c r="O75" s="19">
        <v>194.477</v>
      </c>
      <c r="P75" s="19">
        <v>262.53199999999998</v>
      </c>
      <c r="Q75" s="19">
        <v>228.64599999999999</v>
      </c>
      <c r="R75" s="19">
        <v>139.136</v>
      </c>
      <c r="S75" s="19">
        <v>150.95099999999999</v>
      </c>
      <c r="T75" s="19">
        <v>168.678</v>
      </c>
      <c r="U75" s="19">
        <v>267.92500000000001</v>
      </c>
      <c r="V75" s="19">
        <v>267.92500000000001</v>
      </c>
      <c r="W75" s="19">
        <v>59.418999999999997</v>
      </c>
      <c r="X75" s="16">
        <v>105.88209999999999</v>
      </c>
      <c r="Y75" s="16">
        <v>147.82040000000001</v>
      </c>
    </row>
    <row r="76" spans="1:25" ht="15.75" x14ac:dyDescent="0.25">
      <c r="A76" s="56" t="s">
        <v>96</v>
      </c>
      <c r="B76" s="35"/>
      <c r="C76" s="36" t="s">
        <v>56</v>
      </c>
      <c r="D76" s="19">
        <v>400</v>
      </c>
      <c r="E76" s="19">
        <v>400</v>
      </c>
      <c r="F76" s="19">
        <v>400</v>
      </c>
      <c r="G76" s="19">
        <v>400</v>
      </c>
      <c r="H76" s="19">
        <v>400</v>
      </c>
      <c r="I76" s="19">
        <v>400</v>
      </c>
      <c r="J76" s="19">
        <v>400</v>
      </c>
      <c r="K76" s="19">
        <v>400</v>
      </c>
      <c r="L76" s="19">
        <v>400</v>
      </c>
      <c r="M76" s="19">
        <v>400</v>
      </c>
      <c r="N76" s="19">
        <v>400</v>
      </c>
      <c r="O76" s="19">
        <v>400</v>
      </c>
      <c r="P76" s="19">
        <v>400</v>
      </c>
      <c r="Q76" s="19">
        <v>400</v>
      </c>
      <c r="R76" s="19">
        <v>400</v>
      </c>
      <c r="S76" s="19">
        <v>400</v>
      </c>
      <c r="T76" s="19">
        <v>400</v>
      </c>
      <c r="U76" s="19">
        <v>400</v>
      </c>
      <c r="V76" s="19">
        <v>400</v>
      </c>
      <c r="W76" s="19">
        <v>400</v>
      </c>
      <c r="X76" s="16">
        <v>400</v>
      </c>
      <c r="Y76" s="16">
        <v>400</v>
      </c>
    </row>
    <row r="77" spans="1:25" ht="15.75" x14ac:dyDescent="0.25">
      <c r="A77" s="56" t="s">
        <v>96</v>
      </c>
      <c r="B77" s="35"/>
      <c r="C77" s="36" t="s">
        <v>57</v>
      </c>
      <c r="D77" s="19">
        <v>230.316</v>
      </c>
      <c r="E77" s="19">
        <v>375</v>
      </c>
      <c r="F77" s="19">
        <v>375</v>
      </c>
      <c r="G77" s="19">
        <v>375</v>
      </c>
      <c r="H77" s="19">
        <v>375</v>
      </c>
      <c r="I77" s="19">
        <v>375</v>
      </c>
      <c r="J77" s="19">
        <v>286.82799999999997</v>
      </c>
      <c r="K77" s="19">
        <v>375</v>
      </c>
      <c r="L77" s="19">
        <v>375</v>
      </c>
      <c r="M77" s="19">
        <v>375</v>
      </c>
      <c r="N77" s="19">
        <v>375</v>
      </c>
      <c r="O77" s="19">
        <v>375</v>
      </c>
      <c r="P77" s="19">
        <v>375</v>
      </c>
      <c r="Q77" s="19">
        <v>375</v>
      </c>
      <c r="R77" s="19">
        <v>375</v>
      </c>
      <c r="S77" s="19">
        <v>375</v>
      </c>
      <c r="T77" s="19">
        <v>375</v>
      </c>
      <c r="U77" s="19">
        <v>375</v>
      </c>
      <c r="V77" s="19">
        <v>375</v>
      </c>
      <c r="W77" s="19">
        <v>375</v>
      </c>
      <c r="X77" s="16">
        <v>351.71439999999996</v>
      </c>
      <c r="Y77" s="16">
        <v>363.35720000000003</v>
      </c>
    </row>
    <row r="78" spans="1:25" ht="16.5" thickBot="1" x14ac:dyDescent="0.3">
      <c r="A78" s="56" t="s">
        <v>96</v>
      </c>
      <c r="B78" s="35"/>
      <c r="C78" s="36" t="s">
        <v>58</v>
      </c>
      <c r="D78" s="19">
        <v>100</v>
      </c>
      <c r="E78" s="19">
        <v>100</v>
      </c>
      <c r="F78" s="19">
        <v>100</v>
      </c>
      <c r="G78" s="19">
        <v>100</v>
      </c>
      <c r="H78" s="19">
        <v>100</v>
      </c>
      <c r="I78" s="19">
        <v>100</v>
      </c>
      <c r="J78" s="19">
        <v>100</v>
      </c>
      <c r="K78" s="19">
        <v>100</v>
      </c>
      <c r="L78" s="19">
        <v>100</v>
      </c>
      <c r="M78" s="19">
        <v>100</v>
      </c>
      <c r="N78" s="19">
        <v>100</v>
      </c>
      <c r="O78" s="19">
        <v>100</v>
      </c>
      <c r="P78" s="19">
        <v>100</v>
      </c>
      <c r="Q78" s="19">
        <v>100</v>
      </c>
      <c r="R78" s="19">
        <v>100</v>
      </c>
      <c r="S78" s="19">
        <v>100</v>
      </c>
      <c r="T78" s="19">
        <v>100</v>
      </c>
      <c r="U78" s="19">
        <v>100</v>
      </c>
      <c r="V78" s="19">
        <v>100</v>
      </c>
      <c r="W78" s="19">
        <v>100</v>
      </c>
      <c r="X78" s="16">
        <v>100</v>
      </c>
      <c r="Y78" s="16">
        <v>100</v>
      </c>
    </row>
    <row r="79" spans="1:25" ht="17.25" thickTop="1" thickBot="1" x14ac:dyDescent="0.3">
      <c r="B79" s="37"/>
      <c r="C79" s="38" t="s">
        <v>2</v>
      </c>
      <c r="D79" s="44">
        <v>-222</v>
      </c>
      <c r="E79" s="44">
        <v>0</v>
      </c>
      <c r="F79" s="44">
        <v>0</v>
      </c>
      <c r="G79" s="44">
        <v>57</v>
      </c>
      <c r="H79" s="44">
        <v>0</v>
      </c>
      <c r="I79" s="44">
        <v>0</v>
      </c>
      <c r="J79" s="44">
        <v>0</v>
      </c>
      <c r="K79" s="44">
        <v>-449</v>
      </c>
      <c r="L79" s="44">
        <v>0</v>
      </c>
      <c r="M79" s="44">
        <v>-354</v>
      </c>
      <c r="N79" s="44">
        <v>0</v>
      </c>
      <c r="O79" s="44">
        <v>0</v>
      </c>
      <c r="P79" s="44">
        <v>0</v>
      </c>
      <c r="Q79" s="44">
        <v>-762</v>
      </c>
      <c r="R79" s="44">
        <v>0</v>
      </c>
      <c r="S79" s="44">
        <v>-694</v>
      </c>
      <c r="T79" s="44">
        <v>-77.240000000000009</v>
      </c>
      <c r="U79" s="44">
        <v>0</v>
      </c>
      <c r="V79" s="44">
        <v>-985.5</v>
      </c>
      <c r="W79" s="44">
        <v>0</v>
      </c>
      <c r="X79" s="51"/>
      <c r="Y79" s="51"/>
    </row>
    <row r="80" spans="1:25" ht="16.5" thickTop="1" x14ac:dyDescent="0.25">
      <c r="B80" s="39"/>
      <c r="C80" s="40" t="s">
        <v>59</v>
      </c>
      <c r="D80" s="45">
        <v>124.84999999999991</v>
      </c>
      <c r="E80" s="45">
        <v>135.87999999999988</v>
      </c>
      <c r="F80" s="45">
        <v>141.90000000000009</v>
      </c>
      <c r="G80" s="45">
        <v>142.63999999999987</v>
      </c>
      <c r="H80" s="45">
        <v>148.59999999999968</v>
      </c>
      <c r="I80" s="45">
        <v>132.26</v>
      </c>
      <c r="J80" s="45">
        <v>134.90000000000009</v>
      </c>
      <c r="K80" s="45">
        <v>145.13000000000011</v>
      </c>
      <c r="L80" s="45">
        <v>152.55000000000018</v>
      </c>
      <c r="M80" s="45">
        <v>456.15000000000032</v>
      </c>
      <c r="N80" s="45">
        <v>124.06999999999971</v>
      </c>
      <c r="O80" s="45">
        <v>132.01</v>
      </c>
      <c r="P80" s="45">
        <v>127.18000000000006</v>
      </c>
      <c r="Q80" s="45">
        <v>1510.9100000000003</v>
      </c>
      <c r="R80" s="45">
        <v>112.31000000000017</v>
      </c>
      <c r="S80" s="45">
        <v>930.36299999999983</v>
      </c>
      <c r="T80" s="45">
        <v>116.80999999999995</v>
      </c>
      <c r="U80" s="45">
        <v>106.69000000000028</v>
      </c>
      <c r="V80" s="45">
        <v>1161.7499999999995</v>
      </c>
      <c r="W80" s="45">
        <v>740.31999999999971</v>
      </c>
      <c r="X80" s="52"/>
      <c r="Y80" s="52"/>
    </row>
    <row r="81" spans="2:25" ht="15.75" x14ac:dyDescent="0.25">
      <c r="B81" s="41"/>
      <c r="C81" s="42" t="s">
        <v>60</v>
      </c>
      <c r="D81" s="46">
        <v>730.31600000000003</v>
      </c>
      <c r="E81" s="46">
        <v>973.01800000000003</v>
      </c>
      <c r="F81" s="46">
        <v>1030.5160000000001</v>
      </c>
      <c r="G81" s="46">
        <v>996.94</v>
      </c>
      <c r="H81" s="46">
        <v>1063.4650000000001</v>
      </c>
      <c r="I81" s="46">
        <v>1107.4780000000001</v>
      </c>
      <c r="J81" s="46">
        <v>786.82799999999997</v>
      </c>
      <c r="K81" s="46">
        <v>1241.367</v>
      </c>
      <c r="L81" s="46">
        <v>1227.05</v>
      </c>
      <c r="M81" s="46">
        <v>1250.3399999999999</v>
      </c>
      <c r="N81" s="46">
        <v>1332.8980000000001</v>
      </c>
      <c r="O81" s="46">
        <v>1369.4769999999999</v>
      </c>
      <c r="P81" s="46">
        <v>1437.5319999999999</v>
      </c>
      <c r="Q81" s="46">
        <v>1269.8240000000001</v>
      </c>
      <c r="R81" s="46">
        <v>1152.9389999999999</v>
      </c>
      <c r="S81" s="46">
        <v>1125.366</v>
      </c>
      <c r="T81" s="46">
        <v>1118.681</v>
      </c>
      <c r="U81" s="46">
        <v>1291.943</v>
      </c>
      <c r="V81" s="46">
        <v>1227.7530000000002</v>
      </c>
      <c r="W81" s="46">
        <v>962.42200000000003</v>
      </c>
      <c r="X81" s="52"/>
      <c r="Y81" s="52"/>
    </row>
    <row r="82" spans="2:25" ht="15.75" x14ac:dyDescent="0.25">
      <c r="B82" s="41"/>
      <c r="C82" s="42" t="s">
        <v>61</v>
      </c>
      <c r="D82" s="46">
        <v>855.16599999999994</v>
      </c>
      <c r="E82" s="46">
        <v>1108.8979999999999</v>
      </c>
      <c r="F82" s="46">
        <v>1172.4160000000002</v>
      </c>
      <c r="G82" s="46">
        <v>1139.58</v>
      </c>
      <c r="H82" s="46">
        <v>1212.0649999999998</v>
      </c>
      <c r="I82" s="46">
        <v>1239.7380000000001</v>
      </c>
      <c r="J82" s="46">
        <v>921.72800000000007</v>
      </c>
      <c r="K82" s="46">
        <v>1386.4970000000001</v>
      </c>
      <c r="L82" s="46">
        <v>1379.6000000000001</v>
      </c>
      <c r="M82" s="46">
        <v>1706.4900000000002</v>
      </c>
      <c r="N82" s="46">
        <v>1456.9679999999998</v>
      </c>
      <c r="O82" s="46">
        <v>1501.4869999999999</v>
      </c>
      <c r="P82" s="46">
        <v>1564.712</v>
      </c>
      <c r="Q82" s="46">
        <v>2780.7340000000004</v>
      </c>
      <c r="R82" s="46">
        <v>1265.249</v>
      </c>
      <c r="S82" s="46">
        <v>2055.7289999999998</v>
      </c>
      <c r="T82" s="46">
        <v>1235.491</v>
      </c>
      <c r="U82" s="46">
        <v>1398.6330000000003</v>
      </c>
      <c r="V82" s="46">
        <v>2389.5029999999997</v>
      </c>
      <c r="W82" s="46">
        <v>1702.7419999999997</v>
      </c>
      <c r="X82" s="52"/>
      <c r="Y82" s="52"/>
    </row>
    <row r="83" spans="2:25" ht="15.75" x14ac:dyDescent="0.25">
      <c r="B83" s="41"/>
      <c r="C83" s="43" t="s">
        <v>62</v>
      </c>
      <c r="D83" s="47"/>
      <c r="E83" s="47"/>
      <c r="F83" s="47"/>
      <c r="G83" s="47"/>
      <c r="H83" s="47"/>
      <c r="I83" s="47"/>
      <c r="J83" s="47"/>
      <c r="K83" s="48"/>
      <c r="L83" s="49"/>
      <c r="M83" s="49"/>
      <c r="N83" s="49"/>
      <c r="O83" s="48"/>
      <c r="P83" s="48"/>
      <c r="Q83" s="48"/>
      <c r="R83" s="49"/>
      <c r="S83" s="49"/>
      <c r="T83" s="49"/>
      <c r="U83" s="49"/>
      <c r="V83" s="50"/>
      <c r="W83" s="50"/>
      <c r="X83" s="52"/>
      <c r="Y83" s="52"/>
    </row>
  </sheetData>
  <conditionalFormatting sqref="B24">
    <cfRule type="expression" dxfId="20" priority="4" stopIfTrue="1">
      <formula>ROUND($G$388,0)&lt;&gt;0</formula>
    </cfRule>
  </conditionalFormatting>
  <conditionalFormatting sqref="C24">
    <cfRule type="expression" dxfId="19" priority="2" stopIfTrue="1">
      <formula>ROUND($G$388,0)&lt;&gt;0</formula>
    </cfRule>
  </conditionalFormatting>
  <conditionalFormatting sqref="C42">
    <cfRule type="containsText" dxfId="18" priority="1" operator="containsText" text="Early">
      <formula>NOT(ISERROR(SEARCH("Early",C42)))</formula>
    </cfRule>
  </conditionalFormatting>
  <pageMargins left="0.7" right="0.7" top="0.75" bottom="0.75" header="0.3" footer="0.3"/>
  <pageSetup scale="3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3"/>
  <sheetViews>
    <sheetView view="pageBreakPreview" zoomScale="60" zoomScaleNormal="100" workbookViewId="0"/>
  </sheetViews>
  <sheetFormatPr defaultRowHeight="15" x14ac:dyDescent="0.25"/>
  <cols>
    <col min="3" max="3" width="41" customWidth="1"/>
  </cols>
  <sheetData>
    <row r="2" spans="3:23" x14ac:dyDescent="0.25">
      <c r="C2" s="55" t="s">
        <v>88</v>
      </c>
      <c r="D2" s="54">
        <f>D25</f>
        <v>2015</v>
      </c>
      <c r="E2" s="54">
        <f t="shared" ref="E2:W2" si="0">E25</f>
        <v>2016</v>
      </c>
      <c r="F2" s="54">
        <f t="shared" si="0"/>
        <v>2017</v>
      </c>
      <c r="G2" s="54">
        <f t="shared" si="0"/>
        <v>2018</v>
      </c>
      <c r="H2" s="54">
        <f t="shared" si="0"/>
        <v>2019</v>
      </c>
      <c r="I2" s="54">
        <f t="shared" si="0"/>
        <v>2020</v>
      </c>
      <c r="J2" s="54">
        <f t="shared" si="0"/>
        <v>2021</v>
      </c>
      <c r="K2" s="54">
        <f t="shared" si="0"/>
        <v>2022</v>
      </c>
      <c r="L2" s="54">
        <f t="shared" si="0"/>
        <v>2023</v>
      </c>
      <c r="M2" s="54">
        <f t="shared" si="0"/>
        <v>2024</v>
      </c>
      <c r="N2" s="54">
        <f t="shared" si="0"/>
        <v>2025</v>
      </c>
      <c r="O2" s="54">
        <f t="shared" si="0"/>
        <v>2026</v>
      </c>
      <c r="P2" s="54">
        <f t="shared" si="0"/>
        <v>2027</v>
      </c>
      <c r="Q2" s="54">
        <f t="shared" si="0"/>
        <v>2028</v>
      </c>
      <c r="R2" s="54">
        <f t="shared" si="0"/>
        <v>2029</v>
      </c>
      <c r="S2" s="54">
        <f t="shared" si="0"/>
        <v>2030</v>
      </c>
      <c r="T2" s="54">
        <f t="shared" si="0"/>
        <v>2031</v>
      </c>
      <c r="U2" s="54">
        <f t="shared" si="0"/>
        <v>2032</v>
      </c>
      <c r="V2" s="54">
        <f t="shared" si="0"/>
        <v>2033</v>
      </c>
      <c r="W2" s="54">
        <f t="shared" si="0"/>
        <v>2034</v>
      </c>
    </row>
    <row r="3" spans="3:23" x14ac:dyDescent="0.25">
      <c r="C3" t="s">
        <v>89</v>
      </c>
      <c r="D3" s="57">
        <f t="shared" ref="D3:M10" si="1">SUMIF($A$27:$A$78,$C3,D$27:D$78)</f>
        <v>-222</v>
      </c>
      <c r="E3" s="57">
        <f t="shared" si="1"/>
        <v>0</v>
      </c>
      <c r="F3" s="57">
        <f t="shared" si="1"/>
        <v>0</v>
      </c>
      <c r="G3" s="57">
        <f t="shared" si="1"/>
        <v>-280</v>
      </c>
      <c r="H3" s="57">
        <f t="shared" si="1"/>
        <v>0</v>
      </c>
      <c r="I3" s="57">
        <f t="shared" si="1"/>
        <v>0</v>
      </c>
      <c r="J3" s="57">
        <f t="shared" si="1"/>
        <v>0</v>
      </c>
      <c r="K3" s="57">
        <f t="shared" si="1"/>
        <v>-450</v>
      </c>
      <c r="L3" s="57">
        <f t="shared" si="1"/>
        <v>0</v>
      </c>
      <c r="M3" s="57">
        <f t="shared" si="1"/>
        <v>-354</v>
      </c>
      <c r="N3" s="57">
        <f t="shared" ref="N3:W10" si="2">SUMIF($A$27:$A$78,$C3,N$27:N$78)</f>
        <v>-387</v>
      </c>
      <c r="O3" s="57">
        <f t="shared" si="2"/>
        <v>0</v>
      </c>
      <c r="P3" s="57">
        <f t="shared" si="2"/>
        <v>0</v>
      </c>
      <c r="Q3" s="57">
        <f t="shared" si="2"/>
        <v>-1030</v>
      </c>
      <c r="R3" s="57">
        <f t="shared" si="2"/>
        <v>0</v>
      </c>
      <c r="S3" s="57">
        <f t="shared" si="2"/>
        <v>-357</v>
      </c>
      <c r="T3" s="57">
        <f t="shared" si="2"/>
        <v>-77.240000000000009</v>
      </c>
      <c r="U3" s="57">
        <f t="shared" si="2"/>
        <v>0</v>
      </c>
      <c r="V3" s="57">
        <f t="shared" si="2"/>
        <v>-985.5</v>
      </c>
      <c r="W3" s="57">
        <f t="shared" si="2"/>
        <v>0</v>
      </c>
    </row>
    <row r="4" spans="3:23" x14ac:dyDescent="0.25">
      <c r="C4" t="s">
        <v>90</v>
      </c>
      <c r="D4" s="57">
        <f t="shared" si="1"/>
        <v>0</v>
      </c>
      <c r="E4" s="57">
        <f t="shared" si="1"/>
        <v>0</v>
      </c>
      <c r="F4" s="57">
        <f t="shared" si="1"/>
        <v>0</v>
      </c>
      <c r="G4" s="57">
        <f t="shared" si="1"/>
        <v>337</v>
      </c>
      <c r="H4" s="57">
        <f t="shared" si="1"/>
        <v>0</v>
      </c>
      <c r="I4" s="57">
        <f t="shared" si="1"/>
        <v>0</v>
      </c>
      <c r="J4" s="57">
        <f t="shared" si="1"/>
        <v>0</v>
      </c>
      <c r="K4" s="57">
        <f t="shared" si="1"/>
        <v>0</v>
      </c>
      <c r="L4" s="57">
        <f t="shared" si="1"/>
        <v>0</v>
      </c>
      <c r="M4" s="57">
        <f t="shared" si="1"/>
        <v>0</v>
      </c>
      <c r="N4" s="57">
        <f t="shared" si="2"/>
        <v>387</v>
      </c>
      <c r="O4" s="57">
        <f t="shared" si="2"/>
        <v>0</v>
      </c>
      <c r="P4" s="57">
        <f t="shared" si="2"/>
        <v>0</v>
      </c>
      <c r="Q4" s="57">
        <f t="shared" si="2"/>
        <v>0</v>
      </c>
      <c r="R4" s="57">
        <f t="shared" si="2"/>
        <v>0</v>
      </c>
      <c r="S4" s="57">
        <f t="shared" si="2"/>
        <v>-337</v>
      </c>
      <c r="T4" s="57">
        <f t="shared" si="2"/>
        <v>0</v>
      </c>
      <c r="U4" s="57">
        <f t="shared" si="2"/>
        <v>0</v>
      </c>
      <c r="V4" s="57">
        <f t="shared" si="2"/>
        <v>0</v>
      </c>
      <c r="W4" s="57">
        <f t="shared" si="2"/>
        <v>0</v>
      </c>
    </row>
    <row r="5" spans="3:23" x14ac:dyDescent="0.25">
      <c r="C5" t="s">
        <v>91</v>
      </c>
      <c r="D5" s="57">
        <f t="shared" si="1"/>
        <v>0</v>
      </c>
      <c r="E5" s="57">
        <f t="shared" si="1"/>
        <v>0</v>
      </c>
      <c r="F5" s="57">
        <f t="shared" si="1"/>
        <v>0</v>
      </c>
      <c r="G5" s="57">
        <f t="shared" si="1"/>
        <v>0</v>
      </c>
      <c r="H5" s="57">
        <f t="shared" si="1"/>
        <v>0</v>
      </c>
      <c r="I5" s="57">
        <f t="shared" si="1"/>
        <v>0</v>
      </c>
      <c r="J5" s="57">
        <f t="shared" si="1"/>
        <v>0</v>
      </c>
      <c r="K5" s="57">
        <f t="shared" si="1"/>
        <v>0</v>
      </c>
      <c r="L5" s="57">
        <f t="shared" si="1"/>
        <v>0</v>
      </c>
      <c r="M5" s="57">
        <f t="shared" si="1"/>
        <v>423</v>
      </c>
      <c r="N5" s="57">
        <f t="shared" si="2"/>
        <v>0</v>
      </c>
      <c r="O5" s="57">
        <f t="shared" si="2"/>
        <v>0</v>
      </c>
      <c r="P5" s="57">
        <f t="shared" si="2"/>
        <v>0</v>
      </c>
      <c r="Q5" s="57">
        <f t="shared" si="2"/>
        <v>1159.4000000000001</v>
      </c>
      <c r="R5" s="57">
        <f t="shared" si="2"/>
        <v>0</v>
      </c>
      <c r="S5" s="57">
        <f t="shared" si="2"/>
        <v>823.78300000000002</v>
      </c>
      <c r="T5" s="57">
        <f t="shared" si="2"/>
        <v>0</v>
      </c>
      <c r="U5" s="57">
        <f t="shared" si="2"/>
        <v>0</v>
      </c>
      <c r="V5" s="57">
        <f t="shared" si="2"/>
        <v>1270</v>
      </c>
      <c r="W5" s="57">
        <f t="shared" si="2"/>
        <v>0</v>
      </c>
    </row>
    <row r="6" spans="3:23" x14ac:dyDescent="0.25">
      <c r="C6" t="s">
        <v>92</v>
      </c>
      <c r="D6" s="57">
        <f t="shared" si="1"/>
        <v>0</v>
      </c>
      <c r="E6" s="57">
        <f t="shared" si="1"/>
        <v>0</v>
      </c>
      <c r="F6" s="57">
        <f t="shared" si="1"/>
        <v>0</v>
      </c>
      <c r="G6" s="57">
        <f t="shared" si="1"/>
        <v>0</v>
      </c>
      <c r="H6" s="57">
        <f t="shared" si="1"/>
        <v>0</v>
      </c>
      <c r="I6" s="57">
        <f t="shared" si="1"/>
        <v>0</v>
      </c>
      <c r="J6" s="57">
        <f t="shared" si="1"/>
        <v>0</v>
      </c>
      <c r="K6" s="57">
        <f t="shared" si="1"/>
        <v>0</v>
      </c>
      <c r="L6" s="57">
        <f t="shared" si="1"/>
        <v>0</v>
      </c>
      <c r="M6" s="57">
        <f t="shared" si="1"/>
        <v>0</v>
      </c>
      <c r="N6" s="57">
        <f t="shared" si="2"/>
        <v>0</v>
      </c>
      <c r="O6" s="57">
        <f t="shared" si="2"/>
        <v>0</v>
      </c>
      <c r="P6" s="57">
        <f t="shared" si="2"/>
        <v>0</v>
      </c>
      <c r="Q6" s="57">
        <f t="shared" si="2"/>
        <v>0</v>
      </c>
      <c r="R6" s="57">
        <f t="shared" si="2"/>
        <v>0</v>
      </c>
      <c r="S6" s="57">
        <f t="shared" si="2"/>
        <v>0</v>
      </c>
      <c r="T6" s="57">
        <f t="shared" si="2"/>
        <v>0</v>
      </c>
      <c r="U6" s="57">
        <f t="shared" si="2"/>
        <v>0</v>
      </c>
      <c r="V6" s="57">
        <f t="shared" si="2"/>
        <v>0</v>
      </c>
      <c r="W6" s="57">
        <f t="shared" si="2"/>
        <v>0</v>
      </c>
    </row>
    <row r="7" spans="3:23" x14ac:dyDescent="0.25">
      <c r="C7" t="s">
        <v>93</v>
      </c>
      <c r="D7" s="57">
        <f t="shared" si="1"/>
        <v>0</v>
      </c>
      <c r="E7" s="57">
        <f t="shared" si="1"/>
        <v>0</v>
      </c>
      <c r="F7" s="57">
        <f t="shared" si="1"/>
        <v>0</v>
      </c>
      <c r="G7" s="57">
        <f t="shared" si="1"/>
        <v>0</v>
      </c>
      <c r="H7" s="57">
        <f t="shared" si="1"/>
        <v>0</v>
      </c>
      <c r="I7" s="57">
        <f t="shared" si="1"/>
        <v>0</v>
      </c>
      <c r="J7" s="57">
        <f t="shared" si="1"/>
        <v>0</v>
      </c>
      <c r="K7" s="57">
        <f t="shared" si="1"/>
        <v>0</v>
      </c>
      <c r="L7" s="57">
        <f t="shared" si="1"/>
        <v>0</v>
      </c>
      <c r="M7" s="57">
        <f t="shared" si="1"/>
        <v>0</v>
      </c>
      <c r="N7" s="57">
        <f t="shared" si="2"/>
        <v>0</v>
      </c>
      <c r="O7" s="57">
        <f t="shared" si="2"/>
        <v>0</v>
      </c>
      <c r="P7" s="57">
        <f t="shared" si="2"/>
        <v>0</v>
      </c>
      <c r="Q7" s="57">
        <f t="shared" si="2"/>
        <v>455</v>
      </c>
      <c r="R7" s="57">
        <f t="shared" si="2"/>
        <v>0</v>
      </c>
      <c r="S7" s="57">
        <f t="shared" si="2"/>
        <v>0</v>
      </c>
      <c r="T7" s="57">
        <f t="shared" si="2"/>
        <v>0</v>
      </c>
      <c r="U7" s="57">
        <f t="shared" si="2"/>
        <v>0</v>
      </c>
      <c r="V7" s="57">
        <f t="shared" si="2"/>
        <v>0</v>
      </c>
      <c r="W7" s="57">
        <f t="shared" si="2"/>
        <v>0</v>
      </c>
    </row>
    <row r="8" spans="3:23" x14ac:dyDescent="0.25">
      <c r="C8" t="s">
        <v>94</v>
      </c>
      <c r="D8" s="57">
        <f t="shared" si="1"/>
        <v>0</v>
      </c>
      <c r="E8" s="57">
        <f t="shared" si="1"/>
        <v>0</v>
      </c>
      <c r="F8" s="57">
        <f t="shared" si="1"/>
        <v>0</v>
      </c>
      <c r="G8" s="57">
        <f t="shared" si="1"/>
        <v>0</v>
      </c>
      <c r="H8" s="57">
        <f t="shared" si="1"/>
        <v>0</v>
      </c>
      <c r="I8" s="57">
        <f t="shared" si="1"/>
        <v>0</v>
      </c>
      <c r="J8" s="57">
        <f t="shared" si="1"/>
        <v>0</v>
      </c>
      <c r="K8" s="57">
        <f t="shared" si="1"/>
        <v>3.73</v>
      </c>
      <c r="L8" s="57">
        <f t="shared" si="1"/>
        <v>10.55</v>
      </c>
      <c r="M8" s="57">
        <f t="shared" si="1"/>
        <v>0</v>
      </c>
      <c r="N8" s="57">
        <f t="shared" si="2"/>
        <v>5.0199999999999996</v>
      </c>
      <c r="O8" s="57">
        <f t="shared" si="2"/>
        <v>10.6</v>
      </c>
      <c r="P8" s="57">
        <f t="shared" si="2"/>
        <v>0</v>
      </c>
      <c r="Q8" s="57">
        <f t="shared" si="2"/>
        <v>0</v>
      </c>
      <c r="R8" s="57">
        <f t="shared" si="2"/>
        <v>0</v>
      </c>
      <c r="S8" s="57">
        <f t="shared" si="2"/>
        <v>3.4</v>
      </c>
      <c r="T8" s="57">
        <f t="shared" si="2"/>
        <v>10.62</v>
      </c>
      <c r="U8" s="57">
        <f t="shared" si="2"/>
        <v>0</v>
      </c>
      <c r="V8" s="57">
        <f t="shared" si="2"/>
        <v>0</v>
      </c>
      <c r="W8" s="57">
        <f t="shared" si="2"/>
        <v>1.0900000000000001</v>
      </c>
    </row>
    <row r="9" spans="3:23" x14ac:dyDescent="0.25">
      <c r="C9" t="s">
        <v>95</v>
      </c>
      <c r="D9" s="57">
        <f t="shared" si="1"/>
        <v>132.94999999999999</v>
      </c>
      <c r="E9" s="57">
        <f t="shared" si="1"/>
        <v>139.58000000000001</v>
      </c>
      <c r="F9" s="57">
        <f t="shared" si="1"/>
        <v>146.24</v>
      </c>
      <c r="G9" s="57">
        <f t="shared" si="1"/>
        <v>146.44</v>
      </c>
      <c r="H9" s="57">
        <f t="shared" si="1"/>
        <v>152.94999999999999</v>
      </c>
      <c r="I9" s="57">
        <f t="shared" si="1"/>
        <v>134.63999999999999</v>
      </c>
      <c r="J9" s="57">
        <f t="shared" si="1"/>
        <v>137.5</v>
      </c>
      <c r="K9" s="57">
        <f t="shared" si="1"/>
        <v>144.39000000000001</v>
      </c>
      <c r="L9" s="57">
        <f t="shared" si="1"/>
        <v>148.98000000000002</v>
      </c>
      <c r="M9" s="57">
        <f t="shared" si="1"/>
        <v>149.37000000000003</v>
      </c>
      <c r="N9" s="57">
        <f t="shared" si="2"/>
        <v>122.83000000000001</v>
      </c>
      <c r="O9" s="57">
        <f t="shared" si="2"/>
        <v>127.70000000000002</v>
      </c>
      <c r="P9" s="57">
        <f t="shared" si="2"/>
        <v>129.75</v>
      </c>
      <c r="Q9" s="57">
        <f t="shared" si="2"/>
        <v>131.51</v>
      </c>
      <c r="R9" s="57">
        <f t="shared" si="2"/>
        <v>128.33000000000001</v>
      </c>
      <c r="S9" s="57">
        <f t="shared" si="2"/>
        <v>122.29</v>
      </c>
      <c r="T9" s="57">
        <f t="shared" si="2"/>
        <v>122.01</v>
      </c>
      <c r="U9" s="57">
        <f t="shared" si="2"/>
        <v>122.16</v>
      </c>
      <c r="V9" s="57">
        <f t="shared" si="2"/>
        <v>118.48</v>
      </c>
      <c r="W9" s="57">
        <f t="shared" si="2"/>
        <v>119.86999999999999</v>
      </c>
    </row>
    <row r="10" spans="3:23" x14ac:dyDescent="0.25">
      <c r="C10" t="s">
        <v>96</v>
      </c>
      <c r="D10" s="57">
        <f t="shared" si="1"/>
        <v>726.62799999999993</v>
      </c>
      <c r="E10" s="57">
        <f t="shared" si="1"/>
        <v>967.76499999999999</v>
      </c>
      <c r="F10" s="57">
        <f t="shared" si="1"/>
        <v>1023.2239999999999</v>
      </c>
      <c r="G10" s="57">
        <f t="shared" si="1"/>
        <v>987.78399999999999</v>
      </c>
      <c r="H10" s="57">
        <f t="shared" si="1"/>
        <v>1052.1659999999999</v>
      </c>
      <c r="I10" s="57">
        <f t="shared" si="1"/>
        <v>1094.7</v>
      </c>
      <c r="J10" s="57">
        <f t="shared" si="1"/>
        <v>772.495</v>
      </c>
      <c r="K10" s="57">
        <f t="shared" si="1"/>
        <v>1226.1320000000001</v>
      </c>
      <c r="L10" s="57">
        <f t="shared" si="1"/>
        <v>1206.7150000000001</v>
      </c>
      <c r="M10" s="57">
        <f t="shared" si="1"/>
        <v>1135.7239999999999</v>
      </c>
      <c r="N10" s="57">
        <f t="shared" si="2"/>
        <v>1215.8</v>
      </c>
      <c r="O10" s="57">
        <f t="shared" si="2"/>
        <v>1248.498</v>
      </c>
      <c r="P10" s="57">
        <f t="shared" si="2"/>
        <v>1315.3720000000001</v>
      </c>
      <c r="Q10" s="57">
        <f t="shared" si="2"/>
        <v>1260.771</v>
      </c>
      <c r="R10" s="57">
        <f t="shared" si="2"/>
        <v>1132.9739999999999</v>
      </c>
      <c r="S10" s="57">
        <f t="shared" si="2"/>
        <v>1091.5989999999999</v>
      </c>
      <c r="T10" s="57">
        <f t="shared" si="2"/>
        <v>1074.335</v>
      </c>
      <c r="U10" s="57">
        <f t="shared" si="2"/>
        <v>1237.242</v>
      </c>
      <c r="V10" s="57">
        <f t="shared" si="2"/>
        <v>946.88300000000004</v>
      </c>
      <c r="W10" s="57">
        <f t="shared" si="2"/>
        <v>1256.8609999999999</v>
      </c>
    </row>
    <row r="12" spans="3:23" x14ac:dyDescent="0.25">
      <c r="C12" s="55" t="s">
        <v>97</v>
      </c>
      <c r="D12" s="54">
        <f>D25</f>
        <v>2015</v>
      </c>
      <c r="E12" s="54">
        <f t="shared" ref="E12:W12" si="3">E25</f>
        <v>2016</v>
      </c>
      <c r="F12" s="54">
        <f t="shared" si="3"/>
        <v>2017</v>
      </c>
      <c r="G12" s="54">
        <f t="shared" si="3"/>
        <v>2018</v>
      </c>
      <c r="H12" s="54">
        <f t="shared" si="3"/>
        <v>2019</v>
      </c>
      <c r="I12" s="54">
        <f t="shared" si="3"/>
        <v>2020</v>
      </c>
      <c r="J12" s="54">
        <f t="shared" si="3"/>
        <v>2021</v>
      </c>
      <c r="K12" s="54">
        <f t="shared" si="3"/>
        <v>2022</v>
      </c>
      <c r="L12" s="54">
        <f t="shared" si="3"/>
        <v>2023</v>
      </c>
      <c r="M12" s="54">
        <f t="shared" si="3"/>
        <v>2024</v>
      </c>
      <c r="N12" s="54">
        <f t="shared" si="3"/>
        <v>2025</v>
      </c>
      <c r="O12" s="54">
        <f t="shared" si="3"/>
        <v>2026</v>
      </c>
      <c r="P12" s="54">
        <f t="shared" si="3"/>
        <v>2027</v>
      </c>
      <c r="Q12" s="54">
        <f t="shared" si="3"/>
        <v>2028</v>
      </c>
      <c r="R12" s="54">
        <f t="shared" si="3"/>
        <v>2029</v>
      </c>
      <c r="S12" s="54">
        <f t="shared" si="3"/>
        <v>2030</v>
      </c>
      <c r="T12" s="54">
        <f t="shared" si="3"/>
        <v>2031</v>
      </c>
      <c r="U12" s="54">
        <f t="shared" si="3"/>
        <v>2032</v>
      </c>
      <c r="V12" s="54">
        <f t="shared" si="3"/>
        <v>2033</v>
      </c>
      <c r="W12" s="54">
        <f t="shared" si="3"/>
        <v>2034</v>
      </c>
    </row>
    <row r="13" spans="3:23" x14ac:dyDescent="0.25">
      <c r="C13" t="s">
        <v>89</v>
      </c>
      <c r="D13" s="57">
        <f>D3</f>
        <v>-222</v>
      </c>
      <c r="E13" s="57">
        <f>D13+E3</f>
        <v>-222</v>
      </c>
      <c r="F13" s="57">
        <f t="shared" ref="F13:W13" si="4">E13+F3</f>
        <v>-222</v>
      </c>
      <c r="G13" s="57">
        <f t="shared" si="4"/>
        <v>-502</v>
      </c>
      <c r="H13" s="57">
        <f t="shared" si="4"/>
        <v>-502</v>
      </c>
      <c r="I13" s="57">
        <f t="shared" si="4"/>
        <v>-502</v>
      </c>
      <c r="J13" s="57">
        <f t="shared" si="4"/>
        <v>-502</v>
      </c>
      <c r="K13" s="57">
        <f t="shared" si="4"/>
        <v>-952</v>
      </c>
      <c r="L13" s="57">
        <f t="shared" si="4"/>
        <v>-952</v>
      </c>
      <c r="M13" s="57">
        <f t="shared" si="4"/>
        <v>-1306</v>
      </c>
      <c r="N13" s="57">
        <f t="shared" si="4"/>
        <v>-1693</v>
      </c>
      <c r="O13" s="57">
        <f t="shared" si="4"/>
        <v>-1693</v>
      </c>
      <c r="P13" s="57">
        <f t="shared" si="4"/>
        <v>-1693</v>
      </c>
      <c r="Q13" s="57">
        <f t="shared" si="4"/>
        <v>-2723</v>
      </c>
      <c r="R13" s="57">
        <f t="shared" si="4"/>
        <v>-2723</v>
      </c>
      <c r="S13" s="57">
        <f t="shared" si="4"/>
        <v>-3080</v>
      </c>
      <c r="T13" s="57">
        <f t="shared" si="4"/>
        <v>-3157.24</v>
      </c>
      <c r="U13" s="57">
        <f t="shared" si="4"/>
        <v>-3157.24</v>
      </c>
      <c r="V13" s="57">
        <f t="shared" si="4"/>
        <v>-4142.74</v>
      </c>
      <c r="W13" s="57">
        <f t="shared" si="4"/>
        <v>-4142.74</v>
      </c>
    </row>
    <row r="14" spans="3:23" x14ac:dyDescent="0.25">
      <c r="C14" t="s">
        <v>90</v>
      </c>
      <c r="D14" s="57">
        <f t="shared" ref="D14:S20" si="5">D4</f>
        <v>0</v>
      </c>
      <c r="E14" s="57">
        <f t="shared" ref="E14:W19" si="6">D14+E4</f>
        <v>0</v>
      </c>
      <c r="F14" s="57">
        <f t="shared" si="6"/>
        <v>0</v>
      </c>
      <c r="G14" s="57">
        <f t="shared" si="6"/>
        <v>337</v>
      </c>
      <c r="H14" s="57">
        <f t="shared" si="6"/>
        <v>337</v>
      </c>
      <c r="I14" s="57">
        <f t="shared" si="6"/>
        <v>337</v>
      </c>
      <c r="J14" s="57">
        <f t="shared" si="6"/>
        <v>337</v>
      </c>
      <c r="K14" s="57">
        <f t="shared" si="6"/>
        <v>337</v>
      </c>
      <c r="L14" s="57">
        <f t="shared" si="6"/>
        <v>337</v>
      </c>
      <c r="M14" s="57">
        <f t="shared" si="6"/>
        <v>337</v>
      </c>
      <c r="N14" s="57">
        <f t="shared" si="6"/>
        <v>724</v>
      </c>
      <c r="O14" s="57">
        <f t="shared" si="6"/>
        <v>724</v>
      </c>
      <c r="P14" s="57">
        <f t="shared" si="6"/>
        <v>724</v>
      </c>
      <c r="Q14" s="57">
        <f t="shared" si="6"/>
        <v>724</v>
      </c>
      <c r="R14" s="57">
        <f t="shared" si="6"/>
        <v>724</v>
      </c>
      <c r="S14" s="57">
        <f t="shared" si="6"/>
        <v>387</v>
      </c>
      <c r="T14" s="57">
        <f t="shared" si="6"/>
        <v>387</v>
      </c>
      <c r="U14" s="57">
        <f t="shared" si="6"/>
        <v>387</v>
      </c>
      <c r="V14" s="57">
        <f t="shared" si="6"/>
        <v>387</v>
      </c>
      <c r="W14" s="57">
        <f t="shared" si="6"/>
        <v>387</v>
      </c>
    </row>
    <row r="15" spans="3:23" x14ac:dyDescent="0.25">
      <c r="C15" t="s">
        <v>91</v>
      </c>
      <c r="D15" s="57">
        <f t="shared" si="5"/>
        <v>0</v>
      </c>
      <c r="E15" s="57">
        <f t="shared" si="6"/>
        <v>0</v>
      </c>
      <c r="F15" s="57">
        <f t="shared" si="6"/>
        <v>0</v>
      </c>
      <c r="G15" s="57">
        <f t="shared" si="6"/>
        <v>0</v>
      </c>
      <c r="H15" s="57">
        <f t="shared" si="6"/>
        <v>0</v>
      </c>
      <c r="I15" s="57">
        <f t="shared" si="6"/>
        <v>0</v>
      </c>
      <c r="J15" s="57">
        <f t="shared" si="6"/>
        <v>0</v>
      </c>
      <c r="K15" s="57">
        <f t="shared" si="6"/>
        <v>0</v>
      </c>
      <c r="L15" s="57">
        <f t="shared" si="6"/>
        <v>0</v>
      </c>
      <c r="M15" s="57">
        <f t="shared" si="6"/>
        <v>423</v>
      </c>
      <c r="N15" s="57">
        <f t="shared" si="6"/>
        <v>423</v>
      </c>
      <c r="O15" s="57">
        <f t="shared" si="6"/>
        <v>423</v>
      </c>
      <c r="P15" s="57">
        <f t="shared" si="6"/>
        <v>423</v>
      </c>
      <c r="Q15" s="57">
        <f t="shared" si="6"/>
        <v>1582.4</v>
      </c>
      <c r="R15" s="57">
        <f t="shared" si="6"/>
        <v>1582.4</v>
      </c>
      <c r="S15" s="57">
        <f t="shared" si="6"/>
        <v>2406.183</v>
      </c>
      <c r="T15" s="57">
        <f t="shared" si="6"/>
        <v>2406.183</v>
      </c>
      <c r="U15" s="57">
        <f t="shared" si="6"/>
        <v>2406.183</v>
      </c>
      <c r="V15" s="57">
        <f t="shared" si="6"/>
        <v>3676.183</v>
      </c>
      <c r="W15" s="57">
        <f t="shared" si="6"/>
        <v>3676.183</v>
      </c>
    </row>
    <row r="16" spans="3:23" x14ac:dyDescent="0.25">
      <c r="C16" t="s">
        <v>92</v>
      </c>
      <c r="D16" s="57">
        <f t="shared" si="5"/>
        <v>0</v>
      </c>
      <c r="E16" s="57">
        <f t="shared" si="6"/>
        <v>0</v>
      </c>
      <c r="F16" s="57">
        <f t="shared" si="6"/>
        <v>0</v>
      </c>
      <c r="G16" s="57">
        <f t="shared" si="6"/>
        <v>0</v>
      </c>
      <c r="H16" s="57">
        <f t="shared" si="6"/>
        <v>0</v>
      </c>
      <c r="I16" s="57">
        <f t="shared" si="6"/>
        <v>0</v>
      </c>
      <c r="J16" s="57">
        <f t="shared" si="6"/>
        <v>0</v>
      </c>
      <c r="K16" s="57">
        <f t="shared" si="6"/>
        <v>0</v>
      </c>
      <c r="L16" s="57">
        <f t="shared" si="6"/>
        <v>0</v>
      </c>
      <c r="M16" s="57">
        <f t="shared" si="6"/>
        <v>0</v>
      </c>
      <c r="N16" s="57">
        <f t="shared" si="6"/>
        <v>0</v>
      </c>
      <c r="O16" s="57">
        <f t="shared" si="6"/>
        <v>0</v>
      </c>
      <c r="P16" s="57">
        <f t="shared" si="6"/>
        <v>0</v>
      </c>
      <c r="Q16" s="57">
        <f t="shared" si="6"/>
        <v>0</v>
      </c>
      <c r="R16" s="57">
        <f t="shared" si="6"/>
        <v>0</v>
      </c>
      <c r="S16" s="57">
        <f t="shared" si="6"/>
        <v>0</v>
      </c>
      <c r="T16" s="57">
        <f t="shared" si="6"/>
        <v>0</v>
      </c>
      <c r="U16" s="57">
        <f t="shared" si="6"/>
        <v>0</v>
      </c>
      <c r="V16" s="57">
        <f t="shared" si="6"/>
        <v>0</v>
      </c>
      <c r="W16" s="57">
        <f t="shared" si="6"/>
        <v>0</v>
      </c>
    </row>
    <row r="17" spans="1:25" x14ac:dyDescent="0.25">
      <c r="C17" t="s">
        <v>93</v>
      </c>
      <c r="D17" s="57">
        <f t="shared" si="5"/>
        <v>0</v>
      </c>
      <c r="E17" s="57">
        <f t="shared" si="6"/>
        <v>0</v>
      </c>
      <c r="F17" s="57">
        <f t="shared" si="6"/>
        <v>0</v>
      </c>
      <c r="G17" s="57">
        <f t="shared" si="6"/>
        <v>0</v>
      </c>
      <c r="H17" s="57">
        <f t="shared" si="6"/>
        <v>0</v>
      </c>
      <c r="I17" s="57">
        <f t="shared" si="6"/>
        <v>0</v>
      </c>
      <c r="J17" s="57">
        <f t="shared" si="6"/>
        <v>0</v>
      </c>
      <c r="K17" s="57">
        <f t="shared" si="6"/>
        <v>0</v>
      </c>
      <c r="L17" s="57">
        <f t="shared" si="6"/>
        <v>0</v>
      </c>
      <c r="M17" s="57">
        <f t="shared" si="6"/>
        <v>0</v>
      </c>
      <c r="N17" s="57">
        <f t="shared" si="6"/>
        <v>0</v>
      </c>
      <c r="O17" s="57">
        <f t="shared" si="6"/>
        <v>0</v>
      </c>
      <c r="P17" s="57">
        <f t="shared" si="6"/>
        <v>0</v>
      </c>
      <c r="Q17" s="57">
        <f t="shared" si="6"/>
        <v>455</v>
      </c>
      <c r="R17" s="57">
        <f t="shared" si="6"/>
        <v>455</v>
      </c>
      <c r="S17" s="57">
        <f t="shared" si="6"/>
        <v>455</v>
      </c>
      <c r="T17" s="57">
        <f t="shared" si="6"/>
        <v>455</v>
      </c>
      <c r="U17" s="57">
        <f t="shared" si="6"/>
        <v>455</v>
      </c>
      <c r="V17" s="57">
        <f t="shared" si="6"/>
        <v>455</v>
      </c>
      <c r="W17" s="57">
        <f t="shared" si="6"/>
        <v>455</v>
      </c>
    </row>
    <row r="18" spans="1:25" x14ac:dyDescent="0.25">
      <c r="C18" t="s">
        <v>94</v>
      </c>
      <c r="D18" s="57">
        <f t="shared" si="5"/>
        <v>0</v>
      </c>
      <c r="E18" s="57">
        <f t="shared" si="6"/>
        <v>0</v>
      </c>
      <c r="F18" s="57">
        <f t="shared" si="6"/>
        <v>0</v>
      </c>
      <c r="G18" s="57">
        <f t="shared" si="6"/>
        <v>0</v>
      </c>
      <c r="H18" s="57">
        <f t="shared" si="6"/>
        <v>0</v>
      </c>
      <c r="I18" s="57">
        <f t="shared" si="6"/>
        <v>0</v>
      </c>
      <c r="J18" s="57">
        <f t="shared" si="6"/>
        <v>0</v>
      </c>
      <c r="K18" s="57">
        <f t="shared" si="6"/>
        <v>3.73</v>
      </c>
      <c r="L18" s="57">
        <f t="shared" si="6"/>
        <v>14.280000000000001</v>
      </c>
      <c r="M18" s="57">
        <f t="shared" si="6"/>
        <v>14.280000000000001</v>
      </c>
      <c r="N18" s="57">
        <f t="shared" si="6"/>
        <v>19.3</v>
      </c>
      <c r="O18" s="57">
        <f t="shared" si="6"/>
        <v>29.9</v>
      </c>
      <c r="P18" s="57">
        <f t="shared" si="6"/>
        <v>29.9</v>
      </c>
      <c r="Q18" s="57">
        <f t="shared" si="6"/>
        <v>29.9</v>
      </c>
      <c r="R18" s="57">
        <f t="shared" si="6"/>
        <v>29.9</v>
      </c>
      <c r="S18" s="57">
        <f t="shared" si="6"/>
        <v>33.299999999999997</v>
      </c>
      <c r="T18" s="57">
        <f t="shared" si="6"/>
        <v>43.919999999999995</v>
      </c>
      <c r="U18" s="57">
        <f t="shared" si="6"/>
        <v>43.919999999999995</v>
      </c>
      <c r="V18" s="57">
        <f t="shared" si="6"/>
        <v>43.919999999999995</v>
      </c>
      <c r="W18" s="57">
        <f t="shared" si="6"/>
        <v>45.01</v>
      </c>
    </row>
    <row r="19" spans="1:25" x14ac:dyDescent="0.25">
      <c r="C19" t="s">
        <v>95</v>
      </c>
      <c r="D19" s="57">
        <f t="shared" si="5"/>
        <v>132.94999999999999</v>
      </c>
      <c r="E19" s="57">
        <f t="shared" si="6"/>
        <v>272.52999999999997</v>
      </c>
      <c r="F19" s="57">
        <f t="shared" si="6"/>
        <v>418.77</v>
      </c>
      <c r="G19" s="57">
        <f t="shared" si="6"/>
        <v>565.21</v>
      </c>
      <c r="H19" s="57">
        <f t="shared" si="6"/>
        <v>718.16000000000008</v>
      </c>
      <c r="I19" s="57">
        <f t="shared" si="6"/>
        <v>852.80000000000007</v>
      </c>
      <c r="J19" s="57">
        <f t="shared" si="6"/>
        <v>990.30000000000007</v>
      </c>
      <c r="K19" s="57">
        <f t="shared" si="6"/>
        <v>1134.69</v>
      </c>
      <c r="L19" s="57">
        <f t="shared" si="6"/>
        <v>1283.67</v>
      </c>
      <c r="M19" s="57">
        <f t="shared" si="6"/>
        <v>1433.0400000000002</v>
      </c>
      <c r="N19" s="57">
        <f t="shared" si="6"/>
        <v>1555.8700000000001</v>
      </c>
      <c r="O19" s="57">
        <f t="shared" si="6"/>
        <v>1683.5700000000002</v>
      </c>
      <c r="P19" s="57">
        <f t="shared" si="6"/>
        <v>1813.3200000000002</v>
      </c>
      <c r="Q19" s="57">
        <f t="shared" si="6"/>
        <v>1944.8300000000002</v>
      </c>
      <c r="R19" s="57">
        <f t="shared" si="6"/>
        <v>2073.1600000000003</v>
      </c>
      <c r="S19" s="57">
        <f t="shared" si="6"/>
        <v>2195.4500000000003</v>
      </c>
      <c r="T19" s="57">
        <f t="shared" si="6"/>
        <v>2317.4600000000005</v>
      </c>
      <c r="U19" s="57">
        <f t="shared" si="6"/>
        <v>2439.6200000000003</v>
      </c>
      <c r="V19" s="57">
        <f t="shared" si="6"/>
        <v>2558.1000000000004</v>
      </c>
      <c r="W19" s="57">
        <f t="shared" si="6"/>
        <v>2677.9700000000003</v>
      </c>
    </row>
    <row r="20" spans="1:25" x14ac:dyDescent="0.25">
      <c r="C20" t="s">
        <v>96</v>
      </c>
      <c r="D20" s="57">
        <f t="shared" si="5"/>
        <v>726.62799999999993</v>
      </c>
      <c r="E20" s="57">
        <f t="shared" si="5"/>
        <v>967.76499999999999</v>
      </c>
      <c r="F20" s="57">
        <f t="shared" si="5"/>
        <v>1023.2239999999999</v>
      </c>
      <c r="G20" s="57">
        <f t="shared" si="5"/>
        <v>987.78399999999999</v>
      </c>
      <c r="H20" s="57">
        <f t="shared" si="5"/>
        <v>1052.1659999999999</v>
      </c>
      <c r="I20" s="57">
        <f t="shared" si="5"/>
        <v>1094.7</v>
      </c>
      <c r="J20" s="57">
        <f t="shared" si="5"/>
        <v>772.495</v>
      </c>
      <c r="K20" s="57">
        <f t="shared" si="5"/>
        <v>1226.1320000000001</v>
      </c>
      <c r="L20" s="57">
        <f t="shared" si="5"/>
        <v>1206.7150000000001</v>
      </c>
      <c r="M20" s="57">
        <f t="shared" si="5"/>
        <v>1135.7239999999999</v>
      </c>
      <c r="N20" s="57">
        <f t="shared" si="5"/>
        <v>1215.8</v>
      </c>
      <c r="O20" s="57">
        <f t="shared" si="5"/>
        <v>1248.498</v>
      </c>
      <c r="P20" s="57">
        <f t="shared" si="5"/>
        <v>1315.3720000000001</v>
      </c>
      <c r="Q20" s="57">
        <f t="shared" si="5"/>
        <v>1260.771</v>
      </c>
      <c r="R20" s="57">
        <f t="shared" si="5"/>
        <v>1132.9739999999999</v>
      </c>
      <c r="S20" s="57">
        <f t="shared" si="5"/>
        <v>1091.5989999999999</v>
      </c>
      <c r="T20" s="57">
        <f t="shared" ref="T20:W20" si="7">T10</f>
        <v>1074.335</v>
      </c>
      <c r="U20" s="57">
        <f t="shared" si="7"/>
        <v>1237.242</v>
      </c>
      <c r="V20" s="57">
        <f t="shared" si="7"/>
        <v>946.88300000000004</v>
      </c>
      <c r="W20" s="57">
        <f t="shared" si="7"/>
        <v>1256.8609999999999</v>
      </c>
    </row>
    <row r="24" spans="1:25" ht="18.75" x14ac:dyDescent="0.25">
      <c r="B24" s="1"/>
      <c r="C24" s="2" t="s">
        <v>80</v>
      </c>
      <c r="D24" s="7" t="s">
        <v>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58" t="s">
        <v>4</v>
      </c>
      <c r="Y24" s="59"/>
    </row>
    <row r="25" spans="1:25" ht="15.75" x14ac:dyDescent="0.25">
      <c r="B25" s="3"/>
      <c r="C25" s="4" t="s">
        <v>0</v>
      </c>
      <c r="D25" s="9">
        <v>2015</v>
      </c>
      <c r="E25" s="10">
        <v>2016</v>
      </c>
      <c r="F25" s="10">
        <v>2017</v>
      </c>
      <c r="G25" s="10">
        <v>2018</v>
      </c>
      <c r="H25" s="10">
        <v>2019</v>
      </c>
      <c r="I25" s="10">
        <v>2020</v>
      </c>
      <c r="J25" s="10">
        <v>2021</v>
      </c>
      <c r="K25" s="10">
        <v>2022</v>
      </c>
      <c r="L25" s="10">
        <v>2023</v>
      </c>
      <c r="M25" s="10">
        <v>2024</v>
      </c>
      <c r="N25" s="10">
        <v>2025</v>
      </c>
      <c r="O25" s="10">
        <v>2026</v>
      </c>
      <c r="P25" s="10">
        <v>2027</v>
      </c>
      <c r="Q25" s="10">
        <v>2028</v>
      </c>
      <c r="R25" s="10">
        <v>2029</v>
      </c>
      <c r="S25" s="10">
        <v>2030</v>
      </c>
      <c r="T25" s="10">
        <v>2031</v>
      </c>
      <c r="U25" s="10">
        <v>2032</v>
      </c>
      <c r="V25" s="10">
        <v>2033</v>
      </c>
      <c r="W25" s="10">
        <v>2034</v>
      </c>
      <c r="X25" s="60" t="s">
        <v>5</v>
      </c>
      <c r="Y25" s="60" t="s">
        <v>6</v>
      </c>
    </row>
    <row r="26" spans="1:25" x14ac:dyDescent="0.25">
      <c r="B26" s="5" t="s">
        <v>1</v>
      </c>
      <c r="C26" s="6" t="s">
        <v>2</v>
      </c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3"/>
      <c r="X26" s="11"/>
      <c r="Y26" s="13"/>
    </row>
    <row r="27" spans="1:25" ht="15.75" x14ac:dyDescent="0.25">
      <c r="A27" s="56" t="s">
        <v>89</v>
      </c>
      <c r="B27" s="14"/>
      <c r="C27" s="15" t="s">
        <v>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-44.56</v>
      </c>
      <c r="U27" s="16">
        <v>0</v>
      </c>
      <c r="V27" s="16">
        <v>0</v>
      </c>
      <c r="W27" s="16">
        <v>0</v>
      </c>
      <c r="X27" s="16">
        <v>0</v>
      </c>
      <c r="Y27" s="16">
        <v>-44.56</v>
      </c>
    </row>
    <row r="28" spans="1:25" ht="15.75" x14ac:dyDescent="0.25">
      <c r="A28" s="56" t="s">
        <v>89</v>
      </c>
      <c r="B28" s="14"/>
      <c r="C28" s="15" t="s">
        <v>8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-32.68</v>
      </c>
      <c r="U28" s="16">
        <v>0</v>
      </c>
      <c r="V28" s="16">
        <v>0</v>
      </c>
      <c r="W28" s="16">
        <v>0</v>
      </c>
      <c r="X28" s="16">
        <v>0</v>
      </c>
      <c r="Y28" s="16">
        <v>-32.68</v>
      </c>
    </row>
    <row r="29" spans="1:25" ht="15.75" x14ac:dyDescent="0.25">
      <c r="A29" s="56" t="s">
        <v>89</v>
      </c>
      <c r="B29" s="14"/>
      <c r="C29" s="15" t="s">
        <v>9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-269</v>
      </c>
      <c r="W29" s="16">
        <v>0</v>
      </c>
      <c r="X29" s="16">
        <v>0</v>
      </c>
      <c r="Y29" s="16">
        <v>-269</v>
      </c>
    </row>
    <row r="30" spans="1:25" ht="15.75" x14ac:dyDescent="0.25">
      <c r="A30" s="56" t="s">
        <v>89</v>
      </c>
      <c r="B30" s="14"/>
      <c r="C30" s="15" t="s">
        <v>10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-450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-450</v>
      </c>
      <c r="Y30" s="16">
        <v>-450</v>
      </c>
    </row>
    <row r="31" spans="1:25" ht="15.75" x14ac:dyDescent="0.25">
      <c r="A31" s="56" t="s">
        <v>89</v>
      </c>
      <c r="B31" s="14"/>
      <c r="C31" s="15" t="s">
        <v>11</v>
      </c>
      <c r="D31" s="16">
        <v>-67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-67</v>
      </c>
      <c r="Y31" s="16">
        <v>-67</v>
      </c>
    </row>
    <row r="32" spans="1:25" ht="15.75" x14ac:dyDescent="0.25">
      <c r="A32" s="56" t="s">
        <v>89</v>
      </c>
      <c r="B32" s="14"/>
      <c r="C32" s="15" t="s">
        <v>12</v>
      </c>
      <c r="D32" s="16">
        <v>-105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-105</v>
      </c>
      <c r="Y32" s="16">
        <v>-105</v>
      </c>
    </row>
    <row r="33" spans="1:25" ht="15.75" x14ac:dyDescent="0.25">
      <c r="A33" s="56" t="s">
        <v>89</v>
      </c>
      <c r="B33" s="14"/>
      <c r="C33" s="15" t="s">
        <v>13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-387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-387</v>
      </c>
    </row>
    <row r="34" spans="1:25" ht="15.75" x14ac:dyDescent="0.25">
      <c r="A34" s="56" t="s">
        <v>89</v>
      </c>
      <c r="B34" s="14"/>
      <c r="C34" s="15" t="s">
        <v>14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-106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-106</v>
      </c>
    </row>
    <row r="35" spans="1:25" ht="15.75" x14ac:dyDescent="0.25">
      <c r="A35" s="56" t="s">
        <v>89</v>
      </c>
      <c r="B35" s="14"/>
      <c r="C35" s="15" t="s">
        <v>15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-106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-106</v>
      </c>
    </row>
    <row r="36" spans="1:25" ht="15.75" x14ac:dyDescent="0.25">
      <c r="A36" s="56" t="s">
        <v>89</v>
      </c>
      <c r="B36" s="14"/>
      <c r="C36" s="15" t="s">
        <v>16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-220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-220</v>
      </c>
    </row>
    <row r="37" spans="1:25" ht="15.75" x14ac:dyDescent="0.25">
      <c r="A37" s="56" t="s">
        <v>89</v>
      </c>
      <c r="B37" s="14"/>
      <c r="C37" s="15" t="s">
        <v>17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-330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-330</v>
      </c>
    </row>
    <row r="38" spans="1:25" ht="15.75" x14ac:dyDescent="0.25">
      <c r="A38" s="56" t="s">
        <v>89</v>
      </c>
      <c r="B38" s="14"/>
      <c r="C38" s="15" t="s">
        <v>18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-156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-156</v>
      </c>
    </row>
    <row r="39" spans="1:25" ht="15.75" x14ac:dyDescent="0.25">
      <c r="A39" s="56" t="s">
        <v>89</v>
      </c>
      <c r="B39" s="14"/>
      <c r="C39" s="15" t="s">
        <v>19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-201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-201</v>
      </c>
    </row>
    <row r="40" spans="1:25" ht="15.75" x14ac:dyDescent="0.25">
      <c r="A40" s="56" t="s">
        <v>89</v>
      </c>
      <c r="B40" s="14"/>
      <c r="C40" s="15" t="s">
        <v>20</v>
      </c>
      <c r="D40" s="16">
        <v>-50</v>
      </c>
      <c r="E40" s="16">
        <v>0</v>
      </c>
      <c r="F40" s="16">
        <v>0</v>
      </c>
      <c r="G40" s="16">
        <v>-280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-330</v>
      </c>
      <c r="Y40" s="16">
        <v>-330</v>
      </c>
    </row>
    <row r="41" spans="1:25" ht="15.75" x14ac:dyDescent="0.25">
      <c r="A41" s="56" t="s">
        <v>89</v>
      </c>
      <c r="B41" s="14"/>
      <c r="C41" s="15" t="s">
        <v>67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-268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-268</v>
      </c>
    </row>
    <row r="42" spans="1:25" ht="15.75" x14ac:dyDescent="0.25">
      <c r="A42" s="56" t="s">
        <v>89</v>
      </c>
      <c r="B42" s="14"/>
      <c r="C42" s="15" t="s">
        <v>21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-357.5</v>
      </c>
      <c r="W42" s="19">
        <v>0</v>
      </c>
      <c r="X42" s="16">
        <v>0</v>
      </c>
      <c r="Y42" s="16">
        <v>-357.5</v>
      </c>
    </row>
    <row r="43" spans="1:25" ht="15.75" x14ac:dyDescent="0.25">
      <c r="A43" s="56" t="s">
        <v>90</v>
      </c>
      <c r="B43" s="17"/>
      <c r="C43" s="18" t="s">
        <v>22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387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6">
        <v>0</v>
      </c>
      <c r="Y43" s="16">
        <v>387</v>
      </c>
    </row>
    <row r="44" spans="1:25" ht="15.75" x14ac:dyDescent="0.25">
      <c r="A44" s="56" t="s">
        <v>90</v>
      </c>
      <c r="B44" s="17"/>
      <c r="C44" s="18" t="s">
        <v>23</v>
      </c>
      <c r="D44" s="19">
        <v>0</v>
      </c>
      <c r="E44" s="19">
        <v>0</v>
      </c>
      <c r="F44" s="19">
        <v>0</v>
      </c>
      <c r="G44" s="19">
        <v>337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-337</v>
      </c>
      <c r="T44" s="19">
        <v>0</v>
      </c>
      <c r="U44" s="19">
        <v>0</v>
      </c>
      <c r="V44" s="19">
        <v>0</v>
      </c>
      <c r="W44" s="19">
        <v>0</v>
      </c>
      <c r="X44" s="16">
        <v>337</v>
      </c>
      <c r="Y44" s="16">
        <v>0</v>
      </c>
    </row>
    <row r="45" spans="1:25" x14ac:dyDescent="0.25">
      <c r="A45" s="56"/>
      <c r="B45" s="14"/>
      <c r="C45" s="6" t="s">
        <v>24</v>
      </c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3"/>
      <c r="X45" s="20"/>
      <c r="Y45" s="21"/>
    </row>
    <row r="46" spans="1:25" ht="15.75" x14ac:dyDescent="0.25">
      <c r="A46" s="56"/>
      <c r="B46" s="17"/>
      <c r="C46" s="22" t="s">
        <v>25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313.39999999999998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6">
        <v>0</v>
      </c>
      <c r="Y46" s="16">
        <v>313.39999999999998</v>
      </c>
    </row>
    <row r="47" spans="1:25" ht="15.75" x14ac:dyDescent="0.25">
      <c r="A47" s="56"/>
      <c r="B47" s="17"/>
      <c r="C47" s="22" t="s">
        <v>26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423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6">
        <v>0</v>
      </c>
      <c r="Y47" s="16">
        <v>423</v>
      </c>
    </row>
    <row r="48" spans="1:25" ht="15.75" x14ac:dyDescent="0.25">
      <c r="A48" s="56"/>
      <c r="B48" s="17"/>
      <c r="C48" s="22" t="s">
        <v>27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423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6">
        <v>423</v>
      </c>
      <c r="Y48" s="16">
        <v>423</v>
      </c>
    </row>
    <row r="49" spans="1:25" ht="15.75" x14ac:dyDescent="0.25">
      <c r="A49" s="56"/>
      <c r="B49" s="17"/>
      <c r="C49" s="22" t="s">
        <v>28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400.78300000000002</v>
      </c>
      <c r="T49" s="19">
        <v>0</v>
      </c>
      <c r="U49" s="19">
        <v>0</v>
      </c>
      <c r="V49" s="19">
        <v>0</v>
      </c>
      <c r="W49" s="19">
        <v>0</v>
      </c>
      <c r="X49" s="16">
        <v>0</v>
      </c>
      <c r="Y49" s="16">
        <v>400.78300000000002</v>
      </c>
    </row>
    <row r="50" spans="1:25" ht="15.75" x14ac:dyDescent="0.25">
      <c r="A50" s="56"/>
      <c r="B50" s="17"/>
      <c r="C50" s="22" t="s">
        <v>29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1270</v>
      </c>
      <c r="W50" s="19">
        <v>0</v>
      </c>
      <c r="X50" s="16">
        <v>0</v>
      </c>
      <c r="Y50" s="16">
        <v>1270</v>
      </c>
    </row>
    <row r="51" spans="1:25" ht="16.5" thickBot="1" x14ac:dyDescent="0.3">
      <c r="A51" s="56"/>
      <c r="B51" s="17"/>
      <c r="C51" s="22" t="s">
        <v>31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423</v>
      </c>
      <c r="R51" s="19">
        <v>0</v>
      </c>
      <c r="S51" s="19">
        <v>423</v>
      </c>
      <c r="T51" s="19">
        <v>0</v>
      </c>
      <c r="U51" s="19">
        <v>0</v>
      </c>
      <c r="V51" s="19">
        <v>0</v>
      </c>
      <c r="W51" s="19">
        <v>0</v>
      </c>
      <c r="X51" s="16">
        <v>0</v>
      </c>
      <c r="Y51" s="16">
        <v>846</v>
      </c>
    </row>
    <row r="52" spans="1:25" ht="16.5" thickBot="1" x14ac:dyDescent="0.3">
      <c r="A52" s="56" t="s">
        <v>91</v>
      </c>
      <c r="B52" s="17"/>
      <c r="C52" s="23" t="s">
        <v>32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423</v>
      </c>
      <c r="N52" s="24">
        <v>0</v>
      </c>
      <c r="O52" s="24">
        <v>0</v>
      </c>
      <c r="P52" s="24">
        <v>0</v>
      </c>
      <c r="Q52" s="24">
        <v>1159.4000000000001</v>
      </c>
      <c r="R52" s="24">
        <v>0</v>
      </c>
      <c r="S52" s="24">
        <v>823.78300000000002</v>
      </c>
      <c r="T52" s="24">
        <v>0</v>
      </c>
      <c r="U52" s="24">
        <v>0</v>
      </c>
      <c r="V52" s="24">
        <v>1270</v>
      </c>
      <c r="W52" s="24">
        <v>0</v>
      </c>
      <c r="X52" s="24">
        <v>423</v>
      </c>
      <c r="Y52" s="24">
        <v>3676.183</v>
      </c>
    </row>
    <row r="53" spans="1:25" ht="16.5" thickBot="1" x14ac:dyDescent="0.3">
      <c r="A53" s="56"/>
      <c r="B53" s="17"/>
      <c r="C53" s="22" t="s">
        <v>33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25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6">
        <v>0</v>
      </c>
      <c r="Y53" s="16">
        <v>25</v>
      </c>
    </row>
    <row r="54" spans="1:25" ht="16.5" thickBot="1" x14ac:dyDescent="0.3">
      <c r="A54" s="56" t="s">
        <v>93</v>
      </c>
      <c r="B54" s="17"/>
      <c r="C54" s="23" t="s">
        <v>34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25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25</v>
      </c>
    </row>
    <row r="55" spans="1:25" ht="15.75" x14ac:dyDescent="0.25">
      <c r="A55" s="56" t="s">
        <v>93</v>
      </c>
      <c r="B55" s="17"/>
      <c r="C55" s="25" t="s">
        <v>35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154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19">
        <v>0</v>
      </c>
      <c r="Y55" s="19">
        <v>154</v>
      </c>
    </row>
    <row r="56" spans="1:25" ht="15.75" x14ac:dyDescent="0.25">
      <c r="A56" s="56"/>
      <c r="B56" s="17"/>
      <c r="C56" s="29" t="s">
        <v>38</v>
      </c>
      <c r="D56" s="19">
        <v>3.5900000000000003</v>
      </c>
      <c r="E56" s="19">
        <v>4.12</v>
      </c>
      <c r="F56" s="19">
        <v>4.57</v>
      </c>
      <c r="G56" s="19">
        <v>4.82</v>
      </c>
      <c r="H56" s="19">
        <v>5.1999999999999993</v>
      </c>
      <c r="I56" s="19">
        <v>4.08</v>
      </c>
      <c r="J56" s="19">
        <v>4.25</v>
      </c>
      <c r="K56" s="19">
        <v>4.45</v>
      </c>
      <c r="L56" s="19">
        <v>4.6500000000000004</v>
      </c>
      <c r="M56" s="19">
        <v>5.29</v>
      </c>
      <c r="N56" s="19">
        <v>4.83</v>
      </c>
      <c r="O56" s="19">
        <v>4.87</v>
      </c>
      <c r="P56" s="19">
        <v>4.82</v>
      </c>
      <c r="Q56" s="19">
        <v>4.78</v>
      </c>
      <c r="R56" s="19">
        <v>4.6500000000000004</v>
      </c>
      <c r="S56" s="19">
        <v>4.21</v>
      </c>
      <c r="T56" s="19">
        <v>4.4799999999999995</v>
      </c>
      <c r="U56" s="19">
        <v>4.38</v>
      </c>
      <c r="V56" s="19">
        <v>4.33</v>
      </c>
      <c r="W56" s="19">
        <v>4.16</v>
      </c>
      <c r="X56" s="19">
        <v>45.02</v>
      </c>
      <c r="Y56" s="19">
        <v>90.529999999999987</v>
      </c>
    </row>
    <row r="57" spans="1:25" ht="15.75" x14ac:dyDescent="0.25">
      <c r="A57" s="56"/>
      <c r="B57" s="17"/>
      <c r="C57" s="29" t="s">
        <v>39</v>
      </c>
      <c r="D57" s="19">
        <v>69</v>
      </c>
      <c r="E57" s="19">
        <v>77.800000000000011</v>
      </c>
      <c r="F57" s="19">
        <v>84.4</v>
      </c>
      <c r="G57" s="19">
        <v>85.6</v>
      </c>
      <c r="H57" s="19">
        <v>91.9</v>
      </c>
      <c r="I57" s="19">
        <v>80.5</v>
      </c>
      <c r="J57" s="19">
        <v>84.100000000000009</v>
      </c>
      <c r="K57" s="19">
        <v>89.600000000000009</v>
      </c>
      <c r="L57" s="19">
        <v>93.600000000000009</v>
      </c>
      <c r="M57" s="19">
        <v>93.500000000000014</v>
      </c>
      <c r="N57" s="19">
        <v>74.700000000000017</v>
      </c>
      <c r="O57" s="19">
        <v>77.5</v>
      </c>
      <c r="P57" s="19">
        <v>80</v>
      </c>
      <c r="Q57" s="19">
        <v>79.7</v>
      </c>
      <c r="R57" s="19">
        <v>77.500000000000014</v>
      </c>
      <c r="S57" s="19">
        <v>72.900000000000006</v>
      </c>
      <c r="T57" s="19">
        <v>72.3</v>
      </c>
      <c r="U57" s="19">
        <v>71.400000000000006</v>
      </c>
      <c r="V57" s="19">
        <v>69.7</v>
      </c>
      <c r="W57" s="19">
        <v>70.8</v>
      </c>
      <c r="X57" s="19">
        <v>850.00000000000011</v>
      </c>
      <c r="Y57" s="19">
        <v>1596.5000000000005</v>
      </c>
    </row>
    <row r="58" spans="1:25" ht="16.5" thickBot="1" x14ac:dyDescent="0.3">
      <c r="A58" s="56"/>
      <c r="B58" s="17"/>
      <c r="C58" s="29" t="s">
        <v>40</v>
      </c>
      <c r="D58" s="19">
        <v>6.5500000000000007</v>
      </c>
      <c r="E58" s="19">
        <v>8.23</v>
      </c>
      <c r="F58" s="19">
        <v>10.029999999999999</v>
      </c>
      <c r="G58" s="19">
        <v>11.86</v>
      </c>
      <c r="H58" s="19">
        <v>13.71</v>
      </c>
      <c r="I58" s="19">
        <v>12.47</v>
      </c>
      <c r="J58" s="19">
        <v>13.23</v>
      </c>
      <c r="K58" s="19">
        <v>14.360000000000001</v>
      </c>
      <c r="L58" s="19">
        <v>15.049999999999999</v>
      </c>
      <c r="M58" s="19">
        <v>15.67</v>
      </c>
      <c r="N58" s="19">
        <v>12.58</v>
      </c>
      <c r="O58" s="19">
        <v>13.200000000000001</v>
      </c>
      <c r="P58" s="19">
        <v>13.559999999999999</v>
      </c>
      <c r="Q58" s="19">
        <v>14.899999999999999</v>
      </c>
      <c r="R58" s="19">
        <v>14.8</v>
      </c>
      <c r="S58" s="19">
        <v>14.920000000000002</v>
      </c>
      <c r="T58" s="19">
        <v>15.370000000000001</v>
      </c>
      <c r="U58" s="19">
        <v>16.48</v>
      </c>
      <c r="V58" s="19">
        <v>16.14</v>
      </c>
      <c r="W58" s="19">
        <v>16.939999999999998</v>
      </c>
      <c r="X58" s="31">
        <v>121.16</v>
      </c>
      <c r="Y58" s="31">
        <v>270.05</v>
      </c>
    </row>
    <row r="59" spans="1:25" ht="16.5" thickBot="1" x14ac:dyDescent="0.3">
      <c r="A59" s="56" t="s">
        <v>95</v>
      </c>
      <c r="B59" s="17"/>
      <c r="C59" s="23" t="s">
        <v>41</v>
      </c>
      <c r="D59" s="24">
        <v>79.14</v>
      </c>
      <c r="E59" s="24">
        <v>90.15000000000002</v>
      </c>
      <c r="F59" s="24">
        <v>99</v>
      </c>
      <c r="G59" s="24">
        <v>102.27999999999999</v>
      </c>
      <c r="H59" s="24">
        <v>110.81</v>
      </c>
      <c r="I59" s="24">
        <v>97.05</v>
      </c>
      <c r="J59" s="24">
        <v>101.58000000000001</v>
      </c>
      <c r="K59" s="24">
        <v>108.41000000000001</v>
      </c>
      <c r="L59" s="24">
        <v>113.30000000000001</v>
      </c>
      <c r="M59" s="24">
        <v>114.46000000000002</v>
      </c>
      <c r="N59" s="24">
        <v>92.110000000000014</v>
      </c>
      <c r="O59" s="24">
        <v>95.570000000000007</v>
      </c>
      <c r="P59" s="24">
        <v>98.38</v>
      </c>
      <c r="Q59" s="24">
        <v>99.38</v>
      </c>
      <c r="R59" s="24">
        <v>96.950000000000017</v>
      </c>
      <c r="S59" s="24">
        <v>92.03</v>
      </c>
      <c r="T59" s="24">
        <v>92.15</v>
      </c>
      <c r="U59" s="24">
        <v>92.26</v>
      </c>
      <c r="V59" s="24">
        <v>90.17</v>
      </c>
      <c r="W59" s="24">
        <v>91.899999999999991</v>
      </c>
      <c r="X59" s="24">
        <v>1016.1800000000001</v>
      </c>
      <c r="Y59" s="24">
        <v>1957.0800000000002</v>
      </c>
    </row>
    <row r="60" spans="1:25" ht="15.75" x14ac:dyDescent="0.25">
      <c r="A60" s="56" t="s">
        <v>96</v>
      </c>
      <c r="B60" s="17"/>
      <c r="C60" s="32" t="s">
        <v>42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83.206999999999994</v>
      </c>
      <c r="L60" s="19">
        <v>63.79</v>
      </c>
      <c r="M60" s="19">
        <v>0</v>
      </c>
      <c r="N60" s="19">
        <v>72.875</v>
      </c>
      <c r="O60" s="19">
        <v>105.57299999999999</v>
      </c>
      <c r="P60" s="19">
        <v>172.447</v>
      </c>
      <c r="Q60" s="19">
        <v>117.846</v>
      </c>
      <c r="R60" s="19">
        <v>44.003</v>
      </c>
      <c r="S60" s="19">
        <v>75.003</v>
      </c>
      <c r="T60" s="19">
        <v>44.003</v>
      </c>
      <c r="U60" s="19">
        <v>94.316999999999993</v>
      </c>
      <c r="V60" s="19">
        <v>44.003</v>
      </c>
      <c r="W60" s="19">
        <v>195.095</v>
      </c>
      <c r="X60" s="33">
        <v>14.699699999999998</v>
      </c>
      <c r="Y60" s="16">
        <v>55.608100000000015</v>
      </c>
    </row>
    <row r="61" spans="1:25" x14ac:dyDescent="0.25">
      <c r="A61" s="56"/>
      <c r="B61" s="5" t="s">
        <v>43</v>
      </c>
      <c r="C61" s="6" t="s">
        <v>2</v>
      </c>
      <c r="D61" s="1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3"/>
      <c r="X61" s="11"/>
      <c r="Y61" s="21"/>
    </row>
    <row r="62" spans="1:25" ht="15.75" x14ac:dyDescent="0.25">
      <c r="A62" s="56" t="s">
        <v>89</v>
      </c>
      <c r="B62" s="14"/>
      <c r="C62" s="15" t="s">
        <v>44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-354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-354</v>
      </c>
      <c r="Y62" s="16">
        <v>-354</v>
      </c>
    </row>
    <row r="63" spans="1:25" ht="15.75" x14ac:dyDescent="0.25">
      <c r="A63" s="56" t="s">
        <v>89</v>
      </c>
      <c r="B63" s="14"/>
      <c r="C63" s="15" t="s">
        <v>45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-359</v>
      </c>
      <c r="W63" s="16">
        <v>0</v>
      </c>
      <c r="X63" s="16">
        <v>0</v>
      </c>
      <c r="Y63" s="16">
        <v>-359</v>
      </c>
    </row>
    <row r="64" spans="1:25" x14ac:dyDescent="0.25">
      <c r="A64" s="56"/>
      <c r="B64" s="34"/>
      <c r="C64" s="6" t="s">
        <v>24</v>
      </c>
      <c r="D64" s="11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3"/>
      <c r="X64" s="20"/>
      <c r="Y64" s="21"/>
    </row>
    <row r="65" spans="1:25" ht="16.5" thickBot="1" x14ac:dyDescent="0.3">
      <c r="A65" s="56"/>
      <c r="B65" s="35"/>
      <c r="C65" s="29" t="s">
        <v>46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276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6">
        <v>0</v>
      </c>
      <c r="Y65" s="16">
        <v>276</v>
      </c>
    </row>
    <row r="66" spans="1:25" ht="16.5" thickBot="1" x14ac:dyDescent="0.3">
      <c r="A66" s="56" t="s">
        <v>93</v>
      </c>
      <c r="B66" s="35"/>
      <c r="C66" s="23" t="s">
        <v>34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276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276</v>
      </c>
    </row>
    <row r="67" spans="1:25" ht="15.75" x14ac:dyDescent="0.25">
      <c r="A67" s="56"/>
      <c r="B67" s="17"/>
      <c r="C67" s="29" t="s">
        <v>47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10.55</v>
      </c>
      <c r="M67" s="27">
        <v>0</v>
      </c>
      <c r="N67" s="27">
        <v>0</v>
      </c>
      <c r="O67" s="27">
        <v>10.6</v>
      </c>
      <c r="P67" s="27">
        <v>0</v>
      </c>
      <c r="Q67" s="27">
        <v>0</v>
      </c>
      <c r="R67" s="27">
        <v>0</v>
      </c>
      <c r="S67" s="27">
        <v>0</v>
      </c>
      <c r="T67" s="27">
        <v>10.62</v>
      </c>
      <c r="U67" s="27">
        <v>0</v>
      </c>
      <c r="V67" s="27">
        <v>0</v>
      </c>
      <c r="W67" s="27">
        <v>1.0900000000000001</v>
      </c>
      <c r="X67" s="28">
        <v>10.55</v>
      </c>
      <c r="Y67" s="28">
        <v>32.86</v>
      </c>
    </row>
    <row r="68" spans="1:25" ht="15.75" x14ac:dyDescent="0.25">
      <c r="A68" s="56"/>
      <c r="B68" s="17"/>
      <c r="C68" s="29" t="s">
        <v>48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3.73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8">
        <v>3.73</v>
      </c>
      <c r="Y68" s="28">
        <v>3.73</v>
      </c>
    </row>
    <row r="69" spans="1:25" ht="16.5" thickBot="1" x14ac:dyDescent="0.3">
      <c r="A69" s="56"/>
      <c r="B69" s="17"/>
      <c r="C69" s="29" t="s">
        <v>49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5.0199999999999996</v>
      </c>
      <c r="O69" s="27">
        <v>0</v>
      </c>
      <c r="P69" s="27">
        <v>0</v>
      </c>
      <c r="Q69" s="27">
        <v>0</v>
      </c>
      <c r="R69" s="27">
        <v>0</v>
      </c>
      <c r="S69" s="27">
        <v>3.4</v>
      </c>
      <c r="T69" s="27">
        <v>0</v>
      </c>
      <c r="U69" s="27">
        <v>0</v>
      </c>
      <c r="V69" s="27">
        <v>0</v>
      </c>
      <c r="W69" s="27">
        <v>0</v>
      </c>
      <c r="X69" s="28">
        <v>0</v>
      </c>
      <c r="Y69" s="28">
        <v>8.42</v>
      </c>
    </row>
    <row r="70" spans="1:25" ht="16.5" thickBot="1" x14ac:dyDescent="0.3">
      <c r="A70" s="56" t="s">
        <v>94</v>
      </c>
      <c r="B70" s="17"/>
      <c r="C70" s="23" t="s">
        <v>50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3.73</v>
      </c>
      <c r="L70" s="30">
        <v>10.55</v>
      </c>
      <c r="M70" s="30">
        <v>0</v>
      </c>
      <c r="N70" s="30">
        <v>5.0199999999999996</v>
      </c>
      <c r="O70" s="30">
        <v>10.6</v>
      </c>
      <c r="P70" s="30">
        <v>0</v>
      </c>
      <c r="Q70" s="30">
        <v>0</v>
      </c>
      <c r="R70" s="30">
        <v>0</v>
      </c>
      <c r="S70" s="30">
        <v>3.4</v>
      </c>
      <c r="T70" s="30">
        <v>10.62</v>
      </c>
      <c r="U70" s="30">
        <v>0</v>
      </c>
      <c r="V70" s="30">
        <v>0</v>
      </c>
      <c r="W70" s="30">
        <v>1.0900000000000001</v>
      </c>
      <c r="X70" s="30">
        <v>14.280000000000001</v>
      </c>
      <c r="Y70" s="30">
        <v>45.01</v>
      </c>
    </row>
    <row r="71" spans="1:25" ht="15.75" x14ac:dyDescent="0.25">
      <c r="A71" s="56"/>
      <c r="B71" s="35"/>
      <c r="C71" s="29" t="s">
        <v>51</v>
      </c>
      <c r="D71" s="19">
        <v>1.35</v>
      </c>
      <c r="E71" s="19">
        <v>1.55</v>
      </c>
      <c r="F71" s="19">
        <v>1.75</v>
      </c>
      <c r="G71" s="19">
        <v>1.9799999999999998</v>
      </c>
      <c r="H71" s="19">
        <v>2.15</v>
      </c>
      <c r="I71" s="19">
        <v>1.3699999999999999</v>
      </c>
      <c r="J71" s="19">
        <v>1.45</v>
      </c>
      <c r="K71" s="19">
        <v>1.51</v>
      </c>
      <c r="L71" s="19">
        <v>1.58</v>
      </c>
      <c r="M71" s="19">
        <v>1.51</v>
      </c>
      <c r="N71" s="19">
        <v>1.2899999999999998</v>
      </c>
      <c r="O71" s="19">
        <v>1.3599999999999999</v>
      </c>
      <c r="P71" s="19">
        <v>1.38</v>
      </c>
      <c r="Q71" s="19">
        <v>1.3699999999999999</v>
      </c>
      <c r="R71" s="19">
        <v>1.38</v>
      </c>
      <c r="S71" s="19">
        <v>1.26</v>
      </c>
      <c r="T71" s="19">
        <v>1.27</v>
      </c>
      <c r="U71" s="19">
        <v>1.21</v>
      </c>
      <c r="V71" s="19">
        <v>1.21</v>
      </c>
      <c r="W71" s="19">
        <v>1.19</v>
      </c>
      <c r="X71" s="19">
        <v>16.2</v>
      </c>
      <c r="Y71" s="19">
        <v>29.12</v>
      </c>
    </row>
    <row r="72" spans="1:25" ht="15.75" x14ac:dyDescent="0.25">
      <c r="A72" s="56"/>
      <c r="B72" s="17"/>
      <c r="C72" s="29" t="s">
        <v>52</v>
      </c>
      <c r="D72" s="19">
        <v>44.1</v>
      </c>
      <c r="E72" s="19">
        <v>38.799999999999997</v>
      </c>
      <c r="F72" s="19">
        <v>35.5</v>
      </c>
      <c r="G72" s="19">
        <v>32.5</v>
      </c>
      <c r="H72" s="19">
        <v>29.1</v>
      </c>
      <c r="I72" s="19">
        <v>27.2</v>
      </c>
      <c r="J72" s="19">
        <v>24.9</v>
      </c>
      <c r="K72" s="19">
        <v>24.500000000000004</v>
      </c>
      <c r="L72" s="19">
        <v>23.4</v>
      </c>
      <c r="M72" s="19">
        <v>22.799999999999997</v>
      </c>
      <c r="N72" s="19">
        <v>20.700000000000003</v>
      </c>
      <c r="O72" s="19">
        <v>22.1</v>
      </c>
      <c r="P72" s="19">
        <v>21.400000000000002</v>
      </c>
      <c r="Q72" s="19">
        <v>21.6</v>
      </c>
      <c r="R72" s="19">
        <v>21.1</v>
      </c>
      <c r="S72" s="19">
        <v>21</v>
      </c>
      <c r="T72" s="19">
        <v>20.7</v>
      </c>
      <c r="U72" s="19">
        <v>20.9</v>
      </c>
      <c r="V72" s="19">
        <v>19.5</v>
      </c>
      <c r="W72" s="19">
        <v>19.399999999999999</v>
      </c>
      <c r="X72" s="19">
        <v>302.8</v>
      </c>
      <c r="Y72" s="19">
        <v>511.2</v>
      </c>
    </row>
    <row r="73" spans="1:25" ht="16.5" thickBot="1" x14ac:dyDescent="0.3">
      <c r="A73" s="56"/>
      <c r="B73" s="17"/>
      <c r="C73" s="29" t="s">
        <v>53</v>
      </c>
      <c r="D73" s="19">
        <v>8.36</v>
      </c>
      <c r="E73" s="19">
        <v>9.08</v>
      </c>
      <c r="F73" s="19">
        <v>9.9899999999999984</v>
      </c>
      <c r="G73" s="19">
        <v>9.6799999999999979</v>
      </c>
      <c r="H73" s="19">
        <v>10.889999999999995</v>
      </c>
      <c r="I73" s="19">
        <v>9.0200000000000014</v>
      </c>
      <c r="J73" s="19">
        <v>9.57</v>
      </c>
      <c r="K73" s="19">
        <v>9.9699999999999989</v>
      </c>
      <c r="L73" s="19">
        <v>10.700000000000005</v>
      </c>
      <c r="M73" s="19">
        <v>10.600000000000003</v>
      </c>
      <c r="N73" s="19">
        <v>8.7300000000000022</v>
      </c>
      <c r="O73" s="19">
        <v>8.6700000000000017</v>
      </c>
      <c r="P73" s="19">
        <v>8.59</v>
      </c>
      <c r="Q73" s="19">
        <v>9.16</v>
      </c>
      <c r="R73" s="19">
        <v>8.9</v>
      </c>
      <c r="S73" s="19">
        <v>7.9999999999999991</v>
      </c>
      <c r="T73" s="19">
        <v>7.8900000000000006</v>
      </c>
      <c r="U73" s="19">
        <v>7.7899999999999991</v>
      </c>
      <c r="V73" s="19">
        <v>7.5999999999999988</v>
      </c>
      <c r="W73" s="19">
        <v>7.379999999999999</v>
      </c>
      <c r="X73" s="31">
        <v>97.86</v>
      </c>
      <c r="Y73" s="31">
        <v>180.57</v>
      </c>
    </row>
    <row r="74" spans="1:25" ht="16.5" thickBot="1" x14ac:dyDescent="0.3">
      <c r="A74" s="56" t="s">
        <v>95</v>
      </c>
      <c r="B74" s="17"/>
      <c r="C74" s="23" t="s">
        <v>54</v>
      </c>
      <c r="D74" s="24">
        <v>53.81</v>
      </c>
      <c r="E74" s="24">
        <v>49.429999999999993</v>
      </c>
      <c r="F74" s="24">
        <v>47.239999999999995</v>
      </c>
      <c r="G74" s="24">
        <v>44.16</v>
      </c>
      <c r="H74" s="24">
        <v>42.139999999999993</v>
      </c>
      <c r="I74" s="24">
        <v>37.590000000000003</v>
      </c>
      <c r="J74" s="24">
        <v>35.92</v>
      </c>
      <c r="K74" s="24">
        <v>35.980000000000004</v>
      </c>
      <c r="L74" s="24">
        <v>35.68</v>
      </c>
      <c r="M74" s="24">
        <v>34.910000000000004</v>
      </c>
      <c r="N74" s="24">
        <v>30.720000000000006</v>
      </c>
      <c r="O74" s="24">
        <v>32.130000000000003</v>
      </c>
      <c r="P74" s="24">
        <v>31.37</v>
      </c>
      <c r="Q74" s="24">
        <v>32.130000000000003</v>
      </c>
      <c r="R74" s="24">
        <v>31.380000000000003</v>
      </c>
      <c r="S74" s="24">
        <v>30.26</v>
      </c>
      <c r="T74" s="24">
        <v>29.86</v>
      </c>
      <c r="U74" s="24">
        <v>29.9</v>
      </c>
      <c r="V74" s="24">
        <v>28.31</v>
      </c>
      <c r="W74" s="24">
        <v>27.97</v>
      </c>
      <c r="X74" s="24">
        <v>416.86000000000007</v>
      </c>
      <c r="Y74" s="24">
        <v>720.8900000000001</v>
      </c>
    </row>
    <row r="75" spans="1:25" ht="15.75" x14ac:dyDescent="0.25">
      <c r="A75" s="56" t="s">
        <v>96</v>
      </c>
      <c r="B75" s="35"/>
      <c r="C75" s="36" t="s">
        <v>55</v>
      </c>
      <c r="D75" s="19">
        <v>0</v>
      </c>
      <c r="E75" s="19">
        <v>92.765000000000001</v>
      </c>
      <c r="F75" s="19">
        <v>148.22399999999999</v>
      </c>
      <c r="G75" s="19">
        <v>112.78400000000001</v>
      </c>
      <c r="H75" s="19">
        <v>177.166</v>
      </c>
      <c r="I75" s="19">
        <v>219.7</v>
      </c>
      <c r="J75" s="19">
        <v>0</v>
      </c>
      <c r="K75" s="19">
        <v>267.92500000000001</v>
      </c>
      <c r="L75" s="19">
        <v>267.92500000000001</v>
      </c>
      <c r="M75" s="19">
        <v>260.72399999999999</v>
      </c>
      <c r="N75" s="19">
        <v>267.92500000000001</v>
      </c>
      <c r="O75" s="19">
        <v>267.92500000000001</v>
      </c>
      <c r="P75" s="19">
        <v>267.92500000000001</v>
      </c>
      <c r="Q75" s="19">
        <v>267.92500000000001</v>
      </c>
      <c r="R75" s="19">
        <v>213.971</v>
      </c>
      <c r="S75" s="19">
        <v>141.596</v>
      </c>
      <c r="T75" s="19">
        <v>155.33199999999999</v>
      </c>
      <c r="U75" s="19">
        <v>267.92500000000001</v>
      </c>
      <c r="V75" s="19">
        <v>27.88</v>
      </c>
      <c r="W75" s="19">
        <v>186.76599999999999</v>
      </c>
      <c r="X75" s="16">
        <v>154.72129999999999</v>
      </c>
      <c r="Y75" s="16">
        <v>180.61915000000002</v>
      </c>
    </row>
    <row r="76" spans="1:25" ht="15.75" x14ac:dyDescent="0.25">
      <c r="A76" s="56" t="s">
        <v>96</v>
      </c>
      <c r="B76" s="35"/>
      <c r="C76" s="36" t="s">
        <v>56</v>
      </c>
      <c r="D76" s="19">
        <v>400</v>
      </c>
      <c r="E76" s="19">
        <v>400</v>
      </c>
      <c r="F76" s="19">
        <v>400</v>
      </c>
      <c r="G76" s="19">
        <v>400</v>
      </c>
      <c r="H76" s="19">
        <v>400</v>
      </c>
      <c r="I76" s="19">
        <v>400</v>
      </c>
      <c r="J76" s="19">
        <v>400</v>
      </c>
      <c r="K76" s="19">
        <v>400</v>
      </c>
      <c r="L76" s="19">
        <v>400</v>
      </c>
      <c r="M76" s="19">
        <v>400</v>
      </c>
      <c r="N76" s="19">
        <v>400</v>
      </c>
      <c r="O76" s="19">
        <v>400</v>
      </c>
      <c r="P76" s="19">
        <v>400</v>
      </c>
      <c r="Q76" s="19">
        <v>400</v>
      </c>
      <c r="R76" s="19">
        <v>400</v>
      </c>
      <c r="S76" s="19">
        <v>400</v>
      </c>
      <c r="T76" s="19">
        <v>400</v>
      </c>
      <c r="U76" s="19">
        <v>400</v>
      </c>
      <c r="V76" s="19">
        <v>400</v>
      </c>
      <c r="W76" s="19">
        <v>400</v>
      </c>
      <c r="X76" s="16">
        <v>400</v>
      </c>
      <c r="Y76" s="16">
        <v>400</v>
      </c>
    </row>
    <row r="77" spans="1:25" ht="15.75" x14ac:dyDescent="0.25">
      <c r="A77" s="56" t="s">
        <v>96</v>
      </c>
      <c r="B77" s="35"/>
      <c r="C77" s="36" t="s">
        <v>57</v>
      </c>
      <c r="D77" s="19">
        <v>226.62799999999999</v>
      </c>
      <c r="E77" s="19">
        <v>375</v>
      </c>
      <c r="F77" s="19">
        <v>375</v>
      </c>
      <c r="G77" s="19">
        <v>375</v>
      </c>
      <c r="H77" s="19">
        <v>375</v>
      </c>
      <c r="I77" s="19">
        <v>375</v>
      </c>
      <c r="J77" s="19">
        <v>272.495</v>
      </c>
      <c r="K77" s="19">
        <v>375</v>
      </c>
      <c r="L77" s="19">
        <v>375</v>
      </c>
      <c r="M77" s="19">
        <v>375</v>
      </c>
      <c r="N77" s="19">
        <v>375</v>
      </c>
      <c r="O77" s="19">
        <v>375</v>
      </c>
      <c r="P77" s="19">
        <v>375</v>
      </c>
      <c r="Q77" s="19">
        <v>375</v>
      </c>
      <c r="R77" s="19">
        <v>375</v>
      </c>
      <c r="S77" s="19">
        <v>375</v>
      </c>
      <c r="T77" s="19">
        <v>375</v>
      </c>
      <c r="U77" s="19">
        <v>375</v>
      </c>
      <c r="V77" s="19">
        <v>375</v>
      </c>
      <c r="W77" s="19">
        <v>375</v>
      </c>
      <c r="X77" s="16">
        <v>349.91229999999996</v>
      </c>
      <c r="Y77" s="16">
        <v>362.45614999999998</v>
      </c>
    </row>
    <row r="78" spans="1:25" ht="16.5" thickBot="1" x14ac:dyDescent="0.3">
      <c r="A78" s="56" t="s">
        <v>96</v>
      </c>
      <c r="B78" s="35"/>
      <c r="C78" s="36" t="s">
        <v>58</v>
      </c>
      <c r="D78" s="19">
        <v>100</v>
      </c>
      <c r="E78" s="19">
        <v>100</v>
      </c>
      <c r="F78" s="19">
        <v>100</v>
      </c>
      <c r="G78" s="19">
        <v>100</v>
      </c>
      <c r="H78" s="19">
        <v>100</v>
      </c>
      <c r="I78" s="19">
        <v>100</v>
      </c>
      <c r="J78" s="19">
        <v>100</v>
      </c>
      <c r="K78" s="19">
        <v>100</v>
      </c>
      <c r="L78" s="19">
        <v>100</v>
      </c>
      <c r="M78" s="19">
        <v>100</v>
      </c>
      <c r="N78" s="19">
        <v>100</v>
      </c>
      <c r="O78" s="19">
        <v>100</v>
      </c>
      <c r="P78" s="19">
        <v>100</v>
      </c>
      <c r="Q78" s="19">
        <v>100</v>
      </c>
      <c r="R78" s="19">
        <v>100</v>
      </c>
      <c r="S78" s="19">
        <v>100</v>
      </c>
      <c r="T78" s="19">
        <v>100</v>
      </c>
      <c r="U78" s="19">
        <v>100</v>
      </c>
      <c r="V78" s="19">
        <v>100</v>
      </c>
      <c r="W78" s="19">
        <v>100</v>
      </c>
      <c r="X78" s="16">
        <v>100</v>
      </c>
      <c r="Y78" s="16">
        <v>100</v>
      </c>
    </row>
    <row r="79" spans="1:25" ht="17.25" thickTop="1" thickBot="1" x14ac:dyDescent="0.3">
      <c r="A79" s="56"/>
      <c r="B79" s="37"/>
      <c r="C79" s="38" t="s">
        <v>2</v>
      </c>
      <c r="D79" s="44">
        <v>-222</v>
      </c>
      <c r="E79" s="44">
        <v>0</v>
      </c>
      <c r="F79" s="44">
        <v>0</v>
      </c>
      <c r="G79" s="44">
        <v>57</v>
      </c>
      <c r="H79" s="44">
        <v>0</v>
      </c>
      <c r="I79" s="44">
        <v>0</v>
      </c>
      <c r="J79" s="44">
        <v>0</v>
      </c>
      <c r="K79" s="44">
        <v>-450</v>
      </c>
      <c r="L79" s="44">
        <v>0</v>
      </c>
      <c r="M79" s="44">
        <v>-354</v>
      </c>
      <c r="N79" s="44">
        <v>0</v>
      </c>
      <c r="O79" s="44">
        <v>0</v>
      </c>
      <c r="P79" s="44">
        <v>0</v>
      </c>
      <c r="Q79" s="44">
        <v>-1030</v>
      </c>
      <c r="R79" s="44">
        <v>0</v>
      </c>
      <c r="S79" s="44">
        <v>-694</v>
      </c>
      <c r="T79" s="44">
        <v>-77.240000000000009</v>
      </c>
      <c r="U79" s="44">
        <v>0</v>
      </c>
      <c r="V79" s="44">
        <v>-985.5</v>
      </c>
      <c r="W79" s="44">
        <v>0</v>
      </c>
      <c r="X79" s="51"/>
      <c r="Y79" s="51"/>
    </row>
    <row r="80" spans="1:25" ht="16.5" thickTop="1" x14ac:dyDescent="0.25">
      <c r="B80" s="39"/>
      <c r="C80" s="40" t="s">
        <v>59</v>
      </c>
      <c r="D80" s="45">
        <v>132.95000000000016</v>
      </c>
      <c r="E80" s="45">
        <v>139.57999999999981</v>
      </c>
      <c r="F80" s="45">
        <v>146.24</v>
      </c>
      <c r="G80" s="45">
        <v>146.43999999999994</v>
      </c>
      <c r="H80" s="45">
        <v>152.95000000000005</v>
      </c>
      <c r="I80" s="45">
        <v>134.6400000000001</v>
      </c>
      <c r="J80" s="45">
        <v>137.49999999999989</v>
      </c>
      <c r="K80" s="45">
        <v>148.11999999999989</v>
      </c>
      <c r="L80" s="45">
        <v>159.52999999999997</v>
      </c>
      <c r="M80" s="45">
        <v>572.36999999999966</v>
      </c>
      <c r="N80" s="45">
        <v>127.85000000000014</v>
      </c>
      <c r="O80" s="45">
        <v>138.30000000000018</v>
      </c>
      <c r="P80" s="45">
        <v>129.74999999999977</v>
      </c>
      <c r="Q80" s="45">
        <v>1745.91</v>
      </c>
      <c r="R80" s="45">
        <v>128.32999999999993</v>
      </c>
      <c r="S80" s="45">
        <v>949.47299999999973</v>
      </c>
      <c r="T80" s="45">
        <v>132.63000000000011</v>
      </c>
      <c r="U80" s="45">
        <v>122.15999999999985</v>
      </c>
      <c r="V80" s="45">
        <v>1388.4800000000002</v>
      </c>
      <c r="W80" s="45">
        <v>120.96000000000004</v>
      </c>
      <c r="X80" s="52"/>
      <c r="Y80" s="52"/>
    </row>
    <row r="81" spans="2:25" ht="15.75" x14ac:dyDescent="0.25">
      <c r="B81" s="41"/>
      <c r="C81" s="42" t="s">
        <v>60</v>
      </c>
      <c r="D81" s="46">
        <v>726.62799999999993</v>
      </c>
      <c r="E81" s="46">
        <v>967.76499999999999</v>
      </c>
      <c r="F81" s="46">
        <v>1023.2239999999999</v>
      </c>
      <c r="G81" s="46">
        <v>987.78399999999999</v>
      </c>
      <c r="H81" s="46">
        <v>1052.1659999999999</v>
      </c>
      <c r="I81" s="46">
        <v>1094.7</v>
      </c>
      <c r="J81" s="46">
        <v>772.495</v>
      </c>
      <c r="K81" s="46">
        <v>1226.1320000000001</v>
      </c>
      <c r="L81" s="46">
        <v>1206.7150000000001</v>
      </c>
      <c r="M81" s="46">
        <v>1135.7239999999999</v>
      </c>
      <c r="N81" s="46">
        <v>1215.8</v>
      </c>
      <c r="O81" s="46">
        <v>1248.498</v>
      </c>
      <c r="P81" s="46">
        <v>1315.3720000000001</v>
      </c>
      <c r="Q81" s="46">
        <v>1260.771</v>
      </c>
      <c r="R81" s="46">
        <v>1132.9739999999999</v>
      </c>
      <c r="S81" s="46">
        <v>1091.5989999999999</v>
      </c>
      <c r="T81" s="46">
        <v>1074.335</v>
      </c>
      <c r="U81" s="46">
        <v>1237.242</v>
      </c>
      <c r="V81" s="46">
        <v>946.88300000000004</v>
      </c>
      <c r="W81" s="46">
        <v>1256.8609999999999</v>
      </c>
      <c r="X81" s="52"/>
      <c r="Y81" s="52"/>
    </row>
    <row r="82" spans="2:25" ht="15.75" x14ac:dyDescent="0.25">
      <c r="B82" s="41"/>
      <c r="C82" s="42" t="s">
        <v>61</v>
      </c>
      <c r="D82" s="46">
        <v>859.57800000000009</v>
      </c>
      <c r="E82" s="46">
        <v>1107.3449999999998</v>
      </c>
      <c r="F82" s="46">
        <v>1169.4639999999999</v>
      </c>
      <c r="G82" s="46">
        <v>1134.2239999999999</v>
      </c>
      <c r="H82" s="46">
        <v>1205.116</v>
      </c>
      <c r="I82" s="46">
        <v>1229.3400000000001</v>
      </c>
      <c r="J82" s="46">
        <v>909.99499999999989</v>
      </c>
      <c r="K82" s="46">
        <v>1374.252</v>
      </c>
      <c r="L82" s="46">
        <v>1366.2450000000001</v>
      </c>
      <c r="M82" s="46">
        <v>1708.0939999999996</v>
      </c>
      <c r="N82" s="46">
        <v>1343.65</v>
      </c>
      <c r="O82" s="46">
        <v>1386.7980000000002</v>
      </c>
      <c r="P82" s="46">
        <v>1445.1219999999998</v>
      </c>
      <c r="Q82" s="46">
        <v>3006.681</v>
      </c>
      <c r="R82" s="46">
        <v>1261.3039999999999</v>
      </c>
      <c r="S82" s="46">
        <v>2041.0719999999997</v>
      </c>
      <c r="T82" s="46">
        <v>1206.9650000000001</v>
      </c>
      <c r="U82" s="46">
        <v>1359.4019999999998</v>
      </c>
      <c r="V82" s="46">
        <v>2335.3630000000003</v>
      </c>
      <c r="W82" s="46">
        <v>1377.8209999999999</v>
      </c>
      <c r="X82" s="52"/>
      <c r="Y82" s="52"/>
    </row>
    <row r="83" spans="2:25" ht="15.75" x14ac:dyDescent="0.25">
      <c r="B83" s="41"/>
      <c r="C83" s="43" t="s">
        <v>62</v>
      </c>
      <c r="D83" s="47"/>
      <c r="E83" s="47"/>
      <c r="F83" s="47"/>
      <c r="G83" s="47"/>
      <c r="H83" s="47"/>
      <c r="I83" s="47"/>
      <c r="J83" s="47"/>
      <c r="K83" s="48"/>
      <c r="L83" s="49"/>
      <c r="M83" s="49"/>
      <c r="N83" s="49"/>
      <c r="O83" s="48"/>
      <c r="P83" s="48"/>
      <c r="Q83" s="48"/>
      <c r="R83" s="49"/>
      <c r="S83" s="49"/>
      <c r="T83" s="49"/>
      <c r="U83" s="49"/>
      <c r="V83" s="50"/>
      <c r="W83" s="50"/>
      <c r="X83" s="52"/>
      <c r="Y83" s="52"/>
    </row>
  </sheetData>
  <conditionalFormatting sqref="B24">
    <cfRule type="expression" dxfId="17" priority="3" stopIfTrue="1">
      <formula>ROUND($G$388,0)&lt;&gt;0</formula>
    </cfRule>
  </conditionalFormatting>
  <conditionalFormatting sqref="C42">
    <cfRule type="containsText" dxfId="16" priority="2" operator="containsText" text="Early">
      <formula>NOT(ISERROR(SEARCH("Early",C42)))</formula>
    </cfRule>
  </conditionalFormatting>
  <conditionalFormatting sqref="C24">
    <cfRule type="expression" dxfId="15" priority="1" stopIfTrue="1">
      <formula>ROUND($G$388,0)&lt;&gt;0</formula>
    </cfRule>
  </conditionalFormatting>
  <pageMargins left="0.7" right="0.7" top="0.75" bottom="0.75" header="0.3" footer="0.3"/>
  <pageSetup scale="3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5"/>
  <sheetViews>
    <sheetView view="pageBreakPreview" zoomScale="60" zoomScaleNormal="100" workbookViewId="0"/>
  </sheetViews>
  <sheetFormatPr defaultRowHeight="15" x14ac:dyDescent="0.25"/>
  <cols>
    <col min="3" max="3" width="41" customWidth="1"/>
  </cols>
  <sheetData>
    <row r="2" spans="3:23" x14ac:dyDescent="0.25">
      <c r="C2" s="55" t="s">
        <v>88</v>
      </c>
      <c r="D2" s="54">
        <f>D25</f>
        <v>2015</v>
      </c>
      <c r="E2" s="54">
        <f t="shared" ref="E2:W2" si="0">E25</f>
        <v>2016</v>
      </c>
      <c r="F2" s="54">
        <f t="shared" si="0"/>
        <v>2017</v>
      </c>
      <c r="G2" s="54">
        <f t="shared" si="0"/>
        <v>2018</v>
      </c>
      <c r="H2" s="54">
        <f t="shared" si="0"/>
        <v>2019</v>
      </c>
      <c r="I2" s="54">
        <f t="shared" si="0"/>
        <v>2020</v>
      </c>
      <c r="J2" s="54">
        <f t="shared" si="0"/>
        <v>2021</v>
      </c>
      <c r="K2" s="54">
        <f t="shared" si="0"/>
        <v>2022</v>
      </c>
      <c r="L2" s="54">
        <f t="shared" si="0"/>
        <v>2023</v>
      </c>
      <c r="M2" s="54">
        <f t="shared" si="0"/>
        <v>2024</v>
      </c>
      <c r="N2" s="54">
        <f t="shared" si="0"/>
        <v>2025</v>
      </c>
      <c r="O2" s="54">
        <f t="shared" si="0"/>
        <v>2026</v>
      </c>
      <c r="P2" s="54">
        <f t="shared" si="0"/>
        <v>2027</v>
      </c>
      <c r="Q2" s="54">
        <f t="shared" si="0"/>
        <v>2028</v>
      </c>
      <c r="R2" s="54">
        <f t="shared" si="0"/>
        <v>2029</v>
      </c>
      <c r="S2" s="54">
        <f t="shared" si="0"/>
        <v>2030</v>
      </c>
      <c r="T2" s="54">
        <f t="shared" si="0"/>
        <v>2031</v>
      </c>
      <c r="U2" s="54">
        <f t="shared" si="0"/>
        <v>2032</v>
      </c>
      <c r="V2" s="54">
        <f t="shared" si="0"/>
        <v>2033</v>
      </c>
      <c r="W2" s="54">
        <f t="shared" si="0"/>
        <v>2034</v>
      </c>
    </row>
    <row r="3" spans="3:23" x14ac:dyDescent="0.25">
      <c r="C3" t="s">
        <v>89</v>
      </c>
      <c r="D3" s="57">
        <f t="shared" ref="D3:M10" si="1">SUMIF($A$27:$A$80,$C3,D$27:D$80)</f>
        <v>-222</v>
      </c>
      <c r="E3" s="57">
        <f t="shared" si="1"/>
        <v>0</v>
      </c>
      <c r="F3" s="57">
        <f t="shared" si="1"/>
        <v>0</v>
      </c>
      <c r="G3" s="57">
        <f t="shared" si="1"/>
        <v>-280</v>
      </c>
      <c r="H3" s="57">
        <f t="shared" si="1"/>
        <v>0</v>
      </c>
      <c r="I3" s="57">
        <f t="shared" si="1"/>
        <v>0</v>
      </c>
      <c r="J3" s="57">
        <f t="shared" si="1"/>
        <v>0</v>
      </c>
      <c r="K3" s="57">
        <f t="shared" si="1"/>
        <v>-450</v>
      </c>
      <c r="L3" s="57">
        <f t="shared" si="1"/>
        <v>0</v>
      </c>
      <c r="M3" s="57">
        <f t="shared" si="1"/>
        <v>-354</v>
      </c>
      <c r="N3" s="57">
        <f t="shared" ref="N3:W10" si="2">SUMIF($A$27:$A$80,$C3,N$27:N$80)</f>
        <v>-387</v>
      </c>
      <c r="O3" s="57">
        <f t="shared" si="2"/>
        <v>0</v>
      </c>
      <c r="P3" s="57">
        <f t="shared" si="2"/>
        <v>0</v>
      </c>
      <c r="Q3" s="57">
        <f t="shared" si="2"/>
        <v>-1030</v>
      </c>
      <c r="R3" s="57">
        <f t="shared" si="2"/>
        <v>0</v>
      </c>
      <c r="S3" s="57">
        <f t="shared" si="2"/>
        <v>-357</v>
      </c>
      <c r="T3" s="57">
        <f t="shared" si="2"/>
        <v>-77.240000000000009</v>
      </c>
      <c r="U3" s="57">
        <f t="shared" si="2"/>
        <v>0</v>
      </c>
      <c r="V3" s="57">
        <f t="shared" si="2"/>
        <v>-985.5</v>
      </c>
      <c r="W3" s="57">
        <f t="shared" si="2"/>
        <v>0</v>
      </c>
    </row>
    <row r="4" spans="3:23" x14ac:dyDescent="0.25">
      <c r="C4" t="s">
        <v>90</v>
      </c>
      <c r="D4" s="57">
        <f t="shared" si="1"/>
        <v>0</v>
      </c>
      <c r="E4" s="57">
        <f t="shared" si="1"/>
        <v>0</v>
      </c>
      <c r="F4" s="57">
        <f t="shared" si="1"/>
        <v>0</v>
      </c>
      <c r="G4" s="57">
        <f t="shared" si="1"/>
        <v>337</v>
      </c>
      <c r="H4" s="57">
        <f t="shared" si="1"/>
        <v>0</v>
      </c>
      <c r="I4" s="57">
        <f t="shared" si="1"/>
        <v>0</v>
      </c>
      <c r="J4" s="57">
        <f t="shared" si="1"/>
        <v>0</v>
      </c>
      <c r="K4" s="57">
        <f t="shared" si="1"/>
        <v>0</v>
      </c>
      <c r="L4" s="57">
        <f t="shared" si="1"/>
        <v>0</v>
      </c>
      <c r="M4" s="57">
        <f t="shared" si="1"/>
        <v>0</v>
      </c>
      <c r="N4" s="57">
        <f t="shared" si="2"/>
        <v>387</v>
      </c>
      <c r="O4" s="57">
        <f t="shared" si="2"/>
        <v>0</v>
      </c>
      <c r="P4" s="57">
        <f t="shared" si="2"/>
        <v>0</v>
      </c>
      <c r="Q4" s="57">
        <f t="shared" si="2"/>
        <v>0</v>
      </c>
      <c r="R4" s="57">
        <f t="shared" si="2"/>
        <v>0</v>
      </c>
      <c r="S4" s="57">
        <f t="shared" si="2"/>
        <v>-337</v>
      </c>
      <c r="T4" s="57">
        <f t="shared" si="2"/>
        <v>0</v>
      </c>
      <c r="U4" s="57">
        <f t="shared" si="2"/>
        <v>0</v>
      </c>
      <c r="V4" s="57">
        <f t="shared" si="2"/>
        <v>0</v>
      </c>
      <c r="W4" s="57">
        <f t="shared" si="2"/>
        <v>0</v>
      </c>
    </row>
    <row r="5" spans="3:23" x14ac:dyDescent="0.25">
      <c r="C5" t="s">
        <v>91</v>
      </c>
      <c r="D5" s="57">
        <f t="shared" si="1"/>
        <v>0</v>
      </c>
      <c r="E5" s="57">
        <f t="shared" si="1"/>
        <v>0</v>
      </c>
      <c r="F5" s="57">
        <f t="shared" si="1"/>
        <v>0</v>
      </c>
      <c r="G5" s="57">
        <f t="shared" si="1"/>
        <v>0</v>
      </c>
      <c r="H5" s="57">
        <f t="shared" si="1"/>
        <v>0</v>
      </c>
      <c r="I5" s="57">
        <f t="shared" si="1"/>
        <v>0</v>
      </c>
      <c r="J5" s="57">
        <f t="shared" si="1"/>
        <v>0</v>
      </c>
      <c r="K5" s="57">
        <f t="shared" si="1"/>
        <v>0</v>
      </c>
      <c r="L5" s="57">
        <f t="shared" si="1"/>
        <v>0</v>
      </c>
      <c r="M5" s="57">
        <f t="shared" si="1"/>
        <v>313.39999999999998</v>
      </c>
      <c r="N5" s="57">
        <f t="shared" si="2"/>
        <v>0</v>
      </c>
      <c r="O5" s="57">
        <f t="shared" si="2"/>
        <v>0</v>
      </c>
      <c r="P5" s="57">
        <f t="shared" si="2"/>
        <v>0</v>
      </c>
      <c r="Q5" s="57">
        <f t="shared" si="2"/>
        <v>1270</v>
      </c>
      <c r="R5" s="57">
        <f t="shared" si="2"/>
        <v>0</v>
      </c>
      <c r="S5" s="57">
        <f t="shared" si="2"/>
        <v>400.78300000000002</v>
      </c>
      <c r="T5" s="57">
        <f t="shared" si="2"/>
        <v>0</v>
      </c>
      <c r="U5" s="57">
        <f t="shared" si="2"/>
        <v>0</v>
      </c>
      <c r="V5" s="57">
        <f t="shared" si="2"/>
        <v>1058</v>
      </c>
      <c r="W5" s="57">
        <f t="shared" si="2"/>
        <v>423</v>
      </c>
    </row>
    <row r="6" spans="3:23" x14ac:dyDescent="0.25">
      <c r="C6" t="s">
        <v>92</v>
      </c>
      <c r="D6" s="57">
        <f t="shared" si="1"/>
        <v>0</v>
      </c>
      <c r="E6" s="57">
        <f t="shared" si="1"/>
        <v>0</v>
      </c>
      <c r="F6" s="57">
        <f t="shared" si="1"/>
        <v>0</v>
      </c>
      <c r="G6" s="57">
        <f t="shared" si="1"/>
        <v>0</v>
      </c>
      <c r="H6" s="57">
        <f t="shared" si="1"/>
        <v>0</v>
      </c>
      <c r="I6" s="57">
        <f t="shared" si="1"/>
        <v>0</v>
      </c>
      <c r="J6" s="57">
        <f t="shared" si="1"/>
        <v>0</v>
      </c>
      <c r="K6" s="57">
        <f t="shared" si="1"/>
        <v>0</v>
      </c>
      <c r="L6" s="57">
        <f t="shared" si="1"/>
        <v>0</v>
      </c>
      <c r="M6" s="57">
        <f t="shared" si="1"/>
        <v>0</v>
      </c>
      <c r="N6" s="57">
        <f t="shared" si="2"/>
        <v>0</v>
      </c>
      <c r="O6" s="57">
        <f t="shared" si="2"/>
        <v>0</v>
      </c>
      <c r="P6" s="57">
        <f t="shared" si="2"/>
        <v>0</v>
      </c>
      <c r="Q6" s="57">
        <f t="shared" si="2"/>
        <v>0</v>
      </c>
      <c r="R6" s="57">
        <f t="shared" si="2"/>
        <v>0</v>
      </c>
      <c r="S6" s="57">
        <f t="shared" si="2"/>
        <v>0</v>
      </c>
      <c r="T6" s="57">
        <f t="shared" si="2"/>
        <v>0</v>
      </c>
      <c r="U6" s="57">
        <f t="shared" si="2"/>
        <v>0</v>
      </c>
      <c r="V6" s="57">
        <f t="shared" si="2"/>
        <v>0</v>
      </c>
      <c r="W6" s="57">
        <f t="shared" si="2"/>
        <v>0</v>
      </c>
    </row>
    <row r="7" spans="3:23" x14ac:dyDescent="0.25">
      <c r="C7" t="s">
        <v>93</v>
      </c>
      <c r="D7" s="57">
        <f t="shared" si="1"/>
        <v>0</v>
      </c>
      <c r="E7" s="57">
        <f t="shared" si="1"/>
        <v>0</v>
      </c>
      <c r="F7" s="57">
        <f t="shared" si="1"/>
        <v>0</v>
      </c>
      <c r="G7" s="57">
        <f t="shared" si="1"/>
        <v>0</v>
      </c>
      <c r="H7" s="57">
        <f t="shared" si="1"/>
        <v>0</v>
      </c>
      <c r="I7" s="57">
        <f t="shared" si="1"/>
        <v>0</v>
      </c>
      <c r="J7" s="57">
        <f t="shared" si="1"/>
        <v>0</v>
      </c>
      <c r="K7" s="57">
        <f t="shared" si="1"/>
        <v>0</v>
      </c>
      <c r="L7" s="57">
        <f t="shared" si="1"/>
        <v>0</v>
      </c>
      <c r="M7" s="57">
        <f t="shared" si="1"/>
        <v>0</v>
      </c>
      <c r="N7" s="57">
        <f t="shared" si="2"/>
        <v>0</v>
      </c>
      <c r="O7" s="57">
        <f t="shared" si="2"/>
        <v>0</v>
      </c>
      <c r="P7" s="57">
        <f t="shared" si="2"/>
        <v>0</v>
      </c>
      <c r="Q7" s="57">
        <f t="shared" si="2"/>
        <v>403</v>
      </c>
      <c r="R7" s="57">
        <f t="shared" si="2"/>
        <v>0</v>
      </c>
      <c r="S7" s="57">
        <f t="shared" si="2"/>
        <v>0</v>
      </c>
      <c r="T7" s="57">
        <f t="shared" si="2"/>
        <v>0</v>
      </c>
      <c r="U7" s="57">
        <f t="shared" si="2"/>
        <v>173.62200000000001</v>
      </c>
      <c r="V7" s="57">
        <f t="shared" si="2"/>
        <v>0</v>
      </c>
      <c r="W7" s="57">
        <f t="shared" si="2"/>
        <v>0</v>
      </c>
    </row>
    <row r="8" spans="3:23" x14ac:dyDescent="0.25">
      <c r="C8" t="s">
        <v>94</v>
      </c>
      <c r="D8" s="57">
        <f t="shared" si="1"/>
        <v>0</v>
      </c>
      <c r="E8" s="57">
        <f t="shared" si="1"/>
        <v>0</v>
      </c>
      <c r="F8" s="57">
        <f t="shared" si="1"/>
        <v>0</v>
      </c>
      <c r="G8" s="57">
        <f t="shared" si="1"/>
        <v>0</v>
      </c>
      <c r="H8" s="57">
        <f t="shared" si="1"/>
        <v>0</v>
      </c>
      <c r="I8" s="57">
        <f t="shared" si="1"/>
        <v>0</v>
      </c>
      <c r="J8" s="57">
        <f t="shared" si="1"/>
        <v>0</v>
      </c>
      <c r="K8" s="57">
        <f t="shared" si="1"/>
        <v>5.0199999999999996</v>
      </c>
      <c r="L8" s="57">
        <f t="shared" si="1"/>
        <v>10.55</v>
      </c>
      <c r="M8" s="57">
        <f t="shared" si="1"/>
        <v>0</v>
      </c>
      <c r="N8" s="57">
        <f t="shared" si="2"/>
        <v>3.4</v>
      </c>
      <c r="O8" s="57">
        <f t="shared" si="2"/>
        <v>10.62</v>
      </c>
      <c r="P8" s="57">
        <f t="shared" si="2"/>
        <v>0</v>
      </c>
      <c r="Q8" s="57">
        <f t="shared" si="2"/>
        <v>0</v>
      </c>
      <c r="R8" s="57">
        <f t="shared" si="2"/>
        <v>0</v>
      </c>
      <c r="S8" s="57">
        <f t="shared" si="2"/>
        <v>0</v>
      </c>
      <c r="T8" s="57">
        <f t="shared" si="2"/>
        <v>10.6</v>
      </c>
      <c r="U8" s="57">
        <f t="shared" si="2"/>
        <v>41.39</v>
      </c>
      <c r="V8" s="57">
        <f t="shared" si="2"/>
        <v>0</v>
      </c>
      <c r="W8" s="57">
        <f t="shared" si="2"/>
        <v>0</v>
      </c>
    </row>
    <row r="9" spans="3:23" x14ac:dyDescent="0.25">
      <c r="C9" t="s">
        <v>95</v>
      </c>
      <c r="D9" s="57">
        <f t="shared" si="1"/>
        <v>129.26</v>
      </c>
      <c r="E9" s="57">
        <f t="shared" si="1"/>
        <v>136.34</v>
      </c>
      <c r="F9" s="57">
        <f t="shared" si="1"/>
        <v>144.56</v>
      </c>
      <c r="G9" s="57">
        <f t="shared" si="1"/>
        <v>144.76999999999998</v>
      </c>
      <c r="H9" s="57">
        <f t="shared" si="1"/>
        <v>151.38999999999999</v>
      </c>
      <c r="I9" s="57">
        <f t="shared" si="1"/>
        <v>135.18</v>
      </c>
      <c r="J9" s="57">
        <f t="shared" si="1"/>
        <v>137.72</v>
      </c>
      <c r="K9" s="57">
        <f t="shared" si="1"/>
        <v>143.24</v>
      </c>
      <c r="L9" s="57">
        <f t="shared" si="1"/>
        <v>145.42000000000002</v>
      </c>
      <c r="M9" s="57">
        <f t="shared" si="1"/>
        <v>149.21000000000004</v>
      </c>
      <c r="N9" s="57">
        <f t="shared" si="2"/>
        <v>127.98000000000002</v>
      </c>
      <c r="O9" s="57">
        <f t="shared" si="2"/>
        <v>128.47</v>
      </c>
      <c r="P9" s="57">
        <f t="shared" si="2"/>
        <v>127.78</v>
      </c>
      <c r="Q9" s="57">
        <f t="shared" si="2"/>
        <v>133.02000000000001</v>
      </c>
      <c r="R9" s="57">
        <f t="shared" si="2"/>
        <v>128.95000000000005</v>
      </c>
      <c r="S9" s="57">
        <f t="shared" si="2"/>
        <v>122.85000000000001</v>
      </c>
      <c r="T9" s="57">
        <f t="shared" si="2"/>
        <v>124.19000000000001</v>
      </c>
      <c r="U9" s="57">
        <f t="shared" si="2"/>
        <v>124.91</v>
      </c>
      <c r="V9" s="57">
        <f t="shared" si="2"/>
        <v>103.75000000000001</v>
      </c>
      <c r="W9" s="57">
        <f t="shared" si="2"/>
        <v>108.27</v>
      </c>
    </row>
    <row r="10" spans="3:23" x14ac:dyDescent="0.25">
      <c r="C10" t="s">
        <v>96</v>
      </c>
      <c r="D10" s="57">
        <f t="shared" si="1"/>
        <v>728.04</v>
      </c>
      <c r="E10" s="57">
        <f t="shared" si="1"/>
        <v>970.57899999999995</v>
      </c>
      <c r="F10" s="57">
        <f t="shared" si="1"/>
        <v>1027.0889999999999</v>
      </c>
      <c r="G10" s="57">
        <f t="shared" si="1"/>
        <v>992.76499999999999</v>
      </c>
      <c r="H10" s="57">
        <f t="shared" si="1"/>
        <v>1058.0059999999999</v>
      </c>
      <c r="I10" s="57">
        <f t="shared" si="1"/>
        <v>1099.8720000000001</v>
      </c>
      <c r="J10" s="57">
        <f t="shared" si="1"/>
        <v>777.12699999999995</v>
      </c>
      <c r="K10" s="57">
        <f t="shared" si="1"/>
        <v>1230.33</v>
      </c>
      <c r="L10" s="57">
        <f t="shared" si="1"/>
        <v>1213.4470000000001</v>
      </c>
      <c r="M10" s="57">
        <f t="shared" si="1"/>
        <v>1231.9189999999999</v>
      </c>
      <c r="N10" s="57">
        <f t="shared" si="2"/>
        <v>1308.9070000000002</v>
      </c>
      <c r="O10" s="57">
        <f t="shared" si="2"/>
        <v>1339.991</v>
      </c>
      <c r="P10" s="57">
        <f t="shared" si="2"/>
        <v>1407.579</v>
      </c>
      <c r="Q10" s="57">
        <f t="shared" si="2"/>
        <v>1205.864</v>
      </c>
      <c r="R10" s="57">
        <f t="shared" si="2"/>
        <v>1076.5</v>
      </c>
      <c r="S10" s="57">
        <f t="shared" si="2"/>
        <v>1406.7750000000001</v>
      </c>
      <c r="T10" s="57">
        <f t="shared" si="2"/>
        <v>1387.1689999999999</v>
      </c>
      <c r="U10" s="57">
        <f t="shared" si="2"/>
        <v>1442.925</v>
      </c>
      <c r="V10" s="57">
        <f t="shared" si="2"/>
        <v>1378.73</v>
      </c>
      <c r="W10" s="57">
        <f t="shared" si="2"/>
        <v>1327.6210000000001</v>
      </c>
    </row>
    <row r="12" spans="3:23" x14ac:dyDescent="0.25">
      <c r="C12" s="55" t="s">
        <v>97</v>
      </c>
      <c r="D12" s="54">
        <f>D25</f>
        <v>2015</v>
      </c>
      <c r="E12" s="54">
        <f t="shared" ref="E12:W12" si="3">E25</f>
        <v>2016</v>
      </c>
      <c r="F12" s="54">
        <f t="shared" si="3"/>
        <v>2017</v>
      </c>
      <c r="G12" s="54">
        <f t="shared" si="3"/>
        <v>2018</v>
      </c>
      <c r="H12" s="54">
        <f t="shared" si="3"/>
        <v>2019</v>
      </c>
      <c r="I12" s="54">
        <f t="shared" si="3"/>
        <v>2020</v>
      </c>
      <c r="J12" s="54">
        <f t="shared" si="3"/>
        <v>2021</v>
      </c>
      <c r="K12" s="54">
        <f t="shared" si="3"/>
        <v>2022</v>
      </c>
      <c r="L12" s="54">
        <f t="shared" si="3"/>
        <v>2023</v>
      </c>
      <c r="M12" s="54">
        <f t="shared" si="3"/>
        <v>2024</v>
      </c>
      <c r="N12" s="54">
        <f t="shared" si="3"/>
        <v>2025</v>
      </c>
      <c r="O12" s="54">
        <f t="shared" si="3"/>
        <v>2026</v>
      </c>
      <c r="P12" s="54">
        <f t="shared" si="3"/>
        <v>2027</v>
      </c>
      <c r="Q12" s="54">
        <f t="shared" si="3"/>
        <v>2028</v>
      </c>
      <c r="R12" s="54">
        <f t="shared" si="3"/>
        <v>2029</v>
      </c>
      <c r="S12" s="54">
        <f t="shared" si="3"/>
        <v>2030</v>
      </c>
      <c r="T12" s="54">
        <f t="shared" si="3"/>
        <v>2031</v>
      </c>
      <c r="U12" s="54">
        <f t="shared" si="3"/>
        <v>2032</v>
      </c>
      <c r="V12" s="54">
        <f t="shared" si="3"/>
        <v>2033</v>
      </c>
      <c r="W12" s="54">
        <f t="shared" si="3"/>
        <v>2034</v>
      </c>
    </row>
    <row r="13" spans="3:23" x14ac:dyDescent="0.25">
      <c r="C13" t="s">
        <v>89</v>
      </c>
      <c r="D13" s="57">
        <f>D3</f>
        <v>-222</v>
      </c>
      <c r="E13" s="57">
        <f>D13+E3</f>
        <v>-222</v>
      </c>
      <c r="F13" s="57">
        <f t="shared" ref="F13:W13" si="4">E13+F3</f>
        <v>-222</v>
      </c>
      <c r="G13" s="57">
        <f t="shared" si="4"/>
        <v>-502</v>
      </c>
      <c r="H13" s="57">
        <f t="shared" si="4"/>
        <v>-502</v>
      </c>
      <c r="I13" s="57">
        <f t="shared" si="4"/>
        <v>-502</v>
      </c>
      <c r="J13" s="57">
        <f t="shared" si="4"/>
        <v>-502</v>
      </c>
      <c r="K13" s="57">
        <f t="shared" si="4"/>
        <v>-952</v>
      </c>
      <c r="L13" s="57">
        <f t="shared" si="4"/>
        <v>-952</v>
      </c>
      <c r="M13" s="57">
        <f t="shared" si="4"/>
        <v>-1306</v>
      </c>
      <c r="N13" s="57">
        <f t="shared" si="4"/>
        <v>-1693</v>
      </c>
      <c r="O13" s="57">
        <f t="shared" si="4"/>
        <v>-1693</v>
      </c>
      <c r="P13" s="57">
        <f t="shared" si="4"/>
        <v>-1693</v>
      </c>
      <c r="Q13" s="57">
        <f t="shared" si="4"/>
        <v>-2723</v>
      </c>
      <c r="R13" s="57">
        <f t="shared" si="4"/>
        <v>-2723</v>
      </c>
      <c r="S13" s="57">
        <f t="shared" si="4"/>
        <v>-3080</v>
      </c>
      <c r="T13" s="57">
        <f t="shared" si="4"/>
        <v>-3157.24</v>
      </c>
      <c r="U13" s="57">
        <f t="shared" si="4"/>
        <v>-3157.24</v>
      </c>
      <c r="V13" s="57">
        <f t="shared" si="4"/>
        <v>-4142.74</v>
      </c>
      <c r="W13" s="57">
        <f t="shared" si="4"/>
        <v>-4142.74</v>
      </c>
    </row>
    <row r="14" spans="3:23" x14ac:dyDescent="0.25">
      <c r="C14" t="s">
        <v>90</v>
      </c>
      <c r="D14" s="57">
        <f t="shared" ref="D14:S20" si="5">D4</f>
        <v>0</v>
      </c>
      <c r="E14" s="57">
        <f t="shared" ref="E14:W19" si="6">D14+E4</f>
        <v>0</v>
      </c>
      <c r="F14" s="57">
        <f t="shared" si="6"/>
        <v>0</v>
      </c>
      <c r="G14" s="57">
        <f t="shared" si="6"/>
        <v>337</v>
      </c>
      <c r="H14" s="57">
        <f t="shared" si="6"/>
        <v>337</v>
      </c>
      <c r="I14" s="57">
        <f t="shared" si="6"/>
        <v>337</v>
      </c>
      <c r="J14" s="57">
        <f t="shared" si="6"/>
        <v>337</v>
      </c>
      <c r="K14" s="57">
        <f t="shared" si="6"/>
        <v>337</v>
      </c>
      <c r="L14" s="57">
        <f t="shared" si="6"/>
        <v>337</v>
      </c>
      <c r="M14" s="57">
        <f t="shared" si="6"/>
        <v>337</v>
      </c>
      <c r="N14" s="57">
        <f t="shared" si="6"/>
        <v>724</v>
      </c>
      <c r="O14" s="57">
        <f t="shared" si="6"/>
        <v>724</v>
      </c>
      <c r="P14" s="57">
        <f t="shared" si="6"/>
        <v>724</v>
      </c>
      <c r="Q14" s="57">
        <f t="shared" si="6"/>
        <v>724</v>
      </c>
      <c r="R14" s="57">
        <f t="shared" si="6"/>
        <v>724</v>
      </c>
      <c r="S14" s="57">
        <f t="shared" si="6"/>
        <v>387</v>
      </c>
      <c r="T14" s="57">
        <f t="shared" si="6"/>
        <v>387</v>
      </c>
      <c r="U14" s="57">
        <f t="shared" si="6"/>
        <v>387</v>
      </c>
      <c r="V14" s="57">
        <f t="shared" si="6"/>
        <v>387</v>
      </c>
      <c r="W14" s="57">
        <f t="shared" si="6"/>
        <v>387</v>
      </c>
    </row>
    <row r="15" spans="3:23" x14ac:dyDescent="0.25">
      <c r="C15" t="s">
        <v>91</v>
      </c>
      <c r="D15" s="57">
        <f t="shared" si="5"/>
        <v>0</v>
      </c>
      <c r="E15" s="57">
        <f t="shared" si="6"/>
        <v>0</v>
      </c>
      <c r="F15" s="57">
        <f t="shared" si="6"/>
        <v>0</v>
      </c>
      <c r="G15" s="57">
        <f t="shared" si="6"/>
        <v>0</v>
      </c>
      <c r="H15" s="57">
        <f t="shared" si="6"/>
        <v>0</v>
      </c>
      <c r="I15" s="57">
        <f t="shared" si="6"/>
        <v>0</v>
      </c>
      <c r="J15" s="57">
        <f t="shared" si="6"/>
        <v>0</v>
      </c>
      <c r="K15" s="57">
        <f t="shared" si="6"/>
        <v>0</v>
      </c>
      <c r="L15" s="57">
        <f t="shared" si="6"/>
        <v>0</v>
      </c>
      <c r="M15" s="57">
        <f t="shared" si="6"/>
        <v>313.39999999999998</v>
      </c>
      <c r="N15" s="57">
        <f t="shared" si="6"/>
        <v>313.39999999999998</v>
      </c>
      <c r="O15" s="57">
        <f t="shared" si="6"/>
        <v>313.39999999999998</v>
      </c>
      <c r="P15" s="57">
        <f t="shared" si="6"/>
        <v>313.39999999999998</v>
      </c>
      <c r="Q15" s="57">
        <f t="shared" si="6"/>
        <v>1583.4</v>
      </c>
      <c r="R15" s="57">
        <f t="shared" si="6"/>
        <v>1583.4</v>
      </c>
      <c r="S15" s="57">
        <f t="shared" si="6"/>
        <v>1984.183</v>
      </c>
      <c r="T15" s="57">
        <f t="shared" si="6"/>
        <v>1984.183</v>
      </c>
      <c r="U15" s="57">
        <f t="shared" si="6"/>
        <v>1984.183</v>
      </c>
      <c r="V15" s="57">
        <f t="shared" si="6"/>
        <v>3042.183</v>
      </c>
      <c r="W15" s="57">
        <f t="shared" si="6"/>
        <v>3465.183</v>
      </c>
    </row>
    <row r="16" spans="3:23" x14ac:dyDescent="0.25">
      <c r="C16" t="s">
        <v>92</v>
      </c>
      <c r="D16" s="57">
        <f t="shared" si="5"/>
        <v>0</v>
      </c>
      <c r="E16" s="57">
        <f t="shared" si="6"/>
        <v>0</v>
      </c>
      <c r="F16" s="57">
        <f t="shared" si="6"/>
        <v>0</v>
      </c>
      <c r="G16" s="57">
        <f t="shared" si="6"/>
        <v>0</v>
      </c>
      <c r="H16" s="57">
        <f t="shared" si="6"/>
        <v>0</v>
      </c>
      <c r="I16" s="57">
        <f t="shared" si="6"/>
        <v>0</v>
      </c>
      <c r="J16" s="57">
        <f t="shared" si="6"/>
        <v>0</v>
      </c>
      <c r="K16" s="57">
        <f t="shared" si="6"/>
        <v>0</v>
      </c>
      <c r="L16" s="57">
        <f t="shared" si="6"/>
        <v>0</v>
      </c>
      <c r="M16" s="57">
        <f t="shared" si="6"/>
        <v>0</v>
      </c>
      <c r="N16" s="57">
        <f t="shared" si="6"/>
        <v>0</v>
      </c>
      <c r="O16" s="57">
        <f t="shared" si="6"/>
        <v>0</v>
      </c>
      <c r="P16" s="57">
        <f t="shared" si="6"/>
        <v>0</v>
      </c>
      <c r="Q16" s="57">
        <f t="shared" si="6"/>
        <v>0</v>
      </c>
      <c r="R16" s="57">
        <f t="shared" si="6"/>
        <v>0</v>
      </c>
      <c r="S16" s="57">
        <f t="shared" si="6"/>
        <v>0</v>
      </c>
      <c r="T16" s="57">
        <f t="shared" si="6"/>
        <v>0</v>
      </c>
      <c r="U16" s="57">
        <f t="shared" si="6"/>
        <v>0</v>
      </c>
      <c r="V16" s="57">
        <f t="shared" si="6"/>
        <v>0</v>
      </c>
      <c r="W16" s="57">
        <f t="shared" si="6"/>
        <v>0</v>
      </c>
    </row>
    <row r="17" spans="1:25" x14ac:dyDescent="0.25">
      <c r="C17" t="s">
        <v>93</v>
      </c>
      <c r="D17" s="57">
        <f t="shared" si="5"/>
        <v>0</v>
      </c>
      <c r="E17" s="57">
        <f t="shared" si="6"/>
        <v>0</v>
      </c>
      <c r="F17" s="57">
        <f t="shared" si="6"/>
        <v>0</v>
      </c>
      <c r="G17" s="57">
        <f t="shared" si="6"/>
        <v>0</v>
      </c>
      <c r="H17" s="57">
        <f t="shared" si="6"/>
        <v>0</v>
      </c>
      <c r="I17" s="57">
        <f t="shared" si="6"/>
        <v>0</v>
      </c>
      <c r="J17" s="57">
        <f t="shared" si="6"/>
        <v>0</v>
      </c>
      <c r="K17" s="57">
        <f t="shared" si="6"/>
        <v>0</v>
      </c>
      <c r="L17" s="57">
        <f t="shared" si="6"/>
        <v>0</v>
      </c>
      <c r="M17" s="57">
        <f t="shared" si="6"/>
        <v>0</v>
      </c>
      <c r="N17" s="57">
        <f t="shared" si="6"/>
        <v>0</v>
      </c>
      <c r="O17" s="57">
        <f t="shared" si="6"/>
        <v>0</v>
      </c>
      <c r="P17" s="57">
        <f t="shared" si="6"/>
        <v>0</v>
      </c>
      <c r="Q17" s="57">
        <f t="shared" si="6"/>
        <v>403</v>
      </c>
      <c r="R17" s="57">
        <f t="shared" si="6"/>
        <v>403</v>
      </c>
      <c r="S17" s="57">
        <f t="shared" si="6"/>
        <v>403</v>
      </c>
      <c r="T17" s="57">
        <f t="shared" si="6"/>
        <v>403</v>
      </c>
      <c r="U17" s="57">
        <f t="shared" si="6"/>
        <v>576.62200000000007</v>
      </c>
      <c r="V17" s="57">
        <f t="shared" si="6"/>
        <v>576.62200000000007</v>
      </c>
      <c r="W17" s="57">
        <f t="shared" si="6"/>
        <v>576.62200000000007</v>
      </c>
    </row>
    <row r="18" spans="1:25" x14ac:dyDescent="0.25">
      <c r="C18" t="s">
        <v>94</v>
      </c>
      <c r="D18" s="57">
        <f t="shared" si="5"/>
        <v>0</v>
      </c>
      <c r="E18" s="57">
        <f t="shared" si="6"/>
        <v>0</v>
      </c>
      <c r="F18" s="57">
        <f t="shared" si="6"/>
        <v>0</v>
      </c>
      <c r="G18" s="57">
        <f t="shared" si="6"/>
        <v>0</v>
      </c>
      <c r="H18" s="57">
        <f t="shared" si="6"/>
        <v>0</v>
      </c>
      <c r="I18" s="57">
        <f t="shared" si="6"/>
        <v>0</v>
      </c>
      <c r="J18" s="57">
        <f t="shared" si="6"/>
        <v>0</v>
      </c>
      <c r="K18" s="57">
        <f t="shared" si="6"/>
        <v>5.0199999999999996</v>
      </c>
      <c r="L18" s="57">
        <f t="shared" si="6"/>
        <v>15.57</v>
      </c>
      <c r="M18" s="57">
        <f t="shared" si="6"/>
        <v>15.57</v>
      </c>
      <c r="N18" s="57">
        <f t="shared" si="6"/>
        <v>18.97</v>
      </c>
      <c r="O18" s="57">
        <f t="shared" si="6"/>
        <v>29.589999999999996</v>
      </c>
      <c r="P18" s="57">
        <f t="shared" si="6"/>
        <v>29.589999999999996</v>
      </c>
      <c r="Q18" s="57">
        <f t="shared" si="6"/>
        <v>29.589999999999996</v>
      </c>
      <c r="R18" s="57">
        <f t="shared" si="6"/>
        <v>29.589999999999996</v>
      </c>
      <c r="S18" s="57">
        <f t="shared" si="6"/>
        <v>29.589999999999996</v>
      </c>
      <c r="T18" s="57">
        <f t="shared" si="6"/>
        <v>40.19</v>
      </c>
      <c r="U18" s="57">
        <f t="shared" si="6"/>
        <v>81.58</v>
      </c>
      <c r="V18" s="57">
        <f t="shared" si="6"/>
        <v>81.58</v>
      </c>
      <c r="W18" s="57">
        <f t="shared" si="6"/>
        <v>81.58</v>
      </c>
    </row>
    <row r="19" spans="1:25" x14ac:dyDescent="0.25">
      <c r="C19" t="s">
        <v>95</v>
      </c>
      <c r="D19" s="57">
        <f t="shared" si="5"/>
        <v>129.26</v>
      </c>
      <c r="E19" s="57">
        <f t="shared" si="6"/>
        <v>265.60000000000002</v>
      </c>
      <c r="F19" s="57">
        <f t="shared" si="6"/>
        <v>410.16</v>
      </c>
      <c r="G19" s="57">
        <f t="shared" si="6"/>
        <v>554.93000000000006</v>
      </c>
      <c r="H19" s="57">
        <f t="shared" si="6"/>
        <v>706.32</v>
      </c>
      <c r="I19" s="57">
        <f t="shared" si="6"/>
        <v>841.5</v>
      </c>
      <c r="J19" s="57">
        <f t="shared" si="6"/>
        <v>979.22</v>
      </c>
      <c r="K19" s="57">
        <f t="shared" si="6"/>
        <v>1122.46</v>
      </c>
      <c r="L19" s="57">
        <f t="shared" si="6"/>
        <v>1267.8800000000001</v>
      </c>
      <c r="M19" s="57">
        <f t="shared" si="6"/>
        <v>1417.0900000000001</v>
      </c>
      <c r="N19" s="57">
        <f t="shared" si="6"/>
        <v>1545.0700000000002</v>
      </c>
      <c r="O19" s="57">
        <f t="shared" si="6"/>
        <v>1673.5400000000002</v>
      </c>
      <c r="P19" s="57">
        <f t="shared" si="6"/>
        <v>1801.3200000000002</v>
      </c>
      <c r="Q19" s="57">
        <f t="shared" si="6"/>
        <v>1934.3400000000001</v>
      </c>
      <c r="R19" s="57">
        <f t="shared" si="6"/>
        <v>2063.29</v>
      </c>
      <c r="S19" s="57">
        <f t="shared" si="6"/>
        <v>2186.14</v>
      </c>
      <c r="T19" s="57">
        <f t="shared" si="6"/>
        <v>2310.33</v>
      </c>
      <c r="U19" s="57">
        <f t="shared" si="6"/>
        <v>2435.2399999999998</v>
      </c>
      <c r="V19" s="57">
        <f t="shared" si="6"/>
        <v>2538.9899999999998</v>
      </c>
      <c r="W19" s="57">
        <f t="shared" si="6"/>
        <v>2647.2599999999998</v>
      </c>
    </row>
    <row r="20" spans="1:25" x14ac:dyDescent="0.25">
      <c r="C20" t="s">
        <v>96</v>
      </c>
      <c r="D20" s="57">
        <f t="shared" si="5"/>
        <v>728.04</v>
      </c>
      <c r="E20" s="57">
        <f t="shared" si="5"/>
        <v>970.57899999999995</v>
      </c>
      <c r="F20" s="57">
        <f t="shared" si="5"/>
        <v>1027.0889999999999</v>
      </c>
      <c r="G20" s="57">
        <f t="shared" si="5"/>
        <v>992.76499999999999</v>
      </c>
      <c r="H20" s="57">
        <f t="shared" si="5"/>
        <v>1058.0059999999999</v>
      </c>
      <c r="I20" s="57">
        <f t="shared" si="5"/>
        <v>1099.8720000000001</v>
      </c>
      <c r="J20" s="57">
        <f t="shared" si="5"/>
        <v>777.12699999999995</v>
      </c>
      <c r="K20" s="57">
        <f t="shared" si="5"/>
        <v>1230.33</v>
      </c>
      <c r="L20" s="57">
        <f t="shared" si="5"/>
        <v>1213.4470000000001</v>
      </c>
      <c r="M20" s="57">
        <f t="shared" si="5"/>
        <v>1231.9189999999999</v>
      </c>
      <c r="N20" s="57">
        <f t="shared" si="5"/>
        <v>1308.9070000000002</v>
      </c>
      <c r="O20" s="57">
        <f t="shared" si="5"/>
        <v>1339.991</v>
      </c>
      <c r="P20" s="57">
        <f t="shared" si="5"/>
        <v>1407.579</v>
      </c>
      <c r="Q20" s="57">
        <f t="shared" si="5"/>
        <v>1205.864</v>
      </c>
      <c r="R20" s="57">
        <f t="shared" si="5"/>
        <v>1076.5</v>
      </c>
      <c r="S20" s="57">
        <f t="shared" si="5"/>
        <v>1406.7750000000001</v>
      </c>
      <c r="T20" s="57">
        <f t="shared" ref="T20:W20" si="7">T10</f>
        <v>1387.1689999999999</v>
      </c>
      <c r="U20" s="57">
        <f t="shared" si="7"/>
        <v>1442.925</v>
      </c>
      <c r="V20" s="57">
        <f t="shared" si="7"/>
        <v>1378.73</v>
      </c>
      <c r="W20" s="57">
        <f t="shared" si="7"/>
        <v>1327.6210000000001</v>
      </c>
    </row>
    <row r="24" spans="1:25" ht="18.75" x14ac:dyDescent="0.25">
      <c r="B24" s="1"/>
      <c r="C24" s="2" t="s">
        <v>81</v>
      </c>
      <c r="D24" s="7" t="s">
        <v>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58" t="s">
        <v>4</v>
      </c>
      <c r="Y24" s="59"/>
    </row>
    <row r="25" spans="1:25" ht="15.75" x14ac:dyDescent="0.25">
      <c r="B25" s="3"/>
      <c r="C25" s="4" t="s">
        <v>0</v>
      </c>
      <c r="D25" s="9">
        <v>2015</v>
      </c>
      <c r="E25" s="10">
        <v>2016</v>
      </c>
      <c r="F25" s="10">
        <v>2017</v>
      </c>
      <c r="G25" s="10">
        <v>2018</v>
      </c>
      <c r="H25" s="10">
        <v>2019</v>
      </c>
      <c r="I25" s="10">
        <v>2020</v>
      </c>
      <c r="J25" s="10">
        <v>2021</v>
      </c>
      <c r="K25" s="10">
        <v>2022</v>
      </c>
      <c r="L25" s="10">
        <v>2023</v>
      </c>
      <c r="M25" s="10">
        <v>2024</v>
      </c>
      <c r="N25" s="10">
        <v>2025</v>
      </c>
      <c r="O25" s="10">
        <v>2026</v>
      </c>
      <c r="P25" s="10">
        <v>2027</v>
      </c>
      <c r="Q25" s="10">
        <v>2028</v>
      </c>
      <c r="R25" s="10">
        <v>2029</v>
      </c>
      <c r="S25" s="10">
        <v>2030</v>
      </c>
      <c r="T25" s="10">
        <v>2031</v>
      </c>
      <c r="U25" s="10">
        <v>2032</v>
      </c>
      <c r="V25" s="10">
        <v>2033</v>
      </c>
      <c r="W25" s="10">
        <v>2034</v>
      </c>
      <c r="X25" s="62" t="s">
        <v>5</v>
      </c>
      <c r="Y25" s="62" t="s">
        <v>6</v>
      </c>
    </row>
    <row r="26" spans="1:25" x14ac:dyDescent="0.25">
      <c r="B26" s="5" t="s">
        <v>1</v>
      </c>
      <c r="C26" s="6" t="s">
        <v>2</v>
      </c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3"/>
      <c r="X26" s="11"/>
      <c r="Y26" s="13"/>
    </row>
    <row r="27" spans="1:25" ht="15.75" x14ac:dyDescent="0.25">
      <c r="A27" s="56" t="s">
        <v>89</v>
      </c>
      <c r="B27" s="14"/>
      <c r="C27" s="15" t="s">
        <v>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-44.56</v>
      </c>
      <c r="U27" s="16">
        <v>0</v>
      </c>
      <c r="V27" s="16">
        <v>0</v>
      </c>
      <c r="W27" s="16">
        <v>0</v>
      </c>
      <c r="X27" s="16">
        <v>0</v>
      </c>
      <c r="Y27" s="16">
        <v>-44.56</v>
      </c>
    </row>
    <row r="28" spans="1:25" ht="15.75" x14ac:dyDescent="0.25">
      <c r="A28" s="56" t="s">
        <v>89</v>
      </c>
      <c r="B28" s="14"/>
      <c r="C28" s="15" t="s">
        <v>8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-32.68</v>
      </c>
      <c r="U28" s="16">
        <v>0</v>
      </c>
      <c r="V28" s="16">
        <v>0</v>
      </c>
      <c r="W28" s="16">
        <v>0</v>
      </c>
      <c r="X28" s="16">
        <v>0</v>
      </c>
      <c r="Y28" s="16">
        <v>-32.68</v>
      </c>
    </row>
    <row r="29" spans="1:25" ht="15.75" x14ac:dyDescent="0.25">
      <c r="A29" s="56" t="s">
        <v>89</v>
      </c>
      <c r="B29" s="14"/>
      <c r="C29" s="15" t="s">
        <v>9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-269</v>
      </c>
      <c r="W29" s="16">
        <v>0</v>
      </c>
      <c r="X29" s="16">
        <v>0</v>
      </c>
      <c r="Y29" s="16">
        <v>-269</v>
      </c>
    </row>
    <row r="30" spans="1:25" ht="15.75" x14ac:dyDescent="0.25">
      <c r="A30" s="56" t="s">
        <v>89</v>
      </c>
      <c r="B30" s="14"/>
      <c r="C30" s="15" t="s">
        <v>10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-450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-450</v>
      </c>
      <c r="Y30" s="16">
        <v>-450</v>
      </c>
    </row>
    <row r="31" spans="1:25" ht="15.75" x14ac:dyDescent="0.25">
      <c r="A31" s="56" t="s">
        <v>89</v>
      </c>
      <c r="B31" s="14"/>
      <c r="C31" s="15" t="s">
        <v>11</v>
      </c>
      <c r="D31" s="16">
        <v>-67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-67</v>
      </c>
      <c r="Y31" s="16">
        <v>-67</v>
      </c>
    </row>
    <row r="32" spans="1:25" ht="15.75" x14ac:dyDescent="0.25">
      <c r="A32" s="56" t="s">
        <v>89</v>
      </c>
      <c r="B32" s="14"/>
      <c r="C32" s="15" t="s">
        <v>12</v>
      </c>
      <c r="D32" s="16">
        <v>-105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-105</v>
      </c>
      <c r="Y32" s="16">
        <v>-105</v>
      </c>
    </row>
    <row r="33" spans="1:25" ht="15.75" x14ac:dyDescent="0.25">
      <c r="A33" s="56" t="s">
        <v>89</v>
      </c>
      <c r="B33" s="14"/>
      <c r="C33" s="15" t="s">
        <v>13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-387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-387</v>
      </c>
    </row>
    <row r="34" spans="1:25" ht="15.75" x14ac:dyDescent="0.25">
      <c r="A34" s="56" t="s">
        <v>89</v>
      </c>
      <c r="B34" s="14"/>
      <c r="C34" s="15" t="s">
        <v>14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-106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-106</v>
      </c>
    </row>
    <row r="35" spans="1:25" ht="15.75" x14ac:dyDescent="0.25">
      <c r="A35" s="56" t="s">
        <v>89</v>
      </c>
      <c r="B35" s="14"/>
      <c r="C35" s="15" t="s">
        <v>15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-106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-106</v>
      </c>
    </row>
    <row r="36" spans="1:25" ht="15.75" x14ac:dyDescent="0.25">
      <c r="A36" s="56" t="s">
        <v>89</v>
      </c>
      <c r="B36" s="14"/>
      <c r="C36" s="15" t="s">
        <v>16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-220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-220</v>
      </c>
    </row>
    <row r="37" spans="1:25" ht="15.75" x14ac:dyDescent="0.25">
      <c r="A37" s="56" t="s">
        <v>89</v>
      </c>
      <c r="B37" s="14"/>
      <c r="C37" s="15" t="s">
        <v>17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-330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-330</v>
      </c>
    </row>
    <row r="38" spans="1:25" ht="15.75" x14ac:dyDescent="0.25">
      <c r="A38" s="56" t="s">
        <v>89</v>
      </c>
      <c r="B38" s="14"/>
      <c r="C38" s="15" t="s">
        <v>18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-156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-156</v>
      </c>
    </row>
    <row r="39" spans="1:25" ht="15.75" x14ac:dyDescent="0.25">
      <c r="A39" s="56" t="s">
        <v>89</v>
      </c>
      <c r="B39" s="14"/>
      <c r="C39" s="15" t="s">
        <v>19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-201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-201</v>
      </c>
    </row>
    <row r="40" spans="1:25" ht="15.75" x14ac:dyDescent="0.25">
      <c r="A40" s="56" t="s">
        <v>89</v>
      </c>
      <c r="B40" s="14"/>
      <c r="C40" s="15" t="s">
        <v>20</v>
      </c>
      <c r="D40" s="16">
        <v>-50</v>
      </c>
      <c r="E40" s="16">
        <v>0</v>
      </c>
      <c r="F40" s="16">
        <v>0</v>
      </c>
      <c r="G40" s="16">
        <v>-280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-330</v>
      </c>
      <c r="Y40" s="16">
        <v>-330</v>
      </c>
    </row>
    <row r="41" spans="1:25" ht="15.75" x14ac:dyDescent="0.25">
      <c r="A41" s="56" t="s">
        <v>89</v>
      </c>
      <c r="B41" s="14"/>
      <c r="C41" s="15" t="s">
        <v>67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-268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-268</v>
      </c>
    </row>
    <row r="42" spans="1:25" ht="15.75" x14ac:dyDescent="0.25">
      <c r="A42" s="56" t="s">
        <v>89</v>
      </c>
      <c r="B42" s="14"/>
      <c r="C42" s="15" t="s">
        <v>21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-357.5</v>
      </c>
      <c r="W42" s="19">
        <v>0</v>
      </c>
      <c r="X42" s="16">
        <v>0</v>
      </c>
      <c r="Y42" s="16">
        <v>-357.5</v>
      </c>
    </row>
    <row r="43" spans="1:25" ht="15.75" x14ac:dyDescent="0.25">
      <c r="A43" s="56" t="s">
        <v>90</v>
      </c>
      <c r="B43" s="17"/>
      <c r="C43" s="18" t="s">
        <v>22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387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6">
        <v>0</v>
      </c>
      <c r="Y43" s="16">
        <v>387</v>
      </c>
    </row>
    <row r="44" spans="1:25" ht="15.75" x14ac:dyDescent="0.25">
      <c r="A44" s="56" t="s">
        <v>90</v>
      </c>
      <c r="B44" s="17"/>
      <c r="C44" s="18" t="s">
        <v>23</v>
      </c>
      <c r="D44" s="19">
        <v>0</v>
      </c>
      <c r="E44" s="19">
        <v>0</v>
      </c>
      <c r="F44" s="19">
        <v>0</v>
      </c>
      <c r="G44" s="19">
        <v>337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-337</v>
      </c>
      <c r="T44" s="19">
        <v>0</v>
      </c>
      <c r="U44" s="19">
        <v>0</v>
      </c>
      <c r="V44" s="19">
        <v>0</v>
      </c>
      <c r="W44" s="19">
        <v>0</v>
      </c>
      <c r="X44" s="16">
        <v>337</v>
      </c>
      <c r="Y44" s="16">
        <v>0</v>
      </c>
    </row>
    <row r="45" spans="1:25" x14ac:dyDescent="0.25">
      <c r="A45" s="56"/>
      <c r="B45" s="14"/>
      <c r="C45" s="6" t="s">
        <v>24</v>
      </c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3"/>
      <c r="X45" s="20"/>
      <c r="Y45" s="21"/>
    </row>
    <row r="46" spans="1:25" ht="15.75" x14ac:dyDescent="0.25">
      <c r="A46" s="56"/>
      <c r="B46" s="17"/>
      <c r="C46" s="22" t="s">
        <v>69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635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6">
        <v>0</v>
      </c>
      <c r="Y46" s="16">
        <v>635</v>
      </c>
    </row>
    <row r="47" spans="1:25" ht="15.75" x14ac:dyDescent="0.25">
      <c r="A47" s="56"/>
      <c r="B47" s="17"/>
      <c r="C47" s="22" t="s">
        <v>64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313.39999999999998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6">
        <v>313.39999999999998</v>
      </c>
      <c r="Y47" s="16">
        <v>313.39999999999998</v>
      </c>
    </row>
    <row r="48" spans="1:25" ht="15.75" x14ac:dyDescent="0.25">
      <c r="A48" s="56"/>
      <c r="B48" s="17"/>
      <c r="C48" s="22" t="s">
        <v>28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400.78300000000002</v>
      </c>
      <c r="T48" s="19">
        <v>0</v>
      </c>
      <c r="U48" s="19">
        <v>0</v>
      </c>
      <c r="V48" s="19">
        <v>0</v>
      </c>
      <c r="W48" s="19">
        <v>0</v>
      </c>
      <c r="X48" s="16">
        <v>0</v>
      </c>
      <c r="Y48" s="16">
        <v>400.78300000000002</v>
      </c>
    </row>
    <row r="49" spans="1:25" ht="15.75" x14ac:dyDescent="0.25">
      <c r="A49" s="56"/>
      <c r="B49" s="17"/>
      <c r="C49" s="22" t="s">
        <v>29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635</v>
      </c>
      <c r="W49" s="19">
        <v>0</v>
      </c>
      <c r="X49" s="16">
        <v>0</v>
      </c>
      <c r="Y49" s="16">
        <v>635</v>
      </c>
    </row>
    <row r="50" spans="1:25" ht="15.75" x14ac:dyDescent="0.25">
      <c r="A50" s="56"/>
      <c r="B50" s="17"/>
      <c r="C50" s="22" t="s">
        <v>30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423</v>
      </c>
      <c r="W50" s="19">
        <v>423</v>
      </c>
      <c r="X50" s="16">
        <v>0</v>
      </c>
      <c r="Y50" s="16">
        <v>846</v>
      </c>
    </row>
    <row r="51" spans="1:25" ht="16.5" thickBot="1" x14ac:dyDescent="0.3">
      <c r="A51" s="56"/>
      <c r="B51" s="17"/>
      <c r="C51" s="22" t="s">
        <v>65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635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6">
        <v>0</v>
      </c>
      <c r="Y51" s="16">
        <v>635</v>
      </c>
    </row>
    <row r="52" spans="1:25" ht="16.5" thickBot="1" x14ac:dyDescent="0.3">
      <c r="A52" s="56" t="s">
        <v>91</v>
      </c>
      <c r="B52" s="17"/>
      <c r="C52" s="23" t="s">
        <v>32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313.39999999999998</v>
      </c>
      <c r="N52" s="24">
        <v>0</v>
      </c>
      <c r="O52" s="24">
        <v>0</v>
      </c>
      <c r="P52" s="24">
        <v>0</v>
      </c>
      <c r="Q52" s="24">
        <v>1270</v>
      </c>
      <c r="R52" s="24">
        <v>0</v>
      </c>
      <c r="S52" s="24">
        <v>400.78300000000002</v>
      </c>
      <c r="T52" s="24">
        <v>0</v>
      </c>
      <c r="U52" s="24">
        <v>0</v>
      </c>
      <c r="V52" s="24">
        <v>1058</v>
      </c>
      <c r="W52" s="24">
        <v>423</v>
      </c>
      <c r="X52" s="24">
        <v>313.39999999999998</v>
      </c>
      <c r="Y52" s="24">
        <v>3465.183</v>
      </c>
    </row>
    <row r="53" spans="1:25" ht="16.5" thickBot="1" x14ac:dyDescent="0.3">
      <c r="A53" s="56"/>
      <c r="B53" s="17"/>
      <c r="C53" s="22" t="s">
        <v>33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127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6">
        <v>0</v>
      </c>
      <c r="Y53" s="16">
        <v>127</v>
      </c>
    </row>
    <row r="54" spans="1:25" ht="16.5" thickBot="1" x14ac:dyDescent="0.3">
      <c r="A54" s="56" t="s">
        <v>93</v>
      </c>
      <c r="B54" s="17"/>
      <c r="C54" s="23" t="s">
        <v>34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127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127</v>
      </c>
    </row>
    <row r="55" spans="1:25" ht="15.75" x14ac:dyDescent="0.25">
      <c r="A55" s="56" t="s">
        <v>93</v>
      </c>
      <c r="B55" s="17"/>
      <c r="C55" s="25" t="s">
        <v>35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276</v>
      </c>
      <c r="R55" s="26">
        <v>0</v>
      </c>
      <c r="S55" s="26">
        <v>0</v>
      </c>
      <c r="T55" s="26">
        <v>0</v>
      </c>
      <c r="U55" s="26">
        <v>89</v>
      </c>
      <c r="V55" s="26">
        <v>0</v>
      </c>
      <c r="W55" s="26">
        <v>0</v>
      </c>
      <c r="X55" s="19">
        <v>0</v>
      </c>
      <c r="Y55" s="19">
        <v>365</v>
      </c>
    </row>
    <row r="56" spans="1:25" ht="15.75" x14ac:dyDescent="0.25">
      <c r="A56" s="56"/>
      <c r="B56" s="17"/>
      <c r="C56" s="25" t="s">
        <v>75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19.96</v>
      </c>
      <c r="V56" s="27">
        <v>0</v>
      </c>
      <c r="W56" s="27">
        <v>0</v>
      </c>
      <c r="X56" s="28">
        <v>0</v>
      </c>
      <c r="Y56" s="28">
        <v>19.96</v>
      </c>
    </row>
    <row r="57" spans="1:25" ht="15.75" x14ac:dyDescent="0.25">
      <c r="A57" s="56"/>
      <c r="B57" s="17"/>
      <c r="C57" s="25" t="s">
        <v>36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4.9400000000000004</v>
      </c>
      <c r="V57" s="27">
        <v>0</v>
      </c>
      <c r="W57" s="27">
        <v>0</v>
      </c>
      <c r="X57" s="28">
        <v>0</v>
      </c>
      <c r="Y57" s="28">
        <v>4.9400000000000004</v>
      </c>
    </row>
    <row r="58" spans="1:25" ht="16.5" thickBot="1" x14ac:dyDescent="0.3">
      <c r="A58" s="56"/>
      <c r="B58" s="17"/>
      <c r="C58" s="25" t="s">
        <v>76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16.489999999999998</v>
      </c>
      <c r="V58" s="28">
        <v>0</v>
      </c>
      <c r="W58" s="28">
        <v>0</v>
      </c>
      <c r="X58" s="28">
        <v>0</v>
      </c>
      <c r="Y58" s="28">
        <v>16.489999999999998</v>
      </c>
    </row>
    <row r="59" spans="1:25" ht="16.5" thickBot="1" x14ac:dyDescent="0.3">
      <c r="A59" s="56" t="s">
        <v>94</v>
      </c>
      <c r="B59" s="17"/>
      <c r="C59" s="23" t="s">
        <v>37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41.39</v>
      </c>
      <c r="V59" s="30">
        <v>0</v>
      </c>
      <c r="W59" s="30">
        <v>0</v>
      </c>
      <c r="X59" s="30">
        <v>0</v>
      </c>
      <c r="Y59" s="30">
        <v>41.39</v>
      </c>
    </row>
    <row r="60" spans="1:25" ht="15.75" x14ac:dyDescent="0.25">
      <c r="A60" s="56"/>
      <c r="B60" s="17"/>
      <c r="C60" s="29" t="s">
        <v>38</v>
      </c>
      <c r="D60" s="19">
        <v>3.41</v>
      </c>
      <c r="E60" s="19">
        <v>3.8</v>
      </c>
      <c r="F60" s="19">
        <v>4.4000000000000004</v>
      </c>
      <c r="G60" s="19">
        <v>4.47</v>
      </c>
      <c r="H60" s="19">
        <v>5.0199999999999996</v>
      </c>
      <c r="I60" s="19">
        <v>3.9000000000000004</v>
      </c>
      <c r="J60" s="19">
        <v>4.25</v>
      </c>
      <c r="K60" s="19">
        <v>4.4400000000000004</v>
      </c>
      <c r="L60" s="19">
        <v>4.6400000000000006</v>
      </c>
      <c r="M60" s="19">
        <v>4.62</v>
      </c>
      <c r="N60" s="19">
        <v>3.99</v>
      </c>
      <c r="O60" s="19">
        <v>3.9400000000000004</v>
      </c>
      <c r="P60" s="19">
        <v>3.91</v>
      </c>
      <c r="Q60" s="19">
        <v>4.78</v>
      </c>
      <c r="R60" s="19">
        <v>4.6500000000000004</v>
      </c>
      <c r="S60" s="19">
        <v>4.49</v>
      </c>
      <c r="T60" s="19">
        <v>4.71</v>
      </c>
      <c r="U60" s="19">
        <v>4.66</v>
      </c>
      <c r="V60" s="19">
        <v>3.1999999999999997</v>
      </c>
      <c r="W60" s="19">
        <v>3.06</v>
      </c>
      <c r="X60" s="19">
        <v>42.949999999999996</v>
      </c>
      <c r="Y60" s="19">
        <v>84.339999999999989</v>
      </c>
    </row>
    <row r="61" spans="1:25" ht="15.75" x14ac:dyDescent="0.25">
      <c r="A61" s="56"/>
      <c r="B61" s="17"/>
      <c r="C61" s="29" t="s">
        <v>39</v>
      </c>
      <c r="D61" s="19">
        <v>69</v>
      </c>
      <c r="E61" s="19">
        <v>77.7</v>
      </c>
      <c r="F61" s="19">
        <v>84.4</v>
      </c>
      <c r="G61" s="19">
        <v>85.6</v>
      </c>
      <c r="H61" s="19">
        <v>91.9</v>
      </c>
      <c r="I61" s="19">
        <v>82.5</v>
      </c>
      <c r="J61" s="19">
        <v>85.9</v>
      </c>
      <c r="K61" s="19">
        <v>89.600000000000009</v>
      </c>
      <c r="L61" s="19">
        <v>90.7</v>
      </c>
      <c r="M61" s="19">
        <v>94.200000000000017</v>
      </c>
      <c r="N61" s="19">
        <v>81.000000000000014</v>
      </c>
      <c r="O61" s="19">
        <v>80.599999999999994</v>
      </c>
      <c r="P61" s="19">
        <v>80.100000000000009</v>
      </c>
      <c r="Q61" s="19">
        <v>83.9</v>
      </c>
      <c r="R61" s="19">
        <v>81.000000000000014</v>
      </c>
      <c r="S61" s="19">
        <v>75.100000000000009</v>
      </c>
      <c r="T61" s="19">
        <v>75.800000000000011</v>
      </c>
      <c r="U61" s="19">
        <v>74.7</v>
      </c>
      <c r="V61" s="19">
        <v>60.1</v>
      </c>
      <c r="W61" s="19">
        <v>64.8</v>
      </c>
      <c r="X61" s="19">
        <v>851.50000000000011</v>
      </c>
      <c r="Y61" s="19">
        <v>1608.6</v>
      </c>
    </row>
    <row r="62" spans="1:25" ht="16.5" thickBot="1" x14ac:dyDescent="0.3">
      <c r="A62" s="56"/>
      <c r="B62" s="17"/>
      <c r="C62" s="29" t="s">
        <v>40</v>
      </c>
      <c r="D62" s="19">
        <v>6.42</v>
      </c>
      <c r="E62" s="19">
        <v>7.85</v>
      </c>
      <c r="F62" s="19">
        <v>9.31</v>
      </c>
      <c r="G62" s="19">
        <v>11.07</v>
      </c>
      <c r="H62" s="19">
        <v>13.36</v>
      </c>
      <c r="I62" s="19">
        <v>12.120000000000001</v>
      </c>
      <c r="J62" s="19">
        <v>12.88</v>
      </c>
      <c r="K62" s="19">
        <v>14.000000000000002</v>
      </c>
      <c r="L62" s="19">
        <v>15.049999999999999</v>
      </c>
      <c r="M62" s="19">
        <v>15.67</v>
      </c>
      <c r="N62" s="19">
        <v>12.58</v>
      </c>
      <c r="O62" s="19">
        <v>13.030000000000001</v>
      </c>
      <c r="P62" s="19">
        <v>13.349999999999998</v>
      </c>
      <c r="Q62" s="19">
        <v>14</v>
      </c>
      <c r="R62" s="19">
        <v>13.930000000000001</v>
      </c>
      <c r="S62" s="19">
        <v>14.920000000000002</v>
      </c>
      <c r="T62" s="19">
        <v>15.350000000000001</v>
      </c>
      <c r="U62" s="19">
        <v>15.83</v>
      </c>
      <c r="V62" s="19">
        <v>14.77</v>
      </c>
      <c r="W62" s="19">
        <v>15.03</v>
      </c>
      <c r="X62" s="31">
        <v>117.72999999999999</v>
      </c>
      <c r="Y62" s="31">
        <v>260.52000000000004</v>
      </c>
    </row>
    <row r="63" spans="1:25" ht="16.5" thickBot="1" x14ac:dyDescent="0.3">
      <c r="A63" s="56" t="s">
        <v>95</v>
      </c>
      <c r="B63" s="17"/>
      <c r="C63" s="23" t="s">
        <v>41</v>
      </c>
      <c r="D63" s="24">
        <v>78.83</v>
      </c>
      <c r="E63" s="24">
        <v>89.35</v>
      </c>
      <c r="F63" s="24">
        <v>98.110000000000014</v>
      </c>
      <c r="G63" s="24">
        <v>101.13999999999999</v>
      </c>
      <c r="H63" s="24">
        <v>110.28</v>
      </c>
      <c r="I63" s="24">
        <v>98.52000000000001</v>
      </c>
      <c r="J63" s="24">
        <v>103.03</v>
      </c>
      <c r="K63" s="24">
        <v>108.04</v>
      </c>
      <c r="L63" s="24">
        <v>110.39</v>
      </c>
      <c r="M63" s="24">
        <v>114.49000000000002</v>
      </c>
      <c r="N63" s="24">
        <v>97.570000000000007</v>
      </c>
      <c r="O63" s="24">
        <v>97.57</v>
      </c>
      <c r="P63" s="24">
        <v>97.36</v>
      </c>
      <c r="Q63" s="24">
        <v>102.68</v>
      </c>
      <c r="R63" s="24">
        <v>99.580000000000027</v>
      </c>
      <c r="S63" s="24">
        <v>94.51</v>
      </c>
      <c r="T63" s="24">
        <v>95.860000000000014</v>
      </c>
      <c r="U63" s="24">
        <v>95.19</v>
      </c>
      <c r="V63" s="24">
        <v>78.070000000000007</v>
      </c>
      <c r="W63" s="24">
        <v>82.89</v>
      </c>
      <c r="X63" s="24">
        <v>1012.18</v>
      </c>
      <c r="Y63" s="24">
        <v>1953.46</v>
      </c>
    </row>
    <row r="64" spans="1:25" ht="15.75" x14ac:dyDescent="0.25">
      <c r="A64" s="56" t="s">
        <v>96</v>
      </c>
      <c r="B64" s="17"/>
      <c r="C64" s="32" t="s">
        <v>42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256.38400000000001</v>
      </c>
      <c r="L64" s="19">
        <v>260.072</v>
      </c>
      <c r="M64" s="19">
        <v>283.00099999999998</v>
      </c>
      <c r="N64" s="19">
        <v>300</v>
      </c>
      <c r="O64" s="19">
        <v>300</v>
      </c>
      <c r="P64" s="19">
        <v>300</v>
      </c>
      <c r="Q64" s="19">
        <v>104.491</v>
      </c>
      <c r="R64" s="19">
        <v>75.003</v>
      </c>
      <c r="S64" s="19">
        <v>300</v>
      </c>
      <c r="T64" s="19">
        <v>300</v>
      </c>
      <c r="U64" s="19">
        <v>300</v>
      </c>
      <c r="V64" s="19">
        <v>235.80500000000001</v>
      </c>
      <c r="W64" s="19">
        <v>184.696</v>
      </c>
      <c r="X64" s="33">
        <v>79.945700000000002</v>
      </c>
      <c r="Y64" s="16">
        <v>159.9726</v>
      </c>
    </row>
    <row r="65" spans="1:25" x14ac:dyDescent="0.25">
      <c r="A65" s="56"/>
      <c r="B65" s="5" t="s">
        <v>43</v>
      </c>
      <c r="C65" s="6" t="s">
        <v>2</v>
      </c>
      <c r="D65" s="1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3"/>
      <c r="X65" s="11"/>
      <c r="Y65" s="21"/>
    </row>
    <row r="66" spans="1:25" ht="15.75" x14ac:dyDescent="0.25">
      <c r="A66" s="56" t="s">
        <v>89</v>
      </c>
      <c r="B66" s="14"/>
      <c r="C66" s="15" t="s">
        <v>44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-354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-354</v>
      </c>
      <c r="Y66" s="16">
        <v>-354</v>
      </c>
    </row>
    <row r="67" spans="1:25" ht="15.75" x14ac:dyDescent="0.25">
      <c r="A67" s="56" t="s">
        <v>89</v>
      </c>
      <c r="B67" s="14"/>
      <c r="C67" s="15" t="s">
        <v>45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-359</v>
      </c>
      <c r="W67" s="16">
        <v>0</v>
      </c>
      <c r="X67" s="16">
        <v>0</v>
      </c>
      <c r="Y67" s="16">
        <v>-359</v>
      </c>
    </row>
    <row r="68" spans="1:25" x14ac:dyDescent="0.25">
      <c r="A68" s="56"/>
      <c r="B68" s="34"/>
      <c r="C68" s="6" t="s">
        <v>24</v>
      </c>
      <c r="D68" s="11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3"/>
      <c r="X68" s="20"/>
      <c r="Y68" s="21"/>
    </row>
    <row r="69" spans="1:25" ht="15.75" x14ac:dyDescent="0.25">
      <c r="A69" s="56" t="s">
        <v>93</v>
      </c>
      <c r="B69" s="35"/>
      <c r="C69" s="53" t="s">
        <v>70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84.622</v>
      </c>
      <c r="V69" s="19">
        <v>0</v>
      </c>
      <c r="W69" s="19">
        <v>0</v>
      </c>
      <c r="X69" s="19">
        <v>0</v>
      </c>
      <c r="Y69" s="19">
        <v>84.622</v>
      </c>
    </row>
    <row r="70" spans="1:25" ht="15.75" x14ac:dyDescent="0.25">
      <c r="A70" s="56"/>
      <c r="B70" s="17"/>
      <c r="C70" s="29" t="s">
        <v>47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10.55</v>
      </c>
      <c r="M70" s="27">
        <v>0</v>
      </c>
      <c r="N70" s="27">
        <v>0</v>
      </c>
      <c r="O70" s="27">
        <v>10.62</v>
      </c>
      <c r="P70" s="27">
        <v>0</v>
      </c>
      <c r="Q70" s="27">
        <v>0</v>
      </c>
      <c r="R70" s="27">
        <v>0</v>
      </c>
      <c r="S70" s="27">
        <v>0</v>
      </c>
      <c r="T70" s="27">
        <v>10.6</v>
      </c>
      <c r="U70" s="27">
        <v>0</v>
      </c>
      <c r="V70" s="27">
        <v>0</v>
      </c>
      <c r="W70" s="27">
        <v>0</v>
      </c>
      <c r="X70" s="28">
        <v>10.55</v>
      </c>
      <c r="Y70" s="28">
        <v>31.770000000000003</v>
      </c>
    </row>
    <row r="71" spans="1:25" ht="16.5" thickBot="1" x14ac:dyDescent="0.3">
      <c r="A71" s="56"/>
      <c r="B71" s="17"/>
      <c r="C71" s="29" t="s">
        <v>49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5.0199999999999996</v>
      </c>
      <c r="L71" s="27">
        <v>0</v>
      </c>
      <c r="M71" s="27">
        <v>0</v>
      </c>
      <c r="N71" s="27">
        <v>3.4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8">
        <v>5.0199999999999996</v>
      </c>
      <c r="Y71" s="28">
        <v>8.42</v>
      </c>
    </row>
    <row r="72" spans="1:25" ht="16.5" thickBot="1" x14ac:dyDescent="0.3">
      <c r="A72" s="56" t="s">
        <v>94</v>
      </c>
      <c r="B72" s="17"/>
      <c r="C72" s="23" t="s">
        <v>50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5.0199999999999996</v>
      </c>
      <c r="L72" s="30">
        <v>10.55</v>
      </c>
      <c r="M72" s="30">
        <v>0</v>
      </c>
      <c r="N72" s="30">
        <v>3.4</v>
      </c>
      <c r="O72" s="30">
        <v>10.62</v>
      </c>
      <c r="P72" s="30">
        <v>0</v>
      </c>
      <c r="Q72" s="30">
        <v>0</v>
      </c>
      <c r="R72" s="30">
        <v>0</v>
      </c>
      <c r="S72" s="30">
        <v>0</v>
      </c>
      <c r="T72" s="30">
        <v>10.6</v>
      </c>
      <c r="U72" s="30">
        <v>0</v>
      </c>
      <c r="V72" s="30">
        <v>0</v>
      </c>
      <c r="W72" s="30">
        <v>0</v>
      </c>
      <c r="X72" s="30">
        <v>15.57</v>
      </c>
      <c r="Y72" s="30">
        <v>40.190000000000005</v>
      </c>
    </row>
    <row r="73" spans="1:25" ht="15.75" x14ac:dyDescent="0.25">
      <c r="A73" s="56"/>
      <c r="B73" s="35"/>
      <c r="C73" s="29" t="s">
        <v>51</v>
      </c>
      <c r="D73" s="19">
        <v>1.26</v>
      </c>
      <c r="E73" s="19">
        <v>1.52</v>
      </c>
      <c r="F73" s="19">
        <v>1.6</v>
      </c>
      <c r="G73" s="19">
        <v>1.91</v>
      </c>
      <c r="H73" s="19">
        <v>2.08</v>
      </c>
      <c r="I73" s="19">
        <v>1.3</v>
      </c>
      <c r="J73" s="19">
        <v>1.37</v>
      </c>
      <c r="K73" s="19">
        <v>1.51</v>
      </c>
      <c r="L73" s="19">
        <v>1.58</v>
      </c>
      <c r="M73" s="19">
        <v>1.51</v>
      </c>
      <c r="N73" s="19">
        <v>1.25</v>
      </c>
      <c r="O73" s="19">
        <v>1.24</v>
      </c>
      <c r="P73" s="19">
        <v>1.25</v>
      </c>
      <c r="Q73" s="19">
        <v>1.24</v>
      </c>
      <c r="R73" s="19">
        <v>1.29</v>
      </c>
      <c r="S73" s="19">
        <v>1.3</v>
      </c>
      <c r="T73" s="19">
        <v>1.34</v>
      </c>
      <c r="U73" s="19">
        <v>1.3</v>
      </c>
      <c r="V73" s="19">
        <v>1.03</v>
      </c>
      <c r="W73" s="19">
        <v>0.97</v>
      </c>
      <c r="X73" s="19">
        <v>15.640000000000002</v>
      </c>
      <c r="Y73" s="19">
        <v>27.849999999999998</v>
      </c>
    </row>
    <row r="74" spans="1:25" ht="15.75" x14ac:dyDescent="0.25">
      <c r="A74" s="56"/>
      <c r="B74" s="17"/>
      <c r="C74" s="29" t="s">
        <v>52</v>
      </c>
      <c r="D74" s="19">
        <v>41</v>
      </c>
      <c r="E74" s="19">
        <v>36.6</v>
      </c>
      <c r="F74" s="19">
        <v>35.4</v>
      </c>
      <c r="G74" s="19">
        <v>32.400000000000006</v>
      </c>
      <c r="H74" s="19">
        <v>29</v>
      </c>
      <c r="I74" s="19">
        <v>27.2</v>
      </c>
      <c r="J74" s="19">
        <v>24.8</v>
      </c>
      <c r="K74" s="19">
        <v>24.500000000000004</v>
      </c>
      <c r="L74" s="19">
        <v>23.4</v>
      </c>
      <c r="M74" s="19">
        <v>22.799999999999997</v>
      </c>
      <c r="N74" s="19">
        <v>20.600000000000005</v>
      </c>
      <c r="O74" s="19">
        <v>21</v>
      </c>
      <c r="P74" s="19">
        <v>20.6</v>
      </c>
      <c r="Q74" s="19">
        <v>20.6</v>
      </c>
      <c r="R74" s="19">
        <v>19.900000000000002</v>
      </c>
      <c r="S74" s="19">
        <v>19.299999999999997</v>
      </c>
      <c r="T74" s="19">
        <v>20</v>
      </c>
      <c r="U74" s="19">
        <v>20.9</v>
      </c>
      <c r="V74" s="19">
        <v>18.100000000000001</v>
      </c>
      <c r="W74" s="19">
        <v>18</v>
      </c>
      <c r="X74" s="19">
        <v>297.10000000000002</v>
      </c>
      <c r="Y74" s="19">
        <v>496.10000000000008</v>
      </c>
    </row>
    <row r="75" spans="1:25" ht="16.5" thickBot="1" x14ac:dyDescent="0.3">
      <c r="A75" s="56"/>
      <c r="B75" s="17"/>
      <c r="C75" s="29" t="s">
        <v>53</v>
      </c>
      <c r="D75" s="19">
        <v>8.17</v>
      </c>
      <c r="E75" s="19">
        <v>8.8699999999999992</v>
      </c>
      <c r="F75" s="19">
        <v>9.4499999999999993</v>
      </c>
      <c r="G75" s="19">
        <v>9.3199999999999985</v>
      </c>
      <c r="H75" s="19">
        <v>10.029999999999999</v>
      </c>
      <c r="I75" s="19">
        <v>8.16</v>
      </c>
      <c r="J75" s="19">
        <v>8.52</v>
      </c>
      <c r="K75" s="19">
        <v>9.1900000000000013</v>
      </c>
      <c r="L75" s="19">
        <v>10.050000000000002</v>
      </c>
      <c r="M75" s="19">
        <v>10.410000000000002</v>
      </c>
      <c r="N75" s="19">
        <v>8.5600000000000023</v>
      </c>
      <c r="O75" s="19">
        <v>8.66</v>
      </c>
      <c r="P75" s="19">
        <v>8.5699999999999985</v>
      </c>
      <c r="Q75" s="19">
        <v>8.5</v>
      </c>
      <c r="R75" s="19">
        <v>8.1800000000000015</v>
      </c>
      <c r="S75" s="19">
        <v>7.7400000000000011</v>
      </c>
      <c r="T75" s="19">
        <v>6.9900000000000011</v>
      </c>
      <c r="U75" s="19">
        <v>7.52</v>
      </c>
      <c r="V75" s="19">
        <v>6.5500000000000007</v>
      </c>
      <c r="W75" s="19">
        <v>6.41</v>
      </c>
      <c r="X75" s="31">
        <v>92.169999999999987</v>
      </c>
      <c r="Y75" s="31">
        <v>169.85000000000002</v>
      </c>
    </row>
    <row r="76" spans="1:25" ht="16.5" thickBot="1" x14ac:dyDescent="0.3">
      <c r="A76" s="56" t="s">
        <v>95</v>
      </c>
      <c r="B76" s="17"/>
      <c r="C76" s="23" t="s">
        <v>54</v>
      </c>
      <c r="D76" s="24">
        <v>50.43</v>
      </c>
      <c r="E76" s="24">
        <v>46.99</v>
      </c>
      <c r="F76" s="24">
        <v>46.45</v>
      </c>
      <c r="G76" s="24">
        <v>43.63</v>
      </c>
      <c r="H76" s="24">
        <v>41.11</v>
      </c>
      <c r="I76" s="24">
        <v>36.659999999999997</v>
      </c>
      <c r="J76" s="24">
        <v>34.69</v>
      </c>
      <c r="K76" s="24">
        <v>35.200000000000003</v>
      </c>
      <c r="L76" s="24">
        <v>35.03</v>
      </c>
      <c r="M76" s="24">
        <v>34.72</v>
      </c>
      <c r="N76" s="24">
        <v>30.410000000000007</v>
      </c>
      <c r="O76" s="24">
        <v>30.9</v>
      </c>
      <c r="P76" s="24">
        <v>30.42</v>
      </c>
      <c r="Q76" s="24">
        <v>30.34</v>
      </c>
      <c r="R76" s="24">
        <v>29.370000000000005</v>
      </c>
      <c r="S76" s="24">
        <v>28.34</v>
      </c>
      <c r="T76" s="24">
        <v>28.330000000000002</v>
      </c>
      <c r="U76" s="24">
        <v>29.72</v>
      </c>
      <c r="V76" s="24">
        <v>25.680000000000003</v>
      </c>
      <c r="W76" s="24">
        <v>25.38</v>
      </c>
      <c r="X76" s="24">
        <v>404.90999999999997</v>
      </c>
      <c r="Y76" s="24">
        <v>693.80000000000007</v>
      </c>
    </row>
    <row r="77" spans="1:25" ht="15.75" x14ac:dyDescent="0.25">
      <c r="A77" s="56" t="s">
        <v>96</v>
      </c>
      <c r="B77" s="35"/>
      <c r="C77" s="36" t="s">
        <v>55</v>
      </c>
      <c r="D77" s="19">
        <v>0</v>
      </c>
      <c r="E77" s="19">
        <v>95.578999999999994</v>
      </c>
      <c r="F77" s="19">
        <v>152.089</v>
      </c>
      <c r="G77" s="19">
        <v>117.765</v>
      </c>
      <c r="H77" s="19">
        <v>183.006</v>
      </c>
      <c r="I77" s="19">
        <v>224.87200000000001</v>
      </c>
      <c r="J77" s="19">
        <v>0</v>
      </c>
      <c r="K77" s="19">
        <v>98.945999999999998</v>
      </c>
      <c r="L77" s="19">
        <v>78.375</v>
      </c>
      <c r="M77" s="19">
        <v>73.918000000000006</v>
      </c>
      <c r="N77" s="19">
        <v>133.90700000000001</v>
      </c>
      <c r="O77" s="19">
        <v>164.99100000000001</v>
      </c>
      <c r="P77" s="19">
        <v>232.57900000000001</v>
      </c>
      <c r="Q77" s="19">
        <v>226.37299999999999</v>
      </c>
      <c r="R77" s="19">
        <v>126.497</v>
      </c>
      <c r="S77" s="19">
        <v>231.77500000000001</v>
      </c>
      <c r="T77" s="19">
        <v>212.16900000000001</v>
      </c>
      <c r="U77" s="19">
        <v>267.92500000000001</v>
      </c>
      <c r="V77" s="19">
        <v>267.92500000000001</v>
      </c>
      <c r="W77" s="19">
        <v>267.92500000000001</v>
      </c>
      <c r="X77" s="16">
        <v>102.455</v>
      </c>
      <c r="Y77" s="16">
        <v>157.83080000000001</v>
      </c>
    </row>
    <row r="78" spans="1:25" ht="15.75" x14ac:dyDescent="0.25">
      <c r="A78" s="56" t="s">
        <v>96</v>
      </c>
      <c r="B78" s="35"/>
      <c r="C78" s="36" t="s">
        <v>56</v>
      </c>
      <c r="D78" s="19">
        <v>400</v>
      </c>
      <c r="E78" s="19">
        <v>400</v>
      </c>
      <c r="F78" s="19">
        <v>400</v>
      </c>
      <c r="G78" s="19">
        <v>400</v>
      </c>
      <c r="H78" s="19">
        <v>400</v>
      </c>
      <c r="I78" s="19">
        <v>400</v>
      </c>
      <c r="J78" s="19">
        <v>400</v>
      </c>
      <c r="K78" s="19">
        <v>400</v>
      </c>
      <c r="L78" s="19">
        <v>400</v>
      </c>
      <c r="M78" s="19">
        <v>400</v>
      </c>
      <c r="N78" s="19">
        <v>400</v>
      </c>
      <c r="O78" s="19">
        <v>400</v>
      </c>
      <c r="P78" s="19">
        <v>400</v>
      </c>
      <c r="Q78" s="19">
        <v>400</v>
      </c>
      <c r="R78" s="19">
        <v>400</v>
      </c>
      <c r="S78" s="19">
        <v>400</v>
      </c>
      <c r="T78" s="19">
        <v>400</v>
      </c>
      <c r="U78" s="19">
        <v>400</v>
      </c>
      <c r="V78" s="19">
        <v>400</v>
      </c>
      <c r="W78" s="19">
        <v>400</v>
      </c>
      <c r="X78" s="16">
        <v>400</v>
      </c>
      <c r="Y78" s="16">
        <v>400</v>
      </c>
    </row>
    <row r="79" spans="1:25" ht="15.75" x14ac:dyDescent="0.25">
      <c r="A79" s="56" t="s">
        <v>96</v>
      </c>
      <c r="B79" s="35"/>
      <c r="C79" s="36" t="s">
        <v>57</v>
      </c>
      <c r="D79" s="19">
        <v>228.04</v>
      </c>
      <c r="E79" s="19">
        <v>375</v>
      </c>
      <c r="F79" s="19">
        <v>375</v>
      </c>
      <c r="G79" s="19">
        <v>375</v>
      </c>
      <c r="H79" s="19">
        <v>375</v>
      </c>
      <c r="I79" s="19">
        <v>375</v>
      </c>
      <c r="J79" s="19">
        <v>277.12700000000001</v>
      </c>
      <c r="K79" s="19">
        <v>375</v>
      </c>
      <c r="L79" s="19">
        <v>375</v>
      </c>
      <c r="M79" s="19">
        <v>375</v>
      </c>
      <c r="N79" s="19">
        <v>375</v>
      </c>
      <c r="O79" s="19">
        <v>375</v>
      </c>
      <c r="P79" s="19">
        <v>375</v>
      </c>
      <c r="Q79" s="19">
        <v>375</v>
      </c>
      <c r="R79" s="19">
        <v>375</v>
      </c>
      <c r="S79" s="19">
        <v>375</v>
      </c>
      <c r="T79" s="19">
        <v>375</v>
      </c>
      <c r="U79" s="19">
        <v>375</v>
      </c>
      <c r="V79" s="19">
        <v>375</v>
      </c>
      <c r="W79" s="19">
        <v>375</v>
      </c>
      <c r="X79" s="16">
        <v>350.51670000000001</v>
      </c>
      <c r="Y79" s="16">
        <v>362.75834999999995</v>
      </c>
    </row>
    <row r="80" spans="1:25" ht="16.5" thickBot="1" x14ac:dyDescent="0.3">
      <c r="A80" s="56" t="s">
        <v>96</v>
      </c>
      <c r="B80" s="35"/>
      <c r="C80" s="36" t="s">
        <v>58</v>
      </c>
      <c r="D80" s="19">
        <v>100</v>
      </c>
      <c r="E80" s="19">
        <v>100</v>
      </c>
      <c r="F80" s="19">
        <v>100</v>
      </c>
      <c r="G80" s="19">
        <v>100</v>
      </c>
      <c r="H80" s="19">
        <v>100</v>
      </c>
      <c r="I80" s="19">
        <v>100</v>
      </c>
      <c r="J80" s="19">
        <v>100</v>
      </c>
      <c r="K80" s="19">
        <v>100</v>
      </c>
      <c r="L80" s="19">
        <v>100</v>
      </c>
      <c r="M80" s="19">
        <v>100</v>
      </c>
      <c r="N80" s="19">
        <v>100</v>
      </c>
      <c r="O80" s="19">
        <v>100</v>
      </c>
      <c r="P80" s="19">
        <v>100</v>
      </c>
      <c r="Q80" s="19">
        <v>100</v>
      </c>
      <c r="R80" s="19">
        <v>100</v>
      </c>
      <c r="S80" s="19">
        <v>100</v>
      </c>
      <c r="T80" s="19">
        <v>100</v>
      </c>
      <c r="U80" s="19">
        <v>100</v>
      </c>
      <c r="V80" s="19">
        <v>100</v>
      </c>
      <c r="W80" s="19">
        <v>100</v>
      </c>
      <c r="X80" s="16">
        <v>100</v>
      </c>
      <c r="Y80" s="16">
        <v>100</v>
      </c>
    </row>
    <row r="81" spans="1:25" ht="17.25" thickTop="1" thickBot="1" x14ac:dyDescent="0.3">
      <c r="A81" s="56"/>
      <c r="B81" s="37"/>
      <c r="C81" s="38" t="s">
        <v>2</v>
      </c>
      <c r="D81" s="44">
        <v>-222</v>
      </c>
      <c r="E81" s="44">
        <v>0</v>
      </c>
      <c r="F81" s="44">
        <v>0</v>
      </c>
      <c r="G81" s="44">
        <v>57</v>
      </c>
      <c r="H81" s="44">
        <v>0</v>
      </c>
      <c r="I81" s="44">
        <v>0</v>
      </c>
      <c r="J81" s="44">
        <v>0</v>
      </c>
      <c r="K81" s="44">
        <v>-450</v>
      </c>
      <c r="L81" s="44">
        <v>0</v>
      </c>
      <c r="M81" s="44">
        <v>-354</v>
      </c>
      <c r="N81" s="44">
        <v>0</v>
      </c>
      <c r="O81" s="44">
        <v>0</v>
      </c>
      <c r="P81" s="44">
        <v>0</v>
      </c>
      <c r="Q81" s="44">
        <v>-1030</v>
      </c>
      <c r="R81" s="44">
        <v>0</v>
      </c>
      <c r="S81" s="44">
        <v>-694</v>
      </c>
      <c r="T81" s="44">
        <v>-77.240000000000009</v>
      </c>
      <c r="U81" s="44">
        <v>0</v>
      </c>
      <c r="V81" s="44">
        <v>-985.5</v>
      </c>
      <c r="W81" s="44">
        <v>0</v>
      </c>
      <c r="X81" s="51"/>
      <c r="Y81" s="51"/>
    </row>
    <row r="82" spans="1:25" ht="16.5" thickTop="1" x14ac:dyDescent="0.25">
      <c r="A82" s="56"/>
      <c r="B82" s="39"/>
      <c r="C82" s="40" t="s">
        <v>59</v>
      </c>
      <c r="D82" s="45">
        <v>129.26</v>
      </c>
      <c r="E82" s="45">
        <v>136.34000000000015</v>
      </c>
      <c r="F82" s="45">
        <v>144.55999999999995</v>
      </c>
      <c r="G82" s="45">
        <v>144.76999999999987</v>
      </c>
      <c r="H82" s="45">
        <v>151.39000000000033</v>
      </c>
      <c r="I82" s="45">
        <v>135.17999999999984</v>
      </c>
      <c r="J82" s="45">
        <v>137.72000000000003</v>
      </c>
      <c r="K82" s="45">
        <v>148.26</v>
      </c>
      <c r="L82" s="45">
        <v>155.9699999999998</v>
      </c>
      <c r="M82" s="45">
        <v>462.61000000000013</v>
      </c>
      <c r="N82" s="45">
        <v>131.37999999999965</v>
      </c>
      <c r="O82" s="45">
        <v>139.08999999999992</v>
      </c>
      <c r="P82" s="45">
        <v>127.7800000000002</v>
      </c>
      <c r="Q82" s="45">
        <v>1806.0199999999995</v>
      </c>
      <c r="R82" s="45">
        <v>128.95000000000027</v>
      </c>
      <c r="S82" s="45">
        <v>523.63299999999981</v>
      </c>
      <c r="T82" s="45">
        <v>134.79000000000019</v>
      </c>
      <c r="U82" s="45">
        <v>339.9219999999998</v>
      </c>
      <c r="V82" s="45">
        <v>1161.7499999999995</v>
      </c>
      <c r="W82" s="45">
        <v>531.27</v>
      </c>
      <c r="X82" s="52"/>
      <c r="Y82" s="52"/>
    </row>
    <row r="83" spans="1:25" ht="15.75" x14ac:dyDescent="0.25">
      <c r="B83" s="41"/>
      <c r="C83" s="42" t="s">
        <v>60</v>
      </c>
      <c r="D83" s="46">
        <v>728.04</v>
      </c>
      <c r="E83" s="46">
        <v>970.57899999999995</v>
      </c>
      <c r="F83" s="46">
        <v>1027.0889999999999</v>
      </c>
      <c r="G83" s="46">
        <v>992.76499999999999</v>
      </c>
      <c r="H83" s="46">
        <v>1058.0059999999999</v>
      </c>
      <c r="I83" s="46">
        <v>1099.8720000000001</v>
      </c>
      <c r="J83" s="46">
        <v>777.12699999999995</v>
      </c>
      <c r="K83" s="46">
        <v>1230.33</v>
      </c>
      <c r="L83" s="46">
        <v>1213.4470000000001</v>
      </c>
      <c r="M83" s="46">
        <v>1231.9189999999999</v>
      </c>
      <c r="N83" s="46">
        <v>1308.9070000000002</v>
      </c>
      <c r="O83" s="46">
        <v>1339.991</v>
      </c>
      <c r="P83" s="46">
        <v>1407.579</v>
      </c>
      <c r="Q83" s="46">
        <v>1205.864</v>
      </c>
      <c r="R83" s="46">
        <v>1076.5</v>
      </c>
      <c r="S83" s="46">
        <v>1406.7750000000001</v>
      </c>
      <c r="T83" s="46">
        <v>1387.1689999999999</v>
      </c>
      <c r="U83" s="46">
        <v>1442.925</v>
      </c>
      <c r="V83" s="46">
        <v>1378.73</v>
      </c>
      <c r="W83" s="46">
        <v>1327.6210000000001</v>
      </c>
      <c r="X83" s="52"/>
      <c r="Y83" s="52"/>
    </row>
    <row r="84" spans="1:25" ht="15.75" x14ac:dyDescent="0.25">
      <c r="B84" s="41"/>
      <c r="C84" s="42" t="s">
        <v>61</v>
      </c>
      <c r="D84" s="46">
        <v>857.3</v>
      </c>
      <c r="E84" s="46">
        <v>1106.9190000000001</v>
      </c>
      <c r="F84" s="46">
        <v>1171.6489999999999</v>
      </c>
      <c r="G84" s="46">
        <v>1137.5349999999999</v>
      </c>
      <c r="H84" s="46">
        <v>1209.3960000000002</v>
      </c>
      <c r="I84" s="46">
        <v>1235.0519999999999</v>
      </c>
      <c r="J84" s="46">
        <v>914.84699999999998</v>
      </c>
      <c r="K84" s="46">
        <v>1378.59</v>
      </c>
      <c r="L84" s="46">
        <v>1369.4169999999999</v>
      </c>
      <c r="M84" s="46">
        <v>1694.529</v>
      </c>
      <c r="N84" s="46">
        <v>1440.2869999999998</v>
      </c>
      <c r="O84" s="46">
        <v>1479.0809999999999</v>
      </c>
      <c r="P84" s="46">
        <v>1535.3590000000002</v>
      </c>
      <c r="Q84" s="46">
        <v>3011.8839999999996</v>
      </c>
      <c r="R84" s="46">
        <v>1205.4500000000003</v>
      </c>
      <c r="S84" s="46">
        <v>1930.4079999999999</v>
      </c>
      <c r="T84" s="46">
        <v>1521.9590000000001</v>
      </c>
      <c r="U84" s="46">
        <v>1782.8469999999998</v>
      </c>
      <c r="V84" s="46">
        <v>2540.4799999999996</v>
      </c>
      <c r="W84" s="46">
        <v>1858.8910000000001</v>
      </c>
      <c r="X84" s="52"/>
      <c r="Y84" s="52"/>
    </row>
    <row r="85" spans="1:25" ht="15.75" x14ac:dyDescent="0.25">
      <c r="B85" s="41"/>
      <c r="C85" s="43" t="s">
        <v>62</v>
      </c>
      <c r="D85" s="47"/>
      <c r="E85" s="47"/>
      <c r="F85" s="47"/>
      <c r="G85" s="47"/>
      <c r="H85" s="47"/>
      <c r="I85" s="47"/>
      <c r="J85" s="47"/>
      <c r="K85" s="48"/>
      <c r="L85" s="49"/>
      <c r="M85" s="49"/>
      <c r="N85" s="49"/>
      <c r="O85" s="48"/>
      <c r="P85" s="48"/>
      <c r="Q85" s="48"/>
      <c r="R85" s="49"/>
      <c r="S85" s="49"/>
      <c r="T85" s="49"/>
      <c r="U85" s="49"/>
      <c r="V85" s="50"/>
      <c r="W85" s="50"/>
      <c r="X85" s="52"/>
      <c r="Y85" s="52"/>
    </row>
  </sheetData>
  <conditionalFormatting sqref="B24">
    <cfRule type="expression" dxfId="14" priority="4" stopIfTrue="1">
      <formula>ROUND($G$388,0)&lt;&gt;0</formula>
    </cfRule>
  </conditionalFormatting>
  <conditionalFormatting sqref="C24">
    <cfRule type="expression" dxfId="13" priority="2" stopIfTrue="1">
      <formula>ROUND($G$388,0)&lt;&gt;0</formula>
    </cfRule>
  </conditionalFormatting>
  <conditionalFormatting sqref="C42">
    <cfRule type="containsText" dxfId="12" priority="1" operator="containsText" text="Early">
      <formula>NOT(ISERROR(SEARCH("Early",C42)))</formula>
    </cfRule>
  </conditionalFormatting>
  <pageMargins left="0.7" right="0.7" top="0.75" bottom="0.75" header="0.3" footer="0.3"/>
  <pageSetup scale="3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4"/>
  <sheetViews>
    <sheetView view="pageBreakPreview" zoomScale="60" zoomScaleNormal="100" workbookViewId="0"/>
  </sheetViews>
  <sheetFormatPr defaultRowHeight="15" x14ac:dyDescent="0.25"/>
  <cols>
    <col min="3" max="3" width="41" customWidth="1"/>
  </cols>
  <sheetData>
    <row r="2" spans="3:23" x14ac:dyDescent="0.25">
      <c r="C2" s="55" t="s">
        <v>88</v>
      </c>
      <c r="D2" s="54">
        <f>D25</f>
        <v>2015</v>
      </c>
      <c r="E2" s="54">
        <f t="shared" ref="E2:W2" si="0">E25</f>
        <v>2016</v>
      </c>
      <c r="F2" s="54">
        <f t="shared" si="0"/>
        <v>2017</v>
      </c>
      <c r="G2" s="54">
        <f t="shared" si="0"/>
        <v>2018</v>
      </c>
      <c r="H2" s="54">
        <f t="shared" si="0"/>
        <v>2019</v>
      </c>
      <c r="I2" s="54">
        <f t="shared" si="0"/>
        <v>2020</v>
      </c>
      <c r="J2" s="54">
        <f t="shared" si="0"/>
        <v>2021</v>
      </c>
      <c r="K2" s="54">
        <f t="shared" si="0"/>
        <v>2022</v>
      </c>
      <c r="L2" s="54">
        <f t="shared" si="0"/>
        <v>2023</v>
      </c>
      <c r="M2" s="54">
        <f t="shared" si="0"/>
        <v>2024</v>
      </c>
      <c r="N2" s="54">
        <f t="shared" si="0"/>
        <v>2025</v>
      </c>
      <c r="O2" s="54">
        <f t="shared" si="0"/>
        <v>2026</v>
      </c>
      <c r="P2" s="54">
        <f t="shared" si="0"/>
        <v>2027</v>
      </c>
      <c r="Q2" s="54">
        <f t="shared" si="0"/>
        <v>2028</v>
      </c>
      <c r="R2" s="54">
        <f t="shared" si="0"/>
        <v>2029</v>
      </c>
      <c r="S2" s="54">
        <f t="shared" si="0"/>
        <v>2030</v>
      </c>
      <c r="T2" s="54">
        <f t="shared" si="0"/>
        <v>2031</v>
      </c>
      <c r="U2" s="54">
        <f t="shared" si="0"/>
        <v>2032</v>
      </c>
      <c r="V2" s="54">
        <f t="shared" si="0"/>
        <v>2033</v>
      </c>
      <c r="W2" s="54">
        <f t="shared" si="0"/>
        <v>2034</v>
      </c>
    </row>
    <row r="3" spans="3:23" x14ac:dyDescent="0.25">
      <c r="C3" t="s">
        <v>89</v>
      </c>
      <c r="D3" s="57">
        <f t="shared" ref="D3:M10" si="1">SUMIF($A$27:$A$79,$C3,D$27:D$79)</f>
        <v>-222</v>
      </c>
      <c r="E3" s="57">
        <f t="shared" si="1"/>
        <v>0</v>
      </c>
      <c r="F3" s="57">
        <f t="shared" si="1"/>
        <v>0</v>
      </c>
      <c r="G3" s="57">
        <f t="shared" si="1"/>
        <v>-280</v>
      </c>
      <c r="H3" s="57">
        <f t="shared" si="1"/>
        <v>0</v>
      </c>
      <c r="I3" s="57">
        <f t="shared" si="1"/>
        <v>0</v>
      </c>
      <c r="J3" s="57">
        <f t="shared" si="1"/>
        <v>0</v>
      </c>
      <c r="K3" s="57">
        <f t="shared" si="1"/>
        <v>-450</v>
      </c>
      <c r="L3" s="57">
        <f t="shared" si="1"/>
        <v>0</v>
      </c>
      <c r="M3" s="57">
        <f t="shared" si="1"/>
        <v>-354</v>
      </c>
      <c r="N3" s="57">
        <f t="shared" ref="N3:W10" si="2">SUMIF($A$27:$A$79,$C3,N$27:N$79)</f>
        <v>-387</v>
      </c>
      <c r="O3" s="57">
        <f t="shared" si="2"/>
        <v>0</v>
      </c>
      <c r="P3" s="57">
        <f t="shared" si="2"/>
        <v>0</v>
      </c>
      <c r="Q3" s="57">
        <f t="shared" si="2"/>
        <v>-762</v>
      </c>
      <c r="R3" s="57">
        <f t="shared" si="2"/>
        <v>0</v>
      </c>
      <c r="S3" s="57">
        <f t="shared" si="2"/>
        <v>-357</v>
      </c>
      <c r="T3" s="57">
        <f t="shared" si="2"/>
        <v>-77.240000000000009</v>
      </c>
      <c r="U3" s="57">
        <f t="shared" si="2"/>
        <v>0</v>
      </c>
      <c r="V3" s="57">
        <f t="shared" si="2"/>
        <v>-985.5</v>
      </c>
      <c r="W3" s="57">
        <f t="shared" si="2"/>
        <v>0</v>
      </c>
    </row>
    <row r="4" spans="3:23" x14ac:dyDescent="0.25">
      <c r="C4" t="s">
        <v>90</v>
      </c>
      <c r="D4" s="57">
        <f t="shared" si="1"/>
        <v>0</v>
      </c>
      <c r="E4" s="57">
        <f t="shared" si="1"/>
        <v>0</v>
      </c>
      <c r="F4" s="57">
        <f t="shared" si="1"/>
        <v>0</v>
      </c>
      <c r="G4" s="57">
        <f t="shared" si="1"/>
        <v>337</v>
      </c>
      <c r="H4" s="57">
        <f t="shared" si="1"/>
        <v>0</v>
      </c>
      <c r="I4" s="57">
        <f t="shared" si="1"/>
        <v>0</v>
      </c>
      <c r="J4" s="57">
        <f t="shared" si="1"/>
        <v>0</v>
      </c>
      <c r="K4" s="57">
        <f t="shared" si="1"/>
        <v>0</v>
      </c>
      <c r="L4" s="57">
        <f t="shared" si="1"/>
        <v>0</v>
      </c>
      <c r="M4" s="57">
        <f t="shared" si="1"/>
        <v>0</v>
      </c>
      <c r="N4" s="57">
        <f t="shared" si="2"/>
        <v>387</v>
      </c>
      <c r="O4" s="57">
        <f t="shared" si="2"/>
        <v>0</v>
      </c>
      <c r="P4" s="57">
        <f t="shared" si="2"/>
        <v>0</v>
      </c>
      <c r="Q4" s="57">
        <f t="shared" si="2"/>
        <v>0</v>
      </c>
      <c r="R4" s="57">
        <f t="shared" si="2"/>
        <v>0</v>
      </c>
      <c r="S4" s="57">
        <f t="shared" si="2"/>
        <v>-337</v>
      </c>
      <c r="T4" s="57">
        <f t="shared" si="2"/>
        <v>0</v>
      </c>
      <c r="U4" s="57">
        <f t="shared" si="2"/>
        <v>0</v>
      </c>
      <c r="V4" s="57">
        <f t="shared" si="2"/>
        <v>0</v>
      </c>
      <c r="W4" s="57">
        <f t="shared" si="2"/>
        <v>0</v>
      </c>
    </row>
    <row r="5" spans="3:23" x14ac:dyDescent="0.25">
      <c r="C5" t="s">
        <v>91</v>
      </c>
      <c r="D5" s="57">
        <f t="shared" si="1"/>
        <v>0</v>
      </c>
      <c r="E5" s="57">
        <f t="shared" si="1"/>
        <v>0</v>
      </c>
      <c r="F5" s="57">
        <f t="shared" si="1"/>
        <v>0</v>
      </c>
      <c r="G5" s="57">
        <f t="shared" si="1"/>
        <v>0</v>
      </c>
      <c r="H5" s="57">
        <f t="shared" si="1"/>
        <v>0</v>
      </c>
      <c r="I5" s="57">
        <f t="shared" si="1"/>
        <v>0</v>
      </c>
      <c r="J5" s="57">
        <f t="shared" si="1"/>
        <v>0</v>
      </c>
      <c r="K5" s="57">
        <f t="shared" si="1"/>
        <v>0</v>
      </c>
      <c r="L5" s="57">
        <f t="shared" si="1"/>
        <v>0</v>
      </c>
      <c r="M5" s="57">
        <f t="shared" si="1"/>
        <v>423</v>
      </c>
      <c r="N5" s="57">
        <f t="shared" si="2"/>
        <v>0</v>
      </c>
      <c r="O5" s="57">
        <f t="shared" si="2"/>
        <v>0</v>
      </c>
      <c r="P5" s="57">
        <f t="shared" si="2"/>
        <v>0</v>
      </c>
      <c r="Q5" s="57">
        <f t="shared" si="2"/>
        <v>1159.4000000000001</v>
      </c>
      <c r="R5" s="57">
        <f t="shared" si="2"/>
        <v>0</v>
      </c>
      <c r="S5" s="57">
        <f t="shared" si="2"/>
        <v>423</v>
      </c>
      <c r="T5" s="57">
        <f t="shared" si="2"/>
        <v>0</v>
      </c>
      <c r="U5" s="57">
        <f t="shared" si="2"/>
        <v>0</v>
      </c>
      <c r="V5" s="57">
        <f t="shared" si="2"/>
        <v>1035.7829999999999</v>
      </c>
      <c r="W5" s="57">
        <f t="shared" si="2"/>
        <v>423</v>
      </c>
    </row>
    <row r="6" spans="3:23" x14ac:dyDescent="0.25">
      <c r="C6" t="s">
        <v>92</v>
      </c>
      <c r="D6" s="57">
        <f t="shared" si="1"/>
        <v>0</v>
      </c>
      <c r="E6" s="57">
        <f t="shared" si="1"/>
        <v>0</v>
      </c>
      <c r="F6" s="57">
        <f t="shared" si="1"/>
        <v>0</v>
      </c>
      <c r="G6" s="57">
        <f t="shared" si="1"/>
        <v>0</v>
      </c>
      <c r="H6" s="57">
        <f t="shared" si="1"/>
        <v>0</v>
      </c>
      <c r="I6" s="57">
        <f t="shared" si="1"/>
        <v>0</v>
      </c>
      <c r="J6" s="57">
        <f t="shared" si="1"/>
        <v>0</v>
      </c>
      <c r="K6" s="57">
        <f t="shared" si="1"/>
        <v>0</v>
      </c>
      <c r="L6" s="57">
        <f t="shared" si="1"/>
        <v>0</v>
      </c>
      <c r="M6" s="57">
        <f t="shared" si="1"/>
        <v>0</v>
      </c>
      <c r="N6" s="57">
        <f t="shared" si="2"/>
        <v>0</v>
      </c>
      <c r="O6" s="57">
        <f t="shared" si="2"/>
        <v>0</v>
      </c>
      <c r="P6" s="57">
        <f t="shared" si="2"/>
        <v>0</v>
      </c>
      <c r="Q6" s="57">
        <f t="shared" si="2"/>
        <v>0</v>
      </c>
      <c r="R6" s="57">
        <f t="shared" si="2"/>
        <v>0</v>
      </c>
      <c r="S6" s="57">
        <f t="shared" si="2"/>
        <v>0</v>
      </c>
      <c r="T6" s="57">
        <f t="shared" si="2"/>
        <v>0</v>
      </c>
      <c r="U6" s="57">
        <f t="shared" si="2"/>
        <v>0</v>
      </c>
      <c r="V6" s="57">
        <f t="shared" si="2"/>
        <v>0</v>
      </c>
      <c r="W6" s="57">
        <f t="shared" si="2"/>
        <v>0</v>
      </c>
    </row>
    <row r="7" spans="3:23" x14ac:dyDescent="0.25">
      <c r="C7" t="s">
        <v>93</v>
      </c>
      <c r="D7" s="57">
        <f t="shared" si="1"/>
        <v>0</v>
      </c>
      <c r="E7" s="57">
        <f t="shared" si="1"/>
        <v>0</v>
      </c>
      <c r="F7" s="57">
        <f t="shared" si="1"/>
        <v>0</v>
      </c>
      <c r="G7" s="57">
        <f t="shared" si="1"/>
        <v>0</v>
      </c>
      <c r="H7" s="57">
        <f t="shared" si="1"/>
        <v>0</v>
      </c>
      <c r="I7" s="57">
        <f t="shared" si="1"/>
        <v>0</v>
      </c>
      <c r="J7" s="57">
        <f t="shared" si="1"/>
        <v>0</v>
      </c>
      <c r="K7" s="57">
        <f t="shared" si="1"/>
        <v>0</v>
      </c>
      <c r="L7" s="57">
        <f t="shared" si="1"/>
        <v>0</v>
      </c>
      <c r="M7" s="57">
        <f t="shared" si="1"/>
        <v>0</v>
      </c>
      <c r="N7" s="57">
        <f t="shared" si="2"/>
        <v>0</v>
      </c>
      <c r="O7" s="57">
        <f t="shared" si="2"/>
        <v>0</v>
      </c>
      <c r="P7" s="57">
        <f t="shared" si="2"/>
        <v>0</v>
      </c>
      <c r="Q7" s="57">
        <f t="shared" si="2"/>
        <v>454</v>
      </c>
      <c r="R7" s="57">
        <f t="shared" si="2"/>
        <v>0</v>
      </c>
      <c r="S7" s="57">
        <f t="shared" si="2"/>
        <v>0</v>
      </c>
      <c r="T7" s="57">
        <f t="shared" si="2"/>
        <v>0</v>
      </c>
      <c r="U7" s="57">
        <f t="shared" si="2"/>
        <v>0</v>
      </c>
      <c r="V7" s="57">
        <f t="shared" si="2"/>
        <v>0</v>
      </c>
      <c r="W7" s="57">
        <f t="shared" si="2"/>
        <v>0</v>
      </c>
    </row>
    <row r="8" spans="3:23" x14ac:dyDescent="0.25">
      <c r="C8" t="s">
        <v>94</v>
      </c>
      <c r="D8" s="57">
        <f t="shared" si="1"/>
        <v>0</v>
      </c>
      <c r="E8" s="57">
        <f t="shared" si="1"/>
        <v>0</v>
      </c>
      <c r="F8" s="57">
        <f t="shared" si="1"/>
        <v>0</v>
      </c>
      <c r="G8" s="57">
        <f t="shared" si="1"/>
        <v>0</v>
      </c>
      <c r="H8" s="57">
        <f t="shared" si="1"/>
        <v>0</v>
      </c>
      <c r="I8" s="57">
        <f t="shared" si="1"/>
        <v>0</v>
      </c>
      <c r="J8" s="57">
        <f t="shared" si="1"/>
        <v>0</v>
      </c>
      <c r="K8" s="57">
        <f t="shared" si="1"/>
        <v>10.55</v>
      </c>
      <c r="L8" s="57">
        <f t="shared" si="1"/>
        <v>0</v>
      </c>
      <c r="M8" s="57">
        <f t="shared" si="1"/>
        <v>0</v>
      </c>
      <c r="N8" s="57">
        <f t="shared" si="2"/>
        <v>5.0199999999999996</v>
      </c>
      <c r="O8" s="57">
        <f t="shared" si="2"/>
        <v>10.62</v>
      </c>
      <c r="P8" s="57">
        <f t="shared" si="2"/>
        <v>10.6</v>
      </c>
      <c r="Q8" s="57">
        <f t="shared" si="2"/>
        <v>0</v>
      </c>
      <c r="R8" s="57">
        <f t="shared" si="2"/>
        <v>0</v>
      </c>
      <c r="S8" s="57">
        <f t="shared" si="2"/>
        <v>0</v>
      </c>
      <c r="T8" s="57">
        <f t="shared" si="2"/>
        <v>0</v>
      </c>
      <c r="U8" s="57">
        <f t="shared" si="2"/>
        <v>0</v>
      </c>
      <c r="V8" s="57">
        <f t="shared" si="2"/>
        <v>4.9400000000000004</v>
      </c>
      <c r="W8" s="57">
        <f t="shared" si="2"/>
        <v>0</v>
      </c>
    </row>
    <row r="9" spans="3:23" x14ac:dyDescent="0.25">
      <c r="C9" t="s">
        <v>95</v>
      </c>
      <c r="D9" s="57">
        <f t="shared" si="1"/>
        <v>133.31</v>
      </c>
      <c r="E9" s="57">
        <f t="shared" si="1"/>
        <v>139.91</v>
      </c>
      <c r="F9" s="57">
        <f t="shared" si="1"/>
        <v>146.22999999999999</v>
      </c>
      <c r="G9" s="57">
        <f t="shared" si="1"/>
        <v>146.54</v>
      </c>
      <c r="H9" s="57">
        <f t="shared" si="1"/>
        <v>152.86000000000001</v>
      </c>
      <c r="I9" s="57">
        <f t="shared" si="1"/>
        <v>136.69</v>
      </c>
      <c r="J9" s="57">
        <f t="shared" si="1"/>
        <v>139.30000000000001</v>
      </c>
      <c r="K9" s="57">
        <f t="shared" si="1"/>
        <v>147.59</v>
      </c>
      <c r="L9" s="57">
        <f t="shared" si="1"/>
        <v>150.1</v>
      </c>
      <c r="M9" s="57">
        <f t="shared" si="1"/>
        <v>151.92000000000002</v>
      </c>
      <c r="N9" s="57">
        <f t="shared" si="2"/>
        <v>130.48000000000002</v>
      </c>
      <c r="O9" s="57">
        <f t="shared" si="2"/>
        <v>130.88</v>
      </c>
      <c r="P9" s="57">
        <f t="shared" si="2"/>
        <v>131.64000000000001</v>
      </c>
      <c r="Q9" s="57">
        <f t="shared" si="2"/>
        <v>133.02000000000001</v>
      </c>
      <c r="R9" s="57">
        <f t="shared" si="2"/>
        <v>129.36000000000004</v>
      </c>
      <c r="S9" s="57">
        <f t="shared" si="2"/>
        <v>122.72</v>
      </c>
      <c r="T9" s="57">
        <f t="shared" si="2"/>
        <v>121.92000000000002</v>
      </c>
      <c r="U9" s="57">
        <f t="shared" si="2"/>
        <v>122.26</v>
      </c>
      <c r="V9" s="57">
        <f t="shared" si="2"/>
        <v>109.81</v>
      </c>
      <c r="W9" s="57">
        <f t="shared" si="2"/>
        <v>110.18</v>
      </c>
    </row>
    <row r="10" spans="3:23" x14ac:dyDescent="0.25">
      <c r="C10" t="s">
        <v>96</v>
      </c>
      <c r="D10" s="57">
        <f t="shared" si="1"/>
        <v>726.38900000000001</v>
      </c>
      <c r="E10" s="57">
        <f t="shared" si="1"/>
        <v>967.28800000000001</v>
      </c>
      <c r="F10" s="57">
        <f t="shared" si="1"/>
        <v>1022.752</v>
      </c>
      <c r="G10" s="57">
        <f t="shared" si="1"/>
        <v>987.26700000000005</v>
      </c>
      <c r="H10" s="57">
        <f t="shared" si="1"/>
        <v>1051.6790000000001</v>
      </c>
      <c r="I10" s="57">
        <f t="shared" si="1"/>
        <v>1092.704</v>
      </c>
      <c r="J10" s="57">
        <f t="shared" si="1"/>
        <v>769.16300000000001</v>
      </c>
      <c r="K10" s="57">
        <f t="shared" si="1"/>
        <v>1213.691</v>
      </c>
      <c r="L10" s="57">
        <f t="shared" si="1"/>
        <v>1204.3969999999999</v>
      </c>
      <c r="M10" s="57">
        <f t="shared" si="1"/>
        <v>1131.605</v>
      </c>
      <c r="N10" s="57">
        <f t="shared" si="2"/>
        <v>1206.0529999999999</v>
      </c>
      <c r="O10" s="57">
        <f t="shared" si="2"/>
        <v>1236.2139999999999</v>
      </c>
      <c r="P10" s="57">
        <f t="shared" si="2"/>
        <v>1291.5160000000001</v>
      </c>
      <c r="Q10" s="57">
        <f t="shared" si="2"/>
        <v>983.49599999999998</v>
      </c>
      <c r="R10" s="57">
        <f t="shared" si="2"/>
        <v>855.03500000000008</v>
      </c>
      <c r="S10" s="57">
        <f t="shared" si="2"/>
        <v>1167.182</v>
      </c>
      <c r="T10" s="57">
        <f t="shared" si="2"/>
        <v>1160.6289999999999</v>
      </c>
      <c r="U10" s="57">
        <f t="shared" si="2"/>
        <v>1323.5140000000001</v>
      </c>
      <c r="V10" s="57">
        <f t="shared" si="2"/>
        <v>1269.8780000000002</v>
      </c>
      <c r="W10" s="57">
        <f t="shared" si="2"/>
        <v>1218.7159999999999</v>
      </c>
    </row>
    <row r="12" spans="3:23" x14ac:dyDescent="0.25">
      <c r="C12" s="55" t="s">
        <v>97</v>
      </c>
      <c r="D12" s="54">
        <f>D25</f>
        <v>2015</v>
      </c>
      <c r="E12" s="54">
        <f t="shared" ref="E12:W12" si="3">E25</f>
        <v>2016</v>
      </c>
      <c r="F12" s="54">
        <f t="shared" si="3"/>
        <v>2017</v>
      </c>
      <c r="G12" s="54">
        <f t="shared" si="3"/>
        <v>2018</v>
      </c>
      <c r="H12" s="54">
        <f t="shared" si="3"/>
        <v>2019</v>
      </c>
      <c r="I12" s="54">
        <f t="shared" si="3"/>
        <v>2020</v>
      </c>
      <c r="J12" s="54">
        <f t="shared" si="3"/>
        <v>2021</v>
      </c>
      <c r="K12" s="54">
        <f t="shared" si="3"/>
        <v>2022</v>
      </c>
      <c r="L12" s="54">
        <f t="shared" si="3"/>
        <v>2023</v>
      </c>
      <c r="M12" s="54">
        <f t="shared" si="3"/>
        <v>2024</v>
      </c>
      <c r="N12" s="54">
        <f t="shared" si="3"/>
        <v>2025</v>
      </c>
      <c r="O12" s="54">
        <f t="shared" si="3"/>
        <v>2026</v>
      </c>
      <c r="P12" s="54">
        <f t="shared" si="3"/>
        <v>2027</v>
      </c>
      <c r="Q12" s="54">
        <f t="shared" si="3"/>
        <v>2028</v>
      </c>
      <c r="R12" s="54">
        <f t="shared" si="3"/>
        <v>2029</v>
      </c>
      <c r="S12" s="54">
        <f t="shared" si="3"/>
        <v>2030</v>
      </c>
      <c r="T12" s="54">
        <f t="shared" si="3"/>
        <v>2031</v>
      </c>
      <c r="U12" s="54">
        <f t="shared" si="3"/>
        <v>2032</v>
      </c>
      <c r="V12" s="54">
        <f t="shared" si="3"/>
        <v>2033</v>
      </c>
      <c r="W12" s="54">
        <f t="shared" si="3"/>
        <v>2034</v>
      </c>
    </row>
    <row r="13" spans="3:23" x14ac:dyDescent="0.25">
      <c r="C13" t="s">
        <v>89</v>
      </c>
      <c r="D13" s="57">
        <f>D3</f>
        <v>-222</v>
      </c>
      <c r="E13" s="57">
        <f>D13+E3</f>
        <v>-222</v>
      </c>
      <c r="F13" s="57">
        <f t="shared" ref="F13:W13" si="4">E13+F3</f>
        <v>-222</v>
      </c>
      <c r="G13" s="57">
        <f t="shared" si="4"/>
        <v>-502</v>
      </c>
      <c r="H13" s="57">
        <f t="shared" si="4"/>
        <v>-502</v>
      </c>
      <c r="I13" s="57">
        <f t="shared" si="4"/>
        <v>-502</v>
      </c>
      <c r="J13" s="57">
        <f t="shared" si="4"/>
        <v>-502</v>
      </c>
      <c r="K13" s="57">
        <f t="shared" si="4"/>
        <v>-952</v>
      </c>
      <c r="L13" s="57">
        <f t="shared" si="4"/>
        <v>-952</v>
      </c>
      <c r="M13" s="57">
        <f t="shared" si="4"/>
        <v>-1306</v>
      </c>
      <c r="N13" s="57">
        <f t="shared" si="4"/>
        <v>-1693</v>
      </c>
      <c r="O13" s="57">
        <f t="shared" si="4"/>
        <v>-1693</v>
      </c>
      <c r="P13" s="57">
        <f t="shared" si="4"/>
        <v>-1693</v>
      </c>
      <c r="Q13" s="57">
        <f t="shared" si="4"/>
        <v>-2455</v>
      </c>
      <c r="R13" s="57">
        <f t="shared" si="4"/>
        <v>-2455</v>
      </c>
      <c r="S13" s="57">
        <f t="shared" si="4"/>
        <v>-2812</v>
      </c>
      <c r="T13" s="57">
        <f t="shared" si="4"/>
        <v>-2889.24</v>
      </c>
      <c r="U13" s="57">
        <f t="shared" si="4"/>
        <v>-2889.24</v>
      </c>
      <c r="V13" s="57">
        <f t="shared" si="4"/>
        <v>-3874.74</v>
      </c>
      <c r="W13" s="57">
        <f t="shared" si="4"/>
        <v>-3874.74</v>
      </c>
    </row>
    <row r="14" spans="3:23" x14ac:dyDescent="0.25">
      <c r="C14" t="s">
        <v>90</v>
      </c>
      <c r="D14" s="57">
        <f t="shared" ref="D14:S20" si="5">D4</f>
        <v>0</v>
      </c>
      <c r="E14" s="57">
        <f t="shared" ref="E14:W19" si="6">D14+E4</f>
        <v>0</v>
      </c>
      <c r="F14" s="57">
        <f t="shared" si="6"/>
        <v>0</v>
      </c>
      <c r="G14" s="57">
        <f t="shared" si="6"/>
        <v>337</v>
      </c>
      <c r="H14" s="57">
        <f t="shared" si="6"/>
        <v>337</v>
      </c>
      <c r="I14" s="57">
        <f t="shared" si="6"/>
        <v>337</v>
      </c>
      <c r="J14" s="57">
        <f t="shared" si="6"/>
        <v>337</v>
      </c>
      <c r="K14" s="57">
        <f t="shared" si="6"/>
        <v>337</v>
      </c>
      <c r="L14" s="57">
        <f t="shared" si="6"/>
        <v>337</v>
      </c>
      <c r="M14" s="57">
        <f t="shared" si="6"/>
        <v>337</v>
      </c>
      <c r="N14" s="57">
        <f t="shared" si="6"/>
        <v>724</v>
      </c>
      <c r="O14" s="57">
        <f t="shared" si="6"/>
        <v>724</v>
      </c>
      <c r="P14" s="57">
        <f t="shared" si="6"/>
        <v>724</v>
      </c>
      <c r="Q14" s="57">
        <f t="shared" si="6"/>
        <v>724</v>
      </c>
      <c r="R14" s="57">
        <f t="shared" si="6"/>
        <v>724</v>
      </c>
      <c r="S14" s="57">
        <f t="shared" si="6"/>
        <v>387</v>
      </c>
      <c r="T14" s="57">
        <f t="shared" si="6"/>
        <v>387</v>
      </c>
      <c r="U14" s="57">
        <f t="shared" si="6"/>
        <v>387</v>
      </c>
      <c r="V14" s="57">
        <f t="shared" si="6"/>
        <v>387</v>
      </c>
      <c r="W14" s="57">
        <f t="shared" si="6"/>
        <v>387</v>
      </c>
    </row>
    <row r="15" spans="3:23" x14ac:dyDescent="0.25">
      <c r="C15" t="s">
        <v>91</v>
      </c>
      <c r="D15" s="57">
        <f t="shared" si="5"/>
        <v>0</v>
      </c>
      <c r="E15" s="57">
        <f t="shared" si="6"/>
        <v>0</v>
      </c>
      <c r="F15" s="57">
        <f t="shared" si="6"/>
        <v>0</v>
      </c>
      <c r="G15" s="57">
        <f t="shared" si="6"/>
        <v>0</v>
      </c>
      <c r="H15" s="57">
        <f t="shared" si="6"/>
        <v>0</v>
      </c>
      <c r="I15" s="57">
        <f t="shared" si="6"/>
        <v>0</v>
      </c>
      <c r="J15" s="57">
        <f t="shared" si="6"/>
        <v>0</v>
      </c>
      <c r="K15" s="57">
        <f t="shared" si="6"/>
        <v>0</v>
      </c>
      <c r="L15" s="57">
        <f t="shared" si="6"/>
        <v>0</v>
      </c>
      <c r="M15" s="57">
        <f t="shared" si="6"/>
        <v>423</v>
      </c>
      <c r="N15" s="57">
        <f t="shared" si="6"/>
        <v>423</v>
      </c>
      <c r="O15" s="57">
        <f t="shared" si="6"/>
        <v>423</v>
      </c>
      <c r="P15" s="57">
        <f t="shared" si="6"/>
        <v>423</v>
      </c>
      <c r="Q15" s="57">
        <f t="shared" si="6"/>
        <v>1582.4</v>
      </c>
      <c r="R15" s="57">
        <f t="shared" si="6"/>
        <v>1582.4</v>
      </c>
      <c r="S15" s="57">
        <f t="shared" si="6"/>
        <v>2005.4</v>
      </c>
      <c r="T15" s="57">
        <f t="shared" si="6"/>
        <v>2005.4</v>
      </c>
      <c r="U15" s="57">
        <f t="shared" si="6"/>
        <v>2005.4</v>
      </c>
      <c r="V15" s="57">
        <f t="shared" si="6"/>
        <v>3041.183</v>
      </c>
      <c r="W15" s="57">
        <f t="shared" si="6"/>
        <v>3464.183</v>
      </c>
    </row>
    <row r="16" spans="3:23" x14ac:dyDescent="0.25">
      <c r="C16" t="s">
        <v>92</v>
      </c>
      <c r="D16" s="57">
        <f t="shared" si="5"/>
        <v>0</v>
      </c>
      <c r="E16" s="57">
        <f t="shared" si="6"/>
        <v>0</v>
      </c>
      <c r="F16" s="57">
        <f t="shared" si="6"/>
        <v>0</v>
      </c>
      <c r="G16" s="57">
        <f t="shared" si="6"/>
        <v>0</v>
      </c>
      <c r="H16" s="57">
        <f t="shared" si="6"/>
        <v>0</v>
      </c>
      <c r="I16" s="57">
        <f t="shared" si="6"/>
        <v>0</v>
      </c>
      <c r="J16" s="57">
        <f t="shared" si="6"/>
        <v>0</v>
      </c>
      <c r="K16" s="57">
        <f t="shared" si="6"/>
        <v>0</v>
      </c>
      <c r="L16" s="57">
        <f t="shared" si="6"/>
        <v>0</v>
      </c>
      <c r="M16" s="57">
        <f t="shared" si="6"/>
        <v>0</v>
      </c>
      <c r="N16" s="57">
        <f t="shared" si="6"/>
        <v>0</v>
      </c>
      <c r="O16" s="57">
        <f t="shared" si="6"/>
        <v>0</v>
      </c>
      <c r="P16" s="57">
        <f t="shared" si="6"/>
        <v>0</v>
      </c>
      <c r="Q16" s="57">
        <f t="shared" si="6"/>
        <v>0</v>
      </c>
      <c r="R16" s="57">
        <f t="shared" si="6"/>
        <v>0</v>
      </c>
      <c r="S16" s="57">
        <f t="shared" si="6"/>
        <v>0</v>
      </c>
      <c r="T16" s="57">
        <f t="shared" si="6"/>
        <v>0</v>
      </c>
      <c r="U16" s="57">
        <f t="shared" si="6"/>
        <v>0</v>
      </c>
      <c r="V16" s="57">
        <f t="shared" si="6"/>
        <v>0</v>
      </c>
      <c r="W16" s="57">
        <f t="shared" si="6"/>
        <v>0</v>
      </c>
    </row>
    <row r="17" spans="1:25" x14ac:dyDescent="0.25">
      <c r="C17" t="s">
        <v>93</v>
      </c>
      <c r="D17" s="57">
        <f t="shared" si="5"/>
        <v>0</v>
      </c>
      <c r="E17" s="57">
        <f t="shared" si="6"/>
        <v>0</v>
      </c>
      <c r="F17" s="57">
        <f t="shared" si="6"/>
        <v>0</v>
      </c>
      <c r="G17" s="57">
        <f t="shared" si="6"/>
        <v>0</v>
      </c>
      <c r="H17" s="57">
        <f t="shared" si="6"/>
        <v>0</v>
      </c>
      <c r="I17" s="57">
        <f t="shared" si="6"/>
        <v>0</v>
      </c>
      <c r="J17" s="57">
        <f t="shared" si="6"/>
        <v>0</v>
      </c>
      <c r="K17" s="57">
        <f t="shared" si="6"/>
        <v>0</v>
      </c>
      <c r="L17" s="57">
        <f t="shared" si="6"/>
        <v>0</v>
      </c>
      <c r="M17" s="57">
        <f t="shared" si="6"/>
        <v>0</v>
      </c>
      <c r="N17" s="57">
        <f t="shared" si="6"/>
        <v>0</v>
      </c>
      <c r="O17" s="57">
        <f t="shared" si="6"/>
        <v>0</v>
      </c>
      <c r="P17" s="57">
        <f t="shared" si="6"/>
        <v>0</v>
      </c>
      <c r="Q17" s="57">
        <f t="shared" si="6"/>
        <v>454</v>
      </c>
      <c r="R17" s="57">
        <f t="shared" si="6"/>
        <v>454</v>
      </c>
      <c r="S17" s="57">
        <f t="shared" si="6"/>
        <v>454</v>
      </c>
      <c r="T17" s="57">
        <f t="shared" si="6"/>
        <v>454</v>
      </c>
      <c r="U17" s="57">
        <f t="shared" si="6"/>
        <v>454</v>
      </c>
      <c r="V17" s="57">
        <f t="shared" si="6"/>
        <v>454</v>
      </c>
      <c r="W17" s="57">
        <f t="shared" si="6"/>
        <v>454</v>
      </c>
    </row>
    <row r="18" spans="1:25" x14ac:dyDescent="0.25">
      <c r="C18" t="s">
        <v>94</v>
      </c>
      <c r="D18" s="57">
        <f t="shared" si="5"/>
        <v>0</v>
      </c>
      <c r="E18" s="57">
        <f t="shared" si="6"/>
        <v>0</v>
      </c>
      <c r="F18" s="57">
        <f t="shared" si="6"/>
        <v>0</v>
      </c>
      <c r="G18" s="57">
        <f t="shared" si="6"/>
        <v>0</v>
      </c>
      <c r="H18" s="57">
        <f t="shared" si="6"/>
        <v>0</v>
      </c>
      <c r="I18" s="57">
        <f t="shared" si="6"/>
        <v>0</v>
      </c>
      <c r="J18" s="57">
        <f t="shared" si="6"/>
        <v>0</v>
      </c>
      <c r="K18" s="57">
        <f t="shared" si="6"/>
        <v>10.55</v>
      </c>
      <c r="L18" s="57">
        <f t="shared" si="6"/>
        <v>10.55</v>
      </c>
      <c r="M18" s="57">
        <f t="shared" si="6"/>
        <v>10.55</v>
      </c>
      <c r="N18" s="57">
        <f t="shared" si="6"/>
        <v>15.57</v>
      </c>
      <c r="O18" s="57">
        <f t="shared" si="6"/>
        <v>26.189999999999998</v>
      </c>
      <c r="P18" s="57">
        <f t="shared" si="6"/>
        <v>36.79</v>
      </c>
      <c r="Q18" s="57">
        <f t="shared" si="6"/>
        <v>36.79</v>
      </c>
      <c r="R18" s="57">
        <f t="shared" si="6"/>
        <v>36.79</v>
      </c>
      <c r="S18" s="57">
        <f t="shared" si="6"/>
        <v>36.79</v>
      </c>
      <c r="T18" s="57">
        <f t="shared" si="6"/>
        <v>36.79</v>
      </c>
      <c r="U18" s="57">
        <f t="shared" si="6"/>
        <v>36.79</v>
      </c>
      <c r="V18" s="57">
        <f t="shared" si="6"/>
        <v>41.73</v>
      </c>
      <c r="W18" s="57">
        <f t="shared" si="6"/>
        <v>41.73</v>
      </c>
    </row>
    <row r="19" spans="1:25" x14ac:dyDescent="0.25">
      <c r="C19" t="s">
        <v>95</v>
      </c>
      <c r="D19" s="57">
        <f t="shared" si="5"/>
        <v>133.31</v>
      </c>
      <c r="E19" s="57">
        <f t="shared" si="6"/>
        <v>273.22000000000003</v>
      </c>
      <c r="F19" s="57">
        <f t="shared" si="6"/>
        <v>419.45000000000005</v>
      </c>
      <c r="G19" s="57">
        <f t="shared" si="6"/>
        <v>565.99</v>
      </c>
      <c r="H19" s="57">
        <f t="shared" si="6"/>
        <v>718.85</v>
      </c>
      <c r="I19" s="57">
        <f t="shared" si="6"/>
        <v>855.54</v>
      </c>
      <c r="J19" s="57">
        <f t="shared" si="6"/>
        <v>994.83999999999992</v>
      </c>
      <c r="K19" s="57">
        <f t="shared" si="6"/>
        <v>1142.4299999999998</v>
      </c>
      <c r="L19" s="57">
        <f t="shared" si="6"/>
        <v>1292.5299999999997</v>
      </c>
      <c r="M19" s="57">
        <f t="shared" si="6"/>
        <v>1444.4499999999998</v>
      </c>
      <c r="N19" s="57">
        <f t="shared" si="6"/>
        <v>1574.9299999999998</v>
      </c>
      <c r="O19" s="57">
        <f t="shared" si="6"/>
        <v>1705.81</v>
      </c>
      <c r="P19" s="57">
        <f t="shared" si="6"/>
        <v>1837.45</v>
      </c>
      <c r="Q19" s="57">
        <f t="shared" si="6"/>
        <v>1970.47</v>
      </c>
      <c r="R19" s="57">
        <f t="shared" si="6"/>
        <v>2099.83</v>
      </c>
      <c r="S19" s="57">
        <f t="shared" si="6"/>
        <v>2222.5499999999997</v>
      </c>
      <c r="T19" s="57">
        <f t="shared" si="6"/>
        <v>2344.4699999999998</v>
      </c>
      <c r="U19" s="57">
        <f t="shared" si="6"/>
        <v>2466.73</v>
      </c>
      <c r="V19" s="57">
        <f t="shared" si="6"/>
        <v>2576.54</v>
      </c>
      <c r="W19" s="57">
        <f t="shared" si="6"/>
        <v>2686.72</v>
      </c>
    </row>
    <row r="20" spans="1:25" x14ac:dyDescent="0.25">
      <c r="C20" t="s">
        <v>96</v>
      </c>
      <c r="D20" s="57">
        <f t="shared" si="5"/>
        <v>726.38900000000001</v>
      </c>
      <c r="E20" s="57">
        <f t="shared" si="5"/>
        <v>967.28800000000001</v>
      </c>
      <c r="F20" s="57">
        <f t="shared" si="5"/>
        <v>1022.752</v>
      </c>
      <c r="G20" s="57">
        <f t="shared" si="5"/>
        <v>987.26700000000005</v>
      </c>
      <c r="H20" s="57">
        <f t="shared" si="5"/>
        <v>1051.6790000000001</v>
      </c>
      <c r="I20" s="57">
        <f t="shared" si="5"/>
        <v>1092.704</v>
      </c>
      <c r="J20" s="57">
        <f t="shared" si="5"/>
        <v>769.16300000000001</v>
      </c>
      <c r="K20" s="57">
        <f t="shared" si="5"/>
        <v>1213.691</v>
      </c>
      <c r="L20" s="57">
        <f t="shared" si="5"/>
        <v>1204.3969999999999</v>
      </c>
      <c r="M20" s="57">
        <f t="shared" si="5"/>
        <v>1131.605</v>
      </c>
      <c r="N20" s="57">
        <f t="shared" si="5"/>
        <v>1206.0529999999999</v>
      </c>
      <c r="O20" s="57">
        <f t="shared" si="5"/>
        <v>1236.2139999999999</v>
      </c>
      <c r="P20" s="57">
        <f t="shared" si="5"/>
        <v>1291.5160000000001</v>
      </c>
      <c r="Q20" s="57">
        <f t="shared" si="5"/>
        <v>983.49599999999998</v>
      </c>
      <c r="R20" s="57">
        <f t="shared" si="5"/>
        <v>855.03500000000008</v>
      </c>
      <c r="S20" s="57">
        <f t="shared" si="5"/>
        <v>1167.182</v>
      </c>
      <c r="T20" s="57">
        <f t="shared" ref="T20:W20" si="7">T10</f>
        <v>1160.6289999999999</v>
      </c>
      <c r="U20" s="57">
        <f t="shared" si="7"/>
        <v>1323.5140000000001</v>
      </c>
      <c r="V20" s="57">
        <f t="shared" si="7"/>
        <v>1269.8780000000002</v>
      </c>
      <c r="W20" s="57">
        <f t="shared" si="7"/>
        <v>1218.7159999999999</v>
      </c>
    </row>
    <row r="24" spans="1:25" ht="18.75" x14ac:dyDescent="0.25">
      <c r="B24" s="1"/>
      <c r="C24" s="2" t="s">
        <v>82</v>
      </c>
      <c r="D24" s="7" t="s">
        <v>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58" t="s">
        <v>4</v>
      </c>
      <c r="Y24" s="59"/>
    </row>
    <row r="25" spans="1:25" ht="15.75" x14ac:dyDescent="0.25">
      <c r="B25" s="3"/>
      <c r="C25" s="4" t="s">
        <v>0</v>
      </c>
      <c r="D25" s="9">
        <v>2015</v>
      </c>
      <c r="E25" s="10">
        <v>2016</v>
      </c>
      <c r="F25" s="10">
        <v>2017</v>
      </c>
      <c r="G25" s="10">
        <v>2018</v>
      </c>
      <c r="H25" s="10">
        <v>2019</v>
      </c>
      <c r="I25" s="10">
        <v>2020</v>
      </c>
      <c r="J25" s="10">
        <v>2021</v>
      </c>
      <c r="K25" s="10">
        <v>2022</v>
      </c>
      <c r="L25" s="10">
        <v>2023</v>
      </c>
      <c r="M25" s="10">
        <v>2024</v>
      </c>
      <c r="N25" s="10">
        <v>2025</v>
      </c>
      <c r="O25" s="10">
        <v>2026</v>
      </c>
      <c r="P25" s="10">
        <v>2027</v>
      </c>
      <c r="Q25" s="10">
        <v>2028</v>
      </c>
      <c r="R25" s="10">
        <v>2029</v>
      </c>
      <c r="S25" s="10">
        <v>2030</v>
      </c>
      <c r="T25" s="10">
        <v>2031</v>
      </c>
      <c r="U25" s="10">
        <v>2032</v>
      </c>
      <c r="V25" s="10">
        <v>2033</v>
      </c>
      <c r="W25" s="10">
        <v>2034</v>
      </c>
      <c r="X25" s="60" t="s">
        <v>5</v>
      </c>
      <c r="Y25" s="60" t="s">
        <v>6</v>
      </c>
    </row>
    <row r="26" spans="1:25" x14ac:dyDescent="0.25">
      <c r="B26" s="5" t="s">
        <v>1</v>
      </c>
      <c r="C26" s="6" t="s">
        <v>2</v>
      </c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3"/>
      <c r="X26" s="11"/>
      <c r="Y26" s="13"/>
    </row>
    <row r="27" spans="1:25" ht="15.75" x14ac:dyDescent="0.25">
      <c r="A27" s="56" t="s">
        <v>89</v>
      </c>
      <c r="B27" s="14"/>
      <c r="C27" s="15" t="s">
        <v>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-44.56</v>
      </c>
      <c r="U27" s="16">
        <v>0</v>
      </c>
      <c r="V27" s="16">
        <v>0</v>
      </c>
      <c r="W27" s="16">
        <v>0</v>
      </c>
      <c r="X27" s="16">
        <v>0</v>
      </c>
      <c r="Y27" s="16">
        <v>-44.56</v>
      </c>
    </row>
    <row r="28" spans="1:25" ht="15.75" x14ac:dyDescent="0.25">
      <c r="A28" s="56" t="s">
        <v>89</v>
      </c>
      <c r="B28" s="14"/>
      <c r="C28" s="15" t="s">
        <v>8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-32.68</v>
      </c>
      <c r="U28" s="16">
        <v>0</v>
      </c>
      <c r="V28" s="16">
        <v>0</v>
      </c>
      <c r="W28" s="16">
        <v>0</v>
      </c>
      <c r="X28" s="16">
        <v>0</v>
      </c>
      <c r="Y28" s="16">
        <v>-32.68</v>
      </c>
    </row>
    <row r="29" spans="1:25" ht="15.75" x14ac:dyDescent="0.25">
      <c r="A29" s="56" t="s">
        <v>89</v>
      </c>
      <c r="B29" s="14"/>
      <c r="C29" s="15" t="s">
        <v>9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-269</v>
      </c>
      <c r="W29" s="16">
        <v>0</v>
      </c>
      <c r="X29" s="16">
        <v>0</v>
      </c>
      <c r="Y29" s="16">
        <v>-269</v>
      </c>
    </row>
    <row r="30" spans="1:25" ht="15.75" x14ac:dyDescent="0.25">
      <c r="A30" s="56" t="s">
        <v>89</v>
      </c>
      <c r="B30" s="14"/>
      <c r="C30" s="15" t="s">
        <v>10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-450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-450</v>
      </c>
      <c r="Y30" s="16">
        <v>-450</v>
      </c>
    </row>
    <row r="31" spans="1:25" ht="15.75" x14ac:dyDescent="0.25">
      <c r="A31" s="56" t="s">
        <v>89</v>
      </c>
      <c r="B31" s="14"/>
      <c r="C31" s="15" t="s">
        <v>11</v>
      </c>
      <c r="D31" s="16">
        <v>-67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-67</v>
      </c>
      <c r="Y31" s="16">
        <v>-67</v>
      </c>
    </row>
    <row r="32" spans="1:25" ht="15.75" x14ac:dyDescent="0.25">
      <c r="A32" s="56" t="s">
        <v>89</v>
      </c>
      <c r="B32" s="14"/>
      <c r="C32" s="15" t="s">
        <v>12</v>
      </c>
      <c r="D32" s="16">
        <v>-105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-105</v>
      </c>
      <c r="Y32" s="16">
        <v>-105</v>
      </c>
    </row>
    <row r="33" spans="1:25" ht="15.75" x14ac:dyDescent="0.25">
      <c r="A33" s="56" t="s">
        <v>89</v>
      </c>
      <c r="B33" s="14"/>
      <c r="C33" s="15" t="s">
        <v>13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-387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-387</v>
      </c>
    </row>
    <row r="34" spans="1:25" ht="15.75" x14ac:dyDescent="0.25">
      <c r="A34" s="56" t="s">
        <v>89</v>
      </c>
      <c r="B34" s="14"/>
      <c r="C34" s="15" t="s">
        <v>14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-106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-106</v>
      </c>
    </row>
    <row r="35" spans="1:25" ht="15.75" x14ac:dyDescent="0.25">
      <c r="A35" s="56" t="s">
        <v>89</v>
      </c>
      <c r="B35" s="14"/>
      <c r="C35" s="15" t="s">
        <v>15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-106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-106</v>
      </c>
    </row>
    <row r="36" spans="1:25" ht="15.75" x14ac:dyDescent="0.25">
      <c r="A36" s="56" t="s">
        <v>89</v>
      </c>
      <c r="B36" s="14"/>
      <c r="C36" s="15" t="s">
        <v>16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-220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-220</v>
      </c>
    </row>
    <row r="37" spans="1:25" ht="15.75" x14ac:dyDescent="0.25">
      <c r="A37" s="56" t="s">
        <v>89</v>
      </c>
      <c r="B37" s="14"/>
      <c r="C37" s="15" t="s">
        <v>17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-330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-330</v>
      </c>
    </row>
    <row r="38" spans="1:25" ht="15.75" x14ac:dyDescent="0.25">
      <c r="A38" s="56" t="s">
        <v>89</v>
      </c>
      <c r="B38" s="14"/>
      <c r="C38" s="15" t="s">
        <v>18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-156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-156</v>
      </c>
    </row>
    <row r="39" spans="1:25" ht="15.75" x14ac:dyDescent="0.25">
      <c r="A39" s="56" t="s">
        <v>89</v>
      </c>
      <c r="B39" s="14"/>
      <c r="C39" s="15" t="s">
        <v>19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-201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-201</v>
      </c>
    </row>
    <row r="40" spans="1:25" ht="15.75" x14ac:dyDescent="0.25">
      <c r="A40" s="56" t="s">
        <v>89</v>
      </c>
      <c r="B40" s="14"/>
      <c r="C40" s="15" t="s">
        <v>20</v>
      </c>
      <c r="D40" s="16">
        <v>-50</v>
      </c>
      <c r="E40" s="16">
        <v>0</v>
      </c>
      <c r="F40" s="16">
        <v>0</v>
      </c>
      <c r="G40" s="16">
        <v>-280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-330</v>
      </c>
      <c r="Y40" s="16">
        <v>-330</v>
      </c>
    </row>
    <row r="41" spans="1:25" ht="15.75" x14ac:dyDescent="0.25">
      <c r="A41" s="56" t="s">
        <v>89</v>
      </c>
      <c r="B41" s="14"/>
      <c r="C41" s="15" t="s">
        <v>21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-357.5</v>
      </c>
      <c r="W41" s="19">
        <v>0</v>
      </c>
      <c r="X41" s="16">
        <v>0</v>
      </c>
      <c r="Y41" s="16">
        <v>-357.5</v>
      </c>
    </row>
    <row r="42" spans="1:25" ht="15.75" x14ac:dyDescent="0.25">
      <c r="A42" s="56" t="s">
        <v>90</v>
      </c>
      <c r="B42" s="17"/>
      <c r="C42" s="18" t="s">
        <v>22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387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6">
        <v>0</v>
      </c>
      <c r="Y42" s="16">
        <v>387</v>
      </c>
    </row>
    <row r="43" spans="1:25" ht="15.75" x14ac:dyDescent="0.25">
      <c r="A43" s="56" t="s">
        <v>90</v>
      </c>
      <c r="B43" s="17"/>
      <c r="C43" s="18" t="s">
        <v>23</v>
      </c>
      <c r="D43" s="19">
        <v>0</v>
      </c>
      <c r="E43" s="19">
        <v>0</v>
      </c>
      <c r="F43" s="19">
        <v>0</v>
      </c>
      <c r="G43" s="19">
        <v>337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-337</v>
      </c>
      <c r="T43" s="19">
        <v>0</v>
      </c>
      <c r="U43" s="19">
        <v>0</v>
      </c>
      <c r="V43" s="19">
        <v>0</v>
      </c>
      <c r="W43" s="19">
        <v>0</v>
      </c>
      <c r="X43" s="16">
        <v>337</v>
      </c>
      <c r="Y43" s="16">
        <v>0</v>
      </c>
    </row>
    <row r="44" spans="1:25" x14ac:dyDescent="0.25">
      <c r="A44" s="56"/>
      <c r="B44" s="14"/>
      <c r="C44" s="6" t="s">
        <v>24</v>
      </c>
      <c r="D44" s="1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3"/>
      <c r="X44" s="20"/>
      <c r="Y44" s="21"/>
    </row>
    <row r="45" spans="1:25" ht="15.75" x14ac:dyDescent="0.25">
      <c r="A45" s="56"/>
      <c r="B45" s="17"/>
      <c r="C45" s="22" t="s">
        <v>25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313.39999999999998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6">
        <v>0</v>
      </c>
      <c r="Y45" s="16">
        <v>313.39999999999998</v>
      </c>
    </row>
    <row r="46" spans="1:25" ht="15.75" x14ac:dyDescent="0.25">
      <c r="A46" s="56"/>
      <c r="B46" s="17"/>
      <c r="C46" s="22" t="s">
        <v>26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423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6">
        <v>0</v>
      </c>
      <c r="Y46" s="16">
        <v>423</v>
      </c>
    </row>
    <row r="47" spans="1:25" ht="15.75" x14ac:dyDescent="0.25">
      <c r="A47" s="56"/>
      <c r="B47" s="17"/>
      <c r="C47" s="22" t="s">
        <v>27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423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6">
        <v>0</v>
      </c>
      <c r="Y47" s="16">
        <v>423</v>
      </c>
    </row>
    <row r="48" spans="1:25" ht="15.75" x14ac:dyDescent="0.25">
      <c r="A48" s="56"/>
      <c r="B48" s="17"/>
      <c r="C48" s="22" t="s">
        <v>28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400.78300000000002</v>
      </c>
      <c r="W48" s="19">
        <v>0</v>
      </c>
      <c r="X48" s="16">
        <v>0</v>
      </c>
      <c r="Y48" s="16">
        <v>400.78300000000002</v>
      </c>
    </row>
    <row r="49" spans="1:25" ht="15.75" x14ac:dyDescent="0.25">
      <c r="A49" s="56"/>
      <c r="B49" s="17"/>
      <c r="C49" s="22" t="s">
        <v>29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635</v>
      </c>
      <c r="W49" s="19">
        <v>0</v>
      </c>
      <c r="X49" s="16">
        <v>0</v>
      </c>
      <c r="Y49" s="16">
        <v>635</v>
      </c>
    </row>
    <row r="50" spans="1:25" ht="15.75" x14ac:dyDescent="0.25">
      <c r="A50" s="56"/>
      <c r="B50" s="17"/>
      <c r="C50" s="22" t="s">
        <v>30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423</v>
      </c>
      <c r="X50" s="16">
        <v>0</v>
      </c>
      <c r="Y50" s="16">
        <v>423</v>
      </c>
    </row>
    <row r="51" spans="1:25" ht="16.5" thickBot="1" x14ac:dyDescent="0.3">
      <c r="A51" s="56"/>
      <c r="B51" s="17"/>
      <c r="C51" s="22" t="s">
        <v>31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423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423</v>
      </c>
      <c r="T51" s="19">
        <v>0</v>
      </c>
      <c r="U51" s="19">
        <v>0</v>
      </c>
      <c r="V51" s="19">
        <v>0</v>
      </c>
      <c r="W51" s="19">
        <v>0</v>
      </c>
      <c r="X51" s="16">
        <v>423</v>
      </c>
      <c r="Y51" s="16">
        <v>846</v>
      </c>
    </row>
    <row r="52" spans="1:25" ht="16.5" thickBot="1" x14ac:dyDescent="0.3">
      <c r="A52" s="56" t="s">
        <v>91</v>
      </c>
      <c r="B52" s="17"/>
      <c r="C52" s="23" t="s">
        <v>32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423</v>
      </c>
      <c r="N52" s="24">
        <v>0</v>
      </c>
      <c r="O52" s="24">
        <v>0</v>
      </c>
      <c r="P52" s="24">
        <v>0</v>
      </c>
      <c r="Q52" s="24">
        <v>1159.4000000000001</v>
      </c>
      <c r="R52" s="24">
        <v>0</v>
      </c>
      <c r="S52" s="24">
        <v>423</v>
      </c>
      <c r="T52" s="24">
        <v>0</v>
      </c>
      <c r="U52" s="24">
        <v>0</v>
      </c>
      <c r="V52" s="24">
        <v>1035.7829999999999</v>
      </c>
      <c r="W52" s="24">
        <v>423</v>
      </c>
      <c r="X52" s="24">
        <v>423</v>
      </c>
      <c r="Y52" s="24">
        <v>3464.183</v>
      </c>
    </row>
    <row r="53" spans="1:25" ht="16.5" thickBot="1" x14ac:dyDescent="0.3">
      <c r="A53" s="56"/>
      <c r="B53" s="17"/>
      <c r="C53" s="22" t="s">
        <v>33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25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6">
        <v>0</v>
      </c>
      <c r="Y53" s="16">
        <v>25</v>
      </c>
    </row>
    <row r="54" spans="1:25" ht="16.5" thickBot="1" x14ac:dyDescent="0.3">
      <c r="A54" s="56" t="s">
        <v>93</v>
      </c>
      <c r="B54" s="17"/>
      <c r="C54" s="23" t="s">
        <v>34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25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25</v>
      </c>
    </row>
    <row r="55" spans="1:25" ht="15.75" x14ac:dyDescent="0.25">
      <c r="A55" s="56" t="s">
        <v>93</v>
      </c>
      <c r="B55" s="17"/>
      <c r="C55" s="25" t="s">
        <v>35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154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19">
        <v>0</v>
      </c>
      <c r="Y55" s="19">
        <v>154</v>
      </c>
    </row>
    <row r="56" spans="1:25" ht="16.5" thickBot="1" x14ac:dyDescent="0.3">
      <c r="A56" s="56"/>
      <c r="B56" s="17"/>
      <c r="C56" s="25" t="s">
        <v>36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4.9400000000000004</v>
      </c>
      <c r="W56" s="27">
        <v>0</v>
      </c>
      <c r="X56" s="28">
        <v>0</v>
      </c>
      <c r="Y56" s="28">
        <v>4.9400000000000004</v>
      </c>
    </row>
    <row r="57" spans="1:25" ht="16.5" thickBot="1" x14ac:dyDescent="0.3">
      <c r="A57" s="56" t="s">
        <v>94</v>
      </c>
      <c r="B57" s="17"/>
      <c r="C57" s="23" t="s">
        <v>37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4.9400000000000004</v>
      </c>
      <c r="W57" s="30">
        <v>0</v>
      </c>
      <c r="X57" s="30">
        <v>0</v>
      </c>
      <c r="Y57" s="30">
        <v>4.9400000000000004</v>
      </c>
    </row>
    <row r="58" spans="1:25" ht="15.75" x14ac:dyDescent="0.25">
      <c r="A58" s="56"/>
      <c r="B58" s="17"/>
      <c r="C58" s="29" t="s">
        <v>38</v>
      </c>
      <c r="D58" s="19">
        <v>3.73</v>
      </c>
      <c r="E58" s="19">
        <v>4.12</v>
      </c>
      <c r="F58" s="19">
        <v>4.57</v>
      </c>
      <c r="G58" s="19">
        <v>4.82</v>
      </c>
      <c r="H58" s="19">
        <v>5.1999999999999993</v>
      </c>
      <c r="I58" s="19">
        <v>4.08</v>
      </c>
      <c r="J58" s="19">
        <v>4.25</v>
      </c>
      <c r="K58" s="19">
        <v>4.5599999999999996</v>
      </c>
      <c r="L58" s="19">
        <v>5.58</v>
      </c>
      <c r="M58" s="19">
        <v>5.55</v>
      </c>
      <c r="N58" s="19">
        <v>4.92</v>
      </c>
      <c r="O58" s="19">
        <v>4.87</v>
      </c>
      <c r="P58" s="19">
        <v>4.83</v>
      </c>
      <c r="Q58" s="19">
        <v>4.78</v>
      </c>
      <c r="R58" s="19">
        <v>4.6500000000000004</v>
      </c>
      <c r="S58" s="19">
        <v>4.49</v>
      </c>
      <c r="T58" s="19">
        <v>4.4799999999999995</v>
      </c>
      <c r="U58" s="19">
        <v>4.3899999999999997</v>
      </c>
      <c r="V58" s="19">
        <v>4.0500000000000007</v>
      </c>
      <c r="W58" s="19">
        <v>3.9099999999999997</v>
      </c>
      <c r="X58" s="19">
        <v>46.46</v>
      </c>
      <c r="Y58" s="19">
        <v>91.83</v>
      </c>
    </row>
    <row r="59" spans="1:25" ht="15.75" x14ac:dyDescent="0.25">
      <c r="A59" s="56"/>
      <c r="B59" s="17"/>
      <c r="C59" s="29" t="s">
        <v>39</v>
      </c>
      <c r="D59" s="19">
        <v>69</v>
      </c>
      <c r="E59" s="19">
        <v>77.7</v>
      </c>
      <c r="F59" s="19">
        <v>84.4</v>
      </c>
      <c r="G59" s="19">
        <v>85.6</v>
      </c>
      <c r="H59" s="19">
        <v>91.9</v>
      </c>
      <c r="I59" s="19">
        <v>82.5</v>
      </c>
      <c r="J59" s="19">
        <v>85.9</v>
      </c>
      <c r="K59" s="19">
        <v>92.7</v>
      </c>
      <c r="L59" s="19">
        <v>93.7</v>
      </c>
      <c r="M59" s="19">
        <v>95.300000000000011</v>
      </c>
      <c r="N59" s="19">
        <v>81.000000000000014</v>
      </c>
      <c r="O59" s="19">
        <v>80.599999999999994</v>
      </c>
      <c r="P59" s="19">
        <v>80.100000000000009</v>
      </c>
      <c r="Q59" s="19">
        <v>81.100000000000009</v>
      </c>
      <c r="R59" s="19">
        <v>78.600000000000023</v>
      </c>
      <c r="S59" s="19">
        <v>73</v>
      </c>
      <c r="T59" s="19">
        <v>72.2</v>
      </c>
      <c r="U59" s="19">
        <v>71.400000000000006</v>
      </c>
      <c r="V59" s="19">
        <v>63.400000000000006</v>
      </c>
      <c r="W59" s="19">
        <v>63.800000000000004</v>
      </c>
      <c r="X59" s="19">
        <v>858.7</v>
      </c>
      <c r="Y59" s="19">
        <v>1603.9</v>
      </c>
    </row>
    <row r="60" spans="1:25" ht="16.5" thickBot="1" x14ac:dyDescent="0.3">
      <c r="A60" s="56"/>
      <c r="B60" s="17"/>
      <c r="C60" s="29" t="s">
        <v>40</v>
      </c>
      <c r="D60" s="19">
        <v>6.7600000000000007</v>
      </c>
      <c r="E60" s="19">
        <v>8.4400000000000013</v>
      </c>
      <c r="F60" s="19">
        <v>10.029999999999999</v>
      </c>
      <c r="G60" s="19">
        <v>11.86</v>
      </c>
      <c r="H60" s="19">
        <v>13.71</v>
      </c>
      <c r="I60" s="19">
        <v>12.47</v>
      </c>
      <c r="J60" s="19">
        <v>13.23</v>
      </c>
      <c r="K60" s="19">
        <v>14.360000000000001</v>
      </c>
      <c r="L60" s="19">
        <v>15.049999999999999</v>
      </c>
      <c r="M60" s="19">
        <v>15.930000000000001</v>
      </c>
      <c r="N60" s="19">
        <v>12.75</v>
      </c>
      <c r="O60" s="19">
        <v>13.24</v>
      </c>
      <c r="P60" s="19">
        <v>14.39</v>
      </c>
      <c r="Q60" s="19">
        <v>14.899999999999999</v>
      </c>
      <c r="R60" s="19">
        <v>14.810000000000002</v>
      </c>
      <c r="S60" s="19">
        <v>14.920000000000002</v>
      </c>
      <c r="T60" s="19">
        <v>15.370000000000001</v>
      </c>
      <c r="U60" s="19">
        <v>16.48</v>
      </c>
      <c r="V60" s="19">
        <v>14.969999999999999</v>
      </c>
      <c r="W60" s="19">
        <v>15.24</v>
      </c>
      <c r="X60" s="31">
        <v>121.84</v>
      </c>
      <c r="Y60" s="31">
        <v>268.91000000000003</v>
      </c>
    </row>
    <row r="61" spans="1:25" ht="16.5" thickBot="1" x14ac:dyDescent="0.3">
      <c r="A61" s="56" t="s">
        <v>95</v>
      </c>
      <c r="B61" s="17"/>
      <c r="C61" s="23" t="s">
        <v>41</v>
      </c>
      <c r="D61" s="24">
        <v>79.490000000000009</v>
      </c>
      <c r="E61" s="24">
        <v>90.26</v>
      </c>
      <c r="F61" s="24">
        <v>99</v>
      </c>
      <c r="G61" s="24">
        <v>102.27999999999999</v>
      </c>
      <c r="H61" s="24">
        <v>110.81</v>
      </c>
      <c r="I61" s="24">
        <v>99.05</v>
      </c>
      <c r="J61" s="24">
        <v>103.38000000000001</v>
      </c>
      <c r="K61" s="24">
        <v>111.62</v>
      </c>
      <c r="L61" s="24">
        <v>114.33</v>
      </c>
      <c r="M61" s="24">
        <v>116.78000000000002</v>
      </c>
      <c r="N61" s="24">
        <v>98.670000000000016</v>
      </c>
      <c r="O61" s="24">
        <v>98.71</v>
      </c>
      <c r="P61" s="24">
        <v>99.320000000000007</v>
      </c>
      <c r="Q61" s="24">
        <v>100.78</v>
      </c>
      <c r="R61" s="24">
        <v>98.060000000000031</v>
      </c>
      <c r="S61" s="24">
        <v>92.41</v>
      </c>
      <c r="T61" s="24">
        <v>92.050000000000011</v>
      </c>
      <c r="U61" s="24">
        <v>92.27000000000001</v>
      </c>
      <c r="V61" s="24">
        <v>82.42</v>
      </c>
      <c r="W61" s="24">
        <v>82.95</v>
      </c>
      <c r="X61" s="24">
        <v>1027</v>
      </c>
      <c r="Y61" s="24">
        <v>1964.64</v>
      </c>
    </row>
    <row r="62" spans="1:25" ht="15.75" x14ac:dyDescent="0.25">
      <c r="A62" s="56" t="s">
        <v>96</v>
      </c>
      <c r="B62" s="17"/>
      <c r="C62" s="32" t="s">
        <v>42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70.766000000000005</v>
      </c>
      <c r="L62" s="19">
        <v>61.472000000000001</v>
      </c>
      <c r="M62" s="19">
        <v>0</v>
      </c>
      <c r="N62" s="19">
        <v>63.128</v>
      </c>
      <c r="O62" s="19">
        <v>93.289000000000001</v>
      </c>
      <c r="P62" s="19">
        <v>148.59100000000001</v>
      </c>
      <c r="Q62" s="19">
        <v>44.003</v>
      </c>
      <c r="R62" s="19">
        <v>0</v>
      </c>
      <c r="S62" s="19">
        <v>71.271000000000001</v>
      </c>
      <c r="T62" s="19">
        <v>44.003</v>
      </c>
      <c r="U62" s="19">
        <v>180.589</v>
      </c>
      <c r="V62" s="19">
        <v>231.715</v>
      </c>
      <c r="W62" s="19">
        <v>156.58600000000001</v>
      </c>
      <c r="X62" s="33">
        <v>13.223800000000001</v>
      </c>
      <c r="Y62" s="16">
        <v>58.270650000000003</v>
      </c>
    </row>
    <row r="63" spans="1:25" x14ac:dyDescent="0.25">
      <c r="A63" s="56"/>
      <c r="B63" s="5" t="s">
        <v>43</v>
      </c>
      <c r="C63" s="6" t="s">
        <v>2</v>
      </c>
      <c r="D63" s="1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3"/>
      <c r="X63" s="11"/>
      <c r="Y63" s="21"/>
    </row>
    <row r="64" spans="1:25" ht="15.75" x14ac:dyDescent="0.25">
      <c r="A64" s="56" t="s">
        <v>89</v>
      </c>
      <c r="B64" s="14"/>
      <c r="C64" s="15" t="s">
        <v>44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-354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-354</v>
      </c>
      <c r="Y64" s="16">
        <v>-354</v>
      </c>
    </row>
    <row r="65" spans="1:25" ht="15.75" x14ac:dyDescent="0.25">
      <c r="A65" s="56" t="s">
        <v>89</v>
      </c>
      <c r="B65" s="14"/>
      <c r="C65" s="15" t="s">
        <v>45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-359</v>
      </c>
      <c r="W65" s="16">
        <v>0</v>
      </c>
      <c r="X65" s="16">
        <v>0</v>
      </c>
      <c r="Y65" s="16">
        <v>-359</v>
      </c>
    </row>
    <row r="66" spans="1:25" x14ac:dyDescent="0.25">
      <c r="A66" s="56"/>
      <c r="B66" s="34"/>
      <c r="C66" s="6" t="s">
        <v>24</v>
      </c>
      <c r="D66" s="11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3"/>
      <c r="X66" s="20"/>
      <c r="Y66" s="21"/>
    </row>
    <row r="67" spans="1:25" ht="16.5" thickBot="1" x14ac:dyDescent="0.3">
      <c r="A67" s="56"/>
      <c r="B67" s="35"/>
      <c r="C67" s="29" t="s">
        <v>46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275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6">
        <v>0</v>
      </c>
      <c r="Y67" s="16">
        <v>275</v>
      </c>
    </row>
    <row r="68" spans="1:25" ht="16.5" thickBot="1" x14ac:dyDescent="0.3">
      <c r="A68" s="56" t="s">
        <v>93</v>
      </c>
      <c r="B68" s="35"/>
      <c r="C68" s="23" t="s">
        <v>34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275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275</v>
      </c>
    </row>
    <row r="69" spans="1:25" ht="15.75" x14ac:dyDescent="0.25">
      <c r="A69" s="56"/>
      <c r="B69" s="17"/>
      <c r="C69" s="29" t="s">
        <v>47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10.55</v>
      </c>
      <c r="L69" s="27">
        <v>0</v>
      </c>
      <c r="M69" s="27">
        <v>0</v>
      </c>
      <c r="N69" s="27">
        <v>0</v>
      </c>
      <c r="O69" s="27">
        <v>10.62</v>
      </c>
      <c r="P69" s="27">
        <v>10.6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8">
        <v>10.55</v>
      </c>
      <c r="Y69" s="28">
        <v>31.770000000000003</v>
      </c>
    </row>
    <row r="70" spans="1:25" ht="16.5" thickBot="1" x14ac:dyDescent="0.3">
      <c r="A70" s="56"/>
      <c r="B70" s="17"/>
      <c r="C70" s="29" t="s">
        <v>49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5.0199999999999996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8">
        <v>0</v>
      </c>
      <c r="Y70" s="28">
        <v>5.0199999999999996</v>
      </c>
    </row>
    <row r="71" spans="1:25" ht="16.5" thickBot="1" x14ac:dyDescent="0.3">
      <c r="A71" s="56" t="s">
        <v>94</v>
      </c>
      <c r="B71" s="17"/>
      <c r="C71" s="23" t="s">
        <v>50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10.55</v>
      </c>
      <c r="L71" s="30">
        <v>0</v>
      </c>
      <c r="M71" s="30">
        <v>0</v>
      </c>
      <c r="N71" s="30">
        <v>5.0199999999999996</v>
      </c>
      <c r="O71" s="30">
        <v>10.62</v>
      </c>
      <c r="P71" s="30">
        <v>10.6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10.55</v>
      </c>
      <c r="Y71" s="30">
        <v>36.790000000000006</v>
      </c>
    </row>
    <row r="72" spans="1:25" ht="15.75" x14ac:dyDescent="0.25">
      <c r="A72" s="56"/>
      <c r="B72" s="35"/>
      <c r="C72" s="29" t="s">
        <v>51</v>
      </c>
      <c r="D72" s="19">
        <v>1.3599999999999999</v>
      </c>
      <c r="E72" s="19">
        <v>1.58</v>
      </c>
      <c r="F72" s="19">
        <v>1.75</v>
      </c>
      <c r="G72" s="19">
        <v>1.9799999999999998</v>
      </c>
      <c r="H72" s="19">
        <v>2.15</v>
      </c>
      <c r="I72" s="19">
        <v>1.3699999999999999</v>
      </c>
      <c r="J72" s="19">
        <v>1.45</v>
      </c>
      <c r="K72" s="19">
        <v>1.51</v>
      </c>
      <c r="L72" s="19">
        <v>1.67</v>
      </c>
      <c r="M72" s="19">
        <v>1.64</v>
      </c>
      <c r="N72" s="19">
        <v>1.3800000000000001</v>
      </c>
      <c r="O72" s="19">
        <v>1.37</v>
      </c>
      <c r="P72" s="19">
        <v>1.38</v>
      </c>
      <c r="Q72" s="19">
        <v>1.3699999999999999</v>
      </c>
      <c r="R72" s="19">
        <v>1.44</v>
      </c>
      <c r="S72" s="19">
        <v>1.3</v>
      </c>
      <c r="T72" s="19">
        <v>1.26</v>
      </c>
      <c r="U72" s="19">
        <v>1.3</v>
      </c>
      <c r="V72" s="19">
        <v>1.1599999999999999</v>
      </c>
      <c r="W72" s="19">
        <v>1.1099999999999999</v>
      </c>
      <c r="X72" s="19">
        <v>16.459999999999997</v>
      </c>
      <c r="Y72" s="19">
        <v>29.53</v>
      </c>
    </row>
    <row r="73" spans="1:25" ht="15.75" x14ac:dyDescent="0.25">
      <c r="A73" s="56"/>
      <c r="B73" s="17"/>
      <c r="C73" s="29" t="s">
        <v>52</v>
      </c>
      <c r="D73" s="19">
        <v>44.1</v>
      </c>
      <c r="E73" s="19">
        <v>38.699999999999996</v>
      </c>
      <c r="F73" s="19">
        <v>35.5</v>
      </c>
      <c r="G73" s="19">
        <v>32.5</v>
      </c>
      <c r="H73" s="19">
        <v>29</v>
      </c>
      <c r="I73" s="19">
        <v>27.2</v>
      </c>
      <c r="J73" s="19">
        <v>24.9</v>
      </c>
      <c r="K73" s="19">
        <v>24.500000000000004</v>
      </c>
      <c r="L73" s="19">
        <v>23.4</v>
      </c>
      <c r="M73" s="19">
        <v>22.9</v>
      </c>
      <c r="N73" s="19">
        <v>21.700000000000003</v>
      </c>
      <c r="O73" s="19">
        <v>22.1</v>
      </c>
      <c r="P73" s="19">
        <v>21.700000000000003</v>
      </c>
      <c r="Q73" s="19">
        <v>21.700000000000003</v>
      </c>
      <c r="R73" s="19">
        <v>21</v>
      </c>
      <c r="S73" s="19">
        <v>21</v>
      </c>
      <c r="T73" s="19">
        <v>20.7</v>
      </c>
      <c r="U73" s="19">
        <v>20.9</v>
      </c>
      <c r="V73" s="19">
        <v>18.899999999999999</v>
      </c>
      <c r="W73" s="19">
        <v>18.799999999999997</v>
      </c>
      <c r="X73" s="19">
        <v>302.7</v>
      </c>
      <c r="Y73" s="19">
        <v>511.19999999999993</v>
      </c>
    </row>
    <row r="74" spans="1:25" ht="16.5" thickBot="1" x14ac:dyDescent="0.3">
      <c r="A74" s="56"/>
      <c r="B74" s="17"/>
      <c r="C74" s="29" t="s">
        <v>53</v>
      </c>
      <c r="D74" s="19">
        <v>8.36</v>
      </c>
      <c r="E74" s="19">
        <v>9.370000000000001</v>
      </c>
      <c r="F74" s="19">
        <v>9.9799999999999986</v>
      </c>
      <c r="G74" s="19">
        <v>9.7799999999999994</v>
      </c>
      <c r="H74" s="19">
        <v>10.899999999999995</v>
      </c>
      <c r="I74" s="19">
        <v>9.07</v>
      </c>
      <c r="J74" s="19">
        <v>9.57</v>
      </c>
      <c r="K74" s="19">
        <v>9.9600000000000009</v>
      </c>
      <c r="L74" s="19">
        <v>10.700000000000005</v>
      </c>
      <c r="M74" s="19">
        <v>10.600000000000003</v>
      </c>
      <c r="N74" s="19">
        <v>8.7300000000000022</v>
      </c>
      <c r="O74" s="19">
        <v>8.7000000000000011</v>
      </c>
      <c r="P74" s="19">
        <v>9.240000000000002</v>
      </c>
      <c r="Q74" s="19">
        <v>9.1700000000000017</v>
      </c>
      <c r="R74" s="19">
        <v>8.8600000000000012</v>
      </c>
      <c r="S74" s="19">
        <v>8.01</v>
      </c>
      <c r="T74" s="19">
        <v>7.91</v>
      </c>
      <c r="U74" s="19">
        <v>7.7899999999999991</v>
      </c>
      <c r="V74" s="19">
        <v>7.3299999999999992</v>
      </c>
      <c r="W74" s="19">
        <v>7.32</v>
      </c>
      <c r="X74" s="31">
        <v>98.29000000000002</v>
      </c>
      <c r="Y74" s="31">
        <v>181.35000000000005</v>
      </c>
    </row>
    <row r="75" spans="1:25" ht="16.5" thickBot="1" x14ac:dyDescent="0.3">
      <c r="A75" s="56" t="s">
        <v>95</v>
      </c>
      <c r="B75" s="17"/>
      <c r="C75" s="23" t="s">
        <v>54</v>
      </c>
      <c r="D75" s="24">
        <v>53.82</v>
      </c>
      <c r="E75" s="24">
        <v>49.649999999999991</v>
      </c>
      <c r="F75" s="24">
        <v>47.23</v>
      </c>
      <c r="G75" s="24">
        <v>44.26</v>
      </c>
      <c r="H75" s="24">
        <v>42.05</v>
      </c>
      <c r="I75" s="24">
        <v>37.64</v>
      </c>
      <c r="J75" s="24">
        <v>35.92</v>
      </c>
      <c r="K75" s="24">
        <v>35.970000000000006</v>
      </c>
      <c r="L75" s="24">
        <v>35.770000000000003</v>
      </c>
      <c r="M75" s="24">
        <v>35.14</v>
      </c>
      <c r="N75" s="24">
        <v>31.810000000000002</v>
      </c>
      <c r="O75" s="24">
        <v>32.17</v>
      </c>
      <c r="P75" s="24">
        <v>32.320000000000007</v>
      </c>
      <c r="Q75" s="24">
        <v>32.240000000000009</v>
      </c>
      <c r="R75" s="24">
        <v>31.300000000000004</v>
      </c>
      <c r="S75" s="24">
        <v>30.310000000000002</v>
      </c>
      <c r="T75" s="24">
        <v>29.87</v>
      </c>
      <c r="U75" s="24">
        <v>29.99</v>
      </c>
      <c r="V75" s="24">
        <v>27.389999999999997</v>
      </c>
      <c r="W75" s="24">
        <v>27.229999999999997</v>
      </c>
      <c r="X75" s="24">
        <v>417.45</v>
      </c>
      <c r="Y75" s="24">
        <v>722.07999999999993</v>
      </c>
    </row>
    <row r="76" spans="1:25" ht="15.75" x14ac:dyDescent="0.25">
      <c r="A76" s="56" t="s">
        <v>96</v>
      </c>
      <c r="B76" s="35"/>
      <c r="C76" s="36" t="s">
        <v>55</v>
      </c>
      <c r="D76" s="19">
        <v>0</v>
      </c>
      <c r="E76" s="19">
        <v>92.287999999999997</v>
      </c>
      <c r="F76" s="19">
        <v>147.75200000000001</v>
      </c>
      <c r="G76" s="19">
        <v>112.267</v>
      </c>
      <c r="H76" s="19">
        <v>176.679</v>
      </c>
      <c r="I76" s="19">
        <v>217.70400000000001</v>
      </c>
      <c r="J76" s="19">
        <v>0</v>
      </c>
      <c r="K76" s="19">
        <v>267.92500000000001</v>
      </c>
      <c r="L76" s="19">
        <v>267.92500000000001</v>
      </c>
      <c r="M76" s="19">
        <v>256.60500000000002</v>
      </c>
      <c r="N76" s="19">
        <v>267.92500000000001</v>
      </c>
      <c r="O76" s="19">
        <v>267.92500000000001</v>
      </c>
      <c r="P76" s="19">
        <v>267.92500000000001</v>
      </c>
      <c r="Q76" s="19">
        <v>64.492999999999995</v>
      </c>
      <c r="R76" s="19">
        <v>0</v>
      </c>
      <c r="S76" s="19">
        <v>220.911</v>
      </c>
      <c r="T76" s="19">
        <v>241.626</v>
      </c>
      <c r="U76" s="19">
        <v>267.92500000000001</v>
      </c>
      <c r="V76" s="19">
        <v>163.16300000000001</v>
      </c>
      <c r="W76" s="19">
        <v>187.13</v>
      </c>
      <c r="X76" s="16">
        <v>153.9145</v>
      </c>
      <c r="Y76" s="16">
        <v>174.40840000000003</v>
      </c>
    </row>
    <row r="77" spans="1:25" ht="15.75" x14ac:dyDescent="0.25">
      <c r="A77" s="56" t="s">
        <v>96</v>
      </c>
      <c r="B77" s="35"/>
      <c r="C77" s="36" t="s">
        <v>56</v>
      </c>
      <c r="D77" s="19">
        <v>400</v>
      </c>
      <c r="E77" s="19">
        <v>400</v>
      </c>
      <c r="F77" s="19">
        <v>400</v>
      </c>
      <c r="G77" s="19">
        <v>400</v>
      </c>
      <c r="H77" s="19">
        <v>400</v>
      </c>
      <c r="I77" s="19">
        <v>400</v>
      </c>
      <c r="J77" s="19">
        <v>400</v>
      </c>
      <c r="K77" s="19">
        <v>400</v>
      </c>
      <c r="L77" s="19">
        <v>400</v>
      </c>
      <c r="M77" s="19">
        <v>400</v>
      </c>
      <c r="N77" s="19">
        <v>400</v>
      </c>
      <c r="O77" s="19">
        <v>400</v>
      </c>
      <c r="P77" s="19">
        <v>400</v>
      </c>
      <c r="Q77" s="19">
        <v>400</v>
      </c>
      <c r="R77" s="19">
        <v>400</v>
      </c>
      <c r="S77" s="19">
        <v>400</v>
      </c>
      <c r="T77" s="19">
        <v>400</v>
      </c>
      <c r="U77" s="19">
        <v>400</v>
      </c>
      <c r="V77" s="19">
        <v>400</v>
      </c>
      <c r="W77" s="19">
        <v>400</v>
      </c>
      <c r="X77" s="16">
        <v>400</v>
      </c>
      <c r="Y77" s="16">
        <v>400</v>
      </c>
    </row>
    <row r="78" spans="1:25" ht="15.75" x14ac:dyDescent="0.25">
      <c r="A78" s="56" t="s">
        <v>96</v>
      </c>
      <c r="B78" s="35"/>
      <c r="C78" s="36" t="s">
        <v>57</v>
      </c>
      <c r="D78" s="19">
        <v>226.38900000000001</v>
      </c>
      <c r="E78" s="19">
        <v>375</v>
      </c>
      <c r="F78" s="19">
        <v>375</v>
      </c>
      <c r="G78" s="19">
        <v>375</v>
      </c>
      <c r="H78" s="19">
        <v>375</v>
      </c>
      <c r="I78" s="19">
        <v>375</v>
      </c>
      <c r="J78" s="19">
        <v>269.16300000000001</v>
      </c>
      <c r="K78" s="19">
        <v>375</v>
      </c>
      <c r="L78" s="19">
        <v>375</v>
      </c>
      <c r="M78" s="19">
        <v>375</v>
      </c>
      <c r="N78" s="19">
        <v>375</v>
      </c>
      <c r="O78" s="19">
        <v>375</v>
      </c>
      <c r="P78" s="19">
        <v>375</v>
      </c>
      <c r="Q78" s="19">
        <v>375</v>
      </c>
      <c r="R78" s="19">
        <v>355.03500000000003</v>
      </c>
      <c r="S78" s="19">
        <v>375</v>
      </c>
      <c r="T78" s="19">
        <v>375</v>
      </c>
      <c r="U78" s="19">
        <v>375</v>
      </c>
      <c r="V78" s="19">
        <v>375</v>
      </c>
      <c r="W78" s="19">
        <v>375</v>
      </c>
      <c r="X78" s="16">
        <v>349.55520000000001</v>
      </c>
      <c r="Y78" s="16">
        <v>361.27934999999997</v>
      </c>
    </row>
    <row r="79" spans="1:25" ht="16.5" thickBot="1" x14ac:dyDescent="0.3">
      <c r="A79" s="56" t="s">
        <v>96</v>
      </c>
      <c r="B79" s="35"/>
      <c r="C79" s="36" t="s">
        <v>58</v>
      </c>
      <c r="D79" s="19">
        <v>100</v>
      </c>
      <c r="E79" s="19">
        <v>100</v>
      </c>
      <c r="F79" s="19">
        <v>100</v>
      </c>
      <c r="G79" s="19">
        <v>100</v>
      </c>
      <c r="H79" s="19">
        <v>100</v>
      </c>
      <c r="I79" s="19">
        <v>100</v>
      </c>
      <c r="J79" s="19">
        <v>100</v>
      </c>
      <c r="K79" s="19">
        <v>100</v>
      </c>
      <c r="L79" s="19">
        <v>100</v>
      </c>
      <c r="M79" s="19">
        <v>100</v>
      </c>
      <c r="N79" s="19">
        <v>100</v>
      </c>
      <c r="O79" s="19">
        <v>100</v>
      </c>
      <c r="P79" s="19">
        <v>100</v>
      </c>
      <c r="Q79" s="19">
        <v>100</v>
      </c>
      <c r="R79" s="19">
        <v>100</v>
      </c>
      <c r="S79" s="19">
        <v>100</v>
      </c>
      <c r="T79" s="19">
        <v>100</v>
      </c>
      <c r="U79" s="19">
        <v>100</v>
      </c>
      <c r="V79" s="19">
        <v>100</v>
      </c>
      <c r="W79" s="19">
        <v>100</v>
      </c>
      <c r="X79" s="16">
        <v>100</v>
      </c>
      <c r="Y79" s="16">
        <v>100</v>
      </c>
    </row>
    <row r="80" spans="1:25" ht="17.25" thickTop="1" thickBot="1" x14ac:dyDescent="0.3">
      <c r="A80" s="56"/>
      <c r="B80" s="37"/>
      <c r="C80" s="38" t="s">
        <v>2</v>
      </c>
      <c r="D80" s="44">
        <v>-222</v>
      </c>
      <c r="E80" s="44">
        <v>0</v>
      </c>
      <c r="F80" s="44">
        <v>0</v>
      </c>
      <c r="G80" s="44">
        <v>57</v>
      </c>
      <c r="H80" s="44">
        <v>0</v>
      </c>
      <c r="I80" s="44">
        <v>0</v>
      </c>
      <c r="J80" s="44">
        <v>0</v>
      </c>
      <c r="K80" s="44">
        <v>-450</v>
      </c>
      <c r="L80" s="44">
        <v>0</v>
      </c>
      <c r="M80" s="44">
        <v>-354</v>
      </c>
      <c r="N80" s="44">
        <v>0</v>
      </c>
      <c r="O80" s="44">
        <v>0</v>
      </c>
      <c r="P80" s="44">
        <v>0</v>
      </c>
      <c r="Q80" s="44">
        <v>-762</v>
      </c>
      <c r="R80" s="44">
        <v>0</v>
      </c>
      <c r="S80" s="44">
        <v>-694</v>
      </c>
      <c r="T80" s="44">
        <v>-77.240000000000009</v>
      </c>
      <c r="U80" s="44">
        <v>0</v>
      </c>
      <c r="V80" s="44">
        <v>-985.5</v>
      </c>
      <c r="W80" s="44">
        <v>0</v>
      </c>
      <c r="X80" s="51"/>
      <c r="Y80" s="51"/>
    </row>
    <row r="81" spans="1:25" ht="16.5" thickTop="1" x14ac:dyDescent="0.25">
      <c r="A81" s="56"/>
      <c r="B81" s="39"/>
      <c r="C81" s="40" t="s">
        <v>59</v>
      </c>
      <c r="D81" s="45">
        <v>133.30999999999995</v>
      </c>
      <c r="E81" s="45">
        <v>139.90999999999985</v>
      </c>
      <c r="F81" s="45">
        <v>146.23000000000002</v>
      </c>
      <c r="G81" s="45">
        <v>146.53999999999996</v>
      </c>
      <c r="H81" s="45">
        <v>152.8599999999999</v>
      </c>
      <c r="I81" s="45">
        <v>136.69000000000005</v>
      </c>
      <c r="J81" s="45">
        <v>139.29999999999995</v>
      </c>
      <c r="K81" s="45">
        <v>158.1400000000001</v>
      </c>
      <c r="L81" s="45">
        <v>150.10000000000014</v>
      </c>
      <c r="M81" s="45">
        <v>574.91999999999962</v>
      </c>
      <c r="N81" s="45">
        <v>135.5</v>
      </c>
      <c r="O81" s="45">
        <v>141.5</v>
      </c>
      <c r="P81" s="45">
        <v>142.24000000000024</v>
      </c>
      <c r="Q81" s="45">
        <v>1746.4199999999992</v>
      </c>
      <c r="R81" s="45">
        <v>129.36000000000001</v>
      </c>
      <c r="S81" s="45">
        <v>545.72</v>
      </c>
      <c r="T81" s="45">
        <v>121.9200000000003</v>
      </c>
      <c r="U81" s="45">
        <v>122.25999999999999</v>
      </c>
      <c r="V81" s="45">
        <v>1150.5330000000004</v>
      </c>
      <c r="W81" s="45">
        <v>533.17999999999984</v>
      </c>
      <c r="X81" s="52"/>
      <c r="Y81" s="52"/>
    </row>
    <row r="82" spans="1:25" ht="15.75" x14ac:dyDescent="0.25">
      <c r="B82" s="41"/>
      <c r="C82" s="42" t="s">
        <v>60</v>
      </c>
      <c r="D82" s="46">
        <v>726.38900000000001</v>
      </c>
      <c r="E82" s="46">
        <v>967.28800000000001</v>
      </c>
      <c r="F82" s="46">
        <v>1022.752</v>
      </c>
      <c r="G82" s="46">
        <v>987.26700000000005</v>
      </c>
      <c r="H82" s="46">
        <v>1051.6790000000001</v>
      </c>
      <c r="I82" s="46">
        <v>1092.704</v>
      </c>
      <c r="J82" s="46">
        <v>769.16300000000001</v>
      </c>
      <c r="K82" s="46">
        <v>1213.691</v>
      </c>
      <c r="L82" s="46">
        <v>1204.3969999999999</v>
      </c>
      <c r="M82" s="46">
        <v>1131.605</v>
      </c>
      <c r="N82" s="46">
        <v>1206.0529999999999</v>
      </c>
      <c r="O82" s="46">
        <v>1236.2139999999999</v>
      </c>
      <c r="P82" s="46">
        <v>1291.5160000000001</v>
      </c>
      <c r="Q82" s="46">
        <v>983.49599999999998</v>
      </c>
      <c r="R82" s="46">
        <v>855.03500000000008</v>
      </c>
      <c r="S82" s="46">
        <v>1167.182</v>
      </c>
      <c r="T82" s="46">
        <v>1160.6289999999999</v>
      </c>
      <c r="U82" s="46">
        <v>1323.5140000000001</v>
      </c>
      <c r="V82" s="46">
        <v>1269.8780000000002</v>
      </c>
      <c r="W82" s="46">
        <v>1218.7159999999999</v>
      </c>
      <c r="X82" s="52"/>
      <c r="Y82" s="52"/>
    </row>
    <row r="83" spans="1:25" ht="15.75" x14ac:dyDescent="0.25">
      <c r="B83" s="41"/>
      <c r="C83" s="42" t="s">
        <v>61</v>
      </c>
      <c r="D83" s="46">
        <v>859.69899999999996</v>
      </c>
      <c r="E83" s="46">
        <v>1107.1979999999999</v>
      </c>
      <c r="F83" s="46">
        <v>1168.982</v>
      </c>
      <c r="G83" s="46">
        <v>1133.807</v>
      </c>
      <c r="H83" s="46">
        <v>1204.539</v>
      </c>
      <c r="I83" s="46">
        <v>1229.394</v>
      </c>
      <c r="J83" s="46">
        <v>908.46299999999997</v>
      </c>
      <c r="K83" s="46">
        <v>1371.8310000000001</v>
      </c>
      <c r="L83" s="46">
        <v>1354.4970000000001</v>
      </c>
      <c r="M83" s="46">
        <v>1706.5249999999996</v>
      </c>
      <c r="N83" s="46">
        <v>1341.5529999999999</v>
      </c>
      <c r="O83" s="46">
        <v>1377.7139999999999</v>
      </c>
      <c r="P83" s="46">
        <v>1433.7560000000003</v>
      </c>
      <c r="Q83" s="46">
        <v>2729.9159999999993</v>
      </c>
      <c r="R83" s="46">
        <v>984.3950000000001</v>
      </c>
      <c r="S83" s="46">
        <v>1712.902</v>
      </c>
      <c r="T83" s="46">
        <v>1282.5490000000002</v>
      </c>
      <c r="U83" s="46">
        <v>1445.7740000000001</v>
      </c>
      <c r="V83" s="46">
        <v>2420.4110000000005</v>
      </c>
      <c r="W83" s="46">
        <v>1751.8959999999997</v>
      </c>
      <c r="X83" s="52"/>
      <c r="Y83" s="52"/>
    </row>
    <row r="84" spans="1:25" ht="15.75" x14ac:dyDescent="0.25">
      <c r="B84" s="41"/>
      <c r="C84" s="43" t="s">
        <v>62</v>
      </c>
      <c r="D84" s="47"/>
      <c r="E84" s="47"/>
      <c r="F84" s="47"/>
      <c r="G84" s="47"/>
      <c r="H84" s="47"/>
      <c r="I84" s="47"/>
      <c r="J84" s="47"/>
      <c r="K84" s="48"/>
      <c r="L84" s="49"/>
      <c r="M84" s="49"/>
      <c r="N84" s="49"/>
      <c r="O84" s="48"/>
      <c r="P84" s="48"/>
      <c r="Q84" s="48"/>
      <c r="R84" s="49"/>
      <c r="S84" s="49"/>
      <c r="T84" s="49"/>
      <c r="U84" s="49"/>
      <c r="V84" s="50"/>
      <c r="W84" s="50"/>
      <c r="X84" s="52"/>
      <c r="Y84" s="52"/>
    </row>
  </sheetData>
  <conditionalFormatting sqref="B24">
    <cfRule type="expression" dxfId="11" priority="3" stopIfTrue="1">
      <formula>ROUND($G$388,0)&lt;&gt;0</formula>
    </cfRule>
  </conditionalFormatting>
  <conditionalFormatting sqref="C41">
    <cfRule type="containsText" dxfId="10" priority="2" operator="containsText" text="Early">
      <formula>NOT(ISERROR(SEARCH("Early",C41)))</formula>
    </cfRule>
  </conditionalFormatting>
  <conditionalFormatting sqref="C24">
    <cfRule type="expression" dxfId="9" priority="1" stopIfTrue="1">
      <formula>ROUND($G$388,0)&lt;&gt;0</formula>
    </cfRule>
  </conditionalFormatting>
  <pageMargins left="0.7" right="0.7" top="0.75" bottom="0.75" header="0.3" footer="0.3"/>
  <pageSetup scale="3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4"/>
  <sheetViews>
    <sheetView view="pageBreakPreview" zoomScale="60" zoomScaleNormal="100" workbookViewId="0"/>
  </sheetViews>
  <sheetFormatPr defaultRowHeight="15" x14ac:dyDescent="0.25"/>
  <cols>
    <col min="3" max="3" width="41" customWidth="1"/>
  </cols>
  <sheetData>
    <row r="2" spans="3:23" x14ac:dyDescent="0.25">
      <c r="C2" s="55" t="s">
        <v>88</v>
      </c>
      <c r="D2" s="54">
        <f>D25</f>
        <v>2015</v>
      </c>
      <c r="E2" s="54">
        <f t="shared" ref="E2:W2" si="0">E25</f>
        <v>2016</v>
      </c>
      <c r="F2" s="54">
        <f t="shared" si="0"/>
        <v>2017</v>
      </c>
      <c r="G2" s="54">
        <f t="shared" si="0"/>
        <v>2018</v>
      </c>
      <c r="H2" s="54">
        <f t="shared" si="0"/>
        <v>2019</v>
      </c>
      <c r="I2" s="54">
        <f t="shared" si="0"/>
        <v>2020</v>
      </c>
      <c r="J2" s="54">
        <f t="shared" si="0"/>
        <v>2021</v>
      </c>
      <c r="K2" s="54">
        <f t="shared" si="0"/>
        <v>2022</v>
      </c>
      <c r="L2" s="54">
        <f t="shared" si="0"/>
        <v>2023</v>
      </c>
      <c r="M2" s="54">
        <f t="shared" si="0"/>
        <v>2024</v>
      </c>
      <c r="N2" s="54">
        <f t="shared" si="0"/>
        <v>2025</v>
      </c>
      <c r="O2" s="54">
        <f t="shared" si="0"/>
        <v>2026</v>
      </c>
      <c r="P2" s="54">
        <f t="shared" si="0"/>
        <v>2027</v>
      </c>
      <c r="Q2" s="54">
        <f t="shared" si="0"/>
        <v>2028</v>
      </c>
      <c r="R2" s="54">
        <f t="shared" si="0"/>
        <v>2029</v>
      </c>
      <c r="S2" s="54">
        <f t="shared" si="0"/>
        <v>2030</v>
      </c>
      <c r="T2" s="54">
        <f t="shared" si="0"/>
        <v>2031</v>
      </c>
      <c r="U2" s="54">
        <f t="shared" si="0"/>
        <v>2032</v>
      </c>
      <c r="V2" s="54">
        <f t="shared" si="0"/>
        <v>2033</v>
      </c>
      <c r="W2" s="54">
        <f t="shared" si="0"/>
        <v>2034</v>
      </c>
    </row>
    <row r="3" spans="3:23" x14ac:dyDescent="0.25">
      <c r="C3" t="s">
        <v>89</v>
      </c>
      <c r="D3" s="57">
        <f t="shared" ref="D3:M10" si="1">SUMIF($A$27:$A$79,$C3,D$27:D$79)</f>
        <v>-222</v>
      </c>
      <c r="E3" s="57">
        <f t="shared" si="1"/>
        <v>0</v>
      </c>
      <c r="F3" s="57">
        <f t="shared" si="1"/>
        <v>0</v>
      </c>
      <c r="G3" s="57">
        <f t="shared" si="1"/>
        <v>-280</v>
      </c>
      <c r="H3" s="57">
        <f t="shared" si="1"/>
        <v>0</v>
      </c>
      <c r="I3" s="57">
        <f t="shared" si="1"/>
        <v>0</v>
      </c>
      <c r="J3" s="57">
        <f t="shared" si="1"/>
        <v>0</v>
      </c>
      <c r="K3" s="57">
        <f t="shared" si="1"/>
        <v>-450</v>
      </c>
      <c r="L3" s="57">
        <f t="shared" si="1"/>
        <v>0</v>
      </c>
      <c r="M3" s="57">
        <f t="shared" si="1"/>
        <v>-354</v>
      </c>
      <c r="N3" s="57">
        <f t="shared" ref="N3:W10" si="2">SUMIF($A$27:$A$79,$C3,N$27:N$79)</f>
        <v>-387</v>
      </c>
      <c r="O3" s="57">
        <f t="shared" si="2"/>
        <v>0</v>
      </c>
      <c r="P3" s="57">
        <f t="shared" si="2"/>
        <v>0</v>
      </c>
      <c r="Q3" s="57">
        <f t="shared" si="2"/>
        <v>-762</v>
      </c>
      <c r="R3" s="57">
        <f t="shared" si="2"/>
        <v>0</v>
      </c>
      <c r="S3" s="57">
        <f t="shared" si="2"/>
        <v>-357</v>
      </c>
      <c r="T3" s="57">
        <f t="shared" si="2"/>
        <v>-77.240000000000009</v>
      </c>
      <c r="U3" s="57">
        <f t="shared" si="2"/>
        <v>0</v>
      </c>
      <c r="V3" s="57">
        <f t="shared" si="2"/>
        <v>-985.5</v>
      </c>
      <c r="W3" s="57">
        <f t="shared" si="2"/>
        <v>0</v>
      </c>
    </row>
    <row r="4" spans="3:23" x14ac:dyDescent="0.25">
      <c r="C4" t="s">
        <v>90</v>
      </c>
      <c r="D4" s="57">
        <f t="shared" si="1"/>
        <v>0</v>
      </c>
      <c r="E4" s="57">
        <f t="shared" si="1"/>
        <v>0</v>
      </c>
      <c r="F4" s="57">
        <f t="shared" si="1"/>
        <v>0</v>
      </c>
      <c r="G4" s="57">
        <f t="shared" si="1"/>
        <v>337</v>
      </c>
      <c r="H4" s="57">
        <f t="shared" si="1"/>
        <v>0</v>
      </c>
      <c r="I4" s="57">
        <f t="shared" si="1"/>
        <v>0</v>
      </c>
      <c r="J4" s="57">
        <f t="shared" si="1"/>
        <v>0</v>
      </c>
      <c r="K4" s="57">
        <f t="shared" si="1"/>
        <v>0</v>
      </c>
      <c r="L4" s="57">
        <f t="shared" si="1"/>
        <v>0</v>
      </c>
      <c r="M4" s="57">
        <f t="shared" si="1"/>
        <v>0</v>
      </c>
      <c r="N4" s="57">
        <f t="shared" si="2"/>
        <v>387</v>
      </c>
      <c r="O4" s="57">
        <f t="shared" si="2"/>
        <v>0</v>
      </c>
      <c r="P4" s="57">
        <f t="shared" si="2"/>
        <v>0</v>
      </c>
      <c r="Q4" s="57">
        <f t="shared" si="2"/>
        <v>0</v>
      </c>
      <c r="R4" s="57">
        <f t="shared" si="2"/>
        <v>0</v>
      </c>
      <c r="S4" s="57">
        <f t="shared" si="2"/>
        <v>-337</v>
      </c>
      <c r="T4" s="57">
        <f t="shared" si="2"/>
        <v>0</v>
      </c>
      <c r="U4" s="57">
        <f t="shared" si="2"/>
        <v>0</v>
      </c>
      <c r="V4" s="57">
        <f t="shared" si="2"/>
        <v>0</v>
      </c>
      <c r="W4" s="57">
        <f t="shared" si="2"/>
        <v>0</v>
      </c>
    </row>
    <row r="5" spans="3:23" x14ac:dyDescent="0.25">
      <c r="C5" t="s">
        <v>91</v>
      </c>
      <c r="D5" s="57">
        <f t="shared" si="1"/>
        <v>0</v>
      </c>
      <c r="E5" s="57">
        <f t="shared" si="1"/>
        <v>0</v>
      </c>
      <c r="F5" s="57">
        <f t="shared" si="1"/>
        <v>0</v>
      </c>
      <c r="G5" s="57">
        <f t="shared" si="1"/>
        <v>0</v>
      </c>
      <c r="H5" s="57">
        <f t="shared" si="1"/>
        <v>0</v>
      </c>
      <c r="I5" s="57">
        <f t="shared" si="1"/>
        <v>0</v>
      </c>
      <c r="J5" s="57">
        <f t="shared" si="1"/>
        <v>0</v>
      </c>
      <c r="K5" s="57">
        <f t="shared" si="1"/>
        <v>0</v>
      </c>
      <c r="L5" s="57">
        <f t="shared" si="1"/>
        <v>0</v>
      </c>
      <c r="M5" s="57">
        <f t="shared" si="1"/>
        <v>423</v>
      </c>
      <c r="N5" s="57">
        <f t="shared" si="2"/>
        <v>0</v>
      </c>
      <c r="O5" s="57">
        <f t="shared" si="2"/>
        <v>0</v>
      </c>
      <c r="P5" s="57">
        <f t="shared" si="2"/>
        <v>0</v>
      </c>
      <c r="Q5" s="57">
        <f t="shared" si="2"/>
        <v>846</v>
      </c>
      <c r="R5" s="57">
        <f t="shared" si="2"/>
        <v>0</v>
      </c>
      <c r="S5" s="57">
        <f t="shared" si="2"/>
        <v>823.78300000000002</v>
      </c>
      <c r="T5" s="57">
        <f t="shared" si="2"/>
        <v>0</v>
      </c>
      <c r="U5" s="57">
        <f t="shared" si="2"/>
        <v>0</v>
      </c>
      <c r="V5" s="57">
        <f t="shared" si="2"/>
        <v>948.4</v>
      </c>
      <c r="W5" s="57">
        <f t="shared" si="2"/>
        <v>423</v>
      </c>
    </row>
    <row r="6" spans="3:23" x14ac:dyDescent="0.25">
      <c r="C6" t="s">
        <v>92</v>
      </c>
      <c r="D6" s="57">
        <f t="shared" si="1"/>
        <v>0</v>
      </c>
      <c r="E6" s="57">
        <f t="shared" si="1"/>
        <v>0</v>
      </c>
      <c r="F6" s="57">
        <f t="shared" si="1"/>
        <v>0</v>
      </c>
      <c r="G6" s="57">
        <f t="shared" si="1"/>
        <v>0</v>
      </c>
      <c r="H6" s="57">
        <f t="shared" si="1"/>
        <v>0</v>
      </c>
      <c r="I6" s="57">
        <f t="shared" si="1"/>
        <v>0</v>
      </c>
      <c r="J6" s="57">
        <f t="shared" si="1"/>
        <v>0</v>
      </c>
      <c r="K6" s="57">
        <f t="shared" si="1"/>
        <v>0</v>
      </c>
      <c r="L6" s="57">
        <f t="shared" si="1"/>
        <v>0</v>
      </c>
      <c r="M6" s="57">
        <f t="shared" si="1"/>
        <v>0</v>
      </c>
      <c r="N6" s="57">
        <f t="shared" si="2"/>
        <v>0</v>
      </c>
      <c r="O6" s="57">
        <f t="shared" si="2"/>
        <v>0</v>
      </c>
      <c r="P6" s="57">
        <f t="shared" si="2"/>
        <v>0</v>
      </c>
      <c r="Q6" s="57">
        <f t="shared" si="2"/>
        <v>0</v>
      </c>
      <c r="R6" s="57">
        <f t="shared" si="2"/>
        <v>0</v>
      </c>
      <c r="S6" s="57">
        <f t="shared" si="2"/>
        <v>0</v>
      </c>
      <c r="T6" s="57">
        <f t="shared" si="2"/>
        <v>0</v>
      </c>
      <c r="U6" s="57">
        <f t="shared" si="2"/>
        <v>0</v>
      </c>
      <c r="V6" s="57">
        <f t="shared" si="2"/>
        <v>0</v>
      </c>
      <c r="W6" s="57">
        <f t="shared" si="2"/>
        <v>0</v>
      </c>
    </row>
    <row r="7" spans="3:23" x14ac:dyDescent="0.25">
      <c r="C7" t="s">
        <v>93</v>
      </c>
      <c r="D7" s="57">
        <f t="shared" si="1"/>
        <v>0</v>
      </c>
      <c r="E7" s="57">
        <f t="shared" si="1"/>
        <v>0</v>
      </c>
      <c r="F7" s="57">
        <f t="shared" si="1"/>
        <v>0</v>
      </c>
      <c r="G7" s="57">
        <f t="shared" si="1"/>
        <v>0</v>
      </c>
      <c r="H7" s="57">
        <f t="shared" si="1"/>
        <v>0</v>
      </c>
      <c r="I7" s="57">
        <f t="shared" si="1"/>
        <v>0</v>
      </c>
      <c r="J7" s="57">
        <f t="shared" si="1"/>
        <v>0</v>
      </c>
      <c r="K7" s="57">
        <f t="shared" si="1"/>
        <v>0</v>
      </c>
      <c r="L7" s="57">
        <f t="shared" si="1"/>
        <v>0</v>
      </c>
      <c r="M7" s="57">
        <f t="shared" si="1"/>
        <v>0</v>
      </c>
      <c r="N7" s="57">
        <f t="shared" si="2"/>
        <v>0</v>
      </c>
      <c r="O7" s="57">
        <f t="shared" si="2"/>
        <v>0</v>
      </c>
      <c r="P7" s="57">
        <f t="shared" si="2"/>
        <v>0</v>
      </c>
      <c r="Q7" s="57">
        <f t="shared" si="2"/>
        <v>465</v>
      </c>
      <c r="R7" s="57">
        <f t="shared" si="2"/>
        <v>0</v>
      </c>
      <c r="S7" s="57">
        <f t="shared" si="2"/>
        <v>0</v>
      </c>
      <c r="T7" s="57">
        <f t="shared" si="2"/>
        <v>0</v>
      </c>
      <c r="U7" s="57">
        <f t="shared" si="2"/>
        <v>0</v>
      </c>
      <c r="V7" s="57">
        <f t="shared" si="2"/>
        <v>0</v>
      </c>
      <c r="W7" s="57">
        <f t="shared" si="2"/>
        <v>0</v>
      </c>
    </row>
    <row r="8" spans="3:23" x14ac:dyDescent="0.25">
      <c r="C8" t="s">
        <v>94</v>
      </c>
      <c r="D8" s="57">
        <f t="shared" si="1"/>
        <v>0</v>
      </c>
      <c r="E8" s="57">
        <f t="shared" si="1"/>
        <v>0</v>
      </c>
      <c r="F8" s="57">
        <f t="shared" si="1"/>
        <v>0</v>
      </c>
      <c r="G8" s="57">
        <f t="shared" si="1"/>
        <v>0</v>
      </c>
      <c r="H8" s="57">
        <f t="shared" si="1"/>
        <v>0</v>
      </c>
      <c r="I8" s="57">
        <f t="shared" si="1"/>
        <v>0</v>
      </c>
      <c r="J8" s="57">
        <f t="shared" si="1"/>
        <v>0</v>
      </c>
      <c r="K8" s="57">
        <f t="shared" si="1"/>
        <v>5.0199999999999996</v>
      </c>
      <c r="L8" s="57">
        <f t="shared" si="1"/>
        <v>10.55</v>
      </c>
      <c r="M8" s="57">
        <f t="shared" si="1"/>
        <v>0</v>
      </c>
      <c r="N8" s="57">
        <f t="shared" si="2"/>
        <v>3.4</v>
      </c>
      <c r="O8" s="57">
        <f t="shared" si="2"/>
        <v>10.62</v>
      </c>
      <c r="P8" s="57">
        <f t="shared" si="2"/>
        <v>0</v>
      </c>
      <c r="Q8" s="57">
        <f t="shared" si="2"/>
        <v>0</v>
      </c>
      <c r="R8" s="57">
        <f t="shared" si="2"/>
        <v>0</v>
      </c>
      <c r="S8" s="57">
        <f t="shared" si="2"/>
        <v>0</v>
      </c>
      <c r="T8" s="57">
        <f t="shared" si="2"/>
        <v>10.6</v>
      </c>
      <c r="U8" s="57">
        <f t="shared" si="2"/>
        <v>0</v>
      </c>
      <c r="V8" s="57">
        <f t="shared" si="2"/>
        <v>0</v>
      </c>
      <c r="W8" s="57">
        <f t="shared" si="2"/>
        <v>5.01</v>
      </c>
    </row>
    <row r="9" spans="3:23" x14ac:dyDescent="0.25">
      <c r="C9" t="s">
        <v>95</v>
      </c>
      <c r="D9" s="57">
        <f t="shared" si="1"/>
        <v>128.75</v>
      </c>
      <c r="E9" s="57">
        <f t="shared" si="1"/>
        <v>135.79</v>
      </c>
      <c r="F9" s="57">
        <f t="shared" si="1"/>
        <v>141.89000000000001</v>
      </c>
      <c r="G9" s="57">
        <f t="shared" si="1"/>
        <v>142.76999999999998</v>
      </c>
      <c r="H9" s="57">
        <f t="shared" si="1"/>
        <v>148.59000000000003</v>
      </c>
      <c r="I9" s="57">
        <f t="shared" si="1"/>
        <v>130.55000000000001</v>
      </c>
      <c r="J9" s="57">
        <f t="shared" si="1"/>
        <v>134.81</v>
      </c>
      <c r="K9" s="57">
        <f t="shared" si="1"/>
        <v>139.92000000000002</v>
      </c>
      <c r="L9" s="57">
        <f t="shared" si="1"/>
        <v>141.47999999999999</v>
      </c>
      <c r="M9" s="57">
        <f t="shared" si="1"/>
        <v>142.04000000000002</v>
      </c>
      <c r="N9" s="57">
        <f t="shared" si="2"/>
        <v>119.41</v>
      </c>
      <c r="O9" s="57">
        <f t="shared" si="2"/>
        <v>121.88999999999999</v>
      </c>
      <c r="P9" s="57">
        <f t="shared" si="2"/>
        <v>121.51999999999998</v>
      </c>
      <c r="Q9" s="57">
        <f t="shared" si="2"/>
        <v>126.49000000000001</v>
      </c>
      <c r="R9" s="57">
        <f t="shared" si="2"/>
        <v>114.72000000000001</v>
      </c>
      <c r="S9" s="57">
        <f t="shared" si="2"/>
        <v>109.16999999999999</v>
      </c>
      <c r="T9" s="57">
        <f t="shared" si="2"/>
        <v>114.17</v>
      </c>
      <c r="U9" s="57">
        <f t="shared" si="2"/>
        <v>114.38</v>
      </c>
      <c r="V9" s="57">
        <f t="shared" si="2"/>
        <v>112.26</v>
      </c>
      <c r="W9" s="57">
        <f t="shared" si="2"/>
        <v>108.4</v>
      </c>
    </row>
    <row r="10" spans="3:23" x14ac:dyDescent="0.25">
      <c r="C10" t="s">
        <v>96</v>
      </c>
      <c r="D10" s="57">
        <f t="shared" si="1"/>
        <v>728.23699999999997</v>
      </c>
      <c r="E10" s="57">
        <f t="shared" si="1"/>
        <v>970.96800000000007</v>
      </c>
      <c r="F10" s="57">
        <f t="shared" si="1"/>
        <v>1028.471</v>
      </c>
      <c r="G10" s="57">
        <f t="shared" si="1"/>
        <v>994.86799999999994</v>
      </c>
      <c r="H10" s="57">
        <f t="shared" si="1"/>
        <v>1061.4000000000001</v>
      </c>
      <c r="I10" s="57">
        <f t="shared" si="1"/>
        <v>1105.95</v>
      </c>
      <c r="J10" s="57">
        <f t="shared" si="1"/>
        <v>785.36699999999996</v>
      </c>
      <c r="K10" s="57">
        <f t="shared" si="1"/>
        <v>1240.9839999999999</v>
      </c>
      <c r="L10" s="57">
        <f t="shared" si="1"/>
        <v>1227.01</v>
      </c>
      <c r="M10" s="57">
        <f t="shared" si="1"/>
        <v>1161.1890000000001</v>
      </c>
      <c r="N10" s="57">
        <f t="shared" si="2"/>
        <v>1244.8879999999999</v>
      </c>
      <c r="O10" s="57">
        <f t="shared" si="2"/>
        <v>1281.1790000000001</v>
      </c>
      <c r="P10" s="57">
        <f t="shared" si="2"/>
        <v>1353.6849999999999</v>
      </c>
      <c r="Q10" s="57">
        <f t="shared" si="2"/>
        <v>1326.691</v>
      </c>
      <c r="R10" s="57">
        <f t="shared" si="2"/>
        <v>1208.17</v>
      </c>
      <c r="S10" s="57">
        <f t="shared" si="2"/>
        <v>1178.788</v>
      </c>
      <c r="T10" s="57">
        <f t="shared" si="2"/>
        <v>1165.9949999999999</v>
      </c>
      <c r="U10" s="57">
        <f t="shared" si="2"/>
        <v>1333.308</v>
      </c>
      <c r="V10" s="57">
        <f t="shared" si="2"/>
        <v>1352.251</v>
      </c>
      <c r="W10" s="57">
        <f t="shared" si="2"/>
        <v>1295.7090000000001</v>
      </c>
    </row>
    <row r="12" spans="3:23" x14ac:dyDescent="0.25">
      <c r="C12" s="55" t="s">
        <v>97</v>
      </c>
      <c r="D12" s="54">
        <f>D25</f>
        <v>2015</v>
      </c>
      <c r="E12" s="54">
        <f t="shared" ref="E12:W12" si="3">E25</f>
        <v>2016</v>
      </c>
      <c r="F12" s="54">
        <f t="shared" si="3"/>
        <v>2017</v>
      </c>
      <c r="G12" s="54">
        <f t="shared" si="3"/>
        <v>2018</v>
      </c>
      <c r="H12" s="54">
        <f t="shared" si="3"/>
        <v>2019</v>
      </c>
      <c r="I12" s="54">
        <f t="shared" si="3"/>
        <v>2020</v>
      </c>
      <c r="J12" s="54">
        <f t="shared" si="3"/>
        <v>2021</v>
      </c>
      <c r="K12" s="54">
        <f t="shared" si="3"/>
        <v>2022</v>
      </c>
      <c r="L12" s="54">
        <f t="shared" si="3"/>
        <v>2023</v>
      </c>
      <c r="M12" s="54">
        <f t="shared" si="3"/>
        <v>2024</v>
      </c>
      <c r="N12" s="54">
        <f t="shared" si="3"/>
        <v>2025</v>
      </c>
      <c r="O12" s="54">
        <f t="shared" si="3"/>
        <v>2026</v>
      </c>
      <c r="P12" s="54">
        <f t="shared" si="3"/>
        <v>2027</v>
      </c>
      <c r="Q12" s="54">
        <f t="shared" si="3"/>
        <v>2028</v>
      </c>
      <c r="R12" s="54">
        <f t="shared" si="3"/>
        <v>2029</v>
      </c>
      <c r="S12" s="54">
        <f t="shared" si="3"/>
        <v>2030</v>
      </c>
      <c r="T12" s="54">
        <f t="shared" si="3"/>
        <v>2031</v>
      </c>
      <c r="U12" s="54">
        <f t="shared" si="3"/>
        <v>2032</v>
      </c>
      <c r="V12" s="54">
        <f t="shared" si="3"/>
        <v>2033</v>
      </c>
      <c r="W12" s="54">
        <f t="shared" si="3"/>
        <v>2034</v>
      </c>
    </row>
    <row r="13" spans="3:23" x14ac:dyDescent="0.25">
      <c r="C13" t="s">
        <v>89</v>
      </c>
      <c r="D13" s="57">
        <f>D3</f>
        <v>-222</v>
      </c>
      <c r="E13" s="57">
        <f>D13+E3</f>
        <v>-222</v>
      </c>
      <c r="F13" s="57">
        <f t="shared" ref="F13:W13" si="4">E13+F3</f>
        <v>-222</v>
      </c>
      <c r="G13" s="57">
        <f t="shared" si="4"/>
        <v>-502</v>
      </c>
      <c r="H13" s="57">
        <f t="shared" si="4"/>
        <v>-502</v>
      </c>
      <c r="I13" s="57">
        <f t="shared" si="4"/>
        <v>-502</v>
      </c>
      <c r="J13" s="57">
        <f t="shared" si="4"/>
        <v>-502</v>
      </c>
      <c r="K13" s="57">
        <f t="shared" si="4"/>
        <v>-952</v>
      </c>
      <c r="L13" s="57">
        <f t="shared" si="4"/>
        <v>-952</v>
      </c>
      <c r="M13" s="57">
        <f t="shared" si="4"/>
        <v>-1306</v>
      </c>
      <c r="N13" s="57">
        <f t="shared" si="4"/>
        <v>-1693</v>
      </c>
      <c r="O13" s="57">
        <f t="shared" si="4"/>
        <v>-1693</v>
      </c>
      <c r="P13" s="57">
        <f t="shared" si="4"/>
        <v>-1693</v>
      </c>
      <c r="Q13" s="57">
        <f t="shared" si="4"/>
        <v>-2455</v>
      </c>
      <c r="R13" s="57">
        <f t="shared" si="4"/>
        <v>-2455</v>
      </c>
      <c r="S13" s="57">
        <f t="shared" si="4"/>
        <v>-2812</v>
      </c>
      <c r="T13" s="57">
        <f t="shared" si="4"/>
        <v>-2889.24</v>
      </c>
      <c r="U13" s="57">
        <f t="shared" si="4"/>
        <v>-2889.24</v>
      </c>
      <c r="V13" s="57">
        <f t="shared" si="4"/>
        <v>-3874.74</v>
      </c>
      <c r="W13" s="57">
        <f t="shared" si="4"/>
        <v>-3874.74</v>
      </c>
    </row>
    <row r="14" spans="3:23" x14ac:dyDescent="0.25">
      <c r="C14" t="s">
        <v>90</v>
      </c>
      <c r="D14" s="57">
        <f t="shared" ref="D14:S20" si="5">D4</f>
        <v>0</v>
      </c>
      <c r="E14" s="57">
        <f t="shared" ref="E14:W19" si="6">D14+E4</f>
        <v>0</v>
      </c>
      <c r="F14" s="57">
        <f t="shared" si="6"/>
        <v>0</v>
      </c>
      <c r="G14" s="57">
        <f t="shared" si="6"/>
        <v>337</v>
      </c>
      <c r="H14" s="57">
        <f t="shared" si="6"/>
        <v>337</v>
      </c>
      <c r="I14" s="57">
        <f t="shared" si="6"/>
        <v>337</v>
      </c>
      <c r="J14" s="57">
        <f t="shared" si="6"/>
        <v>337</v>
      </c>
      <c r="K14" s="57">
        <f t="shared" si="6"/>
        <v>337</v>
      </c>
      <c r="L14" s="57">
        <f t="shared" si="6"/>
        <v>337</v>
      </c>
      <c r="M14" s="57">
        <f t="shared" si="6"/>
        <v>337</v>
      </c>
      <c r="N14" s="57">
        <f t="shared" si="6"/>
        <v>724</v>
      </c>
      <c r="O14" s="57">
        <f t="shared" si="6"/>
        <v>724</v>
      </c>
      <c r="P14" s="57">
        <f t="shared" si="6"/>
        <v>724</v>
      </c>
      <c r="Q14" s="57">
        <f t="shared" si="6"/>
        <v>724</v>
      </c>
      <c r="R14" s="57">
        <f t="shared" si="6"/>
        <v>724</v>
      </c>
      <c r="S14" s="57">
        <f t="shared" si="6"/>
        <v>387</v>
      </c>
      <c r="T14" s="57">
        <f t="shared" si="6"/>
        <v>387</v>
      </c>
      <c r="U14" s="57">
        <f t="shared" si="6"/>
        <v>387</v>
      </c>
      <c r="V14" s="57">
        <f t="shared" si="6"/>
        <v>387</v>
      </c>
      <c r="W14" s="57">
        <f t="shared" si="6"/>
        <v>387</v>
      </c>
    </row>
    <row r="15" spans="3:23" x14ac:dyDescent="0.25">
      <c r="C15" t="s">
        <v>91</v>
      </c>
      <c r="D15" s="57">
        <f t="shared" si="5"/>
        <v>0</v>
      </c>
      <c r="E15" s="57">
        <f t="shared" si="6"/>
        <v>0</v>
      </c>
      <c r="F15" s="57">
        <f t="shared" si="6"/>
        <v>0</v>
      </c>
      <c r="G15" s="57">
        <f t="shared" si="6"/>
        <v>0</v>
      </c>
      <c r="H15" s="57">
        <f t="shared" si="6"/>
        <v>0</v>
      </c>
      <c r="I15" s="57">
        <f t="shared" si="6"/>
        <v>0</v>
      </c>
      <c r="J15" s="57">
        <f t="shared" si="6"/>
        <v>0</v>
      </c>
      <c r="K15" s="57">
        <f t="shared" si="6"/>
        <v>0</v>
      </c>
      <c r="L15" s="57">
        <f t="shared" si="6"/>
        <v>0</v>
      </c>
      <c r="M15" s="57">
        <f t="shared" si="6"/>
        <v>423</v>
      </c>
      <c r="N15" s="57">
        <f t="shared" si="6"/>
        <v>423</v>
      </c>
      <c r="O15" s="57">
        <f t="shared" si="6"/>
        <v>423</v>
      </c>
      <c r="P15" s="57">
        <f t="shared" si="6"/>
        <v>423</v>
      </c>
      <c r="Q15" s="57">
        <f t="shared" si="6"/>
        <v>1269</v>
      </c>
      <c r="R15" s="57">
        <f t="shared" si="6"/>
        <v>1269</v>
      </c>
      <c r="S15" s="57">
        <f t="shared" si="6"/>
        <v>2092.7829999999999</v>
      </c>
      <c r="T15" s="57">
        <f t="shared" si="6"/>
        <v>2092.7829999999999</v>
      </c>
      <c r="U15" s="57">
        <f t="shared" si="6"/>
        <v>2092.7829999999999</v>
      </c>
      <c r="V15" s="57">
        <f t="shared" si="6"/>
        <v>3041.183</v>
      </c>
      <c r="W15" s="57">
        <f t="shared" si="6"/>
        <v>3464.183</v>
      </c>
    </row>
    <row r="16" spans="3:23" x14ac:dyDescent="0.25">
      <c r="C16" t="s">
        <v>92</v>
      </c>
      <c r="D16" s="57">
        <f t="shared" si="5"/>
        <v>0</v>
      </c>
      <c r="E16" s="57">
        <f t="shared" si="6"/>
        <v>0</v>
      </c>
      <c r="F16" s="57">
        <f t="shared" si="6"/>
        <v>0</v>
      </c>
      <c r="G16" s="57">
        <f t="shared" si="6"/>
        <v>0</v>
      </c>
      <c r="H16" s="57">
        <f t="shared" si="6"/>
        <v>0</v>
      </c>
      <c r="I16" s="57">
        <f t="shared" si="6"/>
        <v>0</v>
      </c>
      <c r="J16" s="57">
        <f t="shared" si="6"/>
        <v>0</v>
      </c>
      <c r="K16" s="57">
        <f t="shared" si="6"/>
        <v>0</v>
      </c>
      <c r="L16" s="57">
        <f t="shared" si="6"/>
        <v>0</v>
      </c>
      <c r="M16" s="57">
        <f t="shared" si="6"/>
        <v>0</v>
      </c>
      <c r="N16" s="57">
        <f t="shared" si="6"/>
        <v>0</v>
      </c>
      <c r="O16" s="57">
        <f t="shared" si="6"/>
        <v>0</v>
      </c>
      <c r="P16" s="57">
        <f t="shared" si="6"/>
        <v>0</v>
      </c>
      <c r="Q16" s="57">
        <f t="shared" si="6"/>
        <v>0</v>
      </c>
      <c r="R16" s="57">
        <f t="shared" si="6"/>
        <v>0</v>
      </c>
      <c r="S16" s="57">
        <f t="shared" si="6"/>
        <v>0</v>
      </c>
      <c r="T16" s="57">
        <f t="shared" si="6"/>
        <v>0</v>
      </c>
      <c r="U16" s="57">
        <f t="shared" si="6"/>
        <v>0</v>
      </c>
      <c r="V16" s="57">
        <f t="shared" si="6"/>
        <v>0</v>
      </c>
      <c r="W16" s="57">
        <f t="shared" si="6"/>
        <v>0</v>
      </c>
    </row>
    <row r="17" spans="1:25" x14ac:dyDescent="0.25">
      <c r="C17" t="s">
        <v>93</v>
      </c>
      <c r="D17" s="57">
        <f t="shared" si="5"/>
        <v>0</v>
      </c>
      <c r="E17" s="57">
        <f t="shared" si="6"/>
        <v>0</v>
      </c>
      <c r="F17" s="57">
        <f t="shared" si="6"/>
        <v>0</v>
      </c>
      <c r="G17" s="57">
        <f t="shared" si="6"/>
        <v>0</v>
      </c>
      <c r="H17" s="57">
        <f t="shared" si="6"/>
        <v>0</v>
      </c>
      <c r="I17" s="57">
        <f t="shared" si="6"/>
        <v>0</v>
      </c>
      <c r="J17" s="57">
        <f t="shared" si="6"/>
        <v>0</v>
      </c>
      <c r="K17" s="57">
        <f t="shared" si="6"/>
        <v>0</v>
      </c>
      <c r="L17" s="57">
        <f t="shared" si="6"/>
        <v>0</v>
      </c>
      <c r="M17" s="57">
        <f t="shared" si="6"/>
        <v>0</v>
      </c>
      <c r="N17" s="57">
        <f t="shared" si="6"/>
        <v>0</v>
      </c>
      <c r="O17" s="57">
        <f t="shared" si="6"/>
        <v>0</v>
      </c>
      <c r="P17" s="57">
        <f t="shared" si="6"/>
        <v>0</v>
      </c>
      <c r="Q17" s="57">
        <f t="shared" si="6"/>
        <v>465</v>
      </c>
      <c r="R17" s="57">
        <f t="shared" si="6"/>
        <v>465</v>
      </c>
      <c r="S17" s="57">
        <f t="shared" si="6"/>
        <v>465</v>
      </c>
      <c r="T17" s="57">
        <f t="shared" si="6"/>
        <v>465</v>
      </c>
      <c r="U17" s="57">
        <f t="shared" si="6"/>
        <v>465</v>
      </c>
      <c r="V17" s="57">
        <f t="shared" si="6"/>
        <v>465</v>
      </c>
      <c r="W17" s="57">
        <f t="shared" si="6"/>
        <v>465</v>
      </c>
    </row>
    <row r="18" spans="1:25" x14ac:dyDescent="0.25">
      <c r="C18" t="s">
        <v>94</v>
      </c>
      <c r="D18" s="57">
        <f t="shared" si="5"/>
        <v>0</v>
      </c>
      <c r="E18" s="57">
        <f t="shared" si="6"/>
        <v>0</v>
      </c>
      <c r="F18" s="57">
        <f t="shared" si="6"/>
        <v>0</v>
      </c>
      <c r="G18" s="57">
        <f t="shared" si="6"/>
        <v>0</v>
      </c>
      <c r="H18" s="57">
        <f t="shared" si="6"/>
        <v>0</v>
      </c>
      <c r="I18" s="57">
        <f t="shared" si="6"/>
        <v>0</v>
      </c>
      <c r="J18" s="57">
        <f t="shared" si="6"/>
        <v>0</v>
      </c>
      <c r="K18" s="57">
        <f t="shared" si="6"/>
        <v>5.0199999999999996</v>
      </c>
      <c r="L18" s="57">
        <f t="shared" si="6"/>
        <v>15.57</v>
      </c>
      <c r="M18" s="57">
        <f t="shared" si="6"/>
        <v>15.57</v>
      </c>
      <c r="N18" s="57">
        <f t="shared" si="6"/>
        <v>18.97</v>
      </c>
      <c r="O18" s="57">
        <f t="shared" si="6"/>
        <v>29.589999999999996</v>
      </c>
      <c r="P18" s="57">
        <f t="shared" si="6"/>
        <v>29.589999999999996</v>
      </c>
      <c r="Q18" s="57">
        <f t="shared" si="6"/>
        <v>29.589999999999996</v>
      </c>
      <c r="R18" s="57">
        <f t="shared" si="6"/>
        <v>29.589999999999996</v>
      </c>
      <c r="S18" s="57">
        <f t="shared" si="6"/>
        <v>29.589999999999996</v>
      </c>
      <c r="T18" s="57">
        <f t="shared" si="6"/>
        <v>40.19</v>
      </c>
      <c r="U18" s="57">
        <f t="shared" si="6"/>
        <v>40.19</v>
      </c>
      <c r="V18" s="57">
        <f t="shared" si="6"/>
        <v>40.19</v>
      </c>
      <c r="W18" s="57">
        <f t="shared" si="6"/>
        <v>45.199999999999996</v>
      </c>
    </row>
    <row r="19" spans="1:25" x14ac:dyDescent="0.25">
      <c r="C19" t="s">
        <v>95</v>
      </c>
      <c r="D19" s="57">
        <f t="shared" si="5"/>
        <v>128.75</v>
      </c>
      <c r="E19" s="57">
        <f t="shared" si="6"/>
        <v>264.53999999999996</v>
      </c>
      <c r="F19" s="57">
        <f t="shared" si="6"/>
        <v>406.42999999999995</v>
      </c>
      <c r="G19" s="57">
        <f t="shared" si="6"/>
        <v>549.19999999999993</v>
      </c>
      <c r="H19" s="57">
        <f t="shared" si="6"/>
        <v>697.79</v>
      </c>
      <c r="I19" s="57">
        <f t="shared" si="6"/>
        <v>828.33999999999992</v>
      </c>
      <c r="J19" s="57">
        <f t="shared" si="6"/>
        <v>963.14999999999986</v>
      </c>
      <c r="K19" s="57">
        <f t="shared" si="6"/>
        <v>1103.07</v>
      </c>
      <c r="L19" s="57">
        <f t="shared" si="6"/>
        <v>1244.55</v>
      </c>
      <c r="M19" s="57">
        <f t="shared" si="6"/>
        <v>1386.59</v>
      </c>
      <c r="N19" s="57">
        <f t="shared" si="6"/>
        <v>1506</v>
      </c>
      <c r="O19" s="57">
        <f t="shared" si="6"/>
        <v>1627.8899999999999</v>
      </c>
      <c r="P19" s="57">
        <f t="shared" si="6"/>
        <v>1749.4099999999999</v>
      </c>
      <c r="Q19" s="57">
        <f t="shared" si="6"/>
        <v>1875.8999999999999</v>
      </c>
      <c r="R19" s="57">
        <f t="shared" si="6"/>
        <v>1990.62</v>
      </c>
      <c r="S19" s="57">
        <f t="shared" si="6"/>
        <v>2099.79</v>
      </c>
      <c r="T19" s="57">
        <f t="shared" si="6"/>
        <v>2213.96</v>
      </c>
      <c r="U19" s="57">
        <f t="shared" si="6"/>
        <v>2328.34</v>
      </c>
      <c r="V19" s="57">
        <f t="shared" si="6"/>
        <v>2440.6000000000004</v>
      </c>
      <c r="W19" s="57">
        <f t="shared" si="6"/>
        <v>2549.0000000000005</v>
      </c>
    </row>
    <row r="20" spans="1:25" x14ac:dyDescent="0.25">
      <c r="C20" t="s">
        <v>96</v>
      </c>
      <c r="D20" s="57">
        <f t="shared" si="5"/>
        <v>728.23699999999997</v>
      </c>
      <c r="E20" s="57">
        <f t="shared" si="5"/>
        <v>970.96800000000007</v>
      </c>
      <c r="F20" s="57">
        <f t="shared" si="5"/>
        <v>1028.471</v>
      </c>
      <c r="G20" s="57">
        <f t="shared" si="5"/>
        <v>994.86799999999994</v>
      </c>
      <c r="H20" s="57">
        <f t="shared" si="5"/>
        <v>1061.4000000000001</v>
      </c>
      <c r="I20" s="57">
        <f t="shared" si="5"/>
        <v>1105.95</v>
      </c>
      <c r="J20" s="57">
        <f t="shared" si="5"/>
        <v>785.36699999999996</v>
      </c>
      <c r="K20" s="57">
        <f t="shared" si="5"/>
        <v>1240.9839999999999</v>
      </c>
      <c r="L20" s="57">
        <f t="shared" si="5"/>
        <v>1227.01</v>
      </c>
      <c r="M20" s="57">
        <f t="shared" si="5"/>
        <v>1161.1890000000001</v>
      </c>
      <c r="N20" s="57">
        <f t="shared" si="5"/>
        <v>1244.8879999999999</v>
      </c>
      <c r="O20" s="57">
        <f t="shared" si="5"/>
        <v>1281.1790000000001</v>
      </c>
      <c r="P20" s="57">
        <f t="shared" si="5"/>
        <v>1353.6849999999999</v>
      </c>
      <c r="Q20" s="57">
        <f t="shared" si="5"/>
        <v>1326.691</v>
      </c>
      <c r="R20" s="57">
        <f t="shared" si="5"/>
        <v>1208.17</v>
      </c>
      <c r="S20" s="57">
        <f t="shared" si="5"/>
        <v>1178.788</v>
      </c>
      <c r="T20" s="57">
        <f t="shared" ref="T20:W20" si="7">T10</f>
        <v>1165.9949999999999</v>
      </c>
      <c r="U20" s="57">
        <f t="shared" si="7"/>
        <v>1333.308</v>
      </c>
      <c r="V20" s="57">
        <f t="shared" si="7"/>
        <v>1352.251</v>
      </c>
      <c r="W20" s="57">
        <f t="shared" si="7"/>
        <v>1295.7090000000001</v>
      </c>
    </row>
    <row r="24" spans="1:25" ht="18.75" x14ac:dyDescent="0.25">
      <c r="B24" s="1"/>
      <c r="C24" s="2" t="s">
        <v>83</v>
      </c>
      <c r="D24" s="7" t="s">
        <v>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58" t="s">
        <v>4</v>
      </c>
      <c r="Y24" s="59"/>
    </row>
    <row r="25" spans="1:25" ht="15.75" x14ac:dyDescent="0.25">
      <c r="B25" s="3"/>
      <c r="C25" s="4" t="s">
        <v>0</v>
      </c>
      <c r="D25" s="9">
        <v>2015</v>
      </c>
      <c r="E25" s="10">
        <v>2016</v>
      </c>
      <c r="F25" s="10">
        <v>2017</v>
      </c>
      <c r="G25" s="10">
        <v>2018</v>
      </c>
      <c r="H25" s="10">
        <v>2019</v>
      </c>
      <c r="I25" s="10">
        <v>2020</v>
      </c>
      <c r="J25" s="10">
        <v>2021</v>
      </c>
      <c r="K25" s="10">
        <v>2022</v>
      </c>
      <c r="L25" s="10">
        <v>2023</v>
      </c>
      <c r="M25" s="10">
        <v>2024</v>
      </c>
      <c r="N25" s="10">
        <v>2025</v>
      </c>
      <c r="O25" s="10">
        <v>2026</v>
      </c>
      <c r="P25" s="10">
        <v>2027</v>
      </c>
      <c r="Q25" s="10">
        <v>2028</v>
      </c>
      <c r="R25" s="10">
        <v>2029</v>
      </c>
      <c r="S25" s="10">
        <v>2030</v>
      </c>
      <c r="T25" s="10">
        <v>2031</v>
      </c>
      <c r="U25" s="10">
        <v>2032</v>
      </c>
      <c r="V25" s="10">
        <v>2033</v>
      </c>
      <c r="W25" s="10">
        <v>2034</v>
      </c>
      <c r="X25" s="62" t="s">
        <v>5</v>
      </c>
      <c r="Y25" s="62" t="s">
        <v>6</v>
      </c>
    </row>
    <row r="26" spans="1:25" x14ac:dyDescent="0.25">
      <c r="B26" s="5" t="s">
        <v>1</v>
      </c>
      <c r="C26" s="6" t="s">
        <v>2</v>
      </c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3"/>
      <c r="X26" s="11"/>
      <c r="Y26" s="13"/>
    </row>
    <row r="27" spans="1:25" ht="15.75" x14ac:dyDescent="0.25">
      <c r="A27" s="56" t="s">
        <v>89</v>
      </c>
      <c r="B27" s="14"/>
      <c r="C27" s="15" t="s">
        <v>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-44.56</v>
      </c>
      <c r="U27" s="16">
        <v>0</v>
      </c>
      <c r="V27" s="16">
        <v>0</v>
      </c>
      <c r="W27" s="16">
        <v>0</v>
      </c>
      <c r="X27" s="16">
        <v>0</v>
      </c>
      <c r="Y27" s="16">
        <v>-44.56</v>
      </c>
    </row>
    <row r="28" spans="1:25" ht="15.75" x14ac:dyDescent="0.25">
      <c r="A28" s="56" t="s">
        <v>89</v>
      </c>
      <c r="B28" s="14"/>
      <c r="C28" s="15" t="s">
        <v>8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-32.68</v>
      </c>
      <c r="U28" s="16">
        <v>0</v>
      </c>
      <c r="V28" s="16">
        <v>0</v>
      </c>
      <c r="W28" s="16">
        <v>0</v>
      </c>
      <c r="X28" s="16">
        <v>0</v>
      </c>
      <c r="Y28" s="16">
        <v>-32.68</v>
      </c>
    </row>
    <row r="29" spans="1:25" ht="15.75" x14ac:dyDescent="0.25">
      <c r="A29" s="56" t="s">
        <v>89</v>
      </c>
      <c r="B29" s="14"/>
      <c r="C29" s="15" t="s">
        <v>9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-269</v>
      </c>
      <c r="W29" s="16">
        <v>0</v>
      </c>
      <c r="X29" s="16">
        <v>0</v>
      </c>
      <c r="Y29" s="16">
        <v>-269</v>
      </c>
    </row>
    <row r="30" spans="1:25" ht="15.75" x14ac:dyDescent="0.25">
      <c r="A30" s="56" t="s">
        <v>89</v>
      </c>
      <c r="B30" s="14"/>
      <c r="C30" s="15" t="s">
        <v>10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-450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-450</v>
      </c>
      <c r="Y30" s="16">
        <v>-450</v>
      </c>
    </row>
    <row r="31" spans="1:25" ht="15.75" x14ac:dyDescent="0.25">
      <c r="A31" s="56" t="s">
        <v>89</v>
      </c>
      <c r="B31" s="14"/>
      <c r="C31" s="15" t="s">
        <v>11</v>
      </c>
      <c r="D31" s="16">
        <v>-67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-67</v>
      </c>
      <c r="Y31" s="16">
        <v>-67</v>
      </c>
    </row>
    <row r="32" spans="1:25" ht="15.75" x14ac:dyDescent="0.25">
      <c r="A32" s="56" t="s">
        <v>89</v>
      </c>
      <c r="B32" s="14"/>
      <c r="C32" s="15" t="s">
        <v>12</v>
      </c>
      <c r="D32" s="16">
        <v>-105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-105</v>
      </c>
      <c r="Y32" s="16">
        <v>-105</v>
      </c>
    </row>
    <row r="33" spans="1:25" ht="15.75" x14ac:dyDescent="0.25">
      <c r="A33" s="56" t="s">
        <v>89</v>
      </c>
      <c r="B33" s="14"/>
      <c r="C33" s="15" t="s">
        <v>13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-387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-387</v>
      </c>
    </row>
    <row r="34" spans="1:25" ht="15.75" x14ac:dyDescent="0.25">
      <c r="A34" s="56" t="s">
        <v>89</v>
      </c>
      <c r="B34" s="14"/>
      <c r="C34" s="15" t="s">
        <v>14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-106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-106</v>
      </c>
    </row>
    <row r="35" spans="1:25" ht="15.75" x14ac:dyDescent="0.25">
      <c r="A35" s="56" t="s">
        <v>89</v>
      </c>
      <c r="B35" s="14"/>
      <c r="C35" s="15" t="s">
        <v>15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-106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-106</v>
      </c>
    </row>
    <row r="36" spans="1:25" ht="15.75" x14ac:dyDescent="0.25">
      <c r="A36" s="56" t="s">
        <v>89</v>
      </c>
      <c r="B36" s="14"/>
      <c r="C36" s="15" t="s">
        <v>16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-220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-220</v>
      </c>
    </row>
    <row r="37" spans="1:25" ht="15.75" x14ac:dyDescent="0.25">
      <c r="A37" s="56" t="s">
        <v>89</v>
      </c>
      <c r="B37" s="14"/>
      <c r="C37" s="15" t="s">
        <v>17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-330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-330</v>
      </c>
    </row>
    <row r="38" spans="1:25" ht="15.75" x14ac:dyDescent="0.25">
      <c r="A38" s="56" t="s">
        <v>89</v>
      </c>
      <c r="B38" s="14"/>
      <c r="C38" s="15" t="s">
        <v>18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-156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-156</v>
      </c>
    </row>
    <row r="39" spans="1:25" ht="15.75" x14ac:dyDescent="0.25">
      <c r="A39" s="56" t="s">
        <v>89</v>
      </c>
      <c r="B39" s="14"/>
      <c r="C39" s="15" t="s">
        <v>19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-201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-201</v>
      </c>
    </row>
    <row r="40" spans="1:25" ht="15.75" x14ac:dyDescent="0.25">
      <c r="A40" s="56" t="s">
        <v>89</v>
      </c>
      <c r="B40" s="14"/>
      <c r="C40" s="15" t="s">
        <v>20</v>
      </c>
      <c r="D40" s="16">
        <v>-50</v>
      </c>
      <c r="E40" s="16">
        <v>0</v>
      </c>
      <c r="F40" s="16">
        <v>0</v>
      </c>
      <c r="G40" s="16">
        <v>-280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-330</v>
      </c>
      <c r="Y40" s="16">
        <v>-330</v>
      </c>
    </row>
    <row r="41" spans="1:25" ht="15.75" x14ac:dyDescent="0.25">
      <c r="A41" s="56" t="s">
        <v>89</v>
      </c>
      <c r="B41" s="14"/>
      <c r="C41" s="15" t="s">
        <v>21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-357.5</v>
      </c>
      <c r="W41" s="19">
        <v>0</v>
      </c>
      <c r="X41" s="16">
        <v>0</v>
      </c>
      <c r="Y41" s="16">
        <v>-357.5</v>
      </c>
    </row>
    <row r="42" spans="1:25" ht="15.75" x14ac:dyDescent="0.25">
      <c r="A42" s="56" t="s">
        <v>90</v>
      </c>
      <c r="B42" s="17"/>
      <c r="C42" s="18" t="s">
        <v>22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387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6">
        <v>0</v>
      </c>
      <c r="Y42" s="16">
        <v>387</v>
      </c>
    </row>
    <row r="43" spans="1:25" ht="15.75" x14ac:dyDescent="0.25">
      <c r="A43" s="56" t="s">
        <v>90</v>
      </c>
      <c r="B43" s="17"/>
      <c r="C43" s="18" t="s">
        <v>23</v>
      </c>
      <c r="D43" s="19">
        <v>0</v>
      </c>
      <c r="E43" s="19">
        <v>0</v>
      </c>
      <c r="F43" s="19">
        <v>0</v>
      </c>
      <c r="G43" s="19">
        <v>337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-337</v>
      </c>
      <c r="T43" s="19">
        <v>0</v>
      </c>
      <c r="U43" s="19">
        <v>0</v>
      </c>
      <c r="V43" s="19">
        <v>0</v>
      </c>
      <c r="W43" s="19">
        <v>0</v>
      </c>
      <c r="X43" s="16">
        <v>337</v>
      </c>
      <c r="Y43" s="16">
        <v>0</v>
      </c>
    </row>
    <row r="44" spans="1:25" x14ac:dyDescent="0.25">
      <c r="A44" s="56"/>
      <c r="B44" s="14"/>
      <c r="C44" s="6" t="s">
        <v>24</v>
      </c>
      <c r="D44" s="1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3"/>
      <c r="X44" s="20"/>
      <c r="Y44" s="21"/>
    </row>
    <row r="45" spans="1:25" ht="15.75" x14ac:dyDescent="0.25">
      <c r="A45" s="56"/>
      <c r="B45" s="17"/>
      <c r="C45" s="22" t="s">
        <v>25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313.39999999999998</v>
      </c>
      <c r="W45" s="19">
        <v>0</v>
      </c>
      <c r="X45" s="16">
        <v>0</v>
      </c>
      <c r="Y45" s="16">
        <v>313.39999999999998</v>
      </c>
    </row>
    <row r="46" spans="1:25" ht="15.75" x14ac:dyDescent="0.25">
      <c r="A46" s="56"/>
      <c r="B46" s="17"/>
      <c r="C46" s="22" t="s">
        <v>26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423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6">
        <v>0</v>
      </c>
      <c r="Y46" s="16">
        <v>423</v>
      </c>
    </row>
    <row r="47" spans="1:25" ht="15.75" x14ac:dyDescent="0.25">
      <c r="A47" s="56"/>
      <c r="B47" s="17"/>
      <c r="C47" s="22" t="s">
        <v>27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423</v>
      </c>
      <c r="T47" s="19">
        <v>0</v>
      </c>
      <c r="U47" s="19">
        <v>0</v>
      </c>
      <c r="V47" s="19">
        <v>0</v>
      </c>
      <c r="W47" s="19">
        <v>0</v>
      </c>
      <c r="X47" s="16">
        <v>0</v>
      </c>
      <c r="Y47" s="16">
        <v>423</v>
      </c>
    </row>
    <row r="48" spans="1:25" ht="15.75" x14ac:dyDescent="0.25">
      <c r="A48" s="56"/>
      <c r="B48" s="17"/>
      <c r="C48" s="22" t="s">
        <v>28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400.78300000000002</v>
      </c>
      <c r="T48" s="19">
        <v>0</v>
      </c>
      <c r="U48" s="19">
        <v>0</v>
      </c>
      <c r="V48" s="19">
        <v>0</v>
      </c>
      <c r="W48" s="19">
        <v>0</v>
      </c>
      <c r="X48" s="16">
        <v>0</v>
      </c>
      <c r="Y48" s="16">
        <v>400.78300000000002</v>
      </c>
    </row>
    <row r="49" spans="1:25" ht="15.75" x14ac:dyDescent="0.25">
      <c r="A49" s="56"/>
      <c r="B49" s="17"/>
      <c r="C49" s="22" t="s">
        <v>29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635</v>
      </c>
      <c r="W49" s="19">
        <v>0</v>
      </c>
      <c r="X49" s="16">
        <v>0</v>
      </c>
      <c r="Y49" s="16">
        <v>635</v>
      </c>
    </row>
    <row r="50" spans="1:25" ht="15.75" x14ac:dyDescent="0.25">
      <c r="A50" s="56"/>
      <c r="B50" s="17"/>
      <c r="C50" s="22" t="s">
        <v>30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423</v>
      </c>
      <c r="X50" s="16">
        <v>0</v>
      </c>
      <c r="Y50" s="16">
        <v>423</v>
      </c>
    </row>
    <row r="51" spans="1:25" ht="16.5" thickBot="1" x14ac:dyDescent="0.3">
      <c r="A51" s="56"/>
      <c r="B51" s="17"/>
      <c r="C51" s="22" t="s">
        <v>31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423</v>
      </c>
      <c r="N51" s="19">
        <v>0</v>
      </c>
      <c r="O51" s="19">
        <v>0</v>
      </c>
      <c r="P51" s="19">
        <v>0</v>
      </c>
      <c r="Q51" s="19">
        <v>423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6">
        <v>423</v>
      </c>
      <c r="Y51" s="16">
        <v>846</v>
      </c>
    </row>
    <row r="52" spans="1:25" ht="16.5" thickBot="1" x14ac:dyDescent="0.3">
      <c r="A52" s="56" t="s">
        <v>91</v>
      </c>
      <c r="B52" s="17"/>
      <c r="C52" s="23" t="s">
        <v>32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423</v>
      </c>
      <c r="N52" s="24">
        <v>0</v>
      </c>
      <c r="O52" s="24">
        <v>0</v>
      </c>
      <c r="P52" s="24">
        <v>0</v>
      </c>
      <c r="Q52" s="24">
        <v>846</v>
      </c>
      <c r="R52" s="24">
        <v>0</v>
      </c>
      <c r="S52" s="24">
        <v>823.78300000000002</v>
      </c>
      <c r="T52" s="24">
        <v>0</v>
      </c>
      <c r="U52" s="24">
        <v>0</v>
      </c>
      <c r="V52" s="24">
        <v>948.4</v>
      </c>
      <c r="W52" s="24">
        <v>423</v>
      </c>
      <c r="X52" s="24">
        <v>423</v>
      </c>
      <c r="Y52" s="24">
        <v>3464.183</v>
      </c>
    </row>
    <row r="53" spans="1:25" ht="16.5" thickBot="1" x14ac:dyDescent="0.3">
      <c r="A53" s="56"/>
      <c r="B53" s="17"/>
      <c r="C53" s="22" t="s">
        <v>33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25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6">
        <v>0</v>
      </c>
      <c r="Y53" s="16">
        <v>25</v>
      </c>
    </row>
    <row r="54" spans="1:25" ht="16.5" thickBot="1" x14ac:dyDescent="0.3">
      <c r="A54" s="56" t="s">
        <v>93</v>
      </c>
      <c r="B54" s="17"/>
      <c r="C54" s="23" t="s">
        <v>34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25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25</v>
      </c>
    </row>
    <row r="55" spans="1:25" ht="15.75" x14ac:dyDescent="0.25">
      <c r="A55" s="56" t="s">
        <v>93</v>
      </c>
      <c r="B55" s="17"/>
      <c r="C55" s="25" t="s">
        <v>35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154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19">
        <v>0</v>
      </c>
      <c r="Y55" s="19">
        <v>154</v>
      </c>
    </row>
    <row r="56" spans="1:25" ht="16.5" thickBot="1" x14ac:dyDescent="0.3">
      <c r="A56" s="56"/>
      <c r="B56" s="17"/>
      <c r="C56" s="25" t="s">
        <v>36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5.01</v>
      </c>
      <c r="X56" s="28">
        <v>0</v>
      </c>
      <c r="Y56" s="28">
        <v>5.01</v>
      </c>
    </row>
    <row r="57" spans="1:25" ht="16.5" thickBot="1" x14ac:dyDescent="0.3">
      <c r="A57" s="56" t="s">
        <v>94</v>
      </c>
      <c r="B57" s="17"/>
      <c r="C57" s="23" t="s">
        <v>37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5.01</v>
      </c>
      <c r="X57" s="30">
        <v>0</v>
      </c>
      <c r="Y57" s="30">
        <v>5.01</v>
      </c>
    </row>
    <row r="58" spans="1:25" ht="15.75" x14ac:dyDescent="0.25">
      <c r="A58" s="56"/>
      <c r="B58" s="17"/>
      <c r="C58" s="29" t="s">
        <v>38</v>
      </c>
      <c r="D58" s="19">
        <v>3.41</v>
      </c>
      <c r="E58" s="19">
        <v>3.8100000000000005</v>
      </c>
      <c r="F58" s="19">
        <v>4.2300000000000004</v>
      </c>
      <c r="G58" s="19">
        <v>4.47</v>
      </c>
      <c r="H58" s="19">
        <v>4.84</v>
      </c>
      <c r="I58" s="19">
        <v>3.9000000000000004</v>
      </c>
      <c r="J58" s="19">
        <v>4.07</v>
      </c>
      <c r="K58" s="19">
        <v>4.25</v>
      </c>
      <c r="L58" s="19">
        <v>4.4700000000000006</v>
      </c>
      <c r="M58" s="19">
        <v>4.62</v>
      </c>
      <c r="N58" s="19">
        <v>3.99</v>
      </c>
      <c r="O58" s="19">
        <v>3.9400000000000004</v>
      </c>
      <c r="P58" s="19">
        <v>3.91</v>
      </c>
      <c r="Q58" s="19">
        <v>3.87</v>
      </c>
      <c r="R58" s="19">
        <v>3.76</v>
      </c>
      <c r="S58" s="19">
        <v>3.3499999999999996</v>
      </c>
      <c r="T58" s="19">
        <v>3.3400000000000003</v>
      </c>
      <c r="U58" s="19">
        <v>3.31</v>
      </c>
      <c r="V58" s="19">
        <v>3.25</v>
      </c>
      <c r="W58" s="19">
        <v>3.06</v>
      </c>
      <c r="X58" s="19">
        <v>42.07</v>
      </c>
      <c r="Y58" s="19">
        <v>77.849999999999994</v>
      </c>
    </row>
    <row r="59" spans="1:25" ht="15.75" x14ac:dyDescent="0.25">
      <c r="A59" s="56"/>
      <c r="B59" s="17"/>
      <c r="C59" s="29" t="s">
        <v>39</v>
      </c>
      <c r="D59" s="19">
        <v>68.899999999999991</v>
      </c>
      <c r="E59" s="19">
        <v>77.7</v>
      </c>
      <c r="F59" s="19">
        <v>84.300000000000011</v>
      </c>
      <c r="G59" s="19">
        <v>85.6</v>
      </c>
      <c r="H59" s="19">
        <v>91.800000000000011</v>
      </c>
      <c r="I59" s="19">
        <v>80.400000000000006</v>
      </c>
      <c r="J59" s="19">
        <v>83.800000000000011</v>
      </c>
      <c r="K59" s="19">
        <v>87.4</v>
      </c>
      <c r="L59" s="19">
        <v>88.5</v>
      </c>
      <c r="M59" s="19">
        <v>88.200000000000017</v>
      </c>
      <c r="N59" s="19">
        <v>73</v>
      </c>
      <c r="O59" s="19">
        <v>74.199999999999989</v>
      </c>
      <c r="P59" s="19">
        <v>74</v>
      </c>
      <c r="Q59" s="19">
        <v>78.5</v>
      </c>
      <c r="R59" s="19">
        <v>68.100000000000009</v>
      </c>
      <c r="S59" s="19">
        <v>64.599999999999994</v>
      </c>
      <c r="T59" s="19">
        <v>69.5</v>
      </c>
      <c r="U59" s="19">
        <v>69</v>
      </c>
      <c r="V59" s="19">
        <v>68.099999999999994</v>
      </c>
      <c r="W59" s="19">
        <v>64.900000000000006</v>
      </c>
      <c r="X59" s="19">
        <v>836.6</v>
      </c>
      <c r="Y59" s="19">
        <v>1540.4999999999998</v>
      </c>
    </row>
    <row r="60" spans="1:25" ht="16.5" thickBot="1" x14ac:dyDescent="0.3">
      <c r="A60" s="56"/>
      <c r="B60" s="17"/>
      <c r="C60" s="29" t="s">
        <v>40</v>
      </c>
      <c r="D60" s="19">
        <v>6.41</v>
      </c>
      <c r="E60" s="19">
        <v>7.85</v>
      </c>
      <c r="F60" s="19">
        <v>9.31</v>
      </c>
      <c r="G60" s="19">
        <v>11.060000000000002</v>
      </c>
      <c r="H60" s="19">
        <v>12.83</v>
      </c>
      <c r="I60" s="19">
        <v>11.58</v>
      </c>
      <c r="J60" s="19">
        <v>12.34</v>
      </c>
      <c r="K60" s="19">
        <v>13.430000000000001</v>
      </c>
      <c r="L60" s="19">
        <v>13.94</v>
      </c>
      <c r="M60" s="19">
        <v>15.250000000000002</v>
      </c>
      <c r="N60" s="19">
        <v>12.42</v>
      </c>
      <c r="O60" s="19">
        <v>13.030000000000001</v>
      </c>
      <c r="P60" s="19">
        <v>13.349999999999998</v>
      </c>
      <c r="Q60" s="19">
        <v>13.8</v>
      </c>
      <c r="R60" s="19">
        <v>13.72</v>
      </c>
      <c r="S60" s="19">
        <v>13.8</v>
      </c>
      <c r="T60" s="19">
        <v>14.219999999999999</v>
      </c>
      <c r="U60" s="19">
        <v>14.840000000000002</v>
      </c>
      <c r="V60" s="19">
        <v>14.98</v>
      </c>
      <c r="W60" s="19">
        <v>15.04</v>
      </c>
      <c r="X60" s="31">
        <v>114</v>
      </c>
      <c r="Y60" s="31">
        <v>253.2</v>
      </c>
    </row>
    <row r="61" spans="1:25" ht="16.5" thickBot="1" x14ac:dyDescent="0.3">
      <c r="A61" s="56" t="s">
        <v>95</v>
      </c>
      <c r="B61" s="17"/>
      <c r="C61" s="23" t="s">
        <v>41</v>
      </c>
      <c r="D61" s="24">
        <v>78.719999999999985</v>
      </c>
      <c r="E61" s="24">
        <v>89.36</v>
      </c>
      <c r="F61" s="24">
        <v>97.840000000000018</v>
      </c>
      <c r="G61" s="24">
        <v>101.13</v>
      </c>
      <c r="H61" s="24">
        <v>109.47000000000001</v>
      </c>
      <c r="I61" s="24">
        <v>95.88000000000001</v>
      </c>
      <c r="J61" s="24">
        <v>100.21000000000001</v>
      </c>
      <c r="K61" s="24">
        <v>105.08000000000001</v>
      </c>
      <c r="L61" s="24">
        <v>106.91</v>
      </c>
      <c r="M61" s="24">
        <v>108.07000000000002</v>
      </c>
      <c r="N61" s="24">
        <v>89.41</v>
      </c>
      <c r="O61" s="24">
        <v>91.169999999999987</v>
      </c>
      <c r="P61" s="24">
        <v>91.259999999999991</v>
      </c>
      <c r="Q61" s="24">
        <v>96.17</v>
      </c>
      <c r="R61" s="24">
        <v>85.580000000000013</v>
      </c>
      <c r="S61" s="24">
        <v>81.749999999999986</v>
      </c>
      <c r="T61" s="24">
        <v>87.06</v>
      </c>
      <c r="U61" s="24">
        <v>87.15</v>
      </c>
      <c r="V61" s="24">
        <v>86.33</v>
      </c>
      <c r="W61" s="24">
        <v>83</v>
      </c>
      <c r="X61" s="24">
        <v>992.67000000000019</v>
      </c>
      <c r="Y61" s="24">
        <v>1871.5500000000002</v>
      </c>
    </row>
    <row r="62" spans="1:25" ht="15.75" x14ac:dyDescent="0.25">
      <c r="A62" s="56" t="s">
        <v>96</v>
      </c>
      <c r="B62" s="17"/>
      <c r="C62" s="32" t="s">
        <v>42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264.267</v>
      </c>
      <c r="L62" s="19">
        <v>270.74799999999999</v>
      </c>
      <c r="M62" s="19">
        <v>239.26900000000001</v>
      </c>
      <c r="N62" s="19">
        <v>300</v>
      </c>
      <c r="O62" s="19">
        <v>300</v>
      </c>
      <c r="P62" s="19">
        <v>210.76</v>
      </c>
      <c r="Q62" s="19">
        <v>250.98699999999999</v>
      </c>
      <c r="R62" s="19">
        <v>218.89099999999999</v>
      </c>
      <c r="S62" s="19">
        <v>152.36699999999999</v>
      </c>
      <c r="T62" s="19">
        <v>94.602999999999994</v>
      </c>
      <c r="U62" s="19">
        <v>190.38300000000001</v>
      </c>
      <c r="V62" s="19">
        <v>209.32599999999999</v>
      </c>
      <c r="W62" s="19">
        <v>152.78399999999999</v>
      </c>
      <c r="X62" s="33">
        <v>77.428399999999996</v>
      </c>
      <c r="Y62" s="16">
        <v>142.71925000000002</v>
      </c>
    </row>
    <row r="63" spans="1:25" x14ac:dyDescent="0.25">
      <c r="A63" s="56"/>
      <c r="B63" s="5" t="s">
        <v>43</v>
      </c>
      <c r="C63" s="6" t="s">
        <v>2</v>
      </c>
      <c r="D63" s="1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3"/>
      <c r="X63" s="11"/>
      <c r="Y63" s="21"/>
    </row>
    <row r="64" spans="1:25" ht="15.75" x14ac:dyDescent="0.25">
      <c r="A64" s="56" t="s">
        <v>89</v>
      </c>
      <c r="B64" s="14"/>
      <c r="C64" s="15" t="s">
        <v>44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-354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-354</v>
      </c>
      <c r="Y64" s="16">
        <v>-354</v>
      </c>
    </row>
    <row r="65" spans="1:25" ht="15.75" x14ac:dyDescent="0.25">
      <c r="A65" s="56" t="s">
        <v>89</v>
      </c>
      <c r="B65" s="14"/>
      <c r="C65" s="15" t="s">
        <v>45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-359</v>
      </c>
      <c r="W65" s="16">
        <v>0</v>
      </c>
      <c r="X65" s="16">
        <v>0</v>
      </c>
      <c r="Y65" s="16">
        <v>-359</v>
      </c>
    </row>
    <row r="66" spans="1:25" x14ac:dyDescent="0.25">
      <c r="A66" s="56"/>
      <c r="B66" s="34"/>
      <c r="C66" s="6" t="s">
        <v>24</v>
      </c>
      <c r="D66" s="11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3"/>
      <c r="X66" s="20"/>
      <c r="Y66" s="21"/>
    </row>
    <row r="67" spans="1:25" ht="16.5" thickBot="1" x14ac:dyDescent="0.3">
      <c r="A67" s="56"/>
      <c r="B67" s="35"/>
      <c r="C67" s="29" t="s">
        <v>46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286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6">
        <v>0</v>
      </c>
      <c r="Y67" s="16">
        <v>286</v>
      </c>
    </row>
    <row r="68" spans="1:25" ht="16.5" thickBot="1" x14ac:dyDescent="0.3">
      <c r="A68" s="56" t="s">
        <v>93</v>
      </c>
      <c r="B68" s="35"/>
      <c r="C68" s="23" t="s">
        <v>34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286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286</v>
      </c>
    </row>
    <row r="69" spans="1:25" ht="15.75" x14ac:dyDescent="0.25">
      <c r="A69" s="56"/>
      <c r="B69" s="17"/>
      <c r="C69" s="29" t="s">
        <v>47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10.55</v>
      </c>
      <c r="M69" s="27">
        <v>0</v>
      </c>
      <c r="N69" s="27">
        <v>0</v>
      </c>
      <c r="O69" s="27">
        <v>10.62</v>
      </c>
      <c r="P69" s="27">
        <v>0</v>
      </c>
      <c r="Q69" s="27">
        <v>0</v>
      </c>
      <c r="R69" s="27">
        <v>0</v>
      </c>
      <c r="S69" s="27">
        <v>0</v>
      </c>
      <c r="T69" s="27">
        <v>10.6</v>
      </c>
      <c r="U69" s="27">
        <v>0</v>
      </c>
      <c r="V69" s="27">
        <v>0</v>
      </c>
      <c r="W69" s="27">
        <v>0</v>
      </c>
      <c r="X69" s="28">
        <v>10.55</v>
      </c>
      <c r="Y69" s="28">
        <v>31.770000000000003</v>
      </c>
    </row>
    <row r="70" spans="1:25" ht="16.5" thickBot="1" x14ac:dyDescent="0.3">
      <c r="A70" s="56"/>
      <c r="B70" s="17"/>
      <c r="C70" s="29" t="s">
        <v>49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5.0199999999999996</v>
      </c>
      <c r="L70" s="27">
        <v>0</v>
      </c>
      <c r="M70" s="27">
        <v>0</v>
      </c>
      <c r="N70" s="27">
        <v>3.4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8">
        <v>5.0199999999999996</v>
      </c>
      <c r="Y70" s="28">
        <v>8.42</v>
      </c>
    </row>
    <row r="71" spans="1:25" ht="16.5" thickBot="1" x14ac:dyDescent="0.3">
      <c r="A71" s="56" t="s">
        <v>94</v>
      </c>
      <c r="B71" s="17"/>
      <c r="C71" s="23" t="s">
        <v>50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5.0199999999999996</v>
      </c>
      <c r="L71" s="30">
        <v>10.55</v>
      </c>
      <c r="M71" s="30">
        <v>0</v>
      </c>
      <c r="N71" s="30">
        <v>3.4</v>
      </c>
      <c r="O71" s="30">
        <v>10.62</v>
      </c>
      <c r="P71" s="30">
        <v>0</v>
      </c>
      <c r="Q71" s="30">
        <v>0</v>
      </c>
      <c r="R71" s="30">
        <v>0</v>
      </c>
      <c r="S71" s="30">
        <v>0</v>
      </c>
      <c r="T71" s="30">
        <v>10.6</v>
      </c>
      <c r="U71" s="30">
        <v>0</v>
      </c>
      <c r="V71" s="30">
        <v>0</v>
      </c>
      <c r="W71" s="30">
        <v>0</v>
      </c>
      <c r="X71" s="30">
        <v>15.57</v>
      </c>
      <c r="Y71" s="30">
        <v>40.190000000000005</v>
      </c>
    </row>
    <row r="72" spans="1:25" ht="15.75" x14ac:dyDescent="0.25">
      <c r="A72" s="56"/>
      <c r="B72" s="35"/>
      <c r="C72" s="29" t="s">
        <v>51</v>
      </c>
      <c r="D72" s="19">
        <v>1.26</v>
      </c>
      <c r="E72" s="19">
        <v>1.44</v>
      </c>
      <c r="F72" s="19">
        <v>1.6</v>
      </c>
      <c r="G72" s="19">
        <v>1.82</v>
      </c>
      <c r="H72" s="19">
        <v>1.9900000000000002</v>
      </c>
      <c r="I72" s="19">
        <v>1.21</v>
      </c>
      <c r="J72" s="19">
        <v>1.28</v>
      </c>
      <c r="K72" s="19">
        <v>1.4200000000000002</v>
      </c>
      <c r="L72" s="19">
        <v>1.3900000000000001</v>
      </c>
      <c r="M72" s="19">
        <v>1.33</v>
      </c>
      <c r="N72" s="19">
        <v>1.25</v>
      </c>
      <c r="O72" s="19">
        <v>1.24</v>
      </c>
      <c r="P72" s="19">
        <v>1.25</v>
      </c>
      <c r="Q72" s="19">
        <v>1.24</v>
      </c>
      <c r="R72" s="19">
        <v>1.23</v>
      </c>
      <c r="S72" s="19">
        <v>1.1300000000000001</v>
      </c>
      <c r="T72" s="19">
        <v>1.1000000000000001</v>
      </c>
      <c r="U72" s="19">
        <v>1.06</v>
      </c>
      <c r="V72" s="19">
        <v>1.04</v>
      </c>
      <c r="W72" s="19">
        <v>0.99</v>
      </c>
      <c r="X72" s="19">
        <v>14.74</v>
      </c>
      <c r="Y72" s="19">
        <v>26.269999999999996</v>
      </c>
    </row>
    <row r="73" spans="1:25" ht="15.75" x14ac:dyDescent="0.25">
      <c r="A73" s="56"/>
      <c r="B73" s="17"/>
      <c r="C73" s="29" t="s">
        <v>52</v>
      </c>
      <c r="D73" s="19">
        <v>41</v>
      </c>
      <c r="E73" s="19">
        <v>36.6</v>
      </c>
      <c r="F73" s="19">
        <v>33</v>
      </c>
      <c r="G73" s="19">
        <v>30.5</v>
      </c>
      <c r="H73" s="19">
        <v>27.1</v>
      </c>
      <c r="I73" s="19">
        <v>25.3</v>
      </c>
      <c r="J73" s="19">
        <v>24.8</v>
      </c>
      <c r="K73" s="19">
        <v>24.500000000000004</v>
      </c>
      <c r="L73" s="19">
        <v>23.4</v>
      </c>
      <c r="M73" s="19">
        <v>22.799999999999997</v>
      </c>
      <c r="N73" s="19">
        <v>20.600000000000005</v>
      </c>
      <c r="O73" s="19">
        <v>21</v>
      </c>
      <c r="P73" s="19">
        <v>20.6</v>
      </c>
      <c r="Q73" s="19">
        <v>20.6</v>
      </c>
      <c r="R73" s="19">
        <v>19.900000000000002</v>
      </c>
      <c r="S73" s="19">
        <v>19.299999999999997</v>
      </c>
      <c r="T73" s="19">
        <v>19.100000000000001</v>
      </c>
      <c r="U73" s="19">
        <v>19.3</v>
      </c>
      <c r="V73" s="19">
        <v>18.200000000000003</v>
      </c>
      <c r="W73" s="19">
        <v>18</v>
      </c>
      <c r="X73" s="19">
        <v>289</v>
      </c>
      <c r="Y73" s="19">
        <v>485.60000000000008</v>
      </c>
    </row>
    <row r="74" spans="1:25" ht="16.5" thickBot="1" x14ac:dyDescent="0.3">
      <c r="A74" s="56"/>
      <c r="B74" s="17"/>
      <c r="C74" s="29" t="s">
        <v>53</v>
      </c>
      <c r="D74" s="19">
        <v>7.7700000000000005</v>
      </c>
      <c r="E74" s="19">
        <v>8.39</v>
      </c>
      <c r="F74" s="19">
        <v>9.4499999999999993</v>
      </c>
      <c r="G74" s="19">
        <v>9.3199999999999985</v>
      </c>
      <c r="H74" s="19">
        <v>10.029999999999999</v>
      </c>
      <c r="I74" s="19">
        <v>8.16</v>
      </c>
      <c r="J74" s="19">
        <v>8.52</v>
      </c>
      <c r="K74" s="19">
        <v>8.9200000000000017</v>
      </c>
      <c r="L74" s="19">
        <v>9.7800000000000029</v>
      </c>
      <c r="M74" s="19">
        <v>9.8400000000000016</v>
      </c>
      <c r="N74" s="19">
        <v>8.1500000000000021</v>
      </c>
      <c r="O74" s="19">
        <v>8.48</v>
      </c>
      <c r="P74" s="19">
        <v>8.4099999999999984</v>
      </c>
      <c r="Q74" s="19">
        <v>8.48</v>
      </c>
      <c r="R74" s="19">
        <v>8.0100000000000016</v>
      </c>
      <c r="S74" s="19">
        <v>6.9900000000000011</v>
      </c>
      <c r="T74" s="19">
        <v>6.910000000000001</v>
      </c>
      <c r="U74" s="19">
        <v>6.8699999999999992</v>
      </c>
      <c r="V74" s="19">
        <v>6.69</v>
      </c>
      <c r="W74" s="19">
        <v>6.41</v>
      </c>
      <c r="X74" s="31">
        <v>90.18</v>
      </c>
      <c r="Y74" s="31">
        <v>165.58</v>
      </c>
    </row>
    <row r="75" spans="1:25" ht="16.5" thickBot="1" x14ac:dyDescent="0.3">
      <c r="A75" s="56" t="s">
        <v>95</v>
      </c>
      <c r="B75" s="17"/>
      <c r="C75" s="23" t="s">
        <v>54</v>
      </c>
      <c r="D75" s="24">
        <v>50.03</v>
      </c>
      <c r="E75" s="24">
        <v>46.43</v>
      </c>
      <c r="F75" s="24">
        <v>44.05</v>
      </c>
      <c r="G75" s="24">
        <v>41.64</v>
      </c>
      <c r="H75" s="24">
        <v>39.120000000000005</v>
      </c>
      <c r="I75" s="24">
        <v>34.67</v>
      </c>
      <c r="J75" s="24">
        <v>34.6</v>
      </c>
      <c r="K75" s="24">
        <v>34.840000000000003</v>
      </c>
      <c r="L75" s="24">
        <v>34.57</v>
      </c>
      <c r="M75" s="24">
        <v>33.97</v>
      </c>
      <c r="N75" s="24">
        <v>30.000000000000007</v>
      </c>
      <c r="O75" s="24">
        <v>30.72</v>
      </c>
      <c r="P75" s="24">
        <v>30.259999999999998</v>
      </c>
      <c r="Q75" s="24">
        <v>30.32</v>
      </c>
      <c r="R75" s="24">
        <v>29.140000000000004</v>
      </c>
      <c r="S75" s="24">
        <v>27.419999999999998</v>
      </c>
      <c r="T75" s="24">
        <v>27.110000000000003</v>
      </c>
      <c r="U75" s="24">
        <v>27.229999999999997</v>
      </c>
      <c r="V75" s="24">
        <v>25.930000000000003</v>
      </c>
      <c r="W75" s="24">
        <v>25.4</v>
      </c>
      <c r="X75" s="24">
        <v>393.91999999999996</v>
      </c>
      <c r="Y75" s="24">
        <v>677.44999999999993</v>
      </c>
    </row>
    <row r="76" spans="1:25" ht="15.75" x14ac:dyDescent="0.25">
      <c r="A76" s="56" t="s">
        <v>96</v>
      </c>
      <c r="B76" s="35"/>
      <c r="C76" s="36" t="s">
        <v>55</v>
      </c>
      <c r="D76" s="19">
        <v>0</v>
      </c>
      <c r="E76" s="19">
        <v>95.968000000000004</v>
      </c>
      <c r="F76" s="19">
        <v>153.471</v>
      </c>
      <c r="G76" s="19">
        <v>119.86799999999999</v>
      </c>
      <c r="H76" s="19">
        <v>186.4</v>
      </c>
      <c r="I76" s="19">
        <v>230.95</v>
      </c>
      <c r="J76" s="19">
        <v>0</v>
      </c>
      <c r="K76" s="19">
        <v>101.717</v>
      </c>
      <c r="L76" s="19">
        <v>81.262</v>
      </c>
      <c r="M76" s="19">
        <v>46.92</v>
      </c>
      <c r="N76" s="19">
        <v>69.888000000000005</v>
      </c>
      <c r="O76" s="19">
        <v>106.179</v>
      </c>
      <c r="P76" s="19">
        <v>267.92500000000001</v>
      </c>
      <c r="Q76" s="19">
        <v>200.70400000000001</v>
      </c>
      <c r="R76" s="19">
        <v>114.279</v>
      </c>
      <c r="S76" s="19">
        <v>151.42099999999999</v>
      </c>
      <c r="T76" s="19">
        <v>196.392</v>
      </c>
      <c r="U76" s="19">
        <v>267.92500000000001</v>
      </c>
      <c r="V76" s="19">
        <v>267.92500000000001</v>
      </c>
      <c r="W76" s="19">
        <v>267.92500000000001</v>
      </c>
      <c r="X76" s="16">
        <v>101.65559999999999</v>
      </c>
      <c r="Y76" s="16">
        <v>146.35595000000004</v>
      </c>
    </row>
    <row r="77" spans="1:25" ht="15.75" x14ac:dyDescent="0.25">
      <c r="A77" s="56" t="s">
        <v>96</v>
      </c>
      <c r="B77" s="35"/>
      <c r="C77" s="36" t="s">
        <v>56</v>
      </c>
      <c r="D77" s="19">
        <v>400</v>
      </c>
      <c r="E77" s="19">
        <v>400</v>
      </c>
      <c r="F77" s="19">
        <v>400</v>
      </c>
      <c r="G77" s="19">
        <v>400</v>
      </c>
      <c r="H77" s="19">
        <v>400</v>
      </c>
      <c r="I77" s="19">
        <v>400</v>
      </c>
      <c r="J77" s="19">
        <v>400</v>
      </c>
      <c r="K77" s="19">
        <v>400</v>
      </c>
      <c r="L77" s="19">
        <v>400</v>
      </c>
      <c r="M77" s="19">
        <v>400</v>
      </c>
      <c r="N77" s="19">
        <v>400</v>
      </c>
      <c r="O77" s="19">
        <v>400</v>
      </c>
      <c r="P77" s="19">
        <v>400</v>
      </c>
      <c r="Q77" s="19">
        <v>400</v>
      </c>
      <c r="R77" s="19">
        <v>400</v>
      </c>
      <c r="S77" s="19">
        <v>400</v>
      </c>
      <c r="T77" s="19">
        <v>400</v>
      </c>
      <c r="U77" s="19">
        <v>400</v>
      </c>
      <c r="V77" s="19">
        <v>400</v>
      </c>
      <c r="W77" s="19">
        <v>400</v>
      </c>
      <c r="X77" s="16">
        <v>400</v>
      </c>
      <c r="Y77" s="16">
        <v>400</v>
      </c>
    </row>
    <row r="78" spans="1:25" ht="15.75" x14ac:dyDescent="0.25">
      <c r="A78" s="56" t="s">
        <v>96</v>
      </c>
      <c r="B78" s="35"/>
      <c r="C78" s="36" t="s">
        <v>57</v>
      </c>
      <c r="D78" s="19">
        <v>228.23699999999999</v>
      </c>
      <c r="E78" s="19">
        <v>375</v>
      </c>
      <c r="F78" s="19">
        <v>375</v>
      </c>
      <c r="G78" s="19">
        <v>375</v>
      </c>
      <c r="H78" s="19">
        <v>375</v>
      </c>
      <c r="I78" s="19">
        <v>375</v>
      </c>
      <c r="J78" s="19">
        <v>285.36700000000002</v>
      </c>
      <c r="K78" s="19">
        <v>375</v>
      </c>
      <c r="L78" s="19">
        <v>375</v>
      </c>
      <c r="M78" s="19">
        <v>375</v>
      </c>
      <c r="N78" s="19">
        <v>375</v>
      </c>
      <c r="O78" s="19">
        <v>375</v>
      </c>
      <c r="P78" s="19">
        <v>375</v>
      </c>
      <c r="Q78" s="19">
        <v>375</v>
      </c>
      <c r="R78" s="19">
        <v>375</v>
      </c>
      <c r="S78" s="19">
        <v>375</v>
      </c>
      <c r="T78" s="19">
        <v>375</v>
      </c>
      <c r="U78" s="19">
        <v>375</v>
      </c>
      <c r="V78" s="19">
        <v>375</v>
      </c>
      <c r="W78" s="19">
        <v>375</v>
      </c>
      <c r="X78" s="16">
        <v>351.36040000000003</v>
      </c>
      <c r="Y78" s="16">
        <v>363.18020000000001</v>
      </c>
    </row>
    <row r="79" spans="1:25" ht="16.5" thickBot="1" x14ac:dyDescent="0.3">
      <c r="A79" s="56" t="s">
        <v>96</v>
      </c>
      <c r="B79" s="35"/>
      <c r="C79" s="36" t="s">
        <v>58</v>
      </c>
      <c r="D79" s="19">
        <v>100</v>
      </c>
      <c r="E79" s="19">
        <v>100</v>
      </c>
      <c r="F79" s="19">
        <v>100</v>
      </c>
      <c r="G79" s="19">
        <v>100</v>
      </c>
      <c r="H79" s="19">
        <v>100</v>
      </c>
      <c r="I79" s="19">
        <v>100</v>
      </c>
      <c r="J79" s="19">
        <v>100</v>
      </c>
      <c r="K79" s="19">
        <v>100</v>
      </c>
      <c r="L79" s="19">
        <v>100</v>
      </c>
      <c r="M79" s="19">
        <v>100</v>
      </c>
      <c r="N79" s="19">
        <v>100</v>
      </c>
      <c r="O79" s="19">
        <v>100</v>
      </c>
      <c r="P79" s="19">
        <v>100</v>
      </c>
      <c r="Q79" s="19">
        <v>100</v>
      </c>
      <c r="R79" s="19">
        <v>100</v>
      </c>
      <c r="S79" s="19">
        <v>100</v>
      </c>
      <c r="T79" s="19">
        <v>100</v>
      </c>
      <c r="U79" s="19">
        <v>100</v>
      </c>
      <c r="V79" s="19">
        <v>100</v>
      </c>
      <c r="W79" s="19">
        <v>100</v>
      </c>
      <c r="X79" s="16">
        <v>100</v>
      </c>
      <c r="Y79" s="16">
        <v>100</v>
      </c>
    </row>
    <row r="80" spans="1:25" ht="17.25" thickTop="1" thickBot="1" x14ac:dyDescent="0.3">
      <c r="B80" s="37"/>
      <c r="C80" s="38" t="s">
        <v>2</v>
      </c>
      <c r="D80" s="44">
        <v>-222</v>
      </c>
      <c r="E80" s="44">
        <v>0</v>
      </c>
      <c r="F80" s="44">
        <v>0</v>
      </c>
      <c r="G80" s="44">
        <v>57</v>
      </c>
      <c r="H80" s="44">
        <v>0</v>
      </c>
      <c r="I80" s="44">
        <v>0</v>
      </c>
      <c r="J80" s="44">
        <v>0</v>
      </c>
      <c r="K80" s="44">
        <v>-450</v>
      </c>
      <c r="L80" s="44">
        <v>0</v>
      </c>
      <c r="M80" s="44">
        <v>-354</v>
      </c>
      <c r="N80" s="44">
        <v>0</v>
      </c>
      <c r="O80" s="44">
        <v>0</v>
      </c>
      <c r="P80" s="44">
        <v>0</v>
      </c>
      <c r="Q80" s="44">
        <v>-762</v>
      </c>
      <c r="R80" s="44">
        <v>0</v>
      </c>
      <c r="S80" s="44">
        <v>-694</v>
      </c>
      <c r="T80" s="44">
        <v>-77.240000000000009</v>
      </c>
      <c r="U80" s="44">
        <v>0</v>
      </c>
      <c r="V80" s="44">
        <v>-985.5</v>
      </c>
      <c r="W80" s="44">
        <v>0</v>
      </c>
      <c r="X80" s="51"/>
      <c r="Y80" s="51"/>
    </row>
    <row r="81" spans="2:25" ht="16.5" thickTop="1" x14ac:dyDescent="0.25">
      <c r="B81" s="39"/>
      <c r="C81" s="40" t="s">
        <v>59</v>
      </c>
      <c r="D81" s="45">
        <v>128.75</v>
      </c>
      <c r="E81" s="45">
        <v>135.78999999999996</v>
      </c>
      <c r="F81" s="45">
        <v>141.8900000000001</v>
      </c>
      <c r="G81" s="45">
        <v>142.76999999999998</v>
      </c>
      <c r="H81" s="45">
        <v>148.58999999999992</v>
      </c>
      <c r="I81" s="45">
        <v>130.54999999999973</v>
      </c>
      <c r="J81" s="45">
        <v>134.81000000000006</v>
      </c>
      <c r="K81" s="45">
        <v>144.94000000000005</v>
      </c>
      <c r="L81" s="45">
        <v>152.02999999999997</v>
      </c>
      <c r="M81" s="45">
        <v>565.03999999999974</v>
      </c>
      <c r="N81" s="45">
        <v>122.80999999999995</v>
      </c>
      <c r="O81" s="45">
        <v>132.51</v>
      </c>
      <c r="P81" s="45">
        <v>121.51999999999998</v>
      </c>
      <c r="Q81" s="45">
        <v>1437.49</v>
      </c>
      <c r="R81" s="45">
        <v>114.72000000000003</v>
      </c>
      <c r="S81" s="45">
        <v>932.95300000000043</v>
      </c>
      <c r="T81" s="45">
        <v>124.77000000000044</v>
      </c>
      <c r="U81" s="45">
        <v>114.37999999999988</v>
      </c>
      <c r="V81" s="45">
        <v>1060.6600000000001</v>
      </c>
      <c r="W81" s="45">
        <v>536.40999999999963</v>
      </c>
      <c r="X81" s="52"/>
      <c r="Y81" s="52"/>
    </row>
    <row r="82" spans="2:25" ht="15.75" x14ac:dyDescent="0.25">
      <c r="B82" s="41"/>
      <c r="C82" s="42" t="s">
        <v>60</v>
      </c>
      <c r="D82" s="46">
        <v>728.23699999999997</v>
      </c>
      <c r="E82" s="46">
        <v>970.96800000000007</v>
      </c>
      <c r="F82" s="46">
        <v>1028.471</v>
      </c>
      <c r="G82" s="46">
        <v>994.86799999999994</v>
      </c>
      <c r="H82" s="46">
        <v>1061.4000000000001</v>
      </c>
      <c r="I82" s="46">
        <v>1105.95</v>
      </c>
      <c r="J82" s="46">
        <v>785.36699999999996</v>
      </c>
      <c r="K82" s="46">
        <v>1240.9839999999999</v>
      </c>
      <c r="L82" s="46">
        <v>1227.01</v>
      </c>
      <c r="M82" s="46">
        <v>1161.1890000000001</v>
      </c>
      <c r="N82" s="46">
        <v>1244.8879999999999</v>
      </c>
      <c r="O82" s="46">
        <v>1281.1790000000001</v>
      </c>
      <c r="P82" s="46">
        <v>1353.6849999999999</v>
      </c>
      <c r="Q82" s="46">
        <v>1326.691</v>
      </c>
      <c r="R82" s="46">
        <v>1208.17</v>
      </c>
      <c r="S82" s="46">
        <v>1178.788</v>
      </c>
      <c r="T82" s="46">
        <v>1165.9949999999999</v>
      </c>
      <c r="U82" s="46">
        <v>1333.308</v>
      </c>
      <c r="V82" s="46">
        <v>1352.251</v>
      </c>
      <c r="W82" s="46">
        <v>1295.7090000000001</v>
      </c>
      <c r="X82" s="52"/>
      <c r="Y82" s="52"/>
    </row>
    <row r="83" spans="2:25" ht="15.75" x14ac:dyDescent="0.25">
      <c r="B83" s="41"/>
      <c r="C83" s="42" t="s">
        <v>61</v>
      </c>
      <c r="D83" s="46">
        <v>856.98699999999997</v>
      </c>
      <c r="E83" s="46">
        <v>1106.758</v>
      </c>
      <c r="F83" s="46">
        <v>1170.3610000000001</v>
      </c>
      <c r="G83" s="46">
        <v>1137.6379999999999</v>
      </c>
      <c r="H83" s="46">
        <v>1209.99</v>
      </c>
      <c r="I83" s="46">
        <v>1236.4999999999998</v>
      </c>
      <c r="J83" s="46">
        <v>920.17700000000002</v>
      </c>
      <c r="K83" s="46">
        <v>1385.924</v>
      </c>
      <c r="L83" s="46">
        <v>1379.04</v>
      </c>
      <c r="M83" s="46">
        <v>1726.2289999999998</v>
      </c>
      <c r="N83" s="46">
        <v>1367.6979999999999</v>
      </c>
      <c r="O83" s="46">
        <v>1413.6890000000001</v>
      </c>
      <c r="P83" s="46">
        <v>1475.2049999999999</v>
      </c>
      <c r="Q83" s="46">
        <v>2764.181</v>
      </c>
      <c r="R83" s="46">
        <v>1322.89</v>
      </c>
      <c r="S83" s="46">
        <v>2111.7410000000004</v>
      </c>
      <c r="T83" s="46">
        <v>1290.7650000000003</v>
      </c>
      <c r="U83" s="46">
        <v>1447.6879999999999</v>
      </c>
      <c r="V83" s="46">
        <v>2412.9110000000001</v>
      </c>
      <c r="W83" s="46">
        <v>1832.1189999999997</v>
      </c>
      <c r="X83" s="52"/>
      <c r="Y83" s="52"/>
    </row>
    <row r="84" spans="2:25" ht="15.75" x14ac:dyDescent="0.25">
      <c r="B84" s="41"/>
      <c r="C84" s="43" t="s">
        <v>62</v>
      </c>
      <c r="D84" s="47"/>
      <c r="E84" s="47"/>
      <c r="F84" s="47"/>
      <c r="G84" s="47"/>
      <c r="H84" s="47"/>
      <c r="I84" s="47"/>
      <c r="J84" s="47"/>
      <c r="K84" s="48"/>
      <c r="L84" s="49"/>
      <c r="M84" s="49"/>
      <c r="N84" s="49"/>
      <c r="O84" s="48"/>
      <c r="P84" s="48"/>
      <c r="Q84" s="48"/>
      <c r="R84" s="49"/>
      <c r="S84" s="49"/>
      <c r="T84" s="49"/>
      <c r="U84" s="49"/>
      <c r="V84" s="50"/>
      <c r="W84" s="50"/>
      <c r="X84" s="52"/>
      <c r="Y84" s="52"/>
    </row>
  </sheetData>
  <conditionalFormatting sqref="B24">
    <cfRule type="expression" dxfId="8" priority="4" stopIfTrue="1">
      <formula>ROUND($F$388,0)&lt;&gt;0</formula>
    </cfRule>
  </conditionalFormatting>
  <conditionalFormatting sqref="C24">
    <cfRule type="expression" dxfId="7" priority="2" stopIfTrue="1">
      <formula>ROUND($F$388,0)&lt;&gt;0</formula>
    </cfRule>
  </conditionalFormatting>
  <conditionalFormatting sqref="C41">
    <cfRule type="containsText" dxfId="6" priority="1" operator="containsText" text="Early">
      <formula>NOT(ISERROR(SEARCH("Early",C41)))</formula>
    </cfRule>
  </conditionalFormatting>
  <pageMargins left="0.7" right="0.7" top="0.75" bottom="0.75" header="0.3" footer="0.3"/>
  <pageSetup scale="3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3"/>
  <sheetViews>
    <sheetView view="pageBreakPreview" zoomScale="60" zoomScaleNormal="100" workbookViewId="0">
      <selection activeCell="U47" sqref="U47"/>
    </sheetView>
  </sheetViews>
  <sheetFormatPr defaultRowHeight="15" x14ac:dyDescent="0.25"/>
  <cols>
    <col min="3" max="3" width="41" customWidth="1"/>
  </cols>
  <sheetData>
    <row r="2" spans="3:23" x14ac:dyDescent="0.25">
      <c r="C2" s="55" t="s">
        <v>88</v>
      </c>
      <c r="D2" s="54">
        <f>D25</f>
        <v>2015</v>
      </c>
      <c r="E2" s="54">
        <f t="shared" ref="E2:W2" si="0">E25</f>
        <v>2016</v>
      </c>
      <c r="F2" s="54">
        <f t="shared" si="0"/>
        <v>2017</v>
      </c>
      <c r="G2" s="54">
        <f t="shared" si="0"/>
        <v>2018</v>
      </c>
      <c r="H2" s="54">
        <f t="shared" si="0"/>
        <v>2019</v>
      </c>
      <c r="I2" s="54">
        <f t="shared" si="0"/>
        <v>2020</v>
      </c>
      <c r="J2" s="54">
        <f t="shared" si="0"/>
        <v>2021</v>
      </c>
      <c r="K2" s="54">
        <f t="shared" si="0"/>
        <v>2022</v>
      </c>
      <c r="L2" s="54">
        <f t="shared" si="0"/>
        <v>2023</v>
      </c>
      <c r="M2" s="54">
        <f t="shared" si="0"/>
        <v>2024</v>
      </c>
      <c r="N2" s="54">
        <f t="shared" si="0"/>
        <v>2025</v>
      </c>
      <c r="O2" s="54">
        <f t="shared" si="0"/>
        <v>2026</v>
      </c>
      <c r="P2" s="54">
        <f t="shared" si="0"/>
        <v>2027</v>
      </c>
      <c r="Q2" s="54">
        <f t="shared" si="0"/>
        <v>2028</v>
      </c>
      <c r="R2" s="54">
        <f t="shared" si="0"/>
        <v>2029</v>
      </c>
      <c r="S2" s="54">
        <f t="shared" si="0"/>
        <v>2030</v>
      </c>
      <c r="T2" s="54">
        <f t="shared" si="0"/>
        <v>2031</v>
      </c>
      <c r="U2" s="54">
        <f t="shared" si="0"/>
        <v>2032</v>
      </c>
      <c r="V2" s="54">
        <f t="shared" si="0"/>
        <v>2033</v>
      </c>
      <c r="W2" s="54">
        <f t="shared" si="0"/>
        <v>2034</v>
      </c>
    </row>
    <row r="3" spans="3:23" x14ac:dyDescent="0.25">
      <c r="C3" t="s">
        <v>89</v>
      </c>
      <c r="D3" s="57">
        <f t="shared" ref="D3:M10" si="1">SUMIF($A$27:$A$78,$C3,D$27:D$78)</f>
        <v>-222</v>
      </c>
      <c r="E3" s="57">
        <f t="shared" si="1"/>
        <v>0</v>
      </c>
      <c r="F3" s="57">
        <f t="shared" si="1"/>
        <v>0</v>
      </c>
      <c r="G3" s="57">
        <f t="shared" si="1"/>
        <v>-280</v>
      </c>
      <c r="H3" s="57">
        <f t="shared" si="1"/>
        <v>0</v>
      </c>
      <c r="I3" s="57">
        <f t="shared" si="1"/>
        <v>0</v>
      </c>
      <c r="J3" s="57">
        <f t="shared" si="1"/>
        <v>0</v>
      </c>
      <c r="K3" s="57">
        <f t="shared" si="1"/>
        <v>-662</v>
      </c>
      <c r="L3" s="57">
        <f t="shared" si="1"/>
        <v>0</v>
      </c>
      <c r="M3" s="57">
        <f t="shared" si="1"/>
        <v>-354</v>
      </c>
      <c r="N3" s="57">
        <f t="shared" ref="N3:W10" si="2">SUMIF($A$27:$A$78,$C3,N$27:N$78)</f>
        <v>-387</v>
      </c>
      <c r="O3" s="57">
        <f t="shared" si="2"/>
        <v>0</v>
      </c>
      <c r="P3" s="57">
        <f t="shared" si="2"/>
        <v>0</v>
      </c>
      <c r="Q3" s="57">
        <f t="shared" si="2"/>
        <v>-550</v>
      </c>
      <c r="R3" s="57">
        <f t="shared" si="2"/>
        <v>0</v>
      </c>
      <c r="S3" s="57">
        <f t="shared" si="2"/>
        <v>-357</v>
      </c>
      <c r="T3" s="57">
        <f t="shared" si="2"/>
        <v>-77.240000000000009</v>
      </c>
      <c r="U3" s="57">
        <f t="shared" si="2"/>
        <v>0</v>
      </c>
      <c r="V3" s="57">
        <f t="shared" si="2"/>
        <v>-985.5</v>
      </c>
      <c r="W3" s="57">
        <f t="shared" si="2"/>
        <v>0</v>
      </c>
    </row>
    <row r="4" spans="3:23" x14ac:dyDescent="0.25">
      <c r="C4" t="s">
        <v>90</v>
      </c>
      <c r="D4" s="57">
        <f t="shared" si="1"/>
        <v>0</v>
      </c>
      <c r="E4" s="57">
        <f t="shared" si="1"/>
        <v>0</v>
      </c>
      <c r="F4" s="57">
        <f t="shared" si="1"/>
        <v>0</v>
      </c>
      <c r="G4" s="57">
        <f t="shared" si="1"/>
        <v>337</v>
      </c>
      <c r="H4" s="57">
        <f t="shared" si="1"/>
        <v>0</v>
      </c>
      <c r="I4" s="57">
        <f t="shared" si="1"/>
        <v>0</v>
      </c>
      <c r="J4" s="57">
        <f t="shared" si="1"/>
        <v>0</v>
      </c>
      <c r="K4" s="57">
        <f t="shared" si="1"/>
        <v>214</v>
      </c>
      <c r="L4" s="57">
        <f t="shared" si="1"/>
        <v>0</v>
      </c>
      <c r="M4" s="57">
        <f t="shared" si="1"/>
        <v>0</v>
      </c>
      <c r="N4" s="57">
        <f t="shared" si="2"/>
        <v>387</v>
      </c>
      <c r="O4" s="57">
        <f t="shared" si="2"/>
        <v>0</v>
      </c>
      <c r="P4" s="57">
        <f t="shared" si="2"/>
        <v>0</v>
      </c>
      <c r="Q4" s="57">
        <f t="shared" si="2"/>
        <v>-214</v>
      </c>
      <c r="R4" s="57">
        <f t="shared" si="2"/>
        <v>0</v>
      </c>
      <c r="S4" s="57">
        <f t="shared" si="2"/>
        <v>-337</v>
      </c>
      <c r="T4" s="57">
        <f t="shared" si="2"/>
        <v>0</v>
      </c>
      <c r="U4" s="57">
        <f t="shared" si="2"/>
        <v>0</v>
      </c>
      <c r="V4" s="57">
        <f t="shared" si="2"/>
        <v>0</v>
      </c>
      <c r="W4" s="57">
        <f t="shared" si="2"/>
        <v>0</v>
      </c>
    </row>
    <row r="5" spans="3:23" x14ac:dyDescent="0.25">
      <c r="C5" t="s">
        <v>91</v>
      </c>
      <c r="D5" s="57">
        <f t="shared" si="1"/>
        <v>0</v>
      </c>
      <c r="E5" s="57">
        <f t="shared" si="1"/>
        <v>0</v>
      </c>
      <c r="F5" s="57">
        <f t="shared" si="1"/>
        <v>0</v>
      </c>
      <c r="G5" s="57">
        <f t="shared" si="1"/>
        <v>0</v>
      </c>
      <c r="H5" s="57">
        <f t="shared" si="1"/>
        <v>0</v>
      </c>
      <c r="I5" s="57">
        <f t="shared" si="1"/>
        <v>0</v>
      </c>
      <c r="J5" s="57">
        <f t="shared" si="1"/>
        <v>0</v>
      </c>
      <c r="K5" s="57">
        <f t="shared" si="1"/>
        <v>0</v>
      </c>
      <c r="L5" s="57">
        <f t="shared" si="1"/>
        <v>0</v>
      </c>
      <c r="M5" s="57">
        <f t="shared" si="1"/>
        <v>423</v>
      </c>
      <c r="N5" s="57">
        <f t="shared" si="2"/>
        <v>0</v>
      </c>
      <c r="O5" s="57">
        <f t="shared" si="2"/>
        <v>0</v>
      </c>
      <c r="P5" s="57">
        <f t="shared" si="2"/>
        <v>0</v>
      </c>
      <c r="Q5" s="57">
        <f t="shared" si="2"/>
        <v>1058</v>
      </c>
      <c r="R5" s="57">
        <f t="shared" si="2"/>
        <v>0</v>
      </c>
      <c r="S5" s="57">
        <f t="shared" si="2"/>
        <v>423</v>
      </c>
      <c r="T5" s="57">
        <f t="shared" si="2"/>
        <v>0</v>
      </c>
      <c r="U5" s="57">
        <f t="shared" si="2"/>
        <v>400.78300000000002</v>
      </c>
      <c r="V5" s="57">
        <f t="shared" si="2"/>
        <v>635</v>
      </c>
      <c r="W5" s="57">
        <f t="shared" si="2"/>
        <v>635</v>
      </c>
    </row>
    <row r="6" spans="3:23" x14ac:dyDescent="0.25">
      <c r="C6" t="s">
        <v>92</v>
      </c>
      <c r="D6" s="57">
        <f t="shared" si="1"/>
        <v>0</v>
      </c>
      <c r="E6" s="57">
        <f t="shared" si="1"/>
        <v>0</v>
      </c>
      <c r="F6" s="57">
        <f t="shared" si="1"/>
        <v>0</v>
      </c>
      <c r="G6" s="57">
        <f t="shared" si="1"/>
        <v>0</v>
      </c>
      <c r="H6" s="57">
        <f t="shared" si="1"/>
        <v>0</v>
      </c>
      <c r="I6" s="57">
        <f t="shared" si="1"/>
        <v>0</v>
      </c>
      <c r="J6" s="57">
        <f t="shared" si="1"/>
        <v>0</v>
      </c>
      <c r="K6" s="57">
        <f t="shared" si="1"/>
        <v>0</v>
      </c>
      <c r="L6" s="57">
        <f t="shared" si="1"/>
        <v>0</v>
      </c>
      <c r="M6" s="57">
        <f t="shared" si="1"/>
        <v>0</v>
      </c>
      <c r="N6" s="57">
        <f t="shared" si="2"/>
        <v>0</v>
      </c>
      <c r="O6" s="57">
        <f t="shared" si="2"/>
        <v>0</v>
      </c>
      <c r="P6" s="57">
        <f t="shared" si="2"/>
        <v>0</v>
      </c>
      <c r="Q6" s="57">
        <f t="shared" si="2"/>
        <v>0</v>
      </c>
      <c r="R6" s="57">
        <f t="shared" si="2"/>
        <v>0</v>
      </c>
      <c r="S6" s="57">
        <f t="shared" si="2"/>
        <v>0</v>
      </c>
      <c r="T6" s="57">
        <f t="shared" si="2"/>
        <v>0</v>
      </c>
      <c r="U6" s="57">
        <f t="shared" si="2"/>
        <v>0</v>
      </c>
      <c r="V6" s="57">
        <f t="shared" si="2"/>
        <v>0</v>
      </c>
      <c r="W6" s="57">
        <f t="shared" si="2"/>
        <v>0</v>
      </c>
    </row>
    <row r="7" spans="3:23" x14ac:dyDescent="0.25">
      <c r="C7" t="s">
        <v>93</v>
      </c>
      <c r="D7" s="57">
        <f t="shared" si="1"/>
        <v>0</v>
      </c>
      <c r="E7" s="57">
        <f t="shared" si="1"/>
        <v>0</v>
      </c>
      <c r="F7" s="57">
        <f t="shared" si="1"/>
        <v>0</v>
      </c>
      <c r="G7" s="57">
        <f t="shared" si="1"/>
        <v>0</v>
      </c>
      <c r="H7" s="57">
        <f t="shared" si="1"/>
        <v>0</v>
      </c>
      <c r="I7" s="57">
        <f t="shared" si="1"/>
        <v>0</v>
      </c>
      <c r="J7" s="57">
        <f t="shared" si="1"/>
        <v>0</v>
      </c>
      <c r="K7" s="57">
        <f t="shared" si="1"/>
        <v>0</v>
      </c>
      <c r="L7" s="57">
        <f t="shared" si="1"/>
        <v>0</v>
      </c>
      <c r="M7" s="57">
        <f t="shared" si="1"/>
        <v>0</v>
      </c>
      <c r="N7" s="57">
        <f t="shared" si="2"/>
        <v>0</v>
      </c>
      <c r="O7" s="57">
        <f t="shared" si="2"/>
        <v>0</v>
      </c>
      <c r="P7" s="57">
        <f t="shared" si="2"/>
        <v>0</v>
      </c>
      <c r="Q7" s="57">
        <f t="shared" si="2"/>
        <v>405</v>
      </c>
      <c r="R7" s="57">
        <f t="shared" si="2"/>
        <v>0</v>
      </c>
      <c r="S7" s="57">
        <f t="shared" si="2"/>
        <v>0</v>
      </c>
      <c r="T7" s="57">
        <f t="shared" si="2"/>
        <v>0</v>
      </c>
      <c r="U7" s="57">
        <f t="shared" si="2"/>
        <v>0</v>
      </c>
      <c r="V7" s="57">
        <f t="shared" si="2"/>
        <v>0</v>
      </c>
      <c r="W7" s="57">
        <f t="shared" si="2"/>
        <v>0</v>
      </c>
    </row>
    <row r="8" spans="3:23" x14ac:dyDescent="0.25">
      <c r="C8" t="s">
        <v>94</v>
      </c>
      <c r="D8" s="57">
        <f t="shared" si="1"/>
        <v>0</v>
      </c>
      <c r="E8" s="57">
        <f t="shared" si="1"/>
        <v>0</v>
      </c>
      <c r="F8" s="57">
        <f t="shared" si="1"/>
        <v>0</v>
      </c>
      <c r="G8" s="57">
        <f t="shared" si="1"/>
        <v>0</v>
      </c>
      <c r="H8" s="57">
        <f t="shared" si="1"/>
        <v>0</v>
      </c>
      <c r="I8" s="57">
        <f t="shared" si="1"/>
        <v>0</v>
      </c>
      <c r="J8" s="57">
        <f t="shared" si="1"/>
        <v>0</v>
      </c>
      <c r="K8" s="57">
        <f t="shared" si="1"/>
        <v>3.73</v>
      </c>
      <c r="L8" s="57">
        <f t="shared" si="1"/>
        <v>5.0199999999999996</v>
      </c>
      <c r="M8" s="57">
        <f t="shared" si="1"/>
        <v>3.4</v>
      </c>
      <c r="N8" s="57">
        <f t="shared" si="2"/>
        <v>10.62</v>
      </c>
      <c r="O8" s="57">
        <f t="shared" si="2"/>
        <v>10.55</v>
      </c>
      <c r="P8" s="57">
        <f t="shared" si="2"/>
        <v>0</v>
      </c>
      <c r="Q8" s="57">
        <f t="shared" si="2"/>
        <v>0</v>
      </c>
      <c r="R8" s="57">
        <f t="shared" si="2"/>
        <v>0</v>
      </c>
      <c r="S8" s="57">
        <f t="shared" si="2"/>
        <v>0</v>
      </c>
      <c r="T8" s="57">
        <f t="shared" si="2"/>
        <v>10.6</v>
      </c>
      <c r="U8" s="57">
        <f t="shared" si="2"/>
        <v>0</v>
      </c>
      <c r="V8" s="57">
        <f t="shared" si="2"/>
        <v>4.9400000000000004</v>
      </c>
      <c r="W8" s="57">
        <f t="shared" si="2"/>
        <v>0</v>
      </c>
    </row>
    <row r="9" spans="3:23" x14ac:dyDescent="0.25">
      <c r="C9" t="s">
        <v>95</v>
      </c>
      <c r="D9" s="57">
        <f t="shared" si="1"/>
        <v>132.94999999999999</v>
      </c>
      <c r="E9" s="57">
        <f t="shared" si="1"/>
        <v>139.56</v>
      </c>
      <c r="F9" s="57">
        <f t="shared" si="1"/>
        <v>146.22999999999999</v>
      </c>
      <c r="G9" s="57">
        <f t="shared" si="1"/>
        <v>146.33999999999997</v>
      </c>
      <c r="H9" s="57">
        <f t="shared" si="1"/>
        <v>152.86000000000001</v>
      </c>
      <c r="I9" s="57">
        <f t="shared" si="1"/>
        <v>134.63999999999999</v>
      </c>
      <c r="J9" s="57">
        <f t="shared" si="1"/>
        <v>137.30000000000001</v>
      </c>
      <c r="K9" s="57">
        <f t="shared" si="1"/>
        <v>144.37</v>
      </c>
      <c r="L9" s="57">
        <f t="shared" si="1"/>
        <v>147.68</v>
      </c>
      <c r="M9" s="57">
        <f t="shared" si="1"/>
        <v>149.49</v>
      </c>
      <c r="N9" s="57">
        <f t="shared" si="2"/>
        <v>122.83000000000001</v>
      </c>
      <c r="O9" s="57">
        <f t="shared" si="2"/>
        <v>127.52</v>
      </c>
      <c r="P9" s="57">
        <f t="shared" si="2"/>
        <v>130.14000000000001</v>
      </c>
      <c r="Q9" s="57">
        <f t="shared" si="2"/>
        <v>130.85000000000002</v>
      </c>
      <c r="R9" s="57">
        <f t="shared" si="2"/>
        <v>128.23000000000002</v>
      </c>
      <c r="S9" s="57">
        <f t="shared" si="2"/>
        <v>122.4</v>
      </c>
      <c r="T9" s="57">
        <f t="shared" si="2"/>
        <v>122</v>
      </c>
      <c r="U9" s="57">
        <f t="shared" si="2"/>
        <v>122.28</v>
      </c>
      <c r="V9" s="57">
        <f t="shared" si="2"/>
        <v>122.11</v>
      </c>
      <c r="W9" s="57">
        <f t="shared" si="2"/>
        <v>110.1</v>
      </c>
    </row>
    <row r="10" spans="3:23" x14ac:dyDescent="0.25">
      <c r="C10" t="s">
        <v>96</v>
      </c>
      <c r="D10" s="57">
        <f t="shared" si="1"/>
        <v>726.65200000000004</v>
      </c>
      <c r="E10" s="57">
        <f t="shared" si="1"/>
        <v>967.80600000000004</v>
      </c>
      <c r="F10" s="57">
        <f t="shared" si="1"/>
        <v>1023.271</v>
      </c>
      <c r="G10" s="57">
        <f t="shared" si="1"/>
        <v>987.86400000000003</v>
      </c>
      <c r="H10" s="57">
        <f t="shared" si="1"/>
        <v>1052.2760000000001</v>
      </c>
      <c r="I10" s="57">
        <f t="shared" si="1"/>
        <v>1094.809</v>
      </c>
      <c r="J10" s="57">
        <f t="shared" si="1"/>
        <v>772.76</v>
      </c>
      <c r="K10" s="57">
        <f t="shared" si="1"/>
        <v>1224.5170000000001</v>
      </c>
      <c r="L10" s="57">
        <f t="shared" si="1"/>
        <v>1211.671</v>
      </c>
      <c r="M10" s="57">
        <f t="shared" si="1"/>
        <v>1137.2939999999999</v>
      </c>
      <c r="N10" s="57">
        <f t="shared" si="2"/>
        <v>1211.769</v>
      </c>
      <c r="O10" s="57">
        <f t="shared" si="2"/>
        <v>1244.6669999999999</v>
      </c>
      <c r="P10" s="57">
        <f t="shared" si="2"/>
        <v>1311.3690000000001</v>
      </c>
      <c r="Q10" s="57">
        <f t="shared" si="2"/>
        <v>1092.7339999999999</v>
      </c>
      <c r="R10" s="57">
        <f t="shared" si="2"/>
        <v>964.99199999999996</v>
      </c>
      <c r="S10" s="57">
        <f t="shared" si="2"/>
        <v>1277.3989999999999</v>
      </c>
      <c r="T10" s="57">
        <f t="shared" si="2"/>
        <v>1260.1790000000001</v>
      </c>
      <c r="U10" s="57">
        <f t="shared" si="2"/>
        <v>1072.5340000000001</v>
      </c>
      <c r="V10" s="57">
        <f t="shared" si="2"/>
        <v>1360.376</v>
      </c>
      <c r="W10" s="57">
        <f t="shared" si="2"/>
        <v>1092.99</v>
      </c>
    </row>
    <row r="12" spans="3:23" x14ac:dyDescent="0.25">
      <c r="C12" s="55" t="s">
        <v>97</v>
      </c>
      <c r="D12" s="54">
        <f>D25</f>
        <v>2015</v>
      </c>
      <c r="E12" s="54">
        <f t="shared" ref="E12:W12" si="3">E25</f>
        <v>2016</v>
      </c>
      <c r="F12" s="54">
        <f t="shared" si="3"/>
        <v>2017</v>
      </c>
      <c r="G12" s="54">
        <f t="shared" si="3"/>
        <v>2018</v>
      </c>
      <c r="H12" s="54">
        <f t="shared" si="3"/>
        <v>2019</v>
      </c>
      <c r="I12" s="54">
        <f t="shared" si="3"/>
        <v>2020</v>
      </c>
      <c r="J12" s="54">
        <f t="shared" si="3"/>
        <v>2021</v>
      </c>
      <c r="K12" s="54">
        <f t="shared" si="3"/>
        <v>2022</v>
      </c>
      <c r="L12" s="54">
        <f t="shared" si="3"/>
        <v>2023</v>
      </c>
      <c r="M12" s="54">
        <f t="shared" si="3"/>
        <v>2024</v>
      </c>
      <c r="N12" s="54">
        <f t="shared" si="3"/>
        <v>2025</v>
      </c>
      <c r="O12" s="54">
        <f t="shared" si="3"/>
        <v>2026</v>
      </c>
      <c r="P12" s="54">
        <f t="shared" si="3"/>
        <v>2027</v>
      </c>
      <c r="Q12" s="54">
        <f t="shared" si="3"/>
        <v>2028</v>
      </c>
      <c r="R12" s="54">
        <f t="shared" si="3"/>
        <v>2029</v>
      </c>
      <c r="S12" s="54">
        <f t="shared" si="3"/>
        <v>2030</v>
      </c>
      <c r="T12" s="54">
        <f t="shared" si="3"/>
        <v>2031</v>
      </c>
      <c r="U12" s="54">
        <f t="shared" si="3"/>
        <v>2032</v>
      </c>
      <c r="V12" s="54">
        <f t="shared" si="3"/>
        <v>2033</v>
      </c>
      <c r="W12" s="54">
        <f t="shared" si="3"/>
        <v>2034</v>
      </c>
    </row>
    <row r="13" spans="3:23" x14ac:dyDescent="0.25">
      <c r="C13" t="s">
        <v>89</v>
      </c>
      <c r="D13" s="57">
        <f>D3</f>
        <v>-222</v>
      </c>
      <c r="E13" s="57">
        <f>D13+E3</f>
        <v>-222</v>
      </c>
      <c r="F13" s="57">
        <f t="shared" ref="F13:W13" si="4">E13+F3</f>
        <v>-222</v>
      </c>
      <c r="G13" s="57">
        <f t="shared" si="4"/>
        <v>-502</v>
      </c>
      <c r="H13" s="57">
        <f t="shared" si="4"/>
        <v>-502</v>
      </c>
      <c r="I13" s="57">
        <f t="shared" si="4"/>
        <v>-502</v>
      </c>
      <c r="J13" s="57">
        <f t="shared" si="4"/>
        <v>-502</v>
      </c>
      <c r="K13" s="57">
        <f t="shared" si="4"/>
        <v>-1164</v>
      </c>
      <c r="L13" s="57">
        <f t="shared" si="4"/>
        <v>-1164</v>
      </c>
      <c r="M13" s="57">
        <f t="shared" si="4"/>
        <v>-1518</v>
      </c>
      <c r="N13" s="57">
        <f t="shared" si="4"/>
        <v>-1905</v>
      </c>
      <c r="O13" s="57">
        <f t="shared" si="4"/>
        <v>-1905</v>
      </c>
      <c r="P13" s="57">
        <f t="shared" si="4"/>
        <v>-1905</v>
      </c>
      <c r="Q13" s="57">
        <f t="shared" si="4"/>
        <v>-2455</v>
      </c>
      <c r="R13" s="57">
        <f t="shared" si="4"/>
        <v>-2455</v>
      </c>
      <c r="S13" s="57">
        <f t="shared" si="4"/>
        <v>-2812</v>
      </c>
      <c r="T13" s="57">
        <f t="shared" si="4"/>
        <v>-2889.24</v>
      </c>
      <c r="U13" s="57">
        <f t="shared" si="4"/>
        <v>-2889.24</v>
      </c>
      <c r="V13" s="57">
        <f t="shared" si="4"/>
        <v>-3874.74</v>
      </c>
      <c r="W13" s="57">
        <f t="shared" si="4"/>
        <v>-3874.74</v>
      </c>
    </row>
    <row r="14" spans="3:23" x14ac:dyDescent="0.25">
      <c r="C14" t="s">
        <v>90</v>
      </c>
      <c r="D14" s="57">
        <f t="shared" ref="D14:S20" si="5">D4</f>
        <v>0</v>
      </c>
      <c r="E14" s="57">
        <f t="shared" ref="E14:W19" si="6">D14+E4</f>
        <v>0</v>
      </c>
      <c r="F14" s="57">
        <f t="shared" si="6"/>
        <v>0</v>
      </c>
      <c r="G14" s="57">
        <f t="shared" si="6"/>
        <v>337</v>
      </c>
      <c r="H14" s="57">
        <f t="shared" si="6"/>
        <v>337</v>
      </c>
      <c r="I14" s="57">
        <f t="shared" si="6"/>
        <v>337</v>
      </c>
      <c r="J14" s="57">
        <f t="shared" si="6"/>
        <v>337</v>
      </c>
      <c r="K14" s="57">
        <f t="shared" si="6"/>
        <v>551</v>
      </c>
      <c r="L14" s="57">
        <f t="shared" si="6"/>
        <v>551</v>
      </c>
      <c r="M14" s="57">
        <f t="shared" si="6"/>
        <v>551</v>
      </c>
      <c r="N14" s="57">
        <f t="shared" si="6"/>
        <v>938</v>
      </c>
      <c r="O14" s="57">
        <f t="shared" si="6"/>
        <v>938</v>
      </c>
      <c r="P14" s="57">
        <f t="shared" si="6"/>
        <v>938</v>
      </c>
      <c r="Q14" s="57">
        <f t="shared" si="6"/>
        <v>724</v>
      </c>
      <c r="R14" s="57">
        <f t="shared" si="6"/>
        <v>724</v>
      </c>
      <c r="S14" s="57">
        <f t="shared" si="6"/>
        <v>387</v>
      </c>
      <c r="T14" s="57">
        <f t="shared" si="6"/>
        <v>387</v>
      </c>
      <c r="U14" s="57">
        <f t="shared" si="6"/>
        <v>387</v>
      </c>
      <c r="V14" s="57">
        <f t="shared" si="6"/>
        <v>387</v>
      </c>
      <c r="W14" s="57">
        <f t="shared" si="6"/>
        <v>387</v>
      </c>
    </row>
    <row r="15" spans="3:23" x14ac:dyDescent="0.25">
      <c r="C15" t="s">
        <v>91</v>
      </c>
      <c r="D15" s="57">
        <f t="shared" si="5"/>
        <v>0</v>
      </c>
      <c r="E15" s="57">
        <f t="shared" si="6"/>
        <v>0</v>
      </c>
      <c r="F15" s="57">
        <f t="shared" si="6"/>
        <v>0</v>
      </c>
      <c r="G15" s="57">
        <f t="shared" si="6"/>
        <v>0</v>
      </c>
      <c r="H15" s="57">
        <f t="shared" si="6"/>
        <v>0</v>
      </c>
      <c r="I15" s="57">
        <f t="shared" si="6"/>
        <v>0</v>
      </c>
      <c r="J15" s="57">
        <f t="shared" si="6"/>
        <v>0</v>
      </c>
      <c r="K15" s="57">
        <f t="shared" si="6"/>
        <v>0</v>
      </c>
      <c r="L15" s="57">
        <f t="shared" si="6"/>
        <v>0</v>
      </c>
      <c r="M15" s="57">
        <f t="shared" si="6"/>
        <v>423</v>
      </c>
      <c r="N15" s="57">
        <f t="shared" si="6"/>
        <v>423</v>
      </c>
      <c r="O15" s="57">
        <f t="shared" si="6"/>
        <v>423</v>
      </c>
      <c r="P15" s="57">
        <f t="shared" si="6"/>
        <v>423</v>
      </c>
      <c r="Q15" s="57">
        <f t="shared" si="6"/>
        <v>1481</v>
      </c>
      <c r="R15" s="57">
        <f t="shared" si="6"/>
        <v>1481</v>
      </c>
      <c r="S15" s="57">
        <f t="shared" si="6"/>
        <v>1904</v>
      </c>
      <c r="T15" s="57">
        <f t="shared" si="6"/>
        <v>1904</v>
      </c>
      <c r="U15" s="57">
        <f t="shared" si="6"/>
        <v>2304.7829999999999</v>
      </c>
      <c r="V15" s="57">
        <f t="shared" si="6"/>
        <v>2939.7829999999999</v>
      </c>
      <c r="W15" s="57">
        <f t="shared" si="6"/>
        <v>3574.7829999999999</v>
      </c>
    </row>
    <row r="16" spans="3:23" x14ac:dyDescent="0.25">
      <c r="C16" t="s">
        <v>92</v>
      </c>
      <c r="D16" s="57">
        <f t="shared" si="5"/>
        <v>0</v>
      </c>
      <c r="E16" s="57">
        <f t="shared" si="6"/>
        <v>0</v>
      </c>
      <c r="F16" s="57">
        <f t="shared" si="6"/>
        <v>0</v>
      </c>
      <c r="G16" s="57">
        <f t="shared" si="6"/>
        <v>0</v>
      </c>
      <c r="H16" s="57">
        <f t="shared" si="6"/>
        <v>0</v>
      </c>
      <c r="I16" s="57">
        <f t="shared" si="6"/>
        <v>0</v>
      </c>
      <c r="J16" s="57">
        <f t="shared" si="6"/>
        <v>0</v>
      </c>
      <c r="K16" s="57">
        <f t="shared" si="6"/>
        <v>0</v>
      </c>
      <c r="L16" s="57">
        <f t="shared" si="6"/>
        <v>0</v>
      </c>
      <c r="M16" s="57">
        <f t="shared" si="6"/>
        <v>0</v>
      </c>
      <c r="N16" s="57">
        <f t="shared" si="6"/>
        <v>0</v>
      </c>
      <c r="O16" s="57">
        <f t="shared" si="6"/>
        <v>0</v>
      </c>
      <c r="P16" s="57">
        <f t="shared" si="6"/>
        <v>0</v>
      </c>
      <c r="Q16" s="57">
        <f t="shared" si="6"/>
        <v>0</v>
      </c>
      <c r="R16" s="57">
        <f t="shared" si="6"/>
        <v>0</v>
      </c>
      <c r="S16" s="57">
        <f t="shared" si="6"/>
        <v>0</v>
      </c>
      <c r="T16" s="57">
        <f t="shared" si="6"/>
        <v>0</v>
      </c>
      <c r="U16" s="57">
        <f t="shared" si="6"/>
        <v>0</v>
      </c>
      <c r="V16" s="57">
        <f t="shared" si="6"/>
        <v>0</v>
      </c>
      <c r="W16" s="57">
        <f t="shared" si="6"/>
        <v>0</v>
      </c>
    </row>
    <row r="17" spans="1:25" x14ac:dyDescent="0.25">
      <c r="C17" t="s">
        <v>93</v>
      </c>
      <c r="D17" s="57">
        <f t="shared" si="5"/>
        <v>0</v>
      </c>
      <c r="E17" s="57">
        <f t="shared" si="6"/>
        <v>0</v>
      </c>
      <c r="F17" s="57">
        <f t="shared" si="6"/>
        <v>0</v>
      </c>
      <c r="G17" s="57">
        <f t="shared" si="6"/>
        <v>0</v>
      </c>
      <c r="H17" s="57">
        <f t="shared" si="6"/>
        <v>0</v>
      </c>
      <c r="I17" s="57">
        <f t="shared" si="6"/>
        <v>0</v>
      </c>
      <c r="J17" s="57">
        <f t="shared" si="6"/>
        <v>0</v>
      </c>
      <c r="K17" s="57">
        <f t="shared" si="6"/>
        <v>0</v>
      </c>
      <c r="L17" s="57">
        <f t="shared" si="6"/>
        <v>0</v>
      </c>
      <c r="M17" s="57">
        <f t="shared" si="6"/>
        <v>0</v>
      </c>
      <c r="N17" s="57">
        <f t="shared" si="6"/>
        <v>0</v>
      </c>
      <c r="O17" s="57">
        <f t="shared" si="6"/>
        <v>0</v>
      </c>
      <c r="P17" s="57">
        <f t="shared" si="6"/>
        <v>0</v>
      </c>
      <c r="Q17" s="57">
        <f t="shared" si="6"/>
        <v>405</v>
      </c>
      <c r="R17" s="57">
        <f t="shared" si="6"/>
        <v>405</v>
      </c>
      <c r="S17" s="57">
        <f t="shared" si="6"/>
        <v>405</v>
      </c>
      <c r="T17" s="57">
        <f t="shared" si="6"/>
        <v>405</v>
      </c>
      <c r="U17" s="57">
        <f t="shared" si="6"/>
        <v>405</v>
      </c>
      <c r="V17" s="57">
        <f t="shared" si="6"/>
        <v>405</v>
      </c>
      <c r="W17" s="57">
        <f t="shared" si="6"/>
        <v>405</v>
      </c>
    </row>
    <row r="18" spans="1:25" x14ac:dyDescent="0.25">
      <c r="C18" t="s">
        <v>94</v>
      </c>
      <c r="D18" s="57">
        <f t="shared" si="5"/>
        <v>0</v>
      </c>
      <c r="E18" s="57">
        <f t="shared" si="6"/>
        <v>0</v>
      </c>
      <c r="F18" s="57">
        <f t="shared" si="6"/>
        <v>0</v>
      </c>
      <c r="G18" s="57">
        <f t="shared" si="6"/>
        <v>0</v>
      </c>
      <c r="H18" s="57">
        <f t="shared" si="6"/>
        <v>0</v>
      </c>
      <c r="I18" s="57">
        <f t="shared" si="6"/>
        <v>0</v>
      </c>
      <c r="J18" s="57">
        <f t="shared" si="6"/>
        <v>0</v>
      </c>
      <c r="K18" s="57">
        <f t="shared" si="6"/>
        <v>3.73</v>
      </c>
      <c r="L18" s="57">
        <f t="shared" si="6"/>
        <v>8.75</v>
      </c>
      <c r="M18" s="57">
        <f t="shared" si="6"/>
        <v>12.15</v>
      </c>
      <c r="N18" s="57">
        <f t="shared" si="6"/>
        <v>22.77</v>
      </c>
      <c r="O18" s="57">
        <f t="shared" si="6"/>
        <v>33.32</v>
      </c>
      <c r="P18" s="57">
        <f t="shared" si="6"/>
        <v>33.32</v>
      </c>
      <c r="Q18" s="57">
        <f t="shared" si="6"/>
        <v>33.32</v>
      </c>
      <c r="R18" s="57">
        <f t="shared" si="6"/>
        <v>33.32</v>
      </c>
      <c r="S18" s="57">
        <f t="shared" si="6"/>
        <v>33.32</v>
      </c>
      <c r="T18" s="57">
        <f t="shared" si="6"/>
        <v>43.92</v>
      </c>
      <c r="U18" s="57">
        <f t="shared" si="6"/>
        <v>43.92</v>
      </c>
      <c r="V18" s="57">
        <f t="shared" si="6"/>
        <v>48.86</v>
      </c>
      <c r="W18" s="57">
        <f t="shared" si="6"/>
        <v>48.86</v>
      </c>
    </row>
    <row r="19" spans="1:25" x14ac:dyDescent="0.25">
      <c r="C19" t="s">
        <v>95</v>
      </c>
      <c r="D19" s="57">
        <f t="shared" si="5"/>
        <v>132.94999999999999</v>
      </c>
      <c r="E19" s="57">
        <f t="shared" si="6"/>
        <v>272.51</v>
      </c>
      <c r="F19" s="57">
        <f t="shared" si="6"/>
        <v>418.74</v>
      </c>
      <c r="G19" s="57">
        <f t="shared" si="6"/>
        <v>565.07999999999993</v>
      </c>
      <c r="H19" s="57">
        <f t="shared" si="6"/>
        <v>717.93999999999994</v>
      </c>
      <c r="I19" s="57">
        <f t="shared" si="6"/>
        <v>852.57999999999993</v>
      </c>
      <c r="J19" s="57">
        <f t="shared" si="6"/>
        <v>989.87999999999988</v>
      </c>
      <c r="K19" s="57">
        <f t="shared" si="6"/>
        <v>1134.25</v>
      </c>
      <c r="L19" s="57">
        <f t="shared" si="6"/>
        <v>1281.93</v>
      </c>
      <c r="M19" s="57">
        <f t="shared" si="6"/>
        <v>1431.42</v>
      </c>
      <c r="N19" s="57">
        <f t="shared" si="6"/>
        <v>1554.25</v>
      </c>
      <c r="O19" s="57">
        <f t="shared" si="6"/>
        <v>1681.77</v>
      </c>
      <c r="P19" s="57">
        <f t="shared" si="6"/>
        <v>1811.91</v>
      </c>
      <c r="Q19" s="57">
        <f t="shared" si="6"/>
        <v>1942.7600000000002</v>
      </c>
      <c r="R19" s="57">
        <f t="shared" si="6"/>
        <v>2070.9900000000002</v>
      </c>
      <c r="S19" s="57">
        <f t="shared" si="6"/>
        <v>2193.3900000000003</v>
      </c>
      <c r="T19" s="57">
        <f t="shared" si="6"/>
        <v>2315.3900000000003</v>
      </c>
      <c r="U19" s="57">
        <f t="shared" si="6"/>
        <v>2437.6700000000005</v>
      </c>
      <c r="V19" s="57">
        <f t="shared" si="6"/>
        <v>2559.7800000000007</v>
      </c>
      <c r="W19" s="57">
        <f t="shared" si="6"/>
        <v>2669.8800000000006</v>
      </c>
    </row>
    <row r="20" spans="1:25" x14ac:dyDescent="0.25">
      <c r="C20" t="s">
        <v>96</v>
      </c>
      <c r="D20" s="57">
        <f t="shared" si="5"/>
        <v>726.65200000000004</v>
      </c>
      <c r="E20" s="57">
        <f t="shared" si="5"/>
        <v>967.80600000000004</v>
      </c>
      <c r="F20" s="57">
        <f t="shared" si="5"/>
        <v>1023.271</v>
      </c>
      <c r="G20" s="57">
        <f t="shared" si="5"/>
        <v>987.86400000000003</v>
      </c>
      <c r="H20" s="57">
        <f t="shared" si="5"/>
        <v>1052.2760000000001</v>
      </c>
      <c r="I20" s="57">
        <f t="shared" si="5"/>
        <v>1094.809</v>
      </c>
      <c r="J20" s="57">
        <f t="shared" si="5"/>
        <v>772.76</v>
      </c>
      <c r="K20" s="57">
        <f t="shared" si="5"/>
        <v>1224.5170000000001</v>
      </c>
      <c r="L20" s="57">
        <f t="shared" si="5"/>
        <v>1211.671</v>
      </c>
      <c r="M20" s="57">
        <f t="shared" si="5"/>
        <v>1137.2939999999999</v>
      </c>
      <c r="N20" s="57">
        <f t="shared" si="5"/>
        <v>1211.769</v>
      </c>
      <c r="O20" s="57">
        <f t="shared" si="5"/>
        <v>1244.6669999999999</v>
      </c>
      <c r="P20" s="57">
        <f t="shared" si="5"/>
        <v>1311.3690000000001</v>
      </c>
      <c r="Q20" s="57">
        <f t="shared" si="5"/>
        <v>1092.7339999999999</v>
      </c>
      <c r="R20" s="57">
        <f t="shared" si="5"/>
        <v>964.99199999999996</v>
      </c>
      <c r="S20" s="57">
        <f t="shared" si="5"/>
        <v>1277.3989999999999</v>
      </c>
      <c r="T20" s="57">
        <f t="shared" ref="T20:W20" si="7">T10</f>
        <v>1260.1790000000001</v>
      </c>
      <c r="U20" s="57">
        <f t="shared" si="7"/>
        <v>1072.5340000000001</v>
      </c>
      <c r="V20" s="57">
        <f t="shared" si="7"/>
        <v>1360.376</v>
      </c>
      <c r="W20" s="57">
        <f t="shared" si="7"/>
        <v>1092.99</v>
      </c>
    </row>
    <row r="24" spans="1:25" ht="18.75" x14ac:dyDescent="0.25">
      <c r="B24" s="1"/>
      <c r="C24" s="2" t="s">
        <v>86</v>
      </c>
      <c r="D24" s="7" t="s">
        <v>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58" t="s">
        <v>4</v>
      </c>
      <c r="Y24" s="59"/>
    </row>
    <row r="25" spans="1:25" ht="15.75" x14ac:dyDescent="0.25">
      <c r="B25" s="3"/>
      <c r="C25" s="4" t="s">
        <v>0</v>
      </c>
      <c r="D25" s="9">
        <v>2015</v>
      </c>
      <c r="E25" s="10">
        <v>2016</v>
      </c>
      <c r="F25" s="10">
        <v>2017</v>
      </c>
      <c r="G25" s="10">
        <v>2018</v>
      </c>
      <c r="H25" s="10">
        <v>2019</v>
      </c>
      <c r="I25" s="10">
        <v>2020</v>
      </c>
      <c r="J25" s="10">
        <v>2021</v>
      </c>
      <c r="K25" s="10">
        <v>2022</v>
      </c>
      <c r="L25" s="10">
        <v>2023</v>
      </c>
      <c r="M25" s="10">
        <v>2024</v>
      </c>
      <c r="N25" s="10">
        <v>2025</v>
      </c>
      <c r="O25" s="10">
        <v>2026</v>
      </c>
      <c r="P25" s="10">
        <v>2027</v>
      </c>
      <c r="Q25" s="10">
        <v>2028</v>
      </c>
      <c r="R25" s="10">
        <v>2029</v>
      </c>
      <c r="S25" s="10">
        <v>2030</v>
      </c>
      <c r="T25" s="10">
        <v>2031</v>
      </c>
      <c r="U25" s="10">
        <v>2032</v>
      </c>
      <c r="V25" s="10">
        <v>2033</v>
      </c>
      <c r="W25" s="10">
        <v>2034</v>
      </c>
      <c r="X25" s="60" t="s">
        <v>5</v>
      </c>
      <c r="Y25" s="60" t="s">
        <v>6</v>
      </c>
    </row>
    <row r="26" spans="1:25" x14ac:dyDescent="0.25">
      <c r="B26" s="5" t="s">
        <v>1</v>
      </c>
      <c r="C26" s="6" t="s">
        <v>2</v>
      </c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3"/>
      <c r="X26" s="11"/>
      <c r="Y26" s="13"/>
    </row>
    <row r="27" spans="1:25" ht="15.75" x14ac:dyDescent="0.25">
      <c r="A27" s="56" t="s">
        <v>89</v>
      </c>
      <c r="B27" s="14"/>
      <c r="C27" s="15" t="s">
        <v>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-44.56</v>
      </c>
      <c r="U27" s="16">
        <v>0</v>
      </c>
      <c r="V27" s="16">
        <v>0</v>
      </c>
      <c r="W27" s="16">
        <v>0</v>
      </c>
      <c r="X27" s="16">
        <v>0</v>
      </c>
      <c r="Y27" s="16">
        <v>-44.56</v>
      </c>
    </row>
    <row r="28" spans="1:25" ht="15.75" x14ac:dyDescent="0.25">
      <c r="A28" s="56" t="s">
        <v>89</v>
      </c>
      <c r="B28" s="14"/>
      <c r="C28" s="15" t="s">
        <v>8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-32.68</v>
      </c>
      <c r="U28" s="16">
        <v>0</v>
      </c>
      <c r="V28" s="16">
        <v>0</v>
      </c>
      <c r="W28" s="16">
        <v>0</v>
      </c>
      <c r="X28" s="16">
        <v>0</v>
      </c>
      <c r="Y28" s="16">
        <v>-32.68</v>
      </c>
    </row>
    <row r="29" spans="1:25" ht="15.75" x14ac:dyDescent="0.25">
      <c r="A29" s="56" t="s">
        <v>89</v>
      </c>
      <c r="B29" s="14"/>
      <c r="C29" s="15" t="s">
        <v>9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-269</v>
      </c>
      <c r="W29" s="16">
        <v>0</v>
      </c>
      <c r="X29" s="16">
        <v>0</v>
      </c>
      <c r="Y29" s="16">
        <v>-269</v>
      </c>
    </row>
    <row r="30" spans="1:25" ht="15.75" x14ac:dyDescent="0.25">
      <c r="A30" s="56" t="s">
        <v>89</v>
      </c>
      <c r="B30" s="14"/>
      <c r="C30" s="15" t="s">
        <v>10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-450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-450</v>
      </c>
      <c r="Y30" s="16">
        <v>-450</v>
      </c>
    </row>
    <row r="31" spans="1:25" ht="15.75" x14ac:dyDescent="0.25">
      <c r="A31" s="56" t="s">
        <v>89</v>
      </c>
      <c r="B31" s="14"/>
      <c r="C31" s="15" t="s">
        <v>11</v>
      </c>
      <c r="D31" s="16">
        <v>-67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-67</v>
      </c>
      <c r="Y31" s="16">
        <v>-67</v>
      </c>
    </row>
    <row r="32" spans="1:25" ht="15.75" x14ac:dyDescent="0.25">
      <c r="A32" s="56" t="s">
        <v>89</v>
      </c>
      <c r="B32" s="14"/>
      <c r="C32" s="15" t="s">
        <v>12</v>
      </c>
      <c r="D32" s="16">
        <v>-105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-105</v>
      </c>
      <c r="Y32" s="16">
        <v>-105</v>
      </c>
    </row>
    <row r="33" spans="1:25" ht="15.75" x14ac:dyDescent="0.25">
      <c r="A33" s="56" t="s">
        <v>89</v>
      </c>
      <c r="B33" s="14"/>
      <c r="C33" s="15" t="s">
        <v>13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-387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-387</v>
      </c>
    </row>
    <row r="34" spans="1:25" ht="15.75" x14ac:dyDescent="0.25">
      <c r="A34" s="56" t="s">
        <v>89</v>
      </c>
      <c r="B34" s="14"/>
      <c r="C34" s="15" t="s">
        <v>84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-106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-106</v>
      </c>
      <c r="Y34" s="16">
        <v>-106</v>
      </c>
    </row>
    <row r="35" spans="1:25" ht="15.75" x14ac:dyDescent="0.25">
      <c r="A35" s="56" t="s">
        <v>89</v>
      </c>
      <c r="B35" s="14"/>
      <c r="C35" s="15" t="s">
        <v>85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-106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-106</v>
      </c>
      <c r="Y35" s="16">
        <v>-106</v>
      </c>
    </row>
    <row r="36" spans="1:25" ht="15.75" x14ac:dyDescent="0.25">
      <c r="A36" s="56" t="s">
        <v>89</v>
      </c>
      <c r="B36" s="14"/>
      <c r="C36" s="15" t="s">
        <v>16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-220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-220</v>
      </c>
    </row>
    <row r="37" spans="1:25" ht="15.75" x14ac:dyDescent="0.25">
      <c r="A37" s="56" t="s">
        <v>89</v>
      </c>
      <c r="B37" s="14"/>
      <c r="C37" s="15" t="s">
        <v>17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-330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-330</v>
      </c>
    </row>
    <row r="38" spans="1:25" ht="15.75" x14ac:dyDescent="0.25">
      <c r="A38" s="56" t="s">
        <v>89</v>
      </c>
      <c r="B38" s="14"/>
      <c r="C38" s="15" t="s">
        <v>18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-156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-156</v>
      </c>
    </row>
    <row r="39" spans="1:25" ht="15.75" x14ac:dyDescent="0.25">
      <c r="A39" s="56" t="s">
        <v>89</v>
      </c>
      <c r="B39" s="14"/>
      <c r="C39" s="15" t="s">
        <v>19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-201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-201</v>
      </c>
    </row>
    <row r="40" spans="1:25" ht="15.75" x14ac:dyDescent="0.25">
      <c r="A40" s="56" t="s">
        <v>89</v>
      </c>
      <c r="B40" s="14"/>
      <c r="C40" s="15" t="s">
        <v>20</v>
      </c>
      <c r="D40" s="16">
        <v>-50</v>
      </c>
      <c r="E40" s="16">
        <v>0</v>
      </c>
      <c r="F40" s="16">
        <v>0</v>
      </c>
      <c r="G40" s="16">
        <v>-280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-330</v>
      </c>
      <c r="Y40" s="16">
        <v>-330</v>
      </c>
    </row>
    <row r="41" spans="1:25" ht="15.75" x14ac:dyDescent="0.25">
      <c r="A41" s="56" t="s">
        <v>89</v>
      </c>
      <c r="B41" s="14"/>
      <c r="C41" s="15" t="s">
        <v>21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-357.5</v>
      </c>
      <c r="W41" s="19">
        <v>0</v>
      </c>
      <c r="X41" s="16">
        <v>0</v>
      </c>
      <c r="Y41" s="16">
        <v>-357.5</v>
      </c>
    </row>
    <row r="42" spans="1:25" ht="15.75" x14ac:dyDescent="0.25">
      <c r="A42" s="56" t="s">
        <v>90</v>
      </c>
      <c r="B42" s="17"/>
      <c r="C42" s="18" t="s">
        <v>22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387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6">
        <v>0</v>
      </c>
      <c r="Y42" s="16">
        <v>387</v>
      </c>
    </row>
    <row r="43" spans="1:25" ht="15.75" x14ac:dyDescent="0.25">
      <c r="A43" s="56" t="s">
        <v>90</v>
      </c>
      <c r="B43" s="17"/>
      <c r="C43" s="18" t="s">
        <v>23</v>
      </c>
      <c r="D43" s="19">
        <v>0</v>
      </c>
      <c r="E43" s="19">
        <v>0</v>
      </c>
      <c r="F43" s="19">
        <v>0</v>
      </c>
      <c r="G43" s="19">
        <v>337</v>
      </c>
      <c r="H43" s="19">
        <v>0</v>
      </c>
      <c r="I43" s="19">
        <v>0</v>
      </c>
      <c r="J43" s="19">
        <v>0</v>
      </c>
      <c r="K43" s="19">
        <v>214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-214</v>
      </c>
      <c r="R43" s="19">
        <v>0</v>
      </c>
      <c r="S43" s="19">
        <v>-337</v>
      </c>
      <c r="T43" s="19">
        <v>0</v>
      </c>
      <c r="U43" s="19">
        <v>0</v>
      </c>
      <c r="V43" s="19">
        <v>0</v>
      </c>
      <c r="W43" s="19">
        <v>0</v>
      </c>
      <c r="X43" s="16">
        <v>551</v>
      </c>
      <c r="Y43" s="16">
        <v>0</v>
      </c>
    </row>
    <row r="44" spans="1:25" x14ac:dyDescent="0.25">
      <c r="A44" s="56"/>
      <c r="B44" s="14"/>
      <c r="C44" s="6" t="s">
        <v>24</v>
      </c>
      <c r="D44" s="1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3"/>
      <c r="X44" s="20"/>
      <c r="Y44" s="21"/>
    </row>
    <row r="45" spans="1:25" ht="15.75" x14ac:dyDescent="0.25">
      <c r="A45" s="56"/>
      <c r="B45" s="17"/>
      <c r="C45" s="22" t="s">
        <v>69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635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6">
        <v>0</v>
      </c>
      <c r="Y45" s="16">
        <v>635</v>
      </c>
    </row>
    <row r="46" spans="1:25" ht="15.75" x14ac:dyDescent="0.25">
      <c r="A46" s="56"/>
      <c r="B46" s="17"/>
      <c r="C46" s="22" t="s">
        <v>27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423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6">
        <v>0</v>
      </c>
      <c r="Y46" s="16">
        <v>423</v>
      </c>
    </row>
    <row r="47" spans="1:25" ht="15.75" x14ac:dyDescent="0.25">
      <c r="A47" s="56"/>
      <c r="B47" s="17"/>
      <c r="C47" s="22" t="s">
        <v>28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400.78300000000002</v>
      </c>
      <c r="V47" s="19">
        <v>0</v>
      </c>
      <c r="W47" s="19">
        <v>0</v>
      </c>
      <c r="X47" s="16">
        <v>0</v>
      </c>
      <c r="Y47" s="16">
        <v>400.78300000000002</v>
      </c>
    </row>
    <row r="48" spans="1:25" ht="15.75" x14ac:dyDescent="0.25">
      <c r="A48" s="56"/>
      <c r="B48" s="17"/>
      <c r="C48" s="22" t="s">
        <v>29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635</v>
      </c>
      <c r="W48" s="19">
        <v>635</v>
      </c>
      <c r="X48" s="16">
        <v>0</v>
      </c>
      <c r="Y48" s="16">
        <v>1270</v>
      </c>
    </row>
    <row r="49" spans="1:25" ht="16.5" thickBot="1" x14ac:dyDescent="0.3">
      <c r="A49" s="56"/>
      <c r="B49" s="17"/>
      <c r="C49" s="22" t="s">
        <v>31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423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423</v>
      </c>
      <c r="T49" s="19">
        <v>0</v>
      </c>
      <c r="U49" s="19">
        <v>0</v>
      </c>
      <c r="V49" s="19">
        <v>0</v>
      </c>
      <c r="W49" s="19">
        <v>0</v>
      </c>
      <c r="X49" s="16">
        <v>423</v>
      </c>
      <c r="Y49" s="16">
        <v>846</v>
      </c>
    </row>
    <row r="50" spans="1:25" ht="16.5" thickBot="1" x14ac:dyDescent="0.3">
      <c r="A50" s="56" t="s">
        <v>91</v>
      </c>
      <c r="B50" s="17"/>
      <c r="C50" s="23" t="s">
        <v>32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423</v>
      </c>
      <c r="N50" s="24">
        <v>0</v>
      </c>
      <c r="O50" s="24">
        <v>0</v>
      </c>
      <c r="P50" s="24">
        <v>0</v>
      </c>
      <c r="Q50" s="24">
        <v>1058</v>
      </c>
      <c r="R50" s="24">
        <v>0</v>
      </c>
      <c r="S50" s="24">
        <v>423</v>
      </c>
      <c r="T50" s="24">
        <v>0</v>
      </c>
      <c r="U50" s="24">
        <v>400.78300000000002</v>
      </c>
      <c r="V50" s="24">
        <v>635</v>
      </c>
      <c r="W50" s="24">
        <v>635</v>
      </c>
      <c r="X50" s="24">
        <v>423</v>
      </c>
      <c r="Y50" s="24">
        <v>3574.7829999999999</v>
      </c>
    </row>
    <row r="51" spans="1:25" ht="16.5" thickBot="1" x14ac:dyDescent="0.3">
      <c r="A51" s="56"/>
      <c r="B51" s="17"/>
      <c r="C51" s="22" t="s">
        <v>33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127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6">
        <v>0</v>
      </c>
      <c r="Y51" s="16">
        <v>127</v>
      </c>
    </row>
    <row r="52" spans="1:25" ht="16.5" thickBot="1" x14ac:dyDescent="0.3">
      <c r="A52" s="56" t="s">
        <v>93</v>
      </c>
      <c r="B52" s="17"/>
      <c r="C52" s="23" t="s">
        <v>34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127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127</v>
      </c>
    </row>
    <row r="53" spans="1:25" ht="15.75" x14ac:dyDescent="0.25">
      <c r="A53" s="56" t="s">
        <v>93</v>
      </c>
      <c r="B53" s="17"/>
      <c r="C53" s="25" t="s">
        <v>35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154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19">
        <v>0</v>
      </c>
      <c r="Y53" s="19">
        <v>154</v>
      </c>
    </row>
    <row r="54" spans="1:25" ht="16.5" thickBot="1" x14ac:dyDescent="0.3">
      <c r="A54" s="56"/>
      <c r="B54" s="17"/>
      <c r="C54" s="25" t="s">
        <v>36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4.9400000000000004</v>
      </c>
      <c r="W54" s="27">
        <v>0</v>
      </c>
      <c r="X54" s="28">
        <v>0</v>
      </c>
      <c r="Y54" s="28">
        <v>4.9400000000000004</v>
      </c>
    </row>
    <row r="55" spans="1:25" ht="16.5" thickBot="1" x14ac:dyDescent="0.3">
      <c r="A55" s="56" t="s">
        <v>94</v>
      </c>
      <c r="B55" s="17"/>
      <c r="C55" s="23" t="s">
        <v>37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4.9400000000000004</v>
      </c>
      <c r="W55" s="30">
        <v>0</v>
      </c>
      <c r="X55" s="30">
        <v>0</v>
      </c>
      <c r="Y55" s="30">
        <v>4.9400000000000004</v>
      </c>
    </row>
    <row r="56" spans="1:25" ht="15.75" x14ac:dyDescent="0.25">
      <c r="A56" s="56"/>
      <c r="B56" s="17"/>
      <c r="C56" s="29" t="s">
        <v>38</v>
      </c>
      <c r="D56" s="19">
        <v>3.5900000000000003</v>
      </c>
      <c r="E56" s="19">
        <v>4.12</v>
      </c>
      <c r="F56" s="19">
        <v>4.57</v>
      </c>
      <c r="G56" s="19">
        <v>4.82</v>
      </c>
      <c r="H56" s="19">
        <v>5.1999999999999993</v>
      </c>
      <c r="I56" s="19">
        <v>4.08</v>
      </c>
      <c r="J56" s="19">
        <v>4.25</v>
      </c>
      <c r="K56" s="19">
        <v>4.4400000000000004</v>
      </c>
      <c r="L56" s="19">
        <v>4.6500000000000004</v>
      </c>
      <c r="M56" s="19">
        <v>5.5100000000000007</v>
      </c>
      <c r="N56" s="19">
        <v>4.82</v>
      </c>
      <c r="O56" s="19">
        <v>4.87</v>
      </c>
      <c r="P56" s="19">
        <v>4.83</v>
      </c>
      <c r="Q56" s="19">
        <v>4.78</v>
      </c>
      <c r="R56" s="19">
        <v>4.6500000000000004</v>
      </c>
      <c r="S56" s="19">
        <v>4.21</v>
      </c>
      <c r="T56" s="19">
        <v>4.4799999999999995</v>
      </c>
      <c r="U56" s="19">
        <v>4.3899999999999997</v>
      </c>
      <c r="V56" s="19">
        <v>4.33</v>
      </c>
      <c r="W56" s="19">
        <v>3.82</v>
      </c>
      <c r="X56" s="19">
        <v>45.23</v>
      </c>
      <c r="Y56" s="19">
        <v>90.409999999999982</v>
      </c>
    </row>
    <row r="57" spans="1:25" ht="15.75" x14ac:dyDescent="0.25">
      <c r="A57" s="56"/>
      <c r="B57" s="17"/>
      <c r="C57" s="29" t="s">
        <v>39</v>
      </c>
      <c r="D57" s="19">
        <v>69</v>
      </c>
      <c r="E57" s="19">
        <v>77.800000000000011</v>
      </c>
      <c r="F57" s="19">
        <v>84.4</v>
      </c>
      <c r="G57" s="19">
        <v>85.6</v>
      </c>
      <c r="H57" s="19">
        <v>91.9</v>
      </c>
      <c r="I57" s="19">
        <v>80.5</v>
      </c>
      <c r="J57" s="19">
        <v>83.9</v>
      </c>
      <c r="K57" s="19">
        <v>89.600000000000009</v>
      </c>
      <c r="L57" s="19">
        <v>92.300000000000011</v>
      </c>
      <c r="M57" s="19">
        <v>93.4</v>
      </c>
      <c r="N57" s="19">
        <v>74.700000000000017</v>
      </c>
      <c r="O57" s="19">
        <v>77.3</v>
      </c>
      <c r="P57" s="19">
        <v>80.100000000000009</v>
      </c>
      <c r="Q57" s="19">
        <v>79.8</v>
      </c>
      <c r="R57" s="19">
        <v>77.400000000000006</v>
      </c>
      <c r="S57" s="19">
        <v>73</v>
      </c>
      <c r="T57" s="19">
        <v>72.3</v>
      </c>
      <c r="U57" s="19">
        <v>71.5</v>
      </c>
      <c r="V57" s="19">
        <v>72.8</v>
      </c>
      <c r="W57" s="19">
        <v>63.7</v>
      </c>
      <c r="X57" s="19">
        <v>848.4</v>
      </c>
      <c r="Y57" s="19">
        <v>1591</v>
      </c>
    </row>
    <row r="58" spans="1:25" ht="16.5" thickBot="1" x14ac:dyDescent="0.3">
      <c r="A58" s="56"/>
      <c r="B58" s="17"/>
      <c r="C58" s="29" t="s">
        <v>40</v>
      </c>
      <c r="D58" s="19">
        <v>6.5500000000000007</v>
      </c>
      <c r="E58" s="19">
        <v>8.23</v>
      </c>
      <c r="F58" s="19">
        <v>10.029999999999999</v>
      </c>
      <c r="G58" s="19">
        <v>11.86</v>
      </c>
      <c r="H58" s="19">
        <v>13.71</v>
      </c>
      <c r="I58" s="19">
        <v>12.47</v>
      </c>
      <c r="J58" s="19">
        <v>13.23</v>
      </c>
      <c r="K58" s="19">
        <v>14.360000000000001</v>
      </c>
      <c r="L58" s="19">
        <v>15.049999999999999</v>
      </c>
      <c r="M58" s="19">
        <v>15.67</v>
      </c>
      <c r="N58" s="19">
        <v>12.58</v>
      </c>
      <c r="O58" s="19">
        <v>13.21</v>
      </c>
      <c r="P58" s="19">
        <v>13.55</v>
      </c>
      <c r="Q58" s="19">
        <v>14.030000000000001</v>
      </c>
      <c r="R58" s="19">
        <v>14.810000000000002</v>
      </c>
      <c r="S58" s="19">
        <v>14.920000000000002</v>
      </c>
      <c r="T58" s="19">
        <v>15.350000000000001</v>
      </c>
      <c r="U58" s="19">
        <v>16.48</v>
      </c>
      <c r="V58" s="19">
        <v>16.61</v>
      </c>
      <c r="W58" s="19">
        <v>15.25</v>
      </c>
      <c r="X58" s="31">
        <v>121.16</v>
      </c>
      <c r="Y58" s="31">
        <v>267.95000000000005</v>
      </c>
    </row>
    <row r="59" spans="1:25" ht="16.5" thickBot="1" x14ac:dyDescent="0.3">
      <c r="A59" s="56" t="s">
        <v>95</v>
      </c>
      <c r="B59" s="17"/>
      <c r="C59" s="23" t="s">
        <v>41</v>
      </c>
      <c r="D59" s="24">
        <v>79.14</v>
      </c>
      <c r="E59" s="24">
        <v>90.15000000000002</v>
      </c>
      <c r="F59" s="24">
        <v>99</v>
      </c>
      <c r="G59" s="24">
        <v>102.27999999999999</v>
      </c>
      <c r="H59" s="24">
        <v>110.81</v>
      </c>
      <c r="I59" s="24">
        <v>97.05</v>
      </c>
      <c r="J59" s="24">
        <v>101.38000000000001</v>
      </c>
      <c r="K59" s="24">
        <v>108.4</v>
      </c>
      <c r="L59" s="24">
        <v>112.00000000000001</v>
      </c>
      <c r="M59" s="24">
        <v>114.58000000000001</v>
      </c>
      <c r="N59" s="24">
        <v>92.100000000000009</v>
      </c>
      <c r="O59" s="24">
        <v>95.38</v>
      </c>
      <c r="P59" s="24">
        <v>98.48</v>
      </c>
      <c r="Q59" s="24">
        <v>98.61</v>
      </c>
      <c r="R59" s="24">
        <v>96.860000000000014</v>
      </c>
      <c r="S59" s="24">
        <v>92.13</v>
      </c>
      <c r="T59" s="24">
        <v>92.13</v>
      </c>
      <c r="U59" s="24">
        <v>92.37</v>
      </c>
      <c r="V59" s="24">
        <v>93.74</v>
      </c>
      <c r="W59" s="24">
        <v>82.77</v>
      </c>
      <c r="X59" s="24">
        <v>1014.79</v>
      </c>
      <c r="Y59" s="24">
        <v>1949.36</v>
      </c>
    </row>
    <row r="60" spans="1:25" ht="15.75" x14ac:dyDescent="0.25">
      <c r="A60" s="56" t="s">
        <v>96</v>
      </c>
      <c r="B60" s="17"/>
      <c r="C60" s="32" t="s">
        <v>42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81.591999999999999</v>
      </c>
      <c r="L60" s="19">
        <v>68.745999999999995</v>
      </c>
      <c r="M60" s="19">
        <v>0</v>
      </c>
      <c r="N60" s="19">
        <v>68.843999999999994</v>
      </c>
      <c r="O60" s="19">
        <v>101.742</v>
      </c>
      <c r="P60" s="19">
        <v>168.44399999999999</v>
      </c>
      <c r="Q60" s="19">
        <v>44.003</v>
      </c>
      <c r="R60" s="19">
        <v>44.003</v>
      </c>
      <c r="S60" s="19">
        <v>134.47399999999999</v>
      </c>
      <c r="T60" s="19">
        <v>117.254</v>
      </c>
      <c r="U60" s="19">
        <v>75.003</v>
      </c>
      <c r="V60" s="19">
        <v>292.13299999999998</v>
      </c>
      <c r="W60" s="19">
        <v>75.003</v>
      </c>
      <c r="X60" s="33">
        <v>15.033799999999999</v>
      </c>
      <c r="Y60" s="16">
        <v>63.562049999999999</v>
      </c>
    </row>
    <row r="61" spans="1:25" x14ac:dyDescent="0.25">
      <c r="A61" s="56"/>
      <c r="B61" s="5" t="s">
        <v>43</v>
      </c>
      <c r="C61" s="6" t="s">
        <v>2</v>
      </c>
      <c r="D61" s="1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3"/>
      <c r="X61" s="11"/>
      <c r="Y61" s="21"/>
    </row>
    <row r="62" spans="1:25" ht="15.75" x14ac:dyDescent="0.25">
      <c r="A62" s="56" t="s">
        <v>89</v>
      </c>
      <c r="B62" s="14"/>
      <c r="C62" s="15" t="s">
        <v>44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-354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-354</v>
      </c>
      <c r="Y62" s="16">
        <v>-354</v>
      </c>
    </row>
    <row r="63" spans="1:25" ht="15.75" x14ac:dyDescent="0.25">
      <c r="A63" s="56" t="s">
        <v>89</v>
      </c>
      <c r="B63" s="14"/>
      <c r="C63" s="15" t="s">
        <v>45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-359</v>
      </c>
      <c r="W63" s="16">
        <v>0</v>
      </c>
      <c r="X63" s="16">
        <v>0</v>
      </c>
      <c r="Y63" s="16">
        <v>-359</v>
      </c>
    </row>
    <row r="64" spans="1:25" x14ac:dyDescent="0.25">
      <c r="A64" s="56"/>
      <c r="B64" s="34"/>
      <c r="C64" s="6" t="s">
        <v>24</v>
      </c>
      <c r="D64" s="11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3"/>
      <c r="X64" s="20"/>
      <c r="Y64" s="21"/>
    </row>
    <row r="65" spans="1:25" ht="16.5" thickBot="1" x14ac:dyDescent="0.3">
      <c r="A65" s="56"/>
      <c r="B65" s="35"/>
      <c r="C65" s="29" t="s">
        <v>46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124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6">
        <v>0</v>
      </c>
      <c r="Y65" s="16">
        <v>124</v>
      </c>
    </row>
    <row r="66" spans="1:25" ht="16.5" thickBot="1" x14ac:dyDescent="0.3">
      <c r="A66" s="56" t="s">
        <v>93</v>
      </c>
      <c r="B66" s="35"/>
      <c r="C66" s="23" t="s">
        <v>34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124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124</v>
      </c>
    </row>
    <row r="67" spans="1:25" ht="15.75" x14ac:dyDescent="0.25">
      <c r="A67" s="56"/>
      <c r="B67" s="17"/>
      <c r="C67" s="29" t="s">
        <v>47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10.62</v>
      </c>
      <c r="O67" s="27">
        <v>10.55</v>
      </c>
      <c r="P67" s="27">
        <v>0</v>
      </c>
      <c r="Q67" s="27">
        <v>0</v>
      </c>
      <c r="R67" s="27">
        <v>0</v>
      </c>
      <c r="S67" s="27">
        <v>0</v>
      </c>
      <c r="T67" s="27">
        <v>10.6</v>
      </c>
      <c r="U67" s="27">
        <v>0</v>
      </c>
      <c r="V67" s="27">
        <v>0</v>
      </c>
      <c r="W67" s="27">
        <v>0</v>
      </c>
      <c r="X67" s="28">
        <v>0</v>
      </c>
      <c r="Y67" s="28">
        <v>31.770000000000003</v>
      </c>
    </row>
    <row r="68" spans="1:25" ht="15.75" x14ac:dyDescent="0.25">
      <c r="A68" s="56"/>
      <c r="B68" s="17"/>
      <c r="C68" s="29" t="s">
        <v>48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3.73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8">
        <v>3.73</v>
      </c>
      <c r="Y68" s="28">
        <v>3.73</v>
      </c>
    </row>
    <row r="69" spans="1:25" ht="16.5" thickBot="1" x14ac:dyDescent="0.3">
      <c r="A69" s="56"/>
      <c r="B69" s="17"/>
      <c r="C69" s="29" t="s">
        <v>49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5.0199999999999996</v>
      </c>
      <c r="M69" s="27">
        <v>3.4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8">
        <v>8.42</v>
      </c>
      <c r="Y69" s="28">
        <v>8.42</v>
      </c>
    </row>
    <row r="70" spans="1:25" ht="16.5" thickBot="1" x14ac:dyDescent="0.3">
      <c r="A70" s="56" t="s">
        <v>94</v>
      </c>
      <c r="B70" s="17"/>
      <c r="C70" s="23" t="s">
        <v>50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3.73</v>
      </c>
      <c r="L70" s="30">
        <v>5.0199999999999996</v>
      </c>
      <c r="M70" s="30">
        <v>3.4</v>
      </c>
      <c r="N70" s="30">
        <v>10.62</v>
      </c>
      <c r="O70" s="30">
        <v>10.55</v>
      </c>
      <c r="P70" s="30">
        <v>0</v>
      </c>
      <c r="Q70" s="30">
        <v>0</v>
      </c>
      <c r="R70" s="30">
        <v>0</v>
      </c>
      <c r="S70" s="30">
        <v>0</v>
      </c>
      <c r="T70" s="30">
        <v>10.6</v>
      </c>
      <c r="U70" s="30">
        <v>0</v>
      </c>
      <c r="V70" s="30">
        <v>0</v>
      </c>
      <c r="W70" s="30">
        <v>0</v>
      </c>
      <c r="X70" s="30">
        <v>12.15</v>
      </c>
      <c r="Y70" s="30">
        <v>43.92</v>
      </c>
    </row>
    <row r="71" spans="1:25" ht="15.75" x14ac:dyDescent="0.25">
      <c r="A71" s="56"/>
      <c r="B71" s="35"/>
      <c r="C71" s="29" t="s">
        <v>51</v>
      </c>
      <c r="D71" s="19">
        <v>1.35</v>
      </c>
      <c r="E71" s="19">
        <v>1.52</v>
      </c>
      <c r="F71" s="19">
        <v>1.75</v>
      </c>
      <c r="G71" s="19">
        <v>1.9799999999999998</v>
      </c>
      <c r="H71" s="19">
        <v>2.15</v>
      </c>
      <c r="I71" s="19">
        <v>1.3699999999999999</v>
      </c>
      <c r="J71" s="19">
        <v>1.45</v>
      </c>
      <c r="K71" s="19">
        <v>1.51</v>
      </c>
      <c r="L71" s="19">
        <v>1.58</v>
      </c>
      <c r="M71" s="19">
        <v>1.51</v>
      </c>
      <c r="N71" s="19">
        <v>1.3</v>
      </c>
      <c r="O71" s="19">
        <v>1.37</v>
      </c>
      <c r="P71" s="19">
        <v>1.38</v>
      </c>
      <c r="Q71" s="19">
        <v>1.3699999999999999</v>
      </c>
      <c r="R71" s="19">
        <v>1.3699999999999999</v>
      </c>
      <c r="S71" s="19">
        <v>1.26</v>
      </c>
      <c r="T71" s="19">
        <v>1.26</v>
      </c>
      <c r="U71" s="19">
        <v>1.22</v>
      </c>
      <c r="V71" s="19">
        <v>1.23</v>
      </c>
      <c r="W71" s="19">
        <v>1.1099999999999999</v>
      </c>
      <c r="X71" s="19">
        <v>16.169999999999998</v>
      </c>
      <c r="Y71" s="19">
        <v>29.040000000000003</v>
      </c>
    </row>
    <row r="72" spans="1:25" ht="15.75" x14ac:dyDescent="0.25">
      <c r="A72" s="56"/>
      <c r="B72" s="17"/>
      <c r="C72" s="29" t="s">
        <v>52</v>
      </c>
      <c r="D72" s="19">
        <v>44.1</v>
      </c>
      <c r="E72" s="19">
        <v>38.799999999999997</v>
      </c>
      <c r="F72" s="19">
        <v>35.5</v>
      </c>
      <c r="G72" s="19">
        <v>32.400000000000006</v>
      </c>
      <c r="H72" s="19">
        <v>29</v>
      </c>
      <c r="I72" s="19">
        <v>27.2</v>
      </c>
      <c r="J72" s="19">
        <v>24.9</v>
      </c>
      <c r="K72" s="19">
        <v>24.500000000000004</v>
      </c>
      <c r="L72" s="19">
        <v>23.4</v>
      </c>
      <c r="M72" s="19">
        <v>22.799999999999997</v>
      </c>
      <c r="N72" s="19">
        <v>20.700000000000003</v>
      </c>
      <c r="O72" s="19">
        <v>22.1</v>
      </c>
      <c r="P72" s="19">
        <v>21.700000000000003</v>
      </c>
      <c r="Q72" s="19">
        <v>21.700000000000003</v>
      </c>
      <c r="R72" s="19">
        <v>21.1</v>
      </c>
      <c r="S72" s="19">
        <v>21</v>
      </c>
      <c r="T72" s="19">
        <v>20.7</v>
      </c>
      <c r="U72" s="19">
        <v>20.9</v>
      </c>
      <c r="V72" s="19">
        <v>19.5</v>
      </c>
      <c r="W72" s="19">
        <v>18.899999999999999</v>
      </c>
      <c r="X72" s="19">
        <v>302.60000000000002</v>
      </c>
      <c r="Y72" s="19">
        <v>510.9</v>
      </c>
    </row>
    <row r="73" spans="1:25" ht="16.5" thickBot="1" x14ac:dyDescent="0.3">
      <c r="A73" s="56"/>
      <c r="B73" s="17"/>
      <c r="C73" s="29" t="s">
        <v>53</v>
      </c>
      <c r="D73" s="19">
        <v>8.36</v>
      </c>
      <c r="E73" s="19">
        <v>9.09</v>
      </c>
      <c r="F73" s="19">
        <v>9.9799999999999986</v>
      </c>
      <c r="G73" s="19">
        <v>9.6799999999999979</v>
      </c>
      <c r="H73" s="19">
        <v>10.899999999999995</v>
      </c>
      <c r="I73" s="19">
        <v>9.0200000000000014</v>
      </c>
      <c r="J73" s="19">
        <v>9.57</v>
      </c>
      <c r="K73" s="19">
        <v>9.9600000000000009</v>
      </c>
      <c r="L73" s="19">
        <v>10.700000000000005</v>
      </c>
      <c r="M73" s="19">
        <v>10.600000000000003</v>
      </c>
      <c r="N73" s="19">
        <v>8.7300000000000022</v>
      </c>
      <c r="O73" s="19">
        <v>8.6700000000000017</v>
      </c>
      <c r="P73" s="19">
        <v>8.58</v>
      </c>
      <c r="Q73" s="19">
        <v>9.1700000000000017</v>
      </c>
      <c r="R73" s="19">
        <v>8.9</v>
      </c>
      <c r="S73" s="19">
        <v>8.01</v>
      </c>
      <c r="T73" s="19">
        <v>7.91</v>
      </c>
      <c r="U73" s="19">
        <v>7.7899999999999991</v>
      </c>
      <c r="V73" s="19">
        <v>7.64</v>
      </c>
      <c r="W73" s="19">
        <v>7.32</v>
      </c>
      <c r="X73" s="31">
        <v>97.860000000000014</v>
      </c>
      <c r="Y73" s="31">
        <v>180.57999999999998</v>
      </c>
    </row>
    <row r="74" spans="1:25" ht="16.5" thickBot="1" x14ac:dyDescent="0.3">
      <c r="A74" s="56" t="s">
        <v>95</v>
      </c>
      <c r="B74" s="17"/>
      <c r="C74" s="23" t="s">
        <v>54</v>
      </c>
      <c r="D74" s="24">
        <v>53.81</v>
      </c>
      <c r="E74" s="24">
        <v>49.41</v>
      </c>
      <c r="F74" s="24">
        <v>47.23</v>
      </c>
      <c r="G74" s="24">
        <v>44.06</v>
      </c>
      <c r="H74" s="24">
        <v>42.05</v>
      </c>
      <c r="I74" s="24">
        <v>37.590000000000003</v>
      </c>
      <c r="J74" s="24">
        <v>35.92</v>
      </c>
      <c r="K74" s="24">
        <v>35.970000000000006</v>
      </c>
      <c r="L74" s="24">
        <v>35.68</v>
      </c>
      <c r="M74" s="24">
        <v>34.910000000000004</v>
      </c>
      <c r="N74" s="24">
        <v>30.730000000000004</v>
      </c>
      <c r="O74" s="24">
        <v>32.14</v>
      </c>
      <c r="P74" s="24">
        <v>31.660000000000004</v>
      </c>
      <c r="Q74" s="24">
        <v>32.240000000000009</v>
      </c>
      <c r="R74" s="24">
        <v>31.370000000000005</v>
      </c>
      <c r="S74" s="24">
        <v>30.270000000000003</v>
      </c>
      <c r="T74" s="24">
        <v>29.87</v>
      </c>
      <c r="U74" s="24">
        <v>29.909999999999997</v>
      </c>
      <c r="V74" s="24">
        <v>28.37</v>
      </c>
      <c r="W74" s="24">
        <v>27.33</v>
      </c>
      <c r="X74" s="24">
        <v>416.63000000000005</v>
      </c>
      <c r="Y74" s="24">
        <v>720.5200000000001</v>
      </c>
    </row>
    <row r="75" spans="1:25" ht="15.75" x14ac:dyDescent="0.25">
      <c r="A75" s="56" t="s">
        <v>96</v>
      </c>
      <c r="B75" s="35"/>
      <c r="C75" s="36" t="s">
        <v>55</v>
      </c>
      <c r="D75" s="19">
        <v>0</v>
      </c>
      <c r="E75" s="19">
        <v>92.805999999999997</v>
      </c>
      <c r="F75" s="19">
        <v>148.27099999999999</v>
      </c>
      <c r="G75" s="19">
        <v>112.864</v>
      </c>
      <c r="H75" s="19">
        <v>177.27600000000001</v>
      </c>
      <c r="I75" s="19">
        <v>219.809</v>
      </c>
      <c r="J75" s="19">
        <v>0</v>
      </c>
      <c r="K75" s="19">
        <v>267.92500000000001</v>
      </c>
      <c r="L75" s="19">
        <v>267.92500000000001</v>
      </c>
      <c r="M75" s="19">
        <v>262.29399999999998</v>
      </c>
      <c r="N75" s="19">
        <v>267.92500000000001</v>
      </c>
      <c r="O75" s="19">
        <v>267.92500000000001</v>
      </c>
      <c r="P75" s="19">
        <v>267.92500000000001</v>
      </c>
      <c r="Q75" s="19">
        <v>173.73099999999999</v>
      </c>
      <c r="R75" s="19">
        <v>45.988999999999997</v>
      </c>
      <c r="S75" s="19">
        <v>267.92500000000001</v>
      </c>
      <c r="T75" s="19">
        <v>267.92500000000001</v>
      </c>
      <c r="U75" s="19">
        <v>122.53100000000001</v>
      </c>
      <c r="V75" s="19">
        <v>193.24299999999999</v>
      </c>
      <c r="W75" s="19">
        <v>142.98699999999999</v>
      </c>
      <c r="X75" s="16">
        <v>154.917</v>
      </c>
      <c r="Y75" s="16">
        <v>178.36380000000003</v>
      </c>
    </row>
    <row r="76" spans="1:25" ht="15.75" x14ac:dyDescent="0.25">
      <c r="A76" s="56" t="s">
        <v>96</v>
      </c>
      <c r="B76" s="35"/>
      <c r="C76" s="36" t="s">
        <v>56</v>
      </c>
      <c r="D76" s="19">
        <v>400</v>
      </c>
      <c r="E76" s="19">
        <v>400</v>
      </c>
      <c r="F76" s="19">
        <v>400</v>
      </c>
      <c r="G76" s="19">
        <v>400</v>
      </c>
      <c r="H76" s="19">
        <v>400</v>
      </c>
      <c r="I76" s="19">
        <v>400</v>
      </c>
      <c r="J76" s="19">
        <v>400</v>
      </c>
      <c r="K76" s="19">
        <v>400</v>
      </c>
      <c r="L76" s="19">
        <v>400</v>
      </c>
      <c r="M76" s="19">
        <v>400</v>
      </c>
      <c r="N76" s="19">
        <v>400</v>
      </c>
      <c r="O76" s="19">
        <v>400</v>
      </c>
      <c r="P76" s="19">
        <v>400</v>
      </c>
      <c r="Q76" s="19">
        <v>400</v>
      </c>
      <c r="R76" s="19">
        <v>400</v>
      </c>
      <c r="S76" s="19">
        <v>400</v>
      </c>
      <c r="T76" s="19">
        <v>400</v>
      </c>
      <c r="U76" s="19">
        <v>400</v>
      </c>
      <c r="V76" s="19">
        <v>400</v>
      </c>
      <c r="W76" s="19">
        <v>400</v>
      </c>
      <c r="X76" s="16">
        <v>400</v>
      </c>
      <c r="Y76" s="16">
        <v>400</v>
      </c>
    </row>
    <row r="77" spans="1:25" ht="15.75" x14ac:dyDescent="0.25">
      <c r="A77" s="56" t="s">
        <v>96</v>
      </c>
      <c r="B77" s="35"/>
      <c r="C77" s="36" t="s">
        <v>57</v>
      </c>
      <c r="D77" s="19">
        <v>226.65199999999999</v>
      </c>
      <c r="E77" s="19">
        <v>375</v>
      </c>
      <c r="F77" s="19">
        <v>375</v>
      </c>
      <c r="G77" s="19">
        <v>375</v>
      </c>
      <c r="H77" s="19">
        <v>375</v>
      </c>
      <c r="I77" s="19">
        <v>375</v>
      </c>
      <c r="J77" s="19">
        <v>272.76</v>
      </c>
      <c r="K77" s="19">
        <v>375</v>
      </c>
      <c r="L77" s="19">
        <v>375</v>
      </c>
      <c r="M77" s="19">
        <v>375</v>
      </c>
      <c r="N77" s="19">
        <v>375</v>
      </c>
      <c r="O77" s="19">
        <v>375</v>
      </c>
      <c r="P77" s="19">
        <v>375</v>
      </c>
      <c r="Q77" s="19">
        <v>375</v>
      </c>
      <c r="R77" s="19">
        <v>375</v>
      </c>
      <c r="S77" s="19">
        <v>375</v>
      </c>
      <c r="T77" s="19">
        <v>375</v>
      </c>
      <c r="U77" s="19">
        <v>375</v>
      </c>
      <c r="V77" s="19">
        <v>375</v>
      </c>
      <c r="W77" s="19">
        <v>375</v>
      </c>
      <c r="X77" s="16">
        <v>349.94120000000004</v>
      </c>
      <c r="Y77" s="16">
        <v>362.47059999999999</v>
      </c>
    </row>
    <row r="78" spans="1:25" ht="16.5" thickBot="1" x14ac:dyDescent="0.3">
      <c r="A78" s="56" t="s">
        <v>96</v>
      </c>
      <c r="B78" s="35"/>
      <c r="C78" s="36" t="s">
        <v>58</v>
      </c>
      <c r="D78" s="19">
        <v>100</v>
      </c>
      <c r="E78" s="19">
        <v>100</v>
      </c>
      <c r="F78" s="19">
        <v>100</v>
      </c>
      <c r="G78" s="19">
        <v>100</v>
      </c>
      <c r="H78" s="19">
        <v>100</v>
      </c>
      <c r="I78" s="19">
        <v>100</v>
      </c>
      <c r="J78" s="19">
        <v>100</v>
      </c>
      <c r="K78" s="19">
        <v>100</v>
      </c>
      <c r="L78" s="19">
        <v>100</v>
      </c>
      <c r="M78" s="19">
        <v>100</v>
      </c>
      <c r="N78" s="19">
        <v>100</v>
      </c>
      <c r="O78" s="19">
        <v>100</v>
      </c>
      <c r="P78" s="19">
        <v>100</v>
      </c>
      <c r="Q78" s="19">
        <v>100</v>
      </c>
      <c r="R78" s="19">
        <v>100</v>
      </c>
      <c r="S78" s="19">
        <v>100</v>
      </c>
      <c r="T78" s="19">
        <v>100</v>
      </c>
      <c r="U78" s="19">
        <v>100</v>
      </c>
      <c r="V78" s="19">
        <v>100</v>
      </c>
      <c r="W78" s="19">
        <v>100</v>
      </c>
      <c r="X78" s="16">
        <v>100</v>
      </c>
      <c r="Y78" s="16">
        <v>100</v>
      </c>
    </row>
    <row r="79" spans="1:25" ht="17.25" thickTop="1" thickBot="1" x14ac:dyDescent="0.3">
      <c r="A79" s="56"/>
      <c r="B79" s="37"/>
      <c r="C79" s="38" t="s">
        <v>2</v>
      </c>
      <c r="D79" s="44">
        <v>-222</v>
      </c>
      <c r="E79" s="44">
        <v>0</v>
      </c>
      <c r="F79" s="44">
        <v>0</v>
      </c>
      <c r="G79" s="44">
        <v>57</v>
      </c>
      <c r="H79" s="44">
        <v>0</v>
      </c>
      <c r="I79" s="44">
        <v>0</v>
      </c>
      <c r="J79" s="44">
        <v>0</v>
      </c>
      <c r="K79" s="44">
        <v>-448</v>
      </c>
      <c r="L79" s="44">
        <v>0</v>
      </c>
      <c r="M79" s="44">
        <v>-354</v>
      </c>
      <c r="N79" s="44">
        <v>0</v>
      </c>
      <c r="O79" s="44">
        <v>0</v>
      </c>
      <c r="P79" s="44">
        <v>0</v>
      </c>
      <c r="Q79" s="44">
        <v>-764</v>
      </c>
      <c r="R79" s="44">
        <v>0</v>
      </c>
      <c r="S79" s="44">
        <v>-694</v>
      </c>
      <c r="T79" s="44">
        <v>-77.240000000000009</v>
      </c>
      <c r="U79" s="44">
        <v>0</v>
      </c>
      <c r="V79" s="44">
        <v>-985.5</v>
      </c>
      <c r="W79" s="44">
        <v>0</v>
      </c>
      <c r="X79" s="51"/>
      <c r="Y79" s="51"/>
    </row>
    <row r="80" spans="1:25" ht="16.5" thickTop="1" x14ac:dyDescent="0.25">
      <c r="A80" s="56"/>
      <c r="B80" s="39"/>
      <c r="C80" s="40" t="s">
        <v>59</v>
      </c>
      <c r="D80" s="45">
        <v>132.94999999999993</v>
      </c>
      <c r="E80" s="45">
        <v>139.55999999999972</v>
      </c>
      <c r="F80" s="45">
        <v>146.23000000000002</v>
      </c>
      <c r="G80" s="45">
        <v>146.33999999999992</v>
      </c>
      <c r="H80" s="45">
        <v>152.86000000000013</v>
      </c>
      <c r="I80" s="45">
        <v>134.6400000000001</v>
      </c>
      <c r="J80" s="45">
        <v>137.30000000000018</v>
      </c>
      <c r="K80" s="45">
        <v>148.10000000000014</v>
      </c>
      <c r="L80" s="45">
        <v>152.69999999999982</v>
      </c>
      <c r="M80" s="45">
        <v>575.88999999999942</v>
      </c>
      <c r="N80" s="45">
        <v>133.45000000000027</v>
      </c>
      <c r="O80" s="45">
        <v>138.07000000000016</v>
      </c>
      <c r="P80" s="45">
        <v>130.13999999999965</v>
      </c>
      <c r="Q80" s="45">
        <v>1593.8499999999995</v>
      </c>
      <c r="R80" s="45">
        <v>128.22999999999979</v>
      </c>
      <c r="S80" s="45">
        <v>545.40000000000009</v>
      </c>
      <c r="T80" s="45">
        <v>132.60000000000014</v>
      </c>
      <c r="U80" s="45">
        <v>523.0630000000001</v>
      </c>
      <c r="V80" s="45">
        <v>762.05000000000041</v>
      </c>
      <c r="W80" s="45">
        <v>745.09999999999968</v>
      </c>
      <c r="X80" s="52"/>
      <c r="Y80" s="52"/>
    </row>
    <row r="81" spans="2:25" ht="15.75" x14ac:dyDescent="0.25">
      <c r="B81" s="41"/>
      <c r="C81" s="42" t="s">
        <v>60</v>
      </c>
      <c r="D81" s="46">
        <v>726.65200000000004</v>
      </c>
      <c r="E81" s="46">
        <v>967.80600000000004</v>
      </c>
      <c r="F81" s="46">
        <v>1023.271</v>
      </c>
      <c r="G81" s="46">
        <v>987.86400000000003</v>
      </c>
      <c r="H81" s="46">
        <v>1052.2760000000001</v>
      </c>
      <c r="I81" s="46">
        <v>1094.809</v>
      </c>
      <c r="J81" s="46">
        <v>772.76</v>
      </c>
      <c r="K81" s="46">
        <v>1224.5170000000001</v>
      </c>
      <c r="L81" s="46">
        <v>1211.671</v>
      </c>
      <c r="M81" s="46">
        <v>1137.2939999999999</v>
      </c>
      <c r="N81" s="46">
        <v>1211.769</v>
      </c>
      <c r="O81" s="46">
        <v>1244.6669999999999</v>
      </c>
      <c r="P81" s="46">
        <v>1311.3690000000001</v>
      </c>
      <c r="Q81" s="46">
        <v>1092.7339999999999</v>
      </c>
      <c r="R81" s="46">
        <v>964.99199999999996</v>
      </c>
      <c r="S81" s="46">
        <v>1277.3989999999999</v>
      </c>
      <c r="T81" s="46">
        <v>1260.1790000000001</v>
      </c>
      <c r="U81" s="46">
        <v>1072.5340000000001</v>
      </c>
      <c r="V81" s="46">
        <v>1360.376</v>
      </c>
      <c r="W81" s="46">
        <v>1092.99</v>
      </c>
      <c r="X81" s="52"/>
      <c r="Y81" s="52"/>
    </row>
    <row r="82" spans="2:25" ht="15.75" x14ac:dyDescent="0.25">
      <c r="B82" s="41"/>
      <c r="C82" s="42" t="s">
        <v>61</v>
      </c>
      <c r="D82" s="46">
        <v>859.60199999999998</v>
      </c>
      <c r="E82" s="46">
        <v>1107.3659999999998</v>
      </c>
      <c r="F82" s="46">
        <v>1169.501</v>
      </c>
      <c r="G82" s="46">
        <v>1134.204</v>
      </c>
      <c r="H82" s="46">
        <v>1205.1360000000002</v>
      </c>
      <c r="I82" s="46">
        <v>1229.4490000000001</v>
      </c>
      <c r="J82" s="46">
        <v>910.06000000000017</v>
      </c>
      <c r="K82" s="46">
        <v>1372.6170000000002</v>
      </c>
      <c r="L82" s="46">
        <v>1364.3709999999999</v>
      </c>
      <c r="M82" s="46">
        <v>1713.1839999999993</v>
      </c>
      <c r="N82" s="46">
        <v>1345.2190000000003</v>
      </c>
      <c r="O82" s="46">
        <v>1382.7370000000001</v>
      </c>
      <c r="P82" s="46">
        <v>1441.5089999999998</v>
      </c>
      <c r="Q82" s="46">
        <v>2686.5839999999994</v>
      </c>
      <c r="R82" s="46">
        <v>1093.2219999999998</v>
      </c>
      <c r="S82" s="46">
        <v>1822.799</v>
      </c>
      <c r="T82" s="46">
        <v>1392.7790000000002</v>
      </c>
      <c r="U82" s="46">
        <v>1595.5970000000002</v>
      </c>
      <c r="V82" s="46">
        <v>2122.4260000000004</v>
      </c>
      <c r="W82" s="46">
        <v>1838.0899999999997</v>
      </c>
      <c r="X82" s="52"/>
      <c r="Y82" s="52"/>
    </row>
    <row r="83" spans="2:25" ht="15.75" x14ac:dyDescent="0.25">
      <c r="B83" s="41"/>
      <c r="C83" s="43" t="s">
        <v>62</v>
      </c>
      <c r="D83" s="47"/>
      <c r="E83" s="47"/>
      <c r="F83" s="47"/>
      <c r="G83" s="47"/>
      <c r="H83" s="47"/>
      <c r="I83" s="47"/>
      <c r="J83" s="47"/>
      <c r="K83" s="48"/>
      <c r="L83" s="49"/>
      <c r="M83" s="49"/>
      <c r="N83" s="49"/>
      <c r="O83" s="48"/>
      <c r="P83" s="48"/>
      <c r="Q83" s="48"/>
      <c r="R83" s="49"/>
      <c r="S83" s="49"/>
      <c r="T83" s="49"/>
      <c r="U83" s="49"/>
      <c r="V83" s="50"/>
      <c r="W83" s="50"/>
      <c r="X83" s="52"/>
      <c r="Y83" s="52"/>
    </row>
  </sheetData>
  <conditionalFormatting sqref="B24">
    <cfRule type="expression" dxfId="5" priority="3" stopIfTrue="1">
      <formula>ROUND($G$388,0)&lt;&gt;0</formula>
    </cfRule>
  </conditionalFormatting>
  <conditionalFormatting sqref="C41">
    <cfRule type="containsText" dxfId="4" priority="2" operator="containsText" text="Early">
      <formula>NOT(ISERROR(SEARCH("Early",C41)))</formula>
    </cfRule>
  </conditionalFormatting>
  <conditionalFormatting sqref="C24">
    <cfRule type="expression" dxfId="3" priority="1" stopIfTrue="1">
      <formula>ROUND($G$388,0)&lt;&gt;0</formula>
    </cfRule>
  </conditionalFormatting>
  <pageMargins left="0.7" right="0.7" top="0.75" bottom="0.75" header="0.3" footer="0.3"/>
  <pageSetup scale="3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2"/>
  <sheetViews>
    <sheetView view="pageBreakPreview" zoomScale="60" zoomScaleNormal="100" workbookViewId="0">
      <selection activeCell="AD51" sqref="AD51"/>
    </sheetView>
  </sheetViews>
  <sheetFormatPr defaultRowHeight="15" x14ac:dyDescent="0.25"/>
  <cols>
    <col min="3" max="3" width="41" customWidth="1"/>
  </cols>
  <sheetData>
    <row r="2" spans="3:23" x14ac:dyDescent="0.25">
      <c r="C2" s="55" t="s">
        <v>88</v>
      </c>
      <c r="D2" s="54">
        <f>D25</f>
        <v>2015</v>
      </c>
      <c r="E2" s="54">
        <f t="shared" ref="E2:W2" si="0">E25</f>
        <v>2016</v>
      </c>
      <c r="F2" s="54">
        <f t="shared" si="0"/>
        <v>2017</v>
      </c>
      <c r="G2" s="54">
        <f t="shared" si="0"/>
        <v>2018</v>
      </c>
      <c r="H2" s="54">
        <f t="shared" si="0"/>
        <v>2019</v>
      </c>
      <c r="I2" s="54">
        <f t="shared" si="0"/>
        <v>2020</v>
      </c>
      <c r="J2" s="54">
        <f t="shared" si="0"/>
        <v>2021</v>
      </c>
      <c r="K2" s="54">
        <f t="shared" si="0"/>
        <v>2022</v>
      </c>
      <c r="L2" s="54">
        <f t="shared" si="0"/>
        <v>2023</v>
      </c>
      <c r="M2" s="54">
        <f t="shared" si="0"/>
        <v>2024</v>
      </c>
      <c r="N2" s="54">
        <f t="shared" si="0"/>
        <v>2025</v>
      </c>
      <c r="O2" s="54">
        <f t="shared" si="0"/>
        <v>2026</v>
      </c>
      <c r="P2" s="54">
        <f t="shared" si="0"/>
        <v>2027</v>
      </c>
      <c r="Q2" s="54">
        <f t="shared" si="0"/>
        <v>2028</v>
      </c>
      <c r="R2" s="54">
        <f t="shared" si="0"/>
        <v>2029</v>
      </c>
      <c r="S2" s="54">
        <f t="shared" si="0"/>
        <v>2030</v>
      </c>
      <c r="T2" s="54">
        <f t="shared" si="0"/>
        <v>2031</v>
      </c>
      <c r="U2" s="54">
        <f t="shared" si="0"/>
        <v>2032</v>
      </c>
      <c r="V2" s="54">
        <f t="shared" si="0"/>
        <v>2033</v>
      </c>
      <c r="W2" s="54">
        <f t="shared" si="0"/>
        <v>2034</v>
      </c>
    </row>
    <row r="3" spans="3:23" x14ac:dyDescent="0.25">
      <c r="C3" t="s">
        <v>89</v>
      </c>
      <c r="D3" s="57">
        <f t="shared" ref="D3:M10" si="1">SUMIF($A$27:$A$77,$C3,D$27:D$77)</f>
        <v>-222</v>
      </c>
      <c r="E3" s="57">
        <f t="shared" si="1"/>
        <v>0</v>
      </c>
      <c r="F3" s="57">
        <f t="shared" si="1"/>
        <v>0</v>
      </c>
      <c r="G3" s="57">
        <f t="shared" si="1"/>
        <v>-280</v>
      </c>
      <c r="H3" s="57">
        <f t="shared" si="1"/>
        <v>0</v>
      </c>
      <c r="I3" s="57">
        <f t="shared" si="1"/>
        <v>0</v>
      </c>
      <c r="J3" s="57">
        <f t="shared" si="1"/>
        <v>0</v>
      </c>
      <c r="K3" s="57">
        <f t="shared" si="1"/>
        <v>-662</v>
      </c>
      <c r="L3" s="57">
        <f t="shared" si="1"/>
        <v>0</v>
      </c>
      <c r="M3" s="57">
        <f t="shared" si="1"/>
        <v>-354</v>
      </c>
      <c r="N3" s="57">
        <f t="shared" ref="N3:W10" si="2">SUMIF($A$27:$A$77,$C3,N$27:N$77)</f>
        <v>-387</v>
      </c>
      <c r="O3" s="57">
        <f t="shared" si="2"/>
        <v>0</v>
      </c>
      <c r="P3" s="57">
        <f t="shared" si="2"/>
        <v>0</v>
      </c>
      <c r="Q3" s="57">
        <f t="shared" si="2"/>
        <v>-550</v>
      </c>
      <c r="R3" s="57">
        <f t="shared" si="2"/>
        <v>0</v>
      </c>
      <c r="S3" s="57">
        <f t="shared" si="2"/>
        <v>-357</v>
      </c>
      <c r="T3" s="57">
        <f t="shared" si="2"/>
        <v>-77.240000000000009</v>
      </c>
      <c r="U3" s="57">
        <f t="shared" si="2"/>
        <v>0</v>
      </c>
      <c r="V3" s="57">
        <f t="shared" si="2"/>
        <v>-985.5</v>
      </c>
      <c r="W3" s="57">
        <f t="shared" si="2"/>
        <v>0</v>
      </c>
    </row>
    <row r="4" spans="3:23" x14ac:dyDescent="0.25">
      <c r="C4" t="s">
        <v>90</v>
      </c>
      <c r="D4" s="57">
        <f t="shared" si="1"/>
        <v>0</v>
      </c>
      <c r="E4" s="57">
        <f t="shared" si="1"/>
        <v>0</v>
      </c>
      <c r="F4" s="57">
        <f t="shared" si="1"/>
        <v>0</v>
      </c>
      <c r="G4" s="57">
        <f t="shared" si="1"/>
        <v>337</v>
      </c>
      <c r="H4" s="57">
        <f t="shared" si="1"/>
        <v>0</v>
      </c>
      <c r="I4" s="57">
        <f t="shared" si="1"/>
        <v>0</v>
      </c>
      <c r="J4" s="57">
        <f t="shared" si="1"/>
        <v>0</v>
      </c>
      <c r="K4" s="57">
        <f t="shared" si="1"/>
        <v>214</v>
      </c>
      <c r="L4" s="57">
        <f t="shared" si="1"/>
        <v>0</v>
      </c>
      <c r="M4" s="57">
        <f t="shared" si="1"/>
        <v>0</v>
      </c>
      <c r="N4" s="57">
        <f t="shared" si="2"/>
        <v>387</v>
      </c>
      <c r="O4" s="57">
        <f t="shared" si="2"/>
        <v>0</v>
      </c>
      <c r="P4" s="57">
        <f t="shared" si="2"/>
        <v>0</v>
      </c>
      <c r="Q4" s="57">
        <f t="shared" si="2"/>
        <v>-214</v>
      </c>
      <c r="R4" s="57">
        <f t="shared" si="2"/>
        <v>0</v>
      </c>
      <c r="S4" s="57">
        <f t="shared" si="2"/>
        <v>-337</v>
      </c>
      <c r="T4" s="57">
        <f t="shared" si="2"/>
        <v>0</v>
      </c>
      <c r="U4" s="57">
        <f t="shared" si="2"/>
        <v>0</v>
      </c>
      <c r="V4" s="57">
        <f t="shared" si="2"/>
        <v>0</v>
      </c>
      <c r="W4" s="57">
        <f t="shared" si="2"/>
        <v>0</v>
      </c>
    </row>
    <row r="5" spans="3:23" x14ac:dyDescent="0.25">
      <c r="C5" t="s">
        <v>91</v>
      </c>
      <c r="D5" s="57">
        <f t="shared" si="1"/>
        <v>0</v>
      </c>
      <c r="E5" s="57">
        <f t="shared" si="1"/>
        <v>0</v>
      </c>
      <c r="F5" s="57">
        <f t="shared" si="1"/>
        <v>0</v>
      </c>
      <c r="G5" s="57">
        <f t="shared" si="1"/>
        <v>0</v>
      </c>
      <c r="H5" s="57">
        <f t="shared" si="1"/>
        <v>0</v>
      </c>
      <c r="I5" s="57">
        <f t="shared" si="1"/>
        <v>0</v>
      </c>
      <c r="J5" s="57">
        <f t="shared" si="1"/>
        <v>0</v>
      </c>
      <c r="K5" s="57">
        <f t="shared" si="1"/>
        <v>0</v>
      </c>
      <c r="L5" s="57">
        <f t="shared" si="1"/>
        <v>0</v>
      </c>
      <c r="M5" s="57">
        <f t="shared" si="1"/>
        <v>423</v>
      </c>
      <c r="N5" s="57">
        <f t="shared" si="2"/>
        <v>0</v>
      </c>
      <c r="O5" s="57">
        <f t="shared" si="2"/>
        <v>0</v>
      </c>
      <c r="P5" s="57">
        <f t="shared" si="2"/>
        <v>0</v>
      </c>
      <c r="Q5" s="57">
        <f t="shared" si="2"/>
        <v>846</v>
      </c>
      <c r="R5" s="57">
        <f t="shared" si="2"/>
        <v>0</v>
      </c>
      <c r="S5" s="57">
        <f t="shared" si="2"/>
        <v>823.78300000000002</v>
      </c>
      <c r="T5" s="57">
        <f t="shared" si="2"/>
        <v>0</v>
      </c>
      <c r="U5" s="57">
        <f t="shared" si="2"/>
        <v>0</v>
      </c>
      <c r="V5" s="57">
        <f t="shared" si="2"/>
        <v>948.4</v>
      </c>
      <c r="W5" s="57">
        <f t="shared" si="2"/>
        <v>423</v>
      </c>
    </row>
    <row r="6" spans="3:23" x14ac:dyDescent="0.25">
      <c r="C6" t="s">
        <v>92</v>
      </c>
      <c r="D6" s="57">
        <f t="shared" si="1"/>
        <v>0</v>
      </c>
      <c r="E6" s="57">
        <f t="shared" si="1"/>
        <v>0</v>
      </c>
      <c r="F6" s="57">
        <f t="shared" si="1"/>
        <v>0</v>
      </c>
      <c r="G6" s="57">
        <f t="shared" si="1"/>
        <v>0</v>
      </c>
      <c r="H6" s="57">
        <f t="shared" si="1"/>
        <v>0</v>
      </c>
      <c r="I6" s="57">
        <f t="shared" si="1"/>
        <v>0</v>
      </c>
      <c r="J6" s="57">
        <f t="shared" si="1"/>
        <v>0</v>
      </c>
      <c r="K6" s="57">
        <f t="shared" si="1"/>
        <v>0</v>
      </c>
      <c r="L6" s="57">
        <f t="shared" si="1"/>
        <v>0</v>
      </c>
      <c r="M6" s="57">
        <f t="shared" si="1"/>
        <v>0</v>
      </c>
      <c r="N6" s="57">
        <f t="shared" si="2"/>
        <v>0</v>
      </c>
      <c r="O6" s="57">
        <f t="shared" si="2"/>
        <v>0</v>
      </c>
      <c r="P6" s="57">
        <f t="shared" si="2"/>
        <v>0</v>
      </c>
      <c r="Q6" s="57">
        <f t="shared" si="2"/>
        <v>0</v>
      </c>
      <c r="R6" s="57">
        <f t="shared" si="2"/>
        <v>0</v>
      </c>
      <c r="S6" s="57">
        <f t="shared" si="2"/>
        <v>0</v>
      </c>
      <c r="T6" s="57">
        <f t="shared" si="2"/>
        <v>0</v>
      </c>
      <c r="U6" s="57">
        <f t="shared" si="2"/>
        <v>0</v>
      </c>
      <c r="V6" s="57">
        <f t="shared" si="2"/>
        <v>0</v>
      </c>
      <c r="W6" s="57">
        <f t="shared" si="2"/>
        <v>0</v>
      </c>
    </row>
    <row r="7" spans="3:23" x14ac:dyDescent="0.25">
      <c r="C7" t="s">
        <v>93</v>
      </c>
      <c r="D7" s="57">
        <f t="shared" si="1"/>
        <v>0</v>
      </c>
      <c r="E7" s="57">
        <f t="shared" si="1"/>
        <v>0</v>
      </c>
      <c r="F7" s="57">
        <f t="shared" si="1"/>
        <v>0</v>
      </c>
      <c r="G7" s="57">
        <f t="shared" si="1"/>
        <v>0</v>
      </c>
      <c r="H7" s="57">
        <f t="shared" si="1"/>
        <v>0</v>
      </c>
      <c r="I7" s="57">
        <f t="shared" si="1"/>
        <v>0</v>
      </c>
      <c r="J7" s="57">
        <f t="shared" si="1"/>
        <v>0</v>
      </c>
      <c r="K7" s="57">
        <f t="shared" si="1"/>
        <v>0</v>
      </c>
      <c r="L7" s="57">
        <f t="shared" si="1"/>
        <v>0</v>
      </c>
      <c r="M7" s="57">
        <f t="shared" si="1"/>
        <v>0</v>
      </c>
      <c r="N7" s="57">
        <f t="shared" si="2"/>
        <v>0</v>
      </c>
      <c r="O7" s="57">
        <f t="shared" si="2"/>
        <v>0</v>
      </c>
      <c r="P7" s="57">
        <f t="shared" si="2"/>
        <v>0</v>
      </c>
      <c r="Q7" s="57">
        <f t="shared" si="2"/>
        <v>465</v>
      </c>
      <c r="R7" s="57">
        <f t="shared" si="2"/>
        <v>0</v>
      </c>
      <c r="S7" s="57">
        <f t="shared" si="2"/>
        <v>0</v>
      </c>
      <c r="T7" s="57">
        <f t="shared" si="2"/>
        <v>0</v>
      </c>
      <c r="U7" s="57">
        <f t="shared" si="2"/>
        <v>0</v>
      </c>
      <c r="V7" s="57">
        <f t="shared" si="2"/>
        <v>0</v>
      </c>
      <c r="W7" s="57">
        <f t="shared" si="2"/>
        <v>0</v>
      </c>
    </row>
    <row r="8" spans="3:23" x14ac:dyDescent="0.25">
      <c r="C8" t="s">
        <v>94</v>
      </c>
      <c r="D8" s="57">
        <f t="shared" si="1"/>
        <v>0</v>
      </c>
      <c r="E8" s="57">
        <f t="shared" si="1"/>
        <v>0</v>
      </c>
      <c r="F8" s="57">
        <f t="shared" si="1"/>
        <v>0</v>
      </c>
      <c r="G8" s="57">
        <f t="shared" si="1"/>
        <v>0</v>
      </c>
      <c r="H8" s="57">
        <f t="shared" si="1"/>
        <v>0</v>
      </c>
      <c r="I8" s="57">
        <f t="shared" si="1"/>
        <v>0</v>
      </c>
      <c r="J8" s="57">
        <f t="shared" si="1"/>
        <v>0</v>
      </c>
      <c r="K8" s="57">
        <f t="shared" si="1"/>
        <v>5.0199999999999996</v>
      </c>
      <c r="L8" s="57">
        <f t="shared" si="1"/>
        <v>3.4</v>
      </c>
      <c r="M8" s="57">
        <f t="shared" si="1"/>
        <v>10.6</v>
      </c>
      <c r="N8" s="57">
        <f t="shared" si="2"/>
        <v>0</v>
      </c>
      <c r="O8" s="57">
        <f t="shared" si="2"/>
        <v>10.55</v>
      </c>
      <c r="P8" s="57">
        <f t="shared" si="2"/>
        <v>0</v>
      </c>
      <c r="Q8" s="57">
        <f t="shared" si="2"/>
        <v>0</v>
      </c>
      <c r="R8" s="57">
        <f t="shared" si="2"/>
        <v>0</v>
      </c>
      <c r="S8" s="57">
        <f t="shared" si="2"/>
        <v>10.62</v>
      </c>
      <c r="T8" s="57">
        <f t="shared" si="2"/>
        <v>0</v>
      </c>
      <c r="U8" s="57">
        <f t="shared" si="2"/>
        <v>0</v>
      </c>
      <c r="V8" s="57">
        <f t="shared" si="2"/>
        <v>0</v>
      </c>
      <c r="W8" s="57">
        <f t="shared" si="2"/>
        <v>0</v>
      </c>
    </row>
    <row r="9" spans="3:23" x14ac:dyDescent="0.25">
      <c r="C9" t="s">
        <v>95</v>
      </c>
      <c r="D9" s="57">
        <f t="shared" si="1"/>
        <v>128.44999999999999</v>
      </c>
      <c r="E9" s="57">
        <f t="shared" si="1"/>
        <v>135.88999999999999</v>
      </c>
      <c r="F9" s="57">
        <f t="shared" si="1"/>
        <v>141.89000000000001</v>
      </c>
      <c r="G9" s="57">
        <f t="shared" si="1"/>
        <v>142.53</v>
      </c>
      <c r="H9" s="57">
        <f t="shared" si="1"/>
        <v>148.59000000000003</v>
      </c>
      <c r="I9" s="57">
        <f t="shared" si="1"/>
        <v>130.35000000000002</v>
      </c>
      <c r="J9" s="57">
        <f t="shared" si="1"/>
        <v>133.81</v>
      </c>
      <c r="K9" s="57">
        <f t="shared" si="1"/>
        <v>139.92000000000002</v>
      </c>
      <c r="L9" s="57">
        <f t="shared" si="1"/>
        <v>141.31</v>
      </c>
      <c r="M9" s="57">
        <f t="shared" si="1"/>
        <v>142.04000000000002</v>
      </c>
      <c r="N9" s="57">
        <f t="shared" si="2"/>
        <v>117.31</v>
      </c>
      <c r="O9" s="57">
        <f t="shared" si="2"/>
        <v>120.17</v>
      </c>
      <c r="P9" s="57">
        <f t="shared" si="2"/>
        <v>119.6</v>
      </c>
      <c r="Q9" s="57">
        <f t="shared" si="2"/>
        <v>124.91000000000001</v>
      </c>
      <c r="R9" s="57">
        <f t="shared" si="2"/>
        <v>114.42000000000002</v>
      </c>
      <c r="S9" s="57">
        <f t="shared" si="2"/>
        <v>109.15999999999998</v>
      </c>
      <c r="T9" s="57">
        <f t="shared" si="2"/>
        <v>114.17999999999999</v>
      </c>
      <c r="U9" s="57">
        <f t="shared" si="2"/>
        <v>114.28</v>
      </c>
      <c r="V9" s="57">
        <f t="shared" si="2"/>
        <v>112.34</v>
      </c>
      <c r="W9" s="57">
        <f t="shared" si="2"/>
        <v>108.34</v>
      </c>
    </row>
    <row r="10" spans="3:23" x14ac:dyDescent="0.25">
      <c r="C10" t="s">
        <v>96</v>
      </c>
      <c r="D10" s="57">
        <f t="shared" si="1"/>
        <v>728.39699999999993</v>
      </c>
      <c r="E10" s="57">
        <f t="shared" si="1"/>
        <v>971.09300000000007</v>
      </c>
      <c r="F10" s="57">
        <f t="shared" si="1"/>
        <v>1028.597</v>
      </c>
      <c r="G10" s="57">
        <f t="shared" si="1"/>
        <v>995.06299999999999</v>
      </c>
      <c r="H10" s="57">
        <f t="shared" si="1"/>
        <v>1061.595</v>
      </c>
      <c r="I10" s="57">
        <f t="shared" si="1"/>
        <v>1106.213</v>
      </c>
      <c r="J10" s="57">
        <f t="shared" si="1"/>
        <v>785.971</v>
      </c>
      <c r="K10" s="57">
        <f t="shared" si="1"/>
        <v>1239.701</v>
      </c>
      <c r="L10" s="57">
        <f t="shared" si="1"/>
        <v>1232.982</v>
      </c>
      <c r="M10" s="57">
        <f t="shared" si="1"/>
        <v>1156.5529999999999</v>
      </c>
      <c r="N10" s="57">
        <f t="shared" si="2"/>
        <v>1245.222</v>
      </c>
      <c r="O10" s="57">
        <f t="shared" si="2"/>
        <v>1282.9479999999999</v>
      </c>
      <c r="P10" s="57">
        <f t="shared" si="2"/>
        <v>1356.981</v>
      </c>
      <c r="Q10" s="57">
        <f t="shared" si="2"/>
        <v>1333.1610000000001</v>
      </c>
      <c r="R10" s="57">
        <f t="shared" si="2"/>
        <v>1214.864</v>
      </c>
      <c r="S10" s="57">
        <f t="shared" si="2"/>
        <v>1174.865</v>
      </c>
      <c r="T10" s="57">
        <f t="shared" si="2"/>
        <v>1172.67</v>
      </c>
      <c r="U10" s="57">
        <f t="shared" si="2"/>
        <v>1340.0630000000001</v>
      </c>
      <c r="V10" s="57">
        <f t="shared" si="2"/>
        <v>1358.9189999999999</v>
      </c>
      <c r="W10" s="57">
        <f t="shared" si="2"/>
        <v>1307.789</v>
      </c>
    </row>
    <row r="12" spans="3:23" x14ac:dyDescent="0.25">
      <c r="C12" s="55" t="s">
        <v>97</v>
      </c>
      <c r="D12" s="54">
        <f>D25</f>
        <v>2015</v>
      </c>
      <c r="E12" s="54">
        <f t="shared" ref="E12:W12" si="3">E25</f>
        <v>2016</v>
      </c>
      <c r="F12" s="54">
        <f t="shared" si="3"/>
        <v>2017</v>
      </c>
      <c r="G12" s="54">
        <f t="shared" si="3"/>
        <v>2018</v>
      </c>
      <c r="H12" s="54">
        <f t="shared" si="3"/>
        <v>2019</v>
      </c>
      <c r="I12" s="54">
        <f t="shared" si="3"/>
        <v>2020</v>
      </c>
      <c r="J12" s="54">
        <f t="shared" si="3"/>
        <v>2021</v>
      </c>
      <c r="K12" s="54">
        <f t="shared" si="3"/>
        <v>2022</v>
      </c>
      <c r="L12" s="54">
        <f t="shared" si="3"/>
        <v>2023</v>
      </c>
      <c r="M12" s="54">
        <f t="shared" si="3"/>
        <v>2024</v>
      </c>
      <c r="N12" s="54">
        <f t="shared" si="3"/>
        <v>2025</v>
      </c>
      <c r="O12" s="54">
        <f t="shared" si="3"/>
        <v>2026</v>
      </c>
      <c r="P12" s="54">
        <f t="shared" si="3"/>
        <v>2027</v>
      </c>
      <c r="Q12" s="54">
        <f t="shared" si="3"/>
        <v>2028</v>
      </c>
      <c r="R12" s="54">
        <f t="shared" si="3"/>
        <v>2029</v>
      </c>
      <c r="S12" s="54">
        <f t="shared" si="3"/>
        <v>2030</v>
      </c>
      <c r="T12" s="54">
        <f t="shared" si="3"/>
        <v>2031</v>
      </c>
      <c r="U12" s="54">
        <f t="shared" si="3"/>
        <v>2032</v>
      </c>
      <c r="V12" s="54">
        <f t="shared" si="3"/>
        <v>2033</v>
      </c>
      <c r="W12" s="54">
        <f t="shared" si="3"/>
        <v>2034</v>
      </c>
    </row>
    <row r="13" spans="3:23" x14ac:dyDescent="0.25">
      <c r="C13" t="s">
        <v>89</v>
      </c>
      <c r="D13" s="57">
        <f>D3</f>
        <v>-222</v>
      </c>
      <c r="E13" s="57">
        <f>D13+E3</f>
        <v>-222</v>
      </c>
      <c r="F13" s="57">
        <f t="shared" ref="F13:W13" si="4">E13+F3</f>
        <v>-222</v>
      </c>
      <c r="G13" s="57">
        <f t="shared" si="4"/>
        <v>-502</v>
      </c>
      <c r="H13" s="57">
        <f t="shared" si="4"/>
        <v>-502</v>
      </c>
      <c r="I13" s="57">
        <f t="shared" si="4"/>
        <v>-502</v>
      </c>
      <c r="J13" s="57">
        <f t="shared" si="4"/>
        <v>-502</v>
      </c>
      <c r="K13" s="57">
        <f t="shared" si="4"/>
        <v>-1164</v>
      </c>
      <c r="L13" s="57">
        <f t="shared" si="4"/>
        <v>-1164</v>
      </c>
      <c r="M13" s="57">
        <f t="shared" si="4"/>
        <v>-1518</v>
      </c>
      <c r="N13" s="57">
        <f t="shared" si="4"/>
        <v>-1905</v>
      </c>
      <c r="O13" s="57">
        <f t="shared" si="4"/>
        <v>-1905</v>
      </c>
      <c r="P13" s="57">
        <f t="shared" si="4"/>
        <v>-1905</v>
      </c>
      <c r="Q13" s="57">
        <f t="shared" si="4"/>
        <v>-2455</v>
      </c>
      <c r="R13" s="57">
        <f t="shared" si="4"/>
        <v>-2455</v>
      </c>
      <c r="S13" s="57">
        <f t="shared" si="4"/>
        <v>-2812</v>
      </c>
      <c r="T13" s="57">
        <f t="shared" si="4"/>
        <v>-2889.24</v>
      </c>
      <c r="U13" s="57">
        <f t="shared" si="4"/>
        <v>-2889.24</v>
      </c>
      <c r="V13" s="57">
        <f t="shared" si="4"/>
        <v>-3874.74</v>
      </c>
      <c r="W13" s="57">
        <f t="shared" si="4"/>
        <v>-3874.74</v>
      </c>
    </row>
    <row r="14" spans="3:23" x14ac:dyDescent="0.25">
      <c r="C14" t="s">
        <v>90</v>
      </c>
      <c r="D14" s="57">
        <f t="shared" ref="D14:S20" si="5">D4</f>
        <v>0</v>
      </c>
      <c r="E14" s="57">
        <f t="shared" ref="E14:W19" si="6">D14+E4</f>
        <v>0</v>
      </c>
      <c r="F14" s="57">
        <f t="shared" si="6"/>
        <v>0</v>
      </c>
      <c r="G14" s="57">
        <f t="shared" si="6"/>
        <v>337</v>
      </c>
      <c r="H14" s="57">
        <f t="shared" si="6"/>
        <v>337</v>
      </c>
      <c r="I14" s="57">
        <f t="shared" si="6"/>
        <v>337</v>
      </c>
      <c r="J14" s="57">
        <f t="shared" si="6"/>
        <v>337</v>
      </c>
      <c r="K14" s="57">
        <f t="shared" si="6"/>
        <v>551</v>
      </c>
      <c r="L14" s="57">
        <f t="shared" si="6"/>
        <v>551</v>
      </c>
      <c r="M14" s="57">
        <f t="shared" si="6"/>
        <v>551</v>
      </c>
      <c r="N14" s="57">
        <f t="shared" si="6"/>
        <v>938</v>
      </c>
      <c r="O14" s="57">
        <f t="shared" si="6"/>
        <v>938</v>
      </c>
      <c r="P14" s="57">
        <f t="shared" si="6"/>
        <v>938</v>
      </c>
      <c r="Q14" s="57">
        <f t="shared" si="6"/>
        <v>724</v>
      </c>
      <c r="R14" s="57">
        <f t="shared" si="6"/>
        <v>724</v>
      </c>
      <c r="S14" s="57">
        <f t="shared" si="6"/>
        <v>387</v>
      </c>
      <c r="T14" s="57">
        <f t="shared" si="6"/>
        <v>387</v>
      </c>
      <c r="U14" s="57">
        <f t="shared" si="6"/>
        <v>387</v>
      </c>
      <c r="V14" s="57">
        <f t="shared" si="6"/>
        <v>387</v>
      </c>
      <c r="W14" s="57">
        <f t="shared" si="6"/>
        <v>387</v>
      </c>
    </row>
    <row r="15" spans="3:23" x14ac:dyDescent="0.25">
      <c r="C15" t="s">
        <v>91</v>
      </c>
      <c r="D15" s="57">
        <f t="shared" si="5"/>
        <v>0</v>
      </c>
      <c r="E15" s="57">
        <f t="shared" si="6"/>
        <v>0</v>
      </c>
      <c r="F15" s="57">
        <f t="shared" si="6"/>
        <v>0</v>
      </c>
      <c r="G15" s="57">
        <f t="shared" si="6"/>
        <v>0</v>
      </c>
      <c r="H15" s="57">
        <f t="shared" si="6"/>
        <v>0</v>
      </c>
      <c r="I15" s="57">
        <f t="shared" si="6"/>
        <v>0</v>
      </c>
      <c r="J15" s="57">
        <f t="shared" si="6"/>
        <v>0</v>
      </c>
      <c r="K15" s="57">
        <f t="shared" si="6"/>
        <v>0</v>
      </c>
      <c r="L15" s="57">
        <f t="shared" si="6"/>
        <v>0</v>
      </c>
      <c r="M15" s="57">
        <f t="shared" si="6"/>
        <v>423</v>
      </c>
      <c r="N15" s="57">
        <f t="shared" si="6"/>
        <v>423</v>
      </c>
      <c r="O15" s="57">
        <f t="shared" si="6"/>
        <v>423</v>
      </c>
      <c r="P15" s="57">
        <f t="shared" si="6"/>
        <v>423</v>
      </c>
      <c r="Q15" s="57">
        <f t="shared" si="6"/>
        <v>1269</v>
      </c>
      <c r="R15" s="57">
        <f t="shared" si="6"/>
        <v>1269</v>
      </c>
      <c r="S15" s="57">
        <f t="shared" si="6"/>
        <v>2092.7829999999999</v>
      </c>
      <c r="T15" s="57">
        <f t="shared" si="6"/>
        <v>2092.7829999999999</v>
      </c>
      <c r="U15" s="57">
        <f t="shared" si="6"/>
        <v>2092.7829999999999</v>
      </c>
      <c r="V15" s="57">
        <f t="shared" si="6"/>
        <v>3041.183</v>
      </c>
      <c r="W15" s="57">
        <f t="shared" si="6"/>
        <v>3464.183</v>
      </c>
    </row>
    <row r="16" spans="3:23" x14ac:dyDescent="0.25">
      <c r="C16" t="s">
        <v>92</v>
      </c>
      <c r="D16" s="57">
        <f t="shared" si="5"/>
        <v>0</v>
      </c>
      <c r="E16" s="57">
        <f t="shared" si="6"/>
        <v>0</v>
      </c>
      <c r="F16" s="57">
        <f t="shared" si="6"/>
        <v>0</v>
      </c>
      <c r="G16" s="57">
        <f t="shared" si="6"/>
        <v>0</v>
      </c>
      <c r="H16" s="57">
        <f t="shared" si="6"/>
        <v>0</v>
      </c>
      <c r="I16" s="57">
        <f t="shared" si="6"/>
        <v>0</v>
      </c>
      <c r="J16" s="57">
        <f t="shared" si="6"/>
        <v>0</v>
      </c>
      <c r="K16" s="57">
        <f t="shared" si="6"/>
        <v>0</v>
      </c>
      <c r="L16" s="57">
        <f t="shared" si="6"/>
        <v>0</v>
      </c>
      <c r="M16" s="57">
        <f t="shared" si="6"/>
        <v>0</v>
      </c>
      <c r="N16" s="57">
        <f t="shared" si="6"/>
        <v>0</v>
      </c>
      <c r="O16" s="57">
        <f t="shared" si="6"/>
        <v>0</v>
      </c>
      <c r="P16" s="57">
        <f t="shared" si="6"/>
        <v>0</v>
      </c>
      <c r="Q16" s="57">
        <f t="shared" si="6"/>
        <v>0</v>
      </c>
      <c r="R16" s="57">
        <f t="shared" si="6"/>
        <v>0</v>
      </c>
      <c r="S16" s="57">
        <f t="shared" si="6"/>
        <v>0</v>
      </c>
      <c r="T16" s="57">
        <f t="shared" si="6"/>
        <v>0</v>
      </c>
      <c r="U16" s="57">
        <f t="shared" si="6"/>
        <v>0</v>
      </c>
      <c r="V16" s="57">
        <f t="shared" si="6"/>
        <v>0</v>
      </c>
      <c r="W16" s="57">
        <f t="shared" si="6"/>
        <v>0</v>
      </c>
    </row>
    <row r="17" spans="1:25" x14ac:dyDescent="0.25">
      <c r="C17" t="s">
        <v>93</v>
      </c>
      <c r="D17" s="57">
        <f t="shared" si="5"/>
        <v>0</v>
      </c>
      <c r="E17" s="57">
        <f t="shared" si="6"/>
        <v>0</v>
      </c>
      <c r="F17" s="57">
        <f t="shared" si="6"/>
        <v>0</v>
      </c>
      <c r="G17" s="57">
        <f t="shared" si="6"/>
        <v>0</v>
      </c>
      <c r="H17" s="57">
        <f t="shared" si="6"/>
        <v>0</v>
      </c>
      <c r="I17" s="57">
        <f t="shared" si="6"/>
        <v>0</v>
      </c>
      <c r="J17" s="57">
        <f t="shared" si="6"/>
        <v>0</v>
      </c>
      <c r="K17" s="57">
        <f t="shared" si="6"/>
        <v>0</v>
      </c>
      <c r="L17" s="57">
        <f t="shared" si="6"/>
        <v>0</v>
      </c>
      <c r="M17" s="57">
        <f t="shared" si="6"/>
        <v>0</v>
      </c>
      <c r="N17" s="57">
        <f t="shared" si="6"/>
        <v>0</v>
      </c>
      <c r="O17" s="57">
        <f t="shared" si="6"/>
        <v>0</v>
      </c>
      <c r="P17" s="57">
        <f t="shared" si="6"/>
        <v>0</v>
      </c>
      <c r="Q17" s="57">
        <f t="shared" si="6"/>
        <v>465</v>
      </c>
      <c r="R17" s="57">
        <f t="shared" si="6"/>
        <v>465</v>
      </c>
      <c r="S17" s="57">
        <f t="shared" si="6"/>
        <v>465</v>
      </c>
      <c r="T17" s="57">
        <f t="shared" si="6"/>
        <v>465</v>
      </c>
      <c r="U17" s="57">
        <f t="shared" si="6"/>
        <v>465</v>
      </c>
      <c r="V17" s="57">
        <f t="shared" si="6"/>
        <v>465</v>
      </c>
      <c r="W17" s="57">
        <f t="shared" si="6"/>
        <v>465</v>
      </c>
    </row>
    <row r="18" spans="1:25" x14ac:dyDescent="0.25">
      <c r="C18" t="s">
        <v>94</v>
      </c>
      <c r="D18" s="57">
        <f t="shared" si="5"/>
        <v>0</v>
      </c>
      <c r="E18" s="57">
        <f t="shared" si="6"/>
        <v>0</v>
      </c>
      <c r="F18" s="57">
        <f t="shared" si="6"/>
        <v>0</v>
      </c>
      <c r="G18" s="57">
        <f t="shared" si="6"/>
        <v>0</v>
      </c>
      <c r="H18" s="57">
        <f t="shared" si="6"/>
        <v>0</v>
      </c>
      <c r="I18" s="57">
        <f t="shared" si="6"/>
        <v>0</v>
      </c>
      <c r="J18" s="57">
        <f t="shared" si="6"/>
        <v>0</v>
      </c>
      <c r="K18" s="57">
        <f t="shared" si="6"/>
        <v>5.0199999999999996</v>
      </c>
      <c r="L18" s="57">
        <f t="shared" si="6"/>
        <v>8.42</v>
      </c>
      <c r="M18" s="57">
        <f t="shared" si="6"/>
        <v>19.02</v>
      </c>
      <c r="N18" s="57">
        <f t="shared" si="6"/>
        <v>19.02</v>
      </c>
      <c r="O18" s="57">
        <f t="shared" si="6"/>
        <v>29.57</v>
      </c>
      <c r="P18" s="57">
        <f t="shared" si="6"/>
        <v>29.57</v>
      </c>
      <c r="Q18" s="57">
        <f t="shared" si="6"/>
        <v>29.57</v>
      </c>
      <c r="R18" s="57">
        <f t="shared" si="6"/>
        <v>29.57</v>
      </c>
      <c r="S18" s="57">
        <f t="shared" si="6"/>
        <v>40.19</v>
      </c>
      <c r="T18" s="57">
        <f t="shared" si="6"/>
        <v>40.19</v>
      </c>
      <c r="U18" s="57">
        <f t="shared" si="6"/>
        <v>40.19</v>
      </c>
      <c r="V18" s="57">
        <f t="shared" si="6"/>
        <v>40.19</v>
      </c>
      <c r="W18" s="57">
        <f t="shared" si="6"/>
        <v>40.19</v>
      </c>
    </row>
    <row r="19" spans="1:25" x14ac:dyDescent="0.25">
      <c r="C19" t="s">
        <v>95</v>
      </c>
      <c r="D19" s="57">
        <f t="shared" si="5"/>
        <v>128.44999999999999</v>
      </c>
      <c r="E19" s="57">
        <f t="shared" si="6"/>
        <v>264.33999999999997</v>
      </c>
      <c r="F19" s="57">
        <f t="shared" si="6"/>
        <v>406.23</v>
      </c>
      <c r="G19" s="57">
        <f t="shared" si="6"/>
        <v>548.76</v>
      </c>
      <c r="H19" s="57">
        <f t="shared" si="6"/>
        <v>697.35</v>
      </c>
      <c r="I19" s="57">
        <f t="shared" si="6"/>
        <v>827.7</v>
      </c>
      <c r="J19" s="57">
        <f t="shared" si="6"/>
        <v>961.51</v>
      </c>
      <c r="K19" s="57">
        <f t="shared" si="6"/>
        <v>1101.43</v>
      </c>
      <c r="L19" s="57">
        <f t="shared" si="6"/>
        <v>1242.74</v>
      </c>
      <c r="M19" s="57">
        <f t="shared" si="6"/>
        <v>1384.78</v>
      </c>
      <c r="N19" s="57">
        <f t="shared" si="6"/>
        <v>1502.09</v>
      </c>
      <c r="O19" s="57">
        <f t="shared" si="6"/>
        <v>1622.26</v>
      </c>
      <c r="P19" s="57">
        <f t="shared" si="6"/>
        <v>1741.86</v>
      </c>
      <c r="Q19" s="57">
        <f t="shared" si="6"/>
        <v>1866.77</v>
      </c>
      <c r="R19" s="57">
        <f t="shared" si="6"/>
        <v>1981.19</v>
      </c>
      <c r="S19" s="57">
        <f t="shared" si="6"/>
        <v>2090.35</v>
      </c>
      <c r="T19" s="57">
        <f t="shared" si="6"/>
        <v>2204.5299999999997</v>
      </c>
      <c r="U19" s="57">
        <f t="shared" si="6"/>
        <v>2318.81</v>
      </c>
      <c r="V19" s="57">
        <f t="shared" si="6"/>
        <v>2431.15</v>
      </c>
      <c r="W19" s="57">
        <f t="shared" si="6"/>
        <v>2539.4900000000002</v>
      </c>
    </row>
    <row r="20" spans="1:25" x14ac:dyDescent="0.25">
      <c r="C20" t="s">
        <v>96</v>
      </c>
      <c r="D20" s="57">
        <f t="shared" si="5"/>
        <v>728.39699999999993</v>
      </c>
      <c r="E20" s="57">
        <f t="shared" si="5"/>
        <v>971.09300000000007</v>
      </c>
      <c r="F20" s="57">
        <f t="shared" si="5"/>
        <v>1028.597</v>
      </c>
      <c r="G20" s="57">
        <f t="shared" si="5"/>
        <v>995.06299999999999</v>
      </c>
      <c r="H20" s="57">
        <f t="shared" si="5"/>
        <v>1061.595</v>
      </c>
      <c r="I20" s="57">
        <f t="shared" si="5"/>
        <v>1106.213</v>
      </c>
      <c r="J20" s="57">
        <f t="shared" si="5"/>
        <v>785.971</v>
      </c>
      <c r="K20" s="57">
        <f t="shared" si="5"/>
        <v>1239.701</v>
      </c>
      <c r="L20" s="57">
        <f t="shared" si="5"/>
        <v>1232.982</v>
      </c>
      <c r="M20" s="57">
        <f t="shared" si="5"/>
        <v>1156.5529999999999</v>
      </c>
      <c r="N20" s="57">
        <f t="shared" si="5"/>
        <v>1245.222</v>
      </c>
      <c r="O20" s="57">
        <f t="shared" si="5"/>
        <v>1282.9479999999999</v>
      </c>
      <c r="P20" s="57">
        <f t="shared" si="5"/>
        <v>1356.981</v>
      </c>
      <c r="Q20" s="57">
        <f t="shared" si="5"/>
        <v>1333.1610000000001</v>
      </c>
      <c r="R20" s="57">
        <f t="shared" si="5"/>
        <v>1214.864</v>
      </c>
      <c r="S20" s="57">
        <f t="shared" si="5"/>
        <v>1174.865</v>
      </c>
      <c r="T20" s="57">
        <f t="shared" ref="T20:W20" si="7">T10</f>
        <v>1172.67</v>
      </c>
      <c r="U20" s="57">
        <f t="shared" si="7"/>
        <v>1340.0630000000001</v>
      </c>
      <c r="V20" s="57">
        <f t="shared" si="7"/>
        <v>1358.9189999999999</v>
      </c>
      <c r="W20" s="57">
        <f t="shared" si="7"/>
        <v>1307.789</v>
      </c>
    </row>
    <row r="24" spans="1:25" ht="18.75" x14ac:dyDescent="0.25">
      <c r="B24" s="1"/>
      <c r="C24" s="2" t="s">
        <v>87</v>
      </c>
      <c r="D24" s="7" t="s">
        <v>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58" t="s">
        <v>4</v>
      </c>
      <c r="Y24" s="59"/>
    </row>
    <row r="25" spans="1:25" ht="15.75" x14ac:dyDescent="0.25">
      <c r="B25" s="3"/>
      <c r="C25" s="4" t="s">
        <v>0</v>
      </c>
      <c r="D25" s="9">
        <v>2015</v>
      </c>
      <c r="E25" s="10">
        <v>2016</v>
      </c>
      <c r="F25" s="10">
        <v>2017</v>
      </c>
      <c r="G25" s="10">
        <v>2018</v>
      </c>
      <c r="H25" s="10">
        <v>2019</v>
      </c>
      <c r="I25" s="10">
        <v>2020</v>
      </c>
      <c r="J25" s="10">
        <v>2021</v>
      </c>
      <c r="K25" s="10">
        <v>2022</v>
      </c>
      <c r="L25" s="10">
        <v>2023</v>
      </c>
      <c r="M25" s="10">
        <v>2024</v>
      </c>
      <c r="N25" s="10">
        <v>2025</v>
      </c>
      <c r="O25" s="10">
        <v>2026</v>
      </c>
      <c r="P25" s="10">
        <v>2027</v>
      </c>
      <c r="Q25" s="10">
        <v>2028</v>
      </c>
      <c r="R25" s="10">
        <v>2029</v>
      </c>
      <c r="S25" s="10">
        <v>2030</v>
      </c>
      <c r="T25" s="10">
        <v>2031</v>
      </c>
      <c r="U25" s="10">
        <v>2032</v>
      </c>
      <c r="V25" s="10">
        <v>2033</v>
      </c>
      <c r="W25" s="10">
        <v>2034</v>
      </c>
      <c r="X25" s="62" t="s">
        <v>5</v>
      </c>
      <c r="Y25" s="62" t="s">
        <v>6</v>
      </c>
    </row>
    <row r="26" spans="1:25" x14ac:dyDescent="0.25">
      <c r="B26" s="5" t="s">
        <v>1</v>
      </c>
      <c r="C26" s="6" t="s">
        <v>2</v>
      </c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3"/>
      <c r="X26" s="11"/>
      <c r="Y26" s="13"/>
    </row>
    <row r="27" spans="1:25" ht="15.75" x14ac:dyDescent="0.25">
      <c r="A27" s="56" t="s">
        <v>89</v>
      </c>
      <c r="B27" s="14"/>
      <c r="C27" s="15" t="s">
        <v>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-44.56</v>
      </c>
      <c r="U27" s="16">
        <v>0</v>
      </c>
      <c r="V27" s="16">
        <v>0</v>
      </c>
      <c r="W27" s="16">
        <v>0</v>
      </c>
      <c r="X27" s="16">
        <v>0</v>
      </c>
      <c r="Y27" s="16">
        <v>-44.56</v>
      </c>
    </row>
    <row r="28" spans="1:25" ht="15.75" x14ac:dyDescent="0.25">
      <c r="A28" s="56" t="s">
        <v>89</v>
      </c>
      <c r="B28" s="14"/>
      <c r="C28" s="15" t="s">
        <v>8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-32.68</v>
      </c>
      <c r="U28" s="16">
        <v>0</v>
      </c>
      <c r="V28" s="16">
        <v>0</v>
      </c>
      <c r="W28" s="16">
        <v>0</v>
      </c>
      <c r="X28" s="16">
        <v>0</v>
      </c>
      <c r="Y28" s="16">
        <v>-32.68</v>
      </c>
    </row>
    <row r="29" spans="1:25" ht="15.75" x14ac:dyDescent="0.25">
      <c r="A29" s="56" t="s">
        <v>89</v>
      </c>
      <c r="B29" s="14"/>
      <c r="C29" s="15" t="s">
        <v>9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-269</v>
      </c>
      <c r="W29" s="16">
        <v>0</v>
      </c>
      <c r="X29" s="16">
        <v>0</v>
      </c>
      <c r="Y29" s="16">
        <v>-269</v>
      </c>
    </row>
    <row r="30" spans="1:25" ht="15.75" x14ac:dyDescent="0.25">
      <c r="A30" s="56" t="s">
        <v>89</v>
      </c>
      <c r="B30" s="14"/>
      <c r="C30" s="15" t="s">
        <v>10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-450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-450</v>
      </c>
      <c r="Y30" s="16">
        <v>-450</v>
      </c>
    </row>
    <row r="31" spans="1:25" ht="15.75" x14ac:dyDescent="0.25">
      <c r="A31" s="56" t="s">
        <v>89</v>
      </c>
      <c r="B31" s="14"/>
      <c r="C31" s="15" t="s">
        <v>11</v>
      </c>
      <c r="D31" s="16">
        <v>-67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-67</v>
      </c>
      <c r="Y31" s="16">
        <v>-67</v>
      </c>
    </row>
    <row r="32" spans="1:25" ht="15.75" x14ac:dyDescent="0.25">
      <c r="A32" s="56" t="s">
        <v>89</v>
      </c>
      <c r="B32" s="14"/>
      <c r="C32" s="15" t="s">
        <v>12</v>
      </c>
      <c r="D32" s="16">
        <v>-105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-105</v>
      </c>
      <c r="Y32" s="16">
        <v>-105</v>
      </c>
    </row>
    <row r="33" spans="1:25" ht="15.75" x14ac:dyDescent="0.25">
      <c r="A33" s="56" t="s">
        <v>89</v>
      </c>
      <c r="B33" s="14"/>
      <c r="C33" s="15" t="s">
        <v>13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-387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-387</v>
      </c>
    </row>
    <row r="34" spans="1:25" ht="15.75" x14ac:dyDescent="0.25">
      <c r="A34" s="56" t="s">
        <v>89</v>
      </c>
      <c r="B34" s="14"/>
      <c r="C34" s="15" t="s">
        <v>84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-106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-106</v>
      </c>
      <c r="Y34" s="16">
        <v>-106</v>
      </c>
    </row>
    <row r="35" spans="1:25" ht="15.75" x14ac:dyDescent="0.25">
      <c r="A35" s="56" t="s">
        <v>89</v>
      </c>
      <c r="B35" s="14"/>
      <c r="C35" s="15" t="s">
        <v>85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-106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-106</v>
      </c>
      <c r="Y35" s="16">
        <v>-106</v>
      </c>
    </row>
    <row r="36" spans="1:25" ht="15.75" x14ac:dyDescent="0.25">
      <c r="A36" s="56" t="s">
        <v>89</v>
      </c>
      <c r="B36" s="14"/>
      <c r="C36" s="15" t="s">
        <v>16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-220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-220</v>
      </c>
    </row>
    <row r="37" spans="1:25" ht="15.75" x14ac:dyDescent="0.25">
      <c r="A37" s="56" t="s">
        <v>89</v>
      </c>
      <c r="B37" s="14"/>
      <c r="C37" s="15" t="s">
        <v>17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-330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-330</v>
      </c>
    </row>
    <row r="38" spans="1:25" ht="15.75" x14ac:dyDescent="0.25">
      <c r="A38" s="56" t="s">
        <v>89</v>
      </c>
      <c r="B38" s="14"/>
      <c r="C38" s="15" t="s">
        <v>18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-156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-156</v>
      </c>
    </row>
    <row r="39" spans="1:25" ht="15.75" x14ac:dyDescent="0.25">
      <c r="A39" s="56" t="s">
        <v>89</v>
      </c>
      <c r="B39" s="14"/>
      <c r="C39" s="15" t="s">
        <v>19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-201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-201</v>
      </c>
    </row>
    <row r="40" spans="1:25" ht="15.75" x14ac:dyDescent="0.25">
      <c r="A40" s="56" t="s">
        <v>89</v>
      </c>
      <c r="B40" s="14"/>
      <c r="C40" s="15" t="s">
        <v>20</v>
      </c>
      <c r="D40" s="16">
        <v>-50</v>
      </c>
      <c r="E40" s="16">
        <v>0</v>
      </c>
      <c r="F40" s="16">
        <v>0</v>
      </c>
      <c r="G40" s="16">
        <v>-280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-330</v>
      </c>
      <c r="Y40" s="16">
        <v>-330</v>
      </c>
    </row>
    <row r="41" spans="1:25" ht="15.75" x14ac:dyDescent="0.25">
      <c r="A41" s="56" t="s">
        <v>89</v>
      </c>
      <c r="B41" s="14"/>
      <c r="C41" s="15" t="s">
        <v>21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-357.5</v>
      </c>
      <c r="W41" s="19">
        <v>0</v>
      </c>
      <c r="X41" s="16">
        <v>0</v>
      </c>
      <c r="Y41" s="16">
        <v>-357.5</v>
      </c>
    </row>
    <row r="42" spans="1:25" ht="15.75" x14ac:dyDescent="0.25">
      <c r="A42" s="56" t="s">
        <v>90</v>
      </c>
      <c r="B42" s="17"/>
      <c r="C42" s="18" t="s">
        <v>22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387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6">
        <v>0</v>
      </c>
      <c r="Y42" s="16">
        <v>387</v>
      </c>
    </row>
    <row r="43" spans="1:25" ht="15.75" x14ac:dyDescent="0.25">
      <c r="A43" s="56" t="s">
        <v>90</v>
      </c>
      <c r="B43" s="17"/>
      <c r="C43" s="18" t="s">
        <v>23</v>
      </c>
      <c r="D43" s="19">
        <v>0</v>
      </c>
      <c r="E43" s="19">
        <v>0</v>
      </c>
      <c r="F43" s="19">
        <v>0</v>
      </c>
      <c r="G43" s="19">
        <v>337</v>
      </c>
      <c r="H43" s="19">
        <v>0</v>
      </c>
      <c r="I43" s="19">
        <v>0</v>
      </c>
      <c r="J43" s="19">
        <v>0</v>
      </c>
      <c r="K43" s="19">
        <v>214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-214</v>
      </c>
      <c r="R43" s="19">
        <v>0</v>
      </c>
      <c r="S43" s="19">
        <v>-337</v>
      </c>
      <c r="T43" s="19">
        <v>0</v>
      </c>
      <c r="U43" s="19">
        <v>0</v>
      </c>
      <c r="V43" s="19">
        <v>0</v>
      </c>
      <c r="W43" s="19">
        <v>0</v>
      </c>
      <c r="X43" s="16">
        <v>551</v>
      </c>
      <c r="Y43" s="16">
        <v>0</v>
      </c>
    </row>
    <row r="44" spans="1:25" x14ac:dyDescent="0.25">
      <c r="A44" s="56"/>
      <c r="B44" s="14"/>
      <c r="C44" s="6" t="s">
        <v>24</v>
      </c>
      <c r="D44" s="1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3"/>
      <c r="X44" s="20"/>
      <c r="Y44" s="21"/>
    </row>
    <row r="45" spans="1:25" ht="15.75" x14ac:dyDescent="0.25">
      <c r="A45" s="56"/>
      <c r="B45" s="17"/>
      <c r="C45" s="22" t="s">
        <v>25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313.39999999999998</v>
      </c>
      <c r="W45" s="19">
        <v>0</v>
      </c>
      <c r="X45" s="16">
        <v>0</v>
      </c>
      <c r="Y45" s="16">
        <v>313.39999999999998</v>
      </c>
    </row>
    <row r="46" spans="1:25" ht="15.75" x14ac:dyDescent="0.25">
      <c r="A46" s="56"/>
      <c r="B46" s="17"/>
      <c r="C46" s="22" t="s">
        <v>26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423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6">
        <v>0</v>
      </c>
      <c r="Y46" s="16">
        <v>423</v>
      </c>
    </row>
    <row r="47" spans="1:25" ht="15.75" x14ac:dyDescent="0.25">
      <c r="A47" s="56"/>
      <c r="B47" s="17"/>
      <c r="C47" s="22" t="s">
        <v>27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423</v>
      </c>
      <c r="T47" s="19">
        <v>0</v>
      </c>
      <c r="U47" s="19">
        <v>0</v>
      </c>
      <c r="V47" s="19">
        <v>0</v>
      </c>
      <c r="W47" s="19">
        <v>0</v>
      </c>
      <c r="X47" s="16">
        <v>0</v>
      </c>
      <c r="Y47" s="16">
        <v>423</v>
      </c>
    </row>
    <row r="48" spans="1:25" ht="15.75" x14ac:dyDescent="0.25">
      <c r="A48" s="56"/>
      <c r="B48" s="17"/>
      <c r="C48" s="22" t="s">
        <v>28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400.78300000000002</v>
      </c>
      <c r="T48" s="19">
        <v>0</v>
      </c>
      <c r="U48" s="19">
        <v>0</v>
      </c>
      <c r="V48" s="19">
        <v>0</v>
      </c>
      <c r="W48" s="19">
        <v>0</v>
      </c>
      <c r="X48" s="16">
        <v>0</v>
      </c>
      <c r="Y48" s="16">
        <v>400.78300000000002</v>
      </c>
    </row>
    <row r="49" spans="1:25" ht="15.75" x14ac:dyDescent="0.25">
      <c r="A49" s="56"/>
      <c r="B49" s="17"/>
      <c r="C49" s="22" t="s">
        <v>29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635</v>
      </c>
      <c r="W49" s="19">
        <v>0</v>
      </c>
      <c r="X49" s="16">
        <v>0</v>
      </c>
      <c r="Y49" s="16">
        <v>635</v>
      </c>
    </row>
    <row r="50" spans="1:25" ht="15.75" x14ac:dyDescent="0.25">
      <c r="A50" s="56"/>
      <c r="B50" s="17"/>
      <c r="C50" s="22" t="s">
        <v>30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423</v>
      </c>
      <c r="X50" s="16">
        <v>0</v>
      </c>
      <c r="Y50" s="16">
        <v>423</v>
      </c>
    </row>
    <row r="51" spans="1:25" ht="16.5" thickBot="1" x14ac:dyDescent="0.3">
      <c r="A51" s="56"/>
      <c r="B51" s="17"/>
      <c r="C51" s="22" t="s">
        <v>31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423</v>
      </c>
      <c r="N51" s="19">
        <v>0</v>
      </c>
      <c r="O51" s="19">
        <v>0</v>
      </c>
      <c r="P51" s="19">
        <v>0</v>
      </c>
      <c r="Q51" s="19">
        <v>423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6">
        <v>423</v>
      </c>
      <c r="Y51" s="16">
        <v>846</v>
      </c>
    </row>
    <row r="52" spans="1:25" ht="16.5" thickBot="1" x14ac:dyDescent="0.3">
      <c r="A52" s="56" t="s">
        <v>91</v>
      </c>
      <c r="B52" s="17"/>
      <c r="C52" s="23" t="s">
        <v>32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423</v>
      </c>
      <c r="N52" s="24">
        <v>0</v>
      </c>
      <c r="O52" s="24">
        <v>0</v>
      </c>
      <c r="P52" s="24">
        <v>0</v>
      </c>
      <c r="Q52" s="24">
        <v>846</v>
      </c>
      <c r="R52" s="24">
        <v>0</v>
      </c>
      <c r="S52" s="24">
        <v>823.78300000000002</v>
      </c>
      <c r="T52" s="24">
        <v>0</v>
      </c>
      <c r="U52" s="24">
        <v>0</v>
      </c>
      <c r="V52" s="24">
        <v>948.4</v>
      </c>
      <c r="W52" s="24">
        <v>423</v>
      </c>
      <c r="X52" s="24">
        <v>423</v>
      </c>
      <c r="Y52" s="24">
        <v>3464.183</v>
      </c>
    </row>
    <row r="53" spans="1:25" ht="16.5" thickBot="1" x14ac:dyDescent="0.3">
      <c r="A53" s="56"/>
      <c r="B53" s="17"/>
      <c r="C53" s="22" t="s">
        <v>33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25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6">
        <v>0</v>
      </c>
      <c r="Y53" s="16">
        <v>25</v>
      </c>
    </row>
    <row r="54" spans="1:25" ht="16.5" thickBot="1" x14ac:dyDescent="0.3">
      <c r="A54" s="56" t="s">
        <v>93</v>
      </c>
      <c r="B54" s="17"/>
      <c r="C54" s="23" t="s">
        <v>34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25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25</v>
      </c>
    </row>
    <row r="55" spans="1:25" ht="15.75" x14ac:dyDescent="0.25">
      <c r="A55" s="56" t="s">
        <v>93</v>
      </c>
      <c r="B55" s="17"/>
      <c r="C55" s="25" t="s">
        <v>35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154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19">
        <v>0</v>
      </c>
      <c r="Y55" s="19">
        <v>154</v>
      </c>
    </row>
    <row r="56" spans="1:25" ht="15.75" x14ac:dyDescent="0.25">
      <c r="A56" s="56"/>
      <c r="B56" s="17"/>
      <c r="C56" s="29" t="s">
        <v>38</v>
      </c>
      <c r="D56" s="19">
        <v>3.41</v>
      </c>
      <c r="E56" s="19">
        <v>3.8100000000000005</v>
      </c>
      <c r="F56" s="19">
        <v>4.2300000000000004</v>
      </c>
      <c r="G56" s="19">
        <v>4.47</v>
      </c>
      <c r="H56" s="19">
        <v>4.84</v>
      </c>
      <c r="I56" s="19">
        <v>3.9000000000000004</v>
      </c>
      <c r="J56" s="19">
        <v>4.07</v>
      </c>
      <c r="K56" s="19">
        <v>4.25</v>
      </c>
      <c r="L56" s="19">
        <v>4.41</v>
      </c>
      <c r="M56" s="19">
        <v>4.62</v>
      </c>
      <c r="N56" s="19">
        <v>3.99</v>
      </c>
      <c r="O56" s="19">
        <v>3.9400000000000004</v>
      </c>
      <c r="P56" s="19">
        <v>3.91</v>
      </c>
      <c r="Q56" s="19">
        <v>3.87</v>
      </c>
      <c r="R56" s="19">
        <v>3.76</v>
      </c>
      <c r="S56" s="19">
        <v>3.3499999999999996</v>
      </c>
      <c r="T56" s="19">
        <v>3.35</v>
      </c>
      <c r="U56" s="19">
        <v>3.3200000000000003</v>
      </c>
      <c r="V56" s="19">
        <v>3.29</v>
      </c>
      <c r="W56" s="19">
        <v>3.06</v>
      </c>
      <c r="X56" s="19">
        <v>42.01</v>
      </c>
      <c r="Y56" s="19">
        <v>77.84999999999998</v>
      </c>
    </row>
    <row r="57" spans="1:25" ht="15.75" x14ac:dyDescent="0.25">
      <c r="A57" s="56"/>
      <c r="B57" s="17"/>
      <c r="C57" s="29" t="s">
        <v>39</v>
      </c>
      <c r="D57" s="19">
        <v>68.599999999999994</v>
      </c>
      <c r="E57" s="19">
        <v>77.7</v>
      </c>
      <c r="F57" s="19">
        <v>84.300000000000011</v>
      </c>
      <c r="G57" s="19">
        <v>85.6</v>
      </c>
      <c r="H57" s="19">
        <v>91.800000000000011</v>
      </c>
      <c r="I57" s="19">
        <v>80.400000000000006</v>
      </c>
      <c r="J57" s="19">
        <v>83.800000000000011</v>
      </c>
      <c r="K57" s="19">
        <v>87.4</v>
      </c>
      <c r="L57" s="19">
        <v>88.5</v>
      </c>
      <c r="M57" s="19">
        <v>88.200000000000017</v>
      </c>
      <c r="N57" s="19">
        <v>70.900000000000006</v>
      </c>
      <c r="O57" s="19">
        <v>72.5</v>
      </c>
      <c r="P57" s="19">
        <v>72.099999999999994</v>
      </c>
      <c r="Q57" s="19">
        <v>76.900000000000006</v>
      </c>
      <c r="R57" s="19">
        <v>67.800000000000011</v>
      </c>
      <c r="S57" s="19">
        <v>64.599999999999994</v>
      </c>
      <c r="T57" s="19">
        <v>69.5</v>
      </c>
      <c r="U57" s="19">
        <v>68.900000000000006</v>
      </c>
      <c r="V57" s="19">
        <v>68.2</v>
      </c>
      <c r="W57" s="19">
        <v>64.8</v>
      </c>
      <c r="X57" s="19">
        <v>836.30000000000007</v>
      </c>
      <c r="Y57" s="19">
        <v>1532.5</v>
      </c>
    </row>
    <row r="58" spans="1:25" ht="16.5" thickBot="1" x14ac:dyDescent="0.3">
      <c r="A58" s="56"/>
      <c r="B58" s="17"/>
      <c r="C58" s="29" t="s">
        <v>40</v>
      </c>
      <c r="D58" s="19">
        <v>6.41</v>
      </c>
      <c r="E58" s="19">
        <v>7.85</v>
      </c>
      <c r="F58" s="19">
        <v>9.31</v>
      </c>
      <c r="G58" s="19">
        <v>11.060000000000002</v>
      </c>
      <c r="H58" s="19">
        <v>12.83</v>
      </c>
      <c r="I58" s="19">
        <v>11.58</v>
      </c>
      <c r="J58" s="19">
        <v>12.34</v>
      </c>
      <c r="K58" s="19">
        <v>13.430000000000001</v>
      </c>
      <c r="L58" s="19">
        <v>13.94</v>
      </c>
      <c r="M58" s="19">
        <v>15.250000000000002</v>
      </c>
      <c r="N58" s="19">
        <v>12.42</v>
      </c>
      <c r="O58" s="19">
        <v>13.030000000000001</v>
      </c>
      <c r="P58" s="19">
        <v>13.349999999999998</v>
      </c>
      <c r="Q58" s="19">
        <v>13.8</v>
      </c>
      <c r="R58" s="19">
        <v>13.72</v>
      </c>
      <c r="S58" s="19">
        <v>13.8</v>
      </c>
      <c r="T58" s="19">
        <v>14.219999999999999</v>
      </c>
      <c r="U58" s="19">
        <v>14.840000000000002</v>
      </c>
      <c r="V58" s="19">
        <v>14.989999999999998</v>
      </c>
      <c r="W58" s="19">
        <v>15.04</v>
      </c>
      <c r="X58" s="31">
        <v>114</v>
      </c>
      <c r="Y58" s="31">
        <v>253.21</v>
      </c>
    </row>
    <row r="59" spans="1:25" ht="16.5" thickBot="1" x14ac:dyDescent="0.3">
      <c r="A59" s="56" t="s">
        <v>95</v>
      </c>
      <c r="B59" s="17"/>
      <c r="C59" s="23" t="s">
        <v>41</v>
      </c>
      <c r="D59" s="24">
        <v>78.419999999999987</v>
      </c>
      <c r="E59" s="24">
        <v>89.36</v>
      </c>
      <c r="F59" s="24">
        <v>97.840000000000018</v>
      </c>
      <c r="G59" s="24">
        <v>101.13</v>
      </c>
      <c r="H59" s="24">
        <v>109.47000000000001</v>
      </c>
      <c r="I59" s="24">
        <v>95.88000000000001</v>
      </c>
      <c r="J59" s="24">
        <v>100.21000000000001</v>
      </c>
      <c r="K59" s="24">
        <v>105.08000000000001</v>
      </c>
      <c r="L59" s="24">
        <v>106.85</v>
      </c>
      <c r="M59" s="24">
        <v>108.07000000000002</v>
      </c>
      <c r="N59" s="24">
        <v>87.31</v>
      </c>
      <c r="O59" s="24">
        <v>89.47</v>
      </c>
      <c r="P59" s="24">
        <v>89.359999999999985</v>
      </c>
      <c r="Q59" s="24">
        <v>94.570000000000007</v>
      </c>
      <c r="R59" s="24">
        <v>85.280000000000015</v>
      </c>
      <c r="S59" s="24">
        <v>81.749999999999986</v>
      </c>
      <c r="T59" s="24">
        <v>87.07</v>
      </c>
      <c r="U59" s="24">
        <v>87.06</v>
      </c>
      <c r="V59" s="24">
        <v>86.48</v>
      </c>
      <c r="W59" s="24">
        <v>82.9</v>
      </c>
      <c r="X59" s="24">
        <v>992.31000000000017</v>
      </c>
      <c r="Y59" s="24">
        <v>1863.56</v>
      </c>
    </row>
    <row r="60" spans="1:25" ht="15.75" x14ac:dyDescent="0.25">
      <c r="A60" s="56" t="s">
        <v>96</v>
      </c>
      <c r="B60" s="17"/>
      <c r="C60" s="32" t="s">
        <v>42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262.64400000000001</v>
      </c>
      <c r="L60" s="19">
        <v>283.00099999999998</v>
      </c>
      <c r="M60" s="19">
        <v>234.27600000000001</v>
      </c>
      <c r="N60" s="19">
        <v>300</v>
      </c>
      <c r="O60" s="19">
        <v>300</v>
      </c>
      <c r="P60" s="19">
        <v>214.05600000000001</v>
      </c>
      <c r="Q60" s="19">
        <v>251.65199999999999</v>
      </c>
      <c r="R60" s="19">
        <v>219.05</v>
      </c>
      <c r="S60" s="19">
        <v>158.494</v>
      </c>
      <c r="T60" s="19">
        <v>100.90300000000001</v>
      </c>
      <c r="U60" s="19">
        <v>197.13800000000001</v>
      </c>
      <c r="V60" s="19">
        <v>215.994</v>
      </c>
      <c r="W60" s="19">
        <v>164.864</v>
      </c>
      <c r="X60" s="33">
        <v>77.992100000000008</v>
      </c>
      <c r="Y60" s="16">
        <v>145.1036</v>
      </c>
    </row>
    <row r="61" spans="1:25" x14ac:dyDescent="0.25">
      <c r="A61" s="56"/>
      <c r="B61" s="5" t="s">
        <v>43</v>
      </c>
      <c r="C61" s="6" t="s">
        <v>2</v>
      </c>
      <c r="D61" s="1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3"/>
      <c r="X61" s="11"/>
      <c r="Y61" s="21"/>
    </row>
    <row r="62" spans="1:25" ht="15.75" x14ac:dyDescent="0.25">
      <c r="A62" s="56" t="s">
        <v>89</v>
      </c>
      <c r="B62" s="14"/>
      <c r="C62" s="15" t="s">
        <v>44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-354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-354</v>
      </c>
      <c r="Y62" s="16">
        <v>-354</v>
      </c>
    </row>
    <row r="63" spans="1:25" ht="15.75" x14ac:dyDescent="0.25">
      <c r="A63" s="56" t="s">
        <v>89</v>
      </c>
      <c r="B63" s="14"/>
      <c r="C63" s="15" t="s">
        <v>45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-359</v>
      </c>
      <c r="W63" s="16">
        <v>0</v>
      </c>
      <c r="X63" s="16">
        <v>0</v>
      </c>
      <c r="Y63" s="16">
        <v>-359</v>
      </c>
    </row>
    <row r="64" spans="1:25" x14ac:dyDescent="0.25">
      <c r="A64" s="56"/>
      <c r="B64" s="34"/>
      <c r="C64" s="6" t="s">
        <v>24</v>
      </c>
      <c r="D64" s="11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3"/>
      <c r="X64" s="20"/>
      <c r="Y64" s="21"/>
    </row>
    <row r="65" spans="1:25" ht="16.5" thickBot="1" x14ac:dyDescent="0.3">
      <c r="A65" s="56"/>
      <c r="B65" s="35"/>
      <c r="C65" s="29" t="s">
        <v>46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286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6">
        <v>0</v>
      </c>
      <c r="Y65" s="16">
        <v>286</v>
      </c>
    </row>
    <row r="66" spans="1:25" ht="16.5" thickBot="1" x14ac:dyDescent="0.3">
      <c r="A66" s="56" t="s">
        <v>93</v>
      </c>
      <c r="B66" s="35"/>
      <c r="C66" s="23" t="s">
        <v>34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286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286</v>
      </c>
    </row>
    <row r="67" spans="1:25" ht="15.75" x14ac:dyDescent="0.25">
      <c r="A67" s="56"/>
      <c r="B67" s="17"/>
      <c r="C67" s="29" t="s">
        <v>47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10.6</v>
      </c>
      <c r="N67" s="27">
        <v>0</v>
      </c>
      <c r="O67" s="27">
        <v>10.55</v>
      </c>
      <c r="P67" s="27">
        <v>0</v>
      </c>
      <c r="Q67" s="27">
        <v>0</v>
      </c>
      <c r="R67" s="27">
        <v>0</v>
      </c>
      <c r="S67" s="27">
        <v>10.62</v>
      </c>
      <c r="T67" s="27">
        <v>0</v>
      </c>
      <c r="U67" s="27">
        <v>0</v>
      </c>
      <c r="V67" s="27">
        <v>0</v>
      </c>
      <c r="W67" s="27">
        <v>0</v>
      </c>
      <c r="X67" s="28">
        <v>10.6</v>
      </c>
      <c r="Y67" s="28">
        <v>31.769999999999996</v>
      </c>
    </row>
    <row r="68" spans="1:25" ht="16.5" thickBot="1" x14ac:dyDescent="0.3">
      <c r="A68" s="56"/>
      <c r="B68" s="17"/>
      <c r="C68" s="29" t="s">
        <v>49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5.0199999999999996</v>
      </c>
      <c r="L68" s="27">
        <v>3.4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8">
        <v>8.42</v>
      </c>
      <c r="Y68" s="28">
        <v>8.42</v>
      </c>
    </row>
    <row r="69" spans="1:25" ht="16.5" thickBot="1" x14ac:dyDescent="0.3">
      <c r="A69" s="56" t="s">
        <v>94</v>
      </c>
      <c r="B69" s="17"/>
      <c r="C69" s="23" t="s">
        <v>50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5.0199999999999996</v>
      </c>
      <c r="L69" s="30">
        <v>3.4</v>
      </c>
      <c r="M69" s="30">
        <v>10.6</v>
      </c>
      <c r="N69" s="30">
        <v>0</v>
      </c>
      <c r="O69" s="30">
        <v>10.55</v>
      </c>
      <c r="P69" s="30">
        <v>0</v>
      </c>
      <c r="Q69" s="30">
        <v>0</v>
      </c>
      <c r="R69" s="30">
        <v>0</v>
      </c>
      <c r="S69" s="30">
        <v>10.62</v>
      </c>
      <c r="T69" s="30">
        <v>0</v>
      </c>
      <c r="U69" s="30">
        <v>0</v>
      </c>
      <c r="V69" s="30">
        <v>0</v>
      </c>
      <c r="W69" s="30">
        <v>0</v>
      </c>
      <c r="X69" s="30">
        <v>19.02</v>
      </c>
      <c r="Y69" s="30">
        <v>40.19</v>
      </c>
    </row>
    <row r="70" spans="1:25" ht="15.75" x14ac:dyDescent="0.25">
      <c r="A70" s="56"/>
      <c r="B70" s="35"/>
      <c r="C70" s="29" t="s">
        <v>51</v>
      </c>
      <c r="D70" s="19">
        <v>1.26</v>
      </c>
      <c r="E70" s="19">
        <v>1.44</v>
      </c>
      <c r="F70" s="19">
        <v>1.6</v>
      </c>
      <c r="G70" s="19">
        <v>1.82</v>
      </c>
      <c r="H70" s="19">
        <v>1.9900000000000002</v>
      </c>
      <c r="I70" s="19">
        <v>1.21</v>
      </c>
      <c r="J70" s="19">
        <v>1.28</v>
      </c>
      <c r="K70" s="19">
        <v>1.4200000000000002</v>
      </c>
      <c r="L70" s="19">
        <v>1.3900000000000001</v>
      </c>
      <c r="M70" s="19">
        <v>1.33</v>
      </c>
      <c r="N70" s="19">
        <v>1.25</v>
      </c>
      <c r="O70" s="19">
        <v>1.24</v>
      </c>
      <c r="P70" s="19">
        <v>1.25</v>
      </c>
      <c r="Q70" s="19">
        <v>1.24</v>
      </c>
      <c r="R70" s="19">
        <v>1.23</v>
      </c>
      <c r="S70" s="19">
        <v>1.1300000000000001</v>
      </c>
      <c r="T70" s="19">
        <v>1.1000000000000001</v>
      </c>
      <c r="U70" s="19">
        <v>1.06</v>
      </c>
      <c r="V70" s="19">
        <v>1.07</v>
      </c>
      <c r="W70" s="19">
        <v>0.99</v>
      </c>
      <c r="X70" s="19">
        <v>14.74</v>
      </c>
      <c r="Y70" s="19">
        <v>26.299999999999997</v>
      </c>
    </row>
    <row r="71" spans="1:25" ht="15.75" x14ac:dyDescent="0.25">
      <c r="A71" s="56"/>
      <c r="B71" s="17"/>
      <c r="C71" s="29" t="s">
        <v>52</v>
      </c>
      <c r="D71" s="19">
        <v>41</v>
      </c>
      <c r="E71" s="19">
        <v>36.699999999999996</v>
      </c>
      <c r="F71" s="19">
        <v>33</v>
      </c>
      <c r="G71" s="19">
        <v>30.5</v>
      </c>
      <c r="H71" s="19">
        <v>27.1</v>
      </c>
      <c r="I71" s="19">
        <v>25.1</v>
      </c>
      <c r="J71" s="19">
        <v>23.8</v>
      </c>
      <c r="K71" s="19">
        <v>24.500000000000004</v>
      </c>
      <c r="L71" s="19">
        <v>23.4</v>
      </c>
      <c r="M71" s="19">
        <v>22.799999999999997</v>
      </c>
      <c r="N71" s="19">
        <v>20.600000000000005</v>
      </c>
      <c r="O71" s="19">
        <v>21</v>
      </c>
      <c r="P71" s="19">
        <v>20.6</v>
      </c>
      <c r="Q71" s="19">
        <v>20.6</v>
      </c>
      <c r="R71" s="19">
        <v>19.900000000000002</v>
      </c>
      <c r="S71" s="19">
        <v>19.299999999999997</v>
      </c>
      <c r="T71" s="19">
        <v>19.100000000000001</v>
      </c>
      <c r="U71" s="19">
        <v>19.3</v>
      </c>
      <c r="V71" s="19">
        <v>18.100000000000001</v>
      </c>
      <c r="W71" s="19">
        <v>18</v>
      </c>
      <c r="X71" s="19">
        <v>287.89999999999998</v>
      </c>
      <c r="Y71" s="19">
        <v>484.40000000000009</v>
      </c>
    </row>
    <row r="72" spans="1:25" ht="16.5" thickBot="1" x14ac:dyDescent="0.3">
      <c r="A72" s="56"/>
      <c r="B72" s="17"/>
      <c r="C72" s="29" t="s">
        <v>53</v>
      </c>
      <c r="D72" s="19">
        <v>7.7700000000000005</v>
      </c>
      <c r="E72" s="19">
        <v>8.39</v>
      </c>
      <c r="F72" s="19">
        <v>9.4499999999999993</v>
      </c>
      <c r="G72" s="19">
        <v>9.0799999999999983</v>
      </c>
      <c r="H72" s="19">
        <v>10.029999999999999</v>
      </c>
      <c r="I72" s="19">
        <v>8.16</v>
      </c>
      <c r="J72" s="19">
        <v>8.52</v>
      </c>
      <c r="K72" s="19">
        <v>8.9200000000000017</v>
      </c>
      <c r="L72" s="19">
        <v>9.6700000000000017</v>
      </c>
      <c r="M72" s="19">
        <v>9.8400000000000016</v>
      </c>
      <c r="N72" s="19">
        <v>8.1500000000000021</v>
      </c>
      <c r="O72" s="19">
        <v>8.4600000000000009</v>
      </c>
      <c r="P72" s="19">
        <v>8.3899999999999988</v>
      </c>
      <c r="Q72" s="19">
        <v>8.5</v>
      </c>
      <c r="R72" s="19">
        <v>8.0100000000000016</v>
      </c>
      <c r="S72" s="19">
        <v>6.98</v>
      </c>
      <c r="T72" s="19">
        <v>6.910000000000001</v>
      </c>
      <c r="U72" s="19">
        <v>6.8599999999999994</v>
      </c>
      <c r="V72" s="19">
        <v>6.69</v>
      </c>
      <c r="W72" s="19">
        <v>6.45</v>
      </c>
      <c r="X72" s="31">
        <v>89.83</v>
      </c>
      <c r="Y72" s="31">
        <v>165.22999999999996</v>
      </c>
    </row>
    <row r="73" spans="1:25" ht="16.5" thickBot="1" x14ac:dyDescent="0.3">
      <c r="A73" s="56" t="s">
        <v>95</v>
      </c>
      <c r="B73" s="17"/>
      <c r="C73" s="23" t="s">
        <v>54</v>
      </c>
      <c r="D73" s="24">
        <v>50.03</v>
      </c>
      <c r="E73" s="24">
        <v>46.529999999999994</v>
      </c>
      <c r="F73" s="24">
        <v>44.05</v>
      </c>
      <c r="G73" s="24">
        <v>41.4</v>
      </c>
      <c r="H73" s="24">
        <v>39.120000000000005</v>
      </c>
      <c r="I73" s="24">
        <v>34.47</v>
      </c>
      <c r="J73" s="24">
        <v>33.6</v>
      </c>
      <c r="K73" s="24">
        <v>34.840000000000003</v>
      </c>
      <c r="L73" s="24">
        <v>34.46</v>
      </c>
      <c r="M73" s="24">
        <v>33.97</v>
      </c>
      <c r="N73" s="24">
        <v>30.000000000000007</v>
      </c>
      <c r="O73" s="24">
        <v>30.7</v>
      </c>
      <c r="P73" s="24">
        <v>30.240000000000002</v>
      </c>
      <c r="Q73" s="24">
        <v>30.34</v>
      </c>
      <c r="R73" s="24">
        <v>29.140000000000004</v>
      </c>
      <c r="S73" s="24">
        <v>27.409999999999997</v>
      </c>
      <c r="T73" s="24">
        <v>27.110000000000003</v>
      </c>
      <c r="U73" s="24">
        <v>27.22</v>
      </c>
      <c r="V73" s="24">
        <v>25.860000000000003</v>
      </c>
      <c r="W73" s="24">
        <v>25.439999999999998</v>
      </c>
      <c r="X73" s="24">
        <v>392.47</v>
      </c>
      <c r="Y73" s="24">
        <v>675.93000000000006</v>
      </c>
    </row>
    <row r="74" spans="1:25" ht="15.75" x14ac:dyDescent="0.25">
      <c r="A74" s="56" t="s">
        <v>96</v>
      </c>
      <c r="B74" s="35"/>
      <c r="C74" s="36" t="s">
        <v>55</v>
      </c>
      <c r="D74" s="19">
        <v>0</v>
      </c>
      <c r="E74" s="19">
        <v>96.093000000000004</v>
      </c>
      <c r="F74" s="19">
        <v>153.59700000000001</v>
      </c>
      <c r="G74" s="19">
        <v>120.063</v>
      </c>
      <c r="H74" s="19">
        <v>186.595</v>
      </c>
      <c r="I74" s="19">
        <v>231.21299999999999</v>
      </c>
      <c r="J74" s="19">
        <v>0</v>
      </c>
      <c r="K74" s="19">
        <v>102.057</v>
      </c>
      <c r="L74" s="19">
        <v>74.980999999999995</v>
      </c>
      <c r="M74" s="19">
        <v>47.277000000000001</v>
      </c>
      <c r="N74" s="19">
        <v>70.221999999999994</v>
      </c>
      <c r="O74" s="19">
        <v>107.94799999999999</v>
      </c>
      <c r="P74" s="19">
        <v>267.92500000000001</v>
      </c>
      <c r="Q74" s="19">
        <v>206.50899999999999</v>
      </c>
      <c r="R74" s="19">
        <v>120.81399999999999</v>
      </c>
      <c r="S74" s="19">
        <v>141.37100000000001</v>
      </c>
      <c r="T74" s="19">
        <v>196.767</v>
      </c>
      <c r="U74" s="19">
        <v>267.92500000000001</v>
      </c>
      <c r="V74" s="19">
        <v>267.92500000000001</v>
      </c>
      <c r="W74" s="19">
        <v>267.92500000000001</v>
      </c>
      <c r="X74" s="16">
        <v>101.1876</v>
      </c>
      <c r="Y74" s="16">
        <v>146.36035000000004</v>
      </c>
    </row>
    <row r="75" spans="1:25" ht="15.75" x14ac:dyDescent="0.25">
      <c r="A75" s="56" t="s">
        <v>96</v>
      </c>
      <c r="B75" s="35"/>
      <c r="C75" s="36" t="s">
        <v>56</v>
      </c>
      <c r="D75" s="19">
        <v>400</v>
      </c>
      <c r="E75" s="19">
        <v>400</v>
      </c>
      <c r="F75" s="19">
        <v>400</v>
      </c>
      <c r="G75" s="19">
        <v>400</v>
      </c>
      <c r="H75" s="19">
        <v>400</v>
      </c>
      <c r="I75" s="19">
        <v>400</v>
      </c>
      <c r="J75" s="19">
        <v>400</v>
      </c>
      <c r="K75" s="19">
        <v>400</v>
      </c>
      <c r="L75" s="19">
        <v>400</v>
      </c>
      <c r="M75" s="19">
        <v>400</v>
      </c>
      <c r="N75" s="19">
        <v>400</v>
      </c>
      <c r="O75" s="19">
        <v>400</v>
      </c>
      <c r="P75" s="19">
        <v>400</v>
      </c>
      <c r="Q75" s="19">
        <v>400</v>
      </c>
      <c r="R75" s="19">
        <v>400</v>
      </c>
      <c r="S75" s="19">
        <v>400</v>
      </c>
      <c r="T75" s="19">
        <v>400</v>
      </c>
      <c r="U75" s="19">
        <v>400</v>
      </c>
      <c r="V75" s="19">
        <v>400</v>
      </c>
      <c r="W75" s="19">
        <v>400</v>
      </c>
      <c r="X75" s="16">
        <v>400</v>
      </c>
      <c r="Y75" s="16">
        <v>400</v>
      </c>
    </row>
    <row r="76" spans="1:25" ht="15.75" x14ac:dyDescent="0.25">
      <c r="A76" s="56" t="s">
        <v>96</v>
      </c>
      <c r="B76" s="35"/>
      <c r="C76" s="36" t="s">
        <v>57</v>
      </c>
      <c r="D76" s="19">
        <v>228.39699999999999</v>
      </c>
      <c r="E76" s="19">
        <v>375</v>
      </c>
      <c r="F76" s="19">
        <v>375</v>
      </c>
      <c r="G76" s="19">
        <v>375</v>
      </c>
      <c r="H76" s="19">
        <v>375</v>
      </c>
      <c r="I76" s="19">
        <v>375</v>
      </c>
      <c r="J76" s="19">
        <v>285.971</v>
      </c>
      <c r="K76" s="19">
        <v>375</v>
      </c>
      <c r="L76" s="19">
        <v>375</v>
      </c>
      <c r="M76" s="19">
        <v>375</v>
      </c>
      <c r="N76" s="19">
        <v>375</v>
      </c>
      <c r="O76" s="19">
        <v>375</v>
      </c>
      <c r="P76" s="19">
        <v>375</v>
      </c>
      <c r="Q76" s="19">
        <v>375</v>
      </c>
      <c r="R76" s="19">
        <v>375</v>
      </c>
      <c r="S76" s="19">
        <v>375</v>
      </c>
      <c r="T76" s="19">
        <v>375</v>
      </c>
      <c r="U76" s="19">
        <v>375</v>
      </c>
      <c r="V76" s="19">
        <v>375</v>
      </c>
      <c r="W76" s="19">
        <v>375</v>
      </c>
      <c r="X76" s="16">
        <v>351.43680000000001</v>
      </c>
      <c r="Y76" s="16">
        <v>363.21840000000003</v>
      </c>
    </row>
    <row r="77" spans="1:25" ht="16.5" thickBot="1" x14ac:dyDescent="0.3">
      <c r="A77" s="56" t="s">
        <v>96</v>
      </c>
      <c r="B77" s="35"/>
      <c r="C77" s="36" t="s">
        <v>58</v>
      </c>
      <c r="D77" s="19">
        <v>100</v>
      </c>
      <c r="E77" s="19">
        <v>100</v>
      </c>
      <c r="F77" s="19">
        <v>100</v>
      </c>
      <c r="G77" s="19">
        <v>100</v>
      </c>
      <c r="H77" s="19">
        <v>100</v>
      </c>
      <c r="I77" s="19">
        <v>100</v>
      </c>
      <c r="J77" s="19">
        <v>100</v>
      </c>
      <c r="K77" s="19">
        <v>100</v>
      </c>
      <c r="L77" s="19">
        <v>100</v>
      </c>
      <c r="M77" s="19">
        <v>100</v>
      </c>
      <c r="N77" s="19">
        <v>100</v>
      </c>
      <c r="O77" s="19">
        <v>100</v>
      </c>
      <c r="P77" s="19">
        <v>100</v>
      </c>
      <c r="Q77" s="19">
        <v>100</v>
      </c>
      <c r="R77" s="19">
        <v>100</v>
      </c>
      <c r="S77" s="19">
        <v>100</v>
      </c>
      <c r="T77" s="19">
        <v>100</v>
      </c>
      <c r="U77" s="19">
        <v>100</v>
      </c>
      <c r="V77" s="19">
        <v>100</v>
      </c>
      <c r="W77" s="19">
        <v>100</v>
      </c>
      <c r="X77" s="16">
        <v>100</v>
      </c>
      <c r="Y77" s="16">
        <v>100</v>
      </c>
    </row>
    <row r="78" spans="1:25" ht="17.25" thickTop="1" thickBot="1" x14ac:dyDescent="0.3">
      <c r="A78" s="56"/>
      <c r="B78" s="37"/>
      <c r="C78" s="38" t="s">
        <v>2</v>
      </c>
      <c r="D78" s="44">
        <v>-222</v>
      </c>
      <c r="E78" s="44">
        <v>0</v>
      </c>
      <c r="F78" s="44">
        <v>0</v>
      </c>
      <c r="G78" s="44">
        <v>57</v>
      </c>
      <c r="H78" s="44">
        <v>0</v>
      </c>
      <c r="I78" s="44">
        <v>0</v>
      </c>
      <c r="J78" s="44">
        <v>0</v>
      </c>
      <c r="K78" s="44">
        <v>-448</v>
      </c>
      <c r="L78" s="44">
        <v>0</v>
      </c>
      <c r="M78" s="44">
        <v>-354</v>
      </c>
      <c r="N78" s="44">
        <v>0</v>
      </c>
      <c r="O78" s="44">
        <v>0</v>
      </c>
      <c r="P78" s="44">
        <v>0</v>
      </c>
      <c r="Q78" s="44">
        <v>-764</v>
      </c>
      <c r="R78" s="44">
        <v>0</v>
      </c>
      <c r="S78" s="44">
        <v>-694</v>
      </c>
      <c r="T78" s="44">
        <v>-77.240000000000009</v>
      </c>
      <c r="U78" s="44">
        <v>0</v>
      </c>
      <c r="V78" s="44">
        <v>-985.5</v>
      </c>
      <c r="W78" s="44">
        <v>0</v>
      </c>
      <c r="X78" s="51"/>
      <c r="Y78" s="51"/>
    </row>
    <row r="79" spans="1:25" ht="16.5" thickTop="1" x14ac:dyDescent="0.25">
      <c r="A79" s="56"/>
      <c r="B79" s="39"/>
      <c r="C79" s="40" t="s">
        <v>59</v>
      </c>
      <c r="D79" s="45">
        <v>128.45000000000016</v>
      </c>
      <c r="E79" s="45">
        <v>135.8900000000001</v>
      </c>
      <c r="F79" s="45">
        <v>141.8900000000001</v>
      </c>
      <c r="G79" s="45">
        <v>142.52999999999986</v>
      </c>
      <c r="H79" s="45">
        <v>148.59000000000015</v>
      </c>
      <c r="I79" s="45">
        <v>130.34999999999991</v>
      </c>
      <c r="J79" s="45">
        <v>133.81000000000006</v>
      </c>
      <c r="K79" s="45">
        <v>144.94000000000005</v>
      </c>
      <c r="L79" s="45">
        <v>144.71000000000004</v>
      </c>
      <c r="M79" s="45">
        <v>575.64000000000033</v>
      </c>
      <c r="N79" s="45">
        <v>117.31000000000017</v>
      </c>
      <c r="O79" s="45">
        <v>130.72000000000003</v>
      </c>
      <c r="P79" s="45">
        <v>119.60000000000014</v>
      </c>
      <c r="Q79" s="45">
        <v>1435.9099999999994</v>
      </c>
      <c r="R79" s="45">
        <v>114.41999999999985</v>
      </c>
      <c r="S79" s="45">
        <v>943.56300000000033</v>
      </c>
      <c r="T79" s="45">
        <v>114.18000000000006</v>
      </c>
      <c r="U79" s="45">
        <v>114.27999999999997</v>
      </c>
      <c r="V79" s="45">
        <v>1060.7399999999993</v>
      </c>
      <c r="W79" s="45">
        <v>531.33999999999992</v>
      </c>
      <c r="X79" s="52"/>
      <c r="Y79" s="52"/>
    </row>
    <row r="80" spans="1:25" ht="15.75" x14ac:dyDescent="0.25">
      <c r="A80" s="56"/>
      <c r="B80" s="41"/>
      <c r="C80" s="42" t="s">
        <v>60</v>
      </c>
      <c r="D80" s="46">
        <v>728.39699999999993</v>
      </c>
      <c r="E80" s="46">
        <v>971.09300000000007</v>
      </c>
      <c r="F80" s="46">
        <v>1028.597</v>
      </c>
      <c r="G80" s="46">
        <v>995.06299999999999</v>
      </c>
      <c r="H80" s="46">
        <v>1061.595</v>
      </c>
      <c r="I80" s="46">
        <v>1106.213</v>
      </c>
      <c r="J80" s="46">
        <v>785.971</v>
      </c>
      <c r="K80" s="46">
        <v>1239.701</v>
      </c>
      <c r="L80" s="46">
        <v>1232.982</v>
      </c>
      <c r="M80" s="46">
        <v>1156.5529999999999</v>
      </c>
      <c r="N80" s="46">
        <v>1245.222</v>
      </c>
      <c r="O80" s="46">
        <v>1282.9479999999999</v>
      </c>
      <c r="P80" s="46">
        <v>1356.981</v>
      </c>
      <c r="Q80" s="46">
        <v>1333.1610000000001</v>
      </c>
      <c r="R80" s="46">
        <v>1214.864</v>
      </c>
      <c r="S80" s="46">
        <v>1174.865</v>
      </c>
      <c r="T80" s="46">
        <v>1172.67</v>
      </c>
      <c r="U80" s="46">
        <v>1340.0630000000001</v>
      </c>
      <c r="V80" s="46">
        <v>1358.9189999999999</v>
      </c>
      <c r="W80" s="46">
        <v>1307.789</v>
      </c>
      <c r="X80" s="52"/>
      <c r="Y80" s="52"/>
    </row>
    <row r="81" spans="2:25" ht="15.75" x14ac:dyDescent="0.25">
      <c r="B81" s="41"/>
      <c r="C81" s="42" t="s">
        <v>61</v>
      </c>
      <c r="D81" s="46">
        <v>856.84700000000009</v>
      </c>
      <c r="E81" s="46">
        <v>1106.9830000000002</v>
      </c>
      <c r="F81" s="46">
        <v>1170.4870000000001</v>
      </c>
      <c r="G81" s="46">
        <v>1137.5929999999998</v>
      </c>
      <c r="H81" s="46">
        <v>1210.1850000000002</v>
      </c>
      <c r="I81" s="46">
        <v>1236.5629999999999</v>
      </c>
      <c r="J81" s="46">
        <v>919.78100000000006</v>
      </c>
      <c r="K81" s="46">
        <v>1384.6410000000001</v>
      </c>
      <c r="L81" s="46">
        <v>1377.692</v>
      </c>
      <c r="M81" s="46">
        <v>1732.1930000000002</v>
      </c>
      <c r="N81" s="46">
        <v>1362.5320000000002</v>
      </c>
      <c r="O81" s="46">
        <v>1413.6679999999999</v>
      </c>
      <c r="P81" s="46">
        <v>1476.5810000000001</v>
      </c>
      <c r="Q81" s="46">
        <v>2769.0709999999995</v>
      </c>
      <c r="R81" s="46">
        <v>1329.2839999999999</v>
      </c>
      <c r="S81" s="46">
        <v>2118.4280000000003</v>
      </c>
      <c r="T81" s="46">
        <v>1286.8500000000001</v>
      </c>
      <c r="U81" s="46">
        <v>1454.3430000000001</v>
      </c>
      <c r="V81" s="46">
        <v>2419.6589999999992</v>
      </c>
      <c r="W81" s="46">
        <v>1839.1289999999999</v>
      </c>
      <c r="X81" s="52"/>
      <c r="Y81" s="52"/>
    </row>
    <row r="82" spans="2:25" ht="15.75" x14ac:dyDescent="0.25">
      <c r="B82" s="41"/>
      <c r="C82" s="43" t="s">
        <v>62</v>
      </c>
      <c r="D82" s="47"/>
      <c r="E82" s="47"/>
      <c r="F82" s="47"/>
      <c r="G82" s="47"/>
      <c r="H82" s="47"/>
      <c r="I82" s="47"/>
      <c r="J82" s="47"/>
      <c r="K82" s="48"/>
      <c r="L82" s="49"/>
      <c r="M82" s="49"/>
      <c r="N82" s="49"/>
      <c r="O82" s="48"/>
      <c r="P82" s="48"/>
      <c r="Q82" s="48"/>
      <c r="R82" s="49"/>
      <c r="S82" s="49"/>
      <c r="T82" s="49"/>
      <c r="U82" s="49"/>
      <c r="V82" s="50"/>
      <c r="W82" s="50"/>
      <c r="X82" s="52"/>
      <c r="Y82" s="52"/>
    </row>
  </sheetData>
  <conditionalFormatting sqref="B24">
    <cfRule type="expression" dxfId="2" priority="4" stopIfTrue="1">
      <formula>ROUND($G$388,0)&lt;&gt;0</formula>
    </cfRule>
  </conditionalFormatting>
  <conditionalFormatting sqref="C24">
    <cfRule type="expression" dxfId="1" priority="2" stopIfTrue="1">
      <formula>ROUND($G$388,0)&lt;&gt;0</formula>
    </cfRule>
  </conditionalFormatting>
  <conditionalFormatting sqref="C41">
    <cfRule type="containsText" dxfId="0" priority="1" operator="containsText" text="Early">
      <formula>NOT(ISERROR(SEARCH("Early",C41)))</formula>
    </cfRule>
  </conditionalFormatting>
  <pageMargins left="0.7" right="0.7" top="0.75" bottom="0.75" header="0.3" footer="0.3"/>
  <pageSetup scale="3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62"/>
  <sheetViews>
    <sheetView tabSelected="1" zoomScaleNormal="100" workbookViewId="0">
      <selection activeCell="R1" sqref="R1"/>
    </sheetView>
  </sheetViews>
  <sheetFormatPr defaultRowHeight="15" x14ac:dyDescent="0.25"/>
  <cols>
    <col min="2" max="2" width="11.7109375" customWidth="1"/>
  </cols>
  <sheetData>
    <row r="2" spans="2:22" ht="18.75" x14ac:dyDescent="0.3">
      <c r="B2" s="61" t="s">
        <v>100</v>
      </c>
    </row>
    <row r="4" spans="2:22" x14ac:dyDescent="0.25">
      <c r="B4" s="55" t="s">
        <v>98</v>
      </c>
      <c r="C4" s="54">
        <v>2015</v>
      </c>
      <c r="D4" s="54">
        <f>C4+1</f>
        <v>2016</v>
      </c>
      <c r="E4" s="54">
        <f t="shared" ref="E4:V4" si="0">D4+1</f>
        <v>2017</v>
      </c>
      <c r="F4" s="54">
        <f t="shared" si="0"/>
        <v>2018</v>
      </c>
      <c r="G4" s="54">
        <f t="shared" si="0"/>
        <v>2019</v>
      </c>
      <c r="H4" s="54">
        <f t="shared" si="0"/>
        <v>2020</v>
      </c>
      <c r="I4" s="54">
        <f t="shared" si="0"/>
        <v>2021</v>
      </c>
      <c r="J4" s="54">
        <f t="shared" si="0"/>
        <v>2022</v>
      </c>
      <c r="K4" s="54">
        <f t="shared" si="0"/>
        <v>2023</v>
      </c>
      <c r="L4" s="54">
        <f t="shared" si="0"/>
        <v>2024</v>
      </c>
      <c r="M4" s="54">
        <f t="shared" si="0"/>
        <v>2025</v>
      </c>
      <c r="N4" s="54">
        <f t="shared" si="0"/>
        <v>2026</v>
      </c>
      <c r="O4" s="54">
        <f t="shared" si="0"/>
        <v>2027</v>
      </c>
      <c r="P4" s="54">
        <f t="shared" si="0"/>
        <v>2028</v>
      </c>
      <c r="Q4" s="54">
        <f t="shared" si="0"/>
        <v>2029</v>
      </c>
      <c r="R4" s="54">
        <f t="shared" si="0"/>
        <v>2030</v>
      </c>
      <c r="S4" s="54">
        <f t="shared" si="0"/>
        <v>2031</v>
      </c>
      <c r="T4" s="54">
        <f t="shared" si="0"/>
        <v>2032</v>
      </c>
      <c r="U4" s="54">
        <f t="shared" si="0"/>
        <v>2033</v>
      </c>
      <c r="V4" s="54">
        <f t="shared" si="0"/>
        <v>2034</v>
      </c>
    </row>
    <row r="5" spans="2:22" x14ac:dyDescent="0.25">
      <c r="B5" t="s">
        <v>89</v>
      </c>
      <c r="C5" s="57">
        <f>'Eary Ret-M'!D13-'SCR-M'!D13</f>
        <v>0</v>
      </c>
      <c r="D5" s="57">
        <f>'Eary Ret-M'!E13-'SCR-M'!E13</f>
        <v>0</v>
      </c>
      <c r="E5" s="57">
        <f>'Eary Ret-M'!F13-'SCR-M'!F13</f>
        <v>0</v>
      </c>
      <c r="F5" s="57">
        <f>'Eary Ret-M'!G13-'SCR-M'!G13</f>
        <v>0</v>
      </c>
      <c r="G5" s="57">
        <f>'Eary Ret-M'!H13-'SCR-M'!H13</f>
        <v>-268</v>
      </c>
      <c r="H5" s="57">
        <f>'Eary Ret-M'!I13-'SCR-M'!I13</f>
        <v>-268</v>
      </c>
      <c r="I5" s="57">
        <f>'Eary Ret-M'!J13-'SCR-M'!J13</f>
        <v>-268</v>
      </c>
      <c r="J5" s="57">
        <f>'Eary Ret-M'!K13-'SCR-M'!K13</f>
        <v>-268</v>
      </c>
      <c r="K5" s="57">
        <f>'Eary Ret-M'!L13-'SCR-M'!L13</f>
        <v>-268</v>
      </c>
      <c r="L5" s="57">
        <f>'Eary Ret-M'!M13-'SCR-M'!M13</f>
        <v>-268</v>
      </c>
      <c r="M5" s="57">
        <f>'Eary Ret-M'!N13-'SCR-M'!N13</f>
        <v>-268</v>
      </c>
      <c r="N5" s="57">
        <f>'Eary Ret-M'!O13-'SCR-M'!O13</f>
        <v>-268</v>
      </c>
      <c r="O5" s="57">
        <f>'Eary Ret-M'!P13-'SCR-M'!P13</f>
        <v>-268</v>
      </c>
      <c r="P5" s="57">
        <f>'Eary Ret-M'!Q13-'SCR-M'!Q13</f>
        <v>-268</v>
      </c>
      <c r="Q5" s="57">
        <f>'Eary Ret-M'!R13-'SCR-M'!R13</f>
        <v>-268</v>
      </c>
      <c r="R5" s="57">
        <f>'Eary Ret-M'!S13-'SCR-M'!S13</f>
        <v>-268</v>
      </c>
      <c r="S5" s="57">
        <f>'Eary Ret-M'!T13-'SCR-M'!T13</f>
        <v>-268</v>
      </c>
      <c r="T5" s="57">
        <f>'Eary Ret-M'!U13-'SCR-M'!U13</f>
        <v>-268</v>
      </c>
      <c r="U5" s="57">
        <f>'Eary Ret-M'!V13-'SCR-M'!V13</f>
        <v>-268</v>
      </c>
      <c r="V5" s="57">
        <f>'Eary Ret-M'!W13-'SCR-M'!W13</f>
        <v>-268</v>
      </c>
    </row>
    <row r="6" spans="2:22" x14ac:dyDescent="0.25">
      <c r="B6" t="s">
        <v>90</v>
      </c>
      <c r="C6" s="57">
        <f>'Eary Ret-M'!D14-'SCR-M'!D14</f>
        <v>0</v>
      </c>
      <c r="D6" s="57">
        <f>'Eary Ret-M'!E14-'SCR-M'!E14</f>
        <v>0</v>
      </c>
      <c r="E6" s="57">
        <f>'Eary Ret-M'!F14-'SCR-M'!F14</f>
        <v>0</v>
      </c>
      <c r="F6" s="57">
        <f>'Eary Ret-M'!G14-'SCR-M'!G14</f>
        <v>0</v>
      </c>
      <c r="G6" s="57">
        <f>'Eary Ret-M'!H14-'SCR-M'!H14</f>
        <v>0</v>
      </c>
      <c r="H6" s="57">
        <f>'Eary Ret-M'!I14-'SCR-M'!I14</f>
        <v>0</v>
      </c>
      <c r="I6" s="57">
        <f>'Eary Ret-M'!J14-'SCR-M'!J14</f>
        <v>0</v>
      </c>
      <c r="J6" s="57">
        <f>'Eary Ret-M'!K14-'SCR-M'!K14</f>
        <v>0</v>
      </c>
      <c r="K6" s="57">
        <f>'Eary Ret-M'!L14-'SCR-M'!L14</f>
        <v>0</v>
      </c>
      <c r="L6" s="57">
        <f>'Eary Ret-M'!M14-'SCR-M'!M14</f>
        <v>0</v>
      </c>
      <c r="M6" s="57">
        <f>'Eary Ret-M'!N14-'SCR-M'!N14</f>
        <v>0</v>
      </c>
      <c r="N6" s="57">
        <f>'Eary Ret-M'!O14-'SCR-M'!O14</f>
        <v>0</v>
      </c>
      <c r="O6" s="57">
        <f>'Eary Ret-M'!P14-'SCR-M'!P14</f>
        <v>0</v>
      </c>
      <c r="P6" s="57">
        <f>'Eary Ret-M'!Q14-'SCR-M'!Q14</f>
        <v>0</v>
      </c>
      <c r="Q6" s="57">
        <f>'Eary Ret-M'!R14-'SCR-M'!R14</f>
        <v>0</v>
      </c>
      <c r="R6" s="57">
        <f>'Eary Ret-M'!S14-'SCR-M'!S14</f>
        <v>0</v>
      </c>
      <c r="S6" s="57">
        <f>'Eary Ret-M'!T14-'SCR-M'!T14</f>
        <v>0</v>
      </c>
      <c r="T6" s="57">
        <f>'Eary Ret-M'!U14-'SCR-M'!U14</f>
        <v>0</v>
      </c>
      <c r="U6" s="57">
        <f>'Eary Ret-M'!V14-'SCR-M'!V14</f>
        <v>0</v>
      </c>
      <c r="V6" s="57">
        <f>'Eary Ret-M'!W14-'SCR-M'!W14</f>
        <v>0</v>
      </c>
    </row>
    <row r="7" spans="2:22" x14ac:dyDescent="0.25">
      <c r="B7" t="s">
        <v>91</v>
      </c>
      <c r="C7" s="57">
        <f>'Eary Ret-M'!D15-'SCR-M'!D15</f>
        <v>0</v>
      </c>
      <c r="D7" s="57">
        <f>'Eary Ret-M'!E15-'SCR-M'!E15</f>
        <v>0</v>
      </c>
      <c r="E7" s="57">
        <f>'Eary Ret-M'!F15-'SCR-M'!F15</f>
        <v>0</v>
      </c>
      <c r="F7" s="57">
        <f>'Eary Ret-M'!G15-'SCR-M'!G15</f>
        <v>0</v>
      </c>
      <c r="G7" s="57">
        <f>'Eary Ret-M'!H15-'SCR-M'!H15</f>
        <v>0</v>
      </c>
      <c r="H7" s="57">
        <f>'Eary Ret-M'!I15-'SCR-M'!I15</f>
        <v>0</v>
      </c>
      <c r="I7" s="57">
        <f>'Eary Ret-M'!J15-'SCR-M'!J15</f>
        <v>0</v>
      </c>
      <c r="J7" s="57">
        <f>'Eary Ret-M'!K15-'SCR-M'!K15</f>
        <v>0</v>
      </c>
      <c r="K7" s="57">
        <f>'Eary Ret-M'!L15-'SCR-M'!L15</f>
        <v>0</v>
      </c>
      <c r="L7" s="57">
        <f>'Eary Ret-M'!M15-'SCR-M'!M15</f>
        <v>212</v>
      </c>
      <c r="M7" s="57">
        <f>'Eary Ret-M'!N15-'SCR-M'!N15</f>
        <v>212</v>
      </c>
      <c r="N7" s="57">
        <f>'Eary Ret-M'!O15-'SCR-M'!O15</f>
        <v>212</v>
      </c>
      <c r="O7" s="57">
        <f>'Eary Ret-M'!P15-'SCR-M'!P15</f>
        <v>212</v>
      </c>
      <c r="P7" s="57">
        <f>'Eary Ret-M'!Q15-'SCR-M'!Q15</f>
        <v>635</v>
      </c>
      <c r="Q7" s="57">
        <f>'Eary Ret-M'!R15-'SCR-M'!R15</f>
        <v>635</v>
      </c>
      <c r="R7" s="57">
        <f>'Eary Ret-M'!S15-'SCR-M'!S15</f>
        <v>189.7829999999999</v>
      </c>
      <c r="S7" s="57">
        <f>'Eary Ret-M'!T15-'SCR-M'!T15</f>
        <v>189.7829999999999</v>
      </c>
      <c r="T7" s="57">
        <f>'Eary Ret-M'!U15-'SCR-M'!U15</f>
        <v>189.7829999999999</v>
      </c>
      <c r="U7" s="57">
        <f>'Eary Ret-M'!V15-'SCR-M'!V15</f>
        <v>424</v>
      </c>
      <c r="V7" s="57">
        <f>'Eary Ret-M'!W15-'SCR-M'!W15</f>
        <v>1</v>
      </c>
    </row>
    <row r="8" spans="2:22" x14ac:dyDescent="0.25">
      <c r="B8" t="s">
        <v>92</v>
      </c>
      <c r="C8" s="57">
        <f>'Eary Ret-M'!D16-'SCR-M'!D16</f>
        <v>0</v>
      </c>
      <c r="D8" s="57">
        <f>'Eary Ret-M'!E16-'SCR-M'!E16</f>
        <v>0</v>
      </c>
      <c r="E8" s="57">
        <f>'Eary Ret-M'!F16-'SCR-M'!F16</f>
        <v>0</v>
      </c>
      <c r="F8" s="57">
        <f>'Eary Ret-M'!G16-'SCR-M'!G16</f>
        <v>0</v>
      </c>
      <c r="G8" s="57">
        <f>'Eary Ret-M'!H16-'SCR-M'!H16</f>
        <v>0</v>
      </c>
      <c r="H8" s="57">
        <f>'Eary Ret-M'!I16-'SCR-M'!I16</f>
        <v>0</v>
      </c>
      <c r="I8" s="57">
        <f>'Eary Ret-M'!J16-'SCR-M'!J16</f>
        <v>0</v>
      </c>
      <c r="J8" s="57">
        <f>'Eary Ret-M'!K16-'SCR-M'!K16</f>
        <v>0</v>
      </c>
      <c r="K8" s="57">
        <f>'Eary Ret-M'!L16-'SCR-M'!L16</f>
        <v>0</v>
      </c>
      <c r="L8" s="57">
        <f>'Eary Ret-M'!M16-'SCR-M'!M16</f>
        <v>0</v>
      </c>
      <c r="M8" s="57">
        <f>'Eary Ret-M'!N16-'SCR-M'!N16</f>
        <v>0</v>
      </c>
      <c r="N8" s="57">
        <f>'Eary Ret-M'!O16-'SCR-M'!O16</f>
        <v>0</v>
      </c>
      <c r="O8" s="57">
        <f>'Eary Ret-M'!P16-'SCR-M'!P16</f>
        <v>0</v>
      </c>
      <c r="P8" s="57">
        <f>'Eary Ret-M'!Q16-'SCR-M'!Q16</f>
        <v>0</v>
      </c>
      <c r="Q8" s="57">
        <f>'Eary Ret-M'!R16-'SCR-M'!R16</f>
        <v>0</v>
      </c>
      <c r="R8" s="57">
        <f>'Eary Ret-M'!S16-'SCR-M'!S16</f>
        <v>0</v>
      </c>
      <c r="S8" s="57">
        <f>'Eary Ret-M'!T16-'SCR-M'!T16</f>
        <v>0</v>
      </c>
      <c r="T8" s="57">
        <f>'Eary Ret-M'!U16-'SCR-M'!U16</f>
        <v>0</v>
      </c>
      <c r="U8" s="57">
        <f>'Eary Ret-M'!V16-'SCR-M'!V16</f>
        <v>0</v>
      </c>
      <c r="V8" s="57">
        <f>'Eary Ret-M'!W16-'SCR-M'!W16</f>
        <v>0</v>
      </c>
    </row>
    <row r="9" spans="2:22" x14ac:dyDescent="0.25">
      <c r="B9" t="s">
        <v>93</v>
      </c>
      <c r="C9" s="57">
        <f>'Eary Ret-M'!D17-'SCR-M'!D17</f>
        <v>0</v>
      </c>
      <c r="D9" s="57">
        <f>'Eary Ret-M'!E17-'SCR-M'!E17</f>
        <v>0</v>
      </c>
      <c r="E9" s="57">
        <f>'Eary Ret-M'!F17-'SCR-M'!F17</f>
        <v>0</v>
      </c>
      <c r="F9" s="57">
        <f>'Eary Ret-M'!G17-'SCR-M'!G17</f>
        <v>0</v>
      </c>
      <c r="G9" s="57">
        <f>'Eary Ret-M'!H17-'SCR-M'!H17</f>
        <v>0</v>
      </c>
      <c r="H9" s="57">
        <f>'Eary Ret-M'!I17-'SCR-M'!I17</f>
        <v>0</v>
      </c>
      <c r="I9" s="57">
        <f>'Eary Ret-M'!J17-'SCR-M'!J17</f>
        <v>0</v>
      </c>
      <c r="J9" s="57">
        <f>'Eary Ret-M'!K17-'SCR-M'!K17</f>
        <v>0</v>
      </c>
      <c r="K9" s="57">
        <f>'Eary Ret-M'!L17-'SCR-M'!L17</f>
        <v>0</v>
      </c>
      <c r="L9" s="57">
        <f>'Eary Ret-M'!M17-'SCR-M'!M17</f>
        <v>0</v>
      </c>
      <c r="M9" s="57">
        <f>'Eary Ret-M'!N17-'SCR-M'!N17</f>
        <v>0</v>
      </c>
      <c r="N9" s="57">
        <f>'Eary Ret-M'!O17-'SCR-M'!O17</f>
        <v>0</v>
      </c>
      <c r="O9" s="57">
        <f>'Eary Ret-M'!P17-'SCR-M'!P17</f>
        <v>0</v>
      </c>
      <c r="P9" s="57">
        <f>'Eary Ret-M'!Q17-'SCR-M'!Q17</f>
        <v>-41</v>
      </c>
      <c r="Q9" s="57">
        <f>'Eary Ret-M'!R17-'SCR-M'!R17</f>
        <v>-41</v>
      </c>
      <c r="R9" s="57">
        <f>'Eary Ret-M'!S17-'SCR-M'!S17</f>
        <v>-41</v>
      </c>
      <c r="S9" s="57">
        <f>'Eary Ret-M'!T17-'SCR-M'!T17</f>
        <v>-41</v>
      </c>
      <c r="T9" s="57">
        <f>'Eary Ret-M'!U17-'SCR-M'!U17</f>
        <v>-41</v>
      </c>
      <c r="U9" s="57">
        <f>'Eary Ret-M'!V17-'SCR-M'!V17</f>
        <v>-41</v>
      </c>
      <c r="V9" s="57">
        <f>'Eary Ret-M'!W17-'SCR-M'!W17</f>
        <v>-41</v>
      </c>
    </row>
    <row r="10" spans="2:22" x14ac:dyDescent="0.25">
      <c r="B10" t="s">
        <v>94</v>
      </c>
      <c r="C10" s="57">
        <f>'Eary Ret-M'!D18-'SCR-M'!D18</f>
        <v>0</v>
      </c>
      <c r="D10" s="57">
        <f>'Eary Ret-M'!E18-'SCR-M'!E18</f>
        <v>0</v>
      </c>
      <c r="E10" s="57">
        <f>'Eary Ret-M'!F18-'SCR-M'!F18</f>
        <v>0</v>
      </c>
      <c r="F10" s="57">
        <f>'Eary Ret-M'!G18-'SCR-M'!G18</f>
        <v>0</v>
      </c>
      <c r="G10" s="57">
        <f>'Eary Ret-M'!H18-'SCR-M'!H18</f>
        <v>0</v>
      </c>
      <c r="H10" s="57">
        <f>'Eary Ret-M'!I18-'SCR-M'!I18</f>
        <v>0</v>
      </c>
      <c r="I10" s="57">
        <f>'Eary Ret-M'!J18-'SCR-M'!J18</f>
        <v>-7.45</v>
      </c>
      <c r="J10" s="57">
        <f>'Eary Ret-M'!K18-'SCR-M'!K18</f>
        <v>3.169999999999999</v>
      </c>
      <c r="K10" s="57">
        <f>'Eary Ret-M'!L18-'SCR-M'!L18</f>
        <v>-0.23000000000000043</v>
      </c>
      <c r="L10" s="57">
        <f>'Eary Ret-M'!M18-'SCR-M'!M18</f>
        <v>-3.9600000000000009</v>
      </c>
      <c r="M10" s="57">
        <f>'Eary Ret-M'!N18-'SCR-M'!N18</f>
        <v>-3.9600000000000026</v>
      </c>
      <c r="N10" s="57">
        <f>'Eary Ret-M'!O18-'SCR-M'!O18</f>
        <v>-4.0300000000000011</v>
      </c>
      <c r="O10" s="57">
        <f>'Eary Ret-M'!P18-'SCR-M'!P18</f>
        <v>-4.0300000000000011</v>
      </c>
      <c r="P10" s="57">
        <f>'Eary Ret-M'!Q18-'SCR-M'!Q18</f>
        <v>-4.0300000000000011</v>
      </c>
      <c r="Q10" s="57">
        <f>'Eary Ret-M'!R18-'SCR-M'!R18</f>
        <v>-14.579999999999998</v>
      </c>
      <c r="R10" s="57">
        <f>'Eary Ret-M'!S18-'SCR-M'!S18</f>
        <v>-11.18</v>
      </c>
      <c r="S10" s="57">
        <f>'Eary Ret-M'!T18-'SCR-M'!T18</f>
        <v>-11.18</v>
      </c>
      <c r="T10" s="57">
        <f>'Eary Ret-M'!U18-'SCR-M'!U18</f>
        <v>-11.18</v>
      </c>
      <c r="U10" s="57">
        <f>'Eary Ret-M'!V18-'SCR-M'!V18</f>
        <v>-16.119999999999997</v>
      </c>
      <c r="V10" s="57">
        <f>'Eary Ret-M'!W18-'SCR-M'!W18</f>
        <v>-14.769999999999996</v>
      </c>
    </row>
    <row r="11" spans="2:22" x14ac:dyDescent="0.25">
      <c r="B11" t="s">
        <v>95</v>
      </c>
      <c r="C11" s="57">
        <f>'Eary Ret-M'!D19-'SCR-M'!D19</f>
        <v>0.56999999999996476</v>
      </c>
      <c r="D11" s="57">
        <f>'Eary Ret-M'!E19-'SCR-M'!E19</f>
        <v>2.3100000000000023</v>
      </c>
      <c r="E11" s="57">
        <f>'Eary Ret-M'!F19-'SCR-M'!F19</f>
        <v>4.3400000000000318</v>
      </c>
      <c r="F11" s="57">
        <f>'Eary Ret-M'!G19-'SCR-M'!G19</f>
        <v>6.7599999999999909</v>
      </c>
      <c r="G11" s="57">
        <f>'Eary Ret-M'!H19-'SCR-M'!H19</f>
        <v>10.289999999999964</v>
      </c>
      <c r="H11" s="57">
        <f>'Eary Ret-M'!I19-'SCR-M'!I19</f>
        <v>21.269999999999982</v>
      </c>
      <c r="I11" s="57">
        <f>'Eary Ret-M'!J19-'SCR-M'!J19</f>
        <v>34.509999999999991</v>
      </c>
      <c r="J11" s="57">
        <f>'Eary Ret-M'!K19-'SCR-M'!K19</f>
        <v>47.600000000000136</v>
      </c>
      <c r="K11" s="57">
        <f>'Eary Ret-M'!L19-'SCR-M'!L19</f>
        <v>37.710000000000036</v>
      </c>
      <c r="L11" s="57">
        <f>'Eary Ret-M'!M19-'SCR-M'!M19</f>
        <v>27.930000000000064</v>
      </c>
      <c r="M11" s="57">
        <f>'Eary Ret-M'!N19-'SCR-M'!N19</f>
        <v>20.430000000000064</v>
      </c>
      <c r="N11" s="57">
        <f>'Eary Ret-M'!O19-'SCR-M'!O19</f>
        <v>12.789999999999964</v>
      </c>
      <c r="O11" s="57">
        <f>'Eary Ret-M'!P19-'SCR-M'!P19</f>
        <v>9.7599999999999909</v>
      </c>
      <c r="P11" s="57">
        <f>'Eary Ret-M'!Q19-'SCR-M'!Q19</f>
        <v>7.6799999999998363</v>
      </c>
      <c r="Q11" s="57">
        <f>'Eary Ret-M'!R19-'SCR-M'!R19</f>
        <v>16.759999999999764</v>
      </c>
      <c r="R11" s="57">
        <f>'Eary Ret-M'!S19-'SCR-M'!S19</f>
        <v>26.590000000000146</v>
      </c>
      <c r="S11" s="57">
        <f>'Eary Ret-M'!T19-'SCR-M'!T19</f>
        <v>36.340000000000146</v>
      </c>
      <c r="T11" s="57">
        <f>'Eary Ret-M'!U19-'SCR-M'!U19</f>
        <v>49.079999999999927</v>
      </c>
      <c r="U11" s="57">
        <f>'Eary Ret-M'!V19-'SCR-M'!V19</f>
        <v>57.420000000000073</v>
      </c>
      <c r="V11" s="57">
        <f>'Eary Ret-M'!W19-'SCR-M'!W19</f>
        <v>68.940000000000055</v>
      </c>
    </row>
    <row r="12" spans="2:22" x14ac:dyDescent="0.25">
      <c r="B12" t="s">
        <v>96</v>
      </c>
      <c r="C12" s="57">
        <f>'Eary Ret-M'!D20-'SCR-M'!D20</f>
        <v>-0.3569999999999709</v>
      </c>
      <c r="D12" s="57">
        <f>'Eary Ret-M'!E20-'SCR-M'!E20</f>
        <v>-1.6610000000000582</v>
      </c>
      <c r="E12" s="57">
        <f>'Eary Ret-M'!F20-'SCR-M'!F20</f>
        <v>-2.9930000000000518</v>
      </c>
      <c r="F12" s="57">
        <f>'Eary Ret-M'!G20-'SCR-M'!G20</f>
        <v>-4.70799999999997</v>
      </c>
      <c r="G12" s="57">
        <f>'Eary Ret-M'!H20-'SCR-M'!H20</f>
        <v>243.0920000000001</v>
      </c>
      <c r="H12" s="57">
        <f>'Eary Ret-M'!I20-'SCR-M'!I20</f>
        <v>233.89300000000003</v>
      </c>
      <c r="I12" s="57">
        <f>'Eary Ret-M'!J20-'SCR-M'!J20</f>
        <v>230.78999999999996</v>
      </c>
      <c r="J12" s="57">
        <f>'Eary Ret-M'!K20-'SCR-M'!K20</f>
        <v>211.49099999999999</v>
      </c>
      <c r="K12" s="57">
        <f>'Eary Ret-M'!L20-'SCR-M'!L20</f>
        <v>222.33799999999997</v>
      </c>
      <c r="L12" s="57">
        <f>'Eary Ret-M'!M20-'SCR-M'!M20</f>
        <v>17.081000000000131</v>
      </c>
      <c r="M12" s="57">
        <f>'Eary Ret-M'!N20-'SCR-M'!N20</f>
        <v>22.613000000000056</v>
      </c>
      <c r="N12" s="57">
        <f>'Eary Ret-M'!O20-'SCR-M'!O20</f>
        <v>28.562000000000126</v>
      </c>
      <c r="O12" s="57">
        <f>'Eary Ret-M'!P20-'SCR-M'!P20</f>
        <v>30.251999999999953</v>
      </c>
      <c r="P12" s="57">
        <f>'Eary Ret-M'!Q20-'SCR-M'!Q20</f>
        <v>-354.90699999999993</v>
      </c>
      <c r="Q12" s="57">
        <f>'Eary Ret-M'!R20-'SCR-M'!R20</f>
        <v>-350.61900000000014</v>
      </c>
      <c r="R12" s="57">
        <f>'Eary Ret-M'!S20-'SCR-M'!S20</f>
        <v>27.958000000000084</v>
      </c>
      <c r="S12" s="57">
        <f>'Eary Ret-M'!T20-'SCR-M'!T20</f>
        <v>20.844000000000051</v>
      </c>
      <c r="T12" s="57">
        <f>'Eary Ret-M'!U20-'SCR-M'!U20</f>
        <v>11.45699999999988</v>
      </c>
      <c r="U12" s="57">
        <f>'Eary Ret-M'!V20-'SCR-M'!V20</f>
        <v>-225.096</v>
      </c>
      <c r="V12" s="57">
        <f>'Eary Ret-M'!W20-'SCR-M'!W20</f>
        <v>134.70100000000002</v>
      </c>
    </row>
    <row r="14" spans="2:22" x14ac:dyDescent="0.25">
      <c r="B14" s="55" t="s">
        <v>99</v>
      </c>
      <c r="C14" s="54">
        <v>2015</v>
      </c>
      <c r="D14" s="54">
        <f>C14+1</f>
        <v>2016</v>
      </c>
      <c r="E14" s="54">
        <f t="shared" ref="E14:V14" si="1">D14+1</f>
        <v>2017</v>
      </c>
      <c r="F14" s="54">
        <f t="shared" si="1"/>
        <v>2018</v>
      </c>
      <c r="G14" s="54">
        <f t="shared" si="1"/>
        <v>2019</v>
      </c>
      <c r="H14" s="54">
        <f t="shared" si="1"/>
        <v>2020</v>
      </c>
      <c r="I14" s="54">
        <f t="shared" si="1"/>
        <v>2021</v>
      </c>
      <c r="J14" s="54">
        <f t="shared" si="1"/>
        <v>2022</v>
      </c>
      <c r="K14" s="54">
        <f t="shared" si="1"/>
        <v>2023</v>
      </c>
      <c r="L14" s="54">
        <f t="shared" si="1"/>
        <v>2024</v>
      </c>
      <c r="M14" s="54">
        <f t="shared" si="1"/>
        <v>2025</v>
      </c>
      <c r="N14" s="54">
        <f t="shared" si="1"/>
        <v>2026</v>
      </c>
      <c r="O14" s="54">
        <f t="shared" si="1"/>
        <v>2027</v>
      </c>
      <c r="P14" s="54">
        <f t="shared" si="1"/>
        <v>2028</v>
      </c>
      <c r="Q14" s="54">
        <f t="shared" si="1"/>
        <v>2029</v>
      </c>
      <c r="R14" s="54">
        <f t="shared" si="1"/>
        <v>2030</v>
      </c>
      <c r="S14" s="54">
        <f t="shared" si="1"/>
        <v>2031</v>
      </c>
      <c r="T14" s="54">
        <f t="shared" si="1"/>
        <v>2032</v>
      </c>
      <c r="U14" s="54">
        <f t="shared" si="1"/>
        <v>2033</v>
      </c>
      <c r="V14" s="54">
        <f t="shared" si="1"/>
        <v>2034</v>
      </c>
    </row>
    <row r="15" spans="2:22" x14ac:dyDescent="0.25">
      <c r="B15" t="s">
        <v>89</v>
      </c>
      <c r="C15" s="57">
        <f>'Early Ret-L'!D13-'SCR-L'!D13</f>
        <v>0</v>
      </c>
      <c r="D15" s="57">
        <f>'Early Ret-L'!E13-'SCR-L'!E13</f>
        <v>0</v>
      </c>
      <c r="E15" s="57">
        <f>'Early Ret-L'!F13-'SCR-L'!F13</f>
        <v>0</v>
      </c>
      <c r="F15" s="57">
        <f>'Early Ret-L'!G13-'SCR-L'!G13</f>
        <v>0</v>
      </c>
      <c r="G15" s="57">
        <f>'Early Ret-L'!H13-'SCR-L'!H13</f>
        <v>-268</v>
      </c>
      <c r="H15" s="57">
        <f>'Early Ret-L'!I13-'SCR-L'!I13</f>
        <v>-268</v>
      </c>
      <c r="I15" s="57">
        <f>'Early Ret-L'!J13-'SCR-L'!J13</f>
        <v>-268</v>
      </c>
      <c r="J15" s="57">
        <f>'Early Ret-L'!K13-'SCR-L'!K13</f>
        <v>-268</v>
      </c>
      <c r="K15" s="57">
        <f>'Early Ret-L'!L13-'SCR-L'!L13</f>
        <v>-268</v>
      </c>
      <c r="L15" s="57">
        <f>'Early Ret-L'!M13-'SCR-L'!M13</f>
        <v>-268</v>
      </c>
      <c r="M15" s="57">
        <f>'Early Ret-L'!N13-'SCR-L'!N13</f>
        <v>-268</v>
      </c>
      <c r="N15" s="57">
        <f>'Early Ret-L'!O13-'SCR-L'!O13</f>
        <v>-268</v>
      </c>
      <c r="O15" s="57">
        <f>'Early Ret-L'!P13-'SCR-L'!P13</f>
        <v>-268</v>
      </c>
      <c r="P15" s="57">
        <f>'Early Ret-L'!Q13-'SCR-L'!Q13</f>
        <v>-268</v>
      </c>
      <c r="Q15" s="57">
        <f>'Early Ret-L'!R13-'SCR-L'!R13</f>
        <v>-268</v>
      </c>
      <c r="R15" s="57">
        <f>'Early Ret-L'!S13-'SCR-L'!S13</f>
        <v>-268</v>
      </c>
      <c r="S15" s="57">
        <f>'Early Ret-L'!T13-'SCR-L'!T13</f>
        <v>-268</v>
      </c>
      <c r="T15" s="57">
        <f>'Early Ret-L'!U13-'SCR-L'!U13</f>
        <v>-268</v>
      </c>
      <c r="U15" s="57">
        <f>'Early Ret-L'!V13-'SCR-L'!V13</f>
        <v>-268</v>
      </c>
      <c r="V15" s="57">
        <f>'Early Ret-L'!W13-'SCR-L'!W13</f>
        <v>-268</v>
      </c>
    </row>
    <row r="16" spans="2:22" x14ac:dyDescent="0.25">
      <c r="B16" t="s">
        <v>90</v>
      </c>
      <c r="C16" s="57">
        <f>'Early Ret-L'!D14-'SCR-L'!D14</f>
        <v>0</v>
      </c>
      <c r="D16" s="57">
        <f>'Early Ret-L'!E14-'SCR-L'!E14</f>
        <v>0</v>
      </c>
      <c r="E16" s="57">
        <f>'Early Ret-L'!F14-'SCR-L'!F14</f>
        <v>0</v>
      </c>
      <c r="F16" s="57">
        <f>'Early Ret-L'!G14-'SCR-L'!G14</f>
        <v>0</v>
      </c>
      <c r="G16" s="57">
        <f>'Early Ret-L'!H14-'SCR-L'!H14</f>
        <v>0</v>
      </c>
      <c r="H16" s="57">
        <f>'Early Ret-L'!I14-'SCR-L'!I14</f>
        <v>0</v>
      </c>
      <c r="I16" s="57">
        <f>'Early Ret-L'!J14-'SCR-L'!J14</f>
        <v>0</v>
      </c>
      <c r="J16" s="57">
        <f>'Early Ret-L'!K14-'SCR-L'!K14</f>
        <v>0</v>
      </c>
      <c r="K16" s="57">
        <f>'Early Ret-L'!L14-'SCR-L'!L14</f>
        <v>0</v>
      </c>
      <c r="L16" s="57">
        <f>'Early Ret-L'!M14-'SCR-L'!M14</f>
        <v>0</v>
      </c>
      <c r="M16" s="57">
        <f>'Early Ret-L'!N14-'SCR-L'!N14</f>
        <v>0</v>
      </c>
      <c r="N16" s="57">
        <f>'Early Ret-L'!O14-'SCR-L'!O14</f>
        <v>0</v>
      </c>
      <c r="O16" s="57">
        <f>'Early Ret-L'!P14-'SCR-L'!P14</f>
        <v>0</v>
      </c>
      <c r="P16" s="57">
        <f>'Early Ret-L'!Q14-'SCR-L'!Q14</f>
        <v>0</v>
      </c>
      <c r="Q16" s="57">
        <f>'Early Ret-L'!R14-'SCR-L'!R14</f>
        <v>0</v>
      </c>
      <c r="R16" s="57">
        <f>'Early Ret-L'!S14-'SCR-L'!S14</f>
        <v>0</v>
      </c>
      <c r="S16" s="57">
        <f>'Early Ret-L'!T14-'SCR-L'!T14</f>
        <v>0</v>
      </c>
      <c r="T16" s="57">
        <f>'Early Ret-L'!U14-'SCR-L'!U14</f>
        <v>0</v>
      </c>
      <c r="U16" s="57">
        <f>'Early Ret-L'!V14-'SCR-L'!V14</f>
        <v>0</v>
      </c>
      <c r="V16" s="57">
        <f>'Early Ret-L'!W14-'SCR-L'!W14</f>
        <v>0</v>
      </c>
    </row>
    <row r="17" spans="2:22" x14ac:dyDescent="0.25">
      <c r="B17" t="s">
        <v>91</v>
      </c>
      <c r="C17" s="57">
        <f>'Early Ret-L'!D15-'SCR-L'!D15</f>
        <v>0</v>
      </c>
      <c r="D17" s="57">
        <f>'Early Ret-L'!E15-'SCR-L'!E15</f>
        <v>0</v>
      </c>
      <c r="E17" s="57">
        <f>'Early Ret-L'!F15-'SCR-L'!F15</f>
        <v>0</v>
      </c>
      <c r="F17" s="57">
        <f>'Early Ret-L'!G15-'SCR-L'!G15</f>
        <v>0</v>
      </c>
      <c r="G17" s="57">
        <f>'Early Ret-L'!H15-'SCR-L'!H15</f>
        <v>0</v>
      </c>
      <c r="H17" s="57">
        <f>'Early Ret-L'!I15-'SCR-L'!I15</f>
        <v>0</v>
      </c>
      <c r="I17" s="57">
        <f>'Early Ret-L'!J15-'SCR-L'!J15</f>
        <v>0</v>
      </c>
      <c r="J17" s="57">
        <f>'Early Ret-L'!K15-'SCR-L'!K15</f>
        <v>0</v>
      </c>
      <c r="K17" s="57">
        <f>'Early Ret-L'!L15-'SCR-L'!L15</f>
        <v>0</v>
      </c>
      <c r="L17" s="57">
        <f>'Early Ret-L'!M15-'SCR-L'!M15</f>
        <v>109.60000000000002</v>
      </c>
      <c r="M17" s="57">
        <f>'Early Ret-L'!N15-'SCR-L'!N15</f>
        <v>109.60000000000002</v>
      </c>
      <c r="N17" s="57">
        <f>'Early Ret-L'!O15-'SCR-L'!O15</f>
        <v>109.60000000000002</v>
      </c>
      <c r="O17" s="57">
        <f>'Early Ret-L'!P15-'SCR-L'!P15</f>
        <v>532.6</v>
      </c>
      <c r="P17" s="57">
        <f>'Early Ret-L'!Q15-'SCR-L'!Q15</f>
        <v>219.20000000000005</v>
      </c>
      <c r="Q17" s="57">
        <f>'Early Ret-L'!R15-'SCR-L'!R15</f>
        <v>219.20000000000005</v>
      </c>
      <c r="R17" s="57">
        <f>'Early Ret-L'!S15-'SCR-L'!S15</f>
        <v>30.416999999999916</v>
      </c>
      <c r="S17" s="57">
        <f>'Early Ret-L'!T15-'SCR-L'!T15</f>
        <v>30.416999999999916</v>
      </c>
      <c r="T17" s="57">
        <f>'Early Ret-L'!U15-'SCR-L'!U15</f>
        <v>453.41699999999992</v>
      </c>
      <c r="U17" s="57">
        <f>'Early Ret-L'!V15-'SCR-L'!V15</f>
        <v>-181.58300000000008</v>
      </c>
      <c r="V17" s="57">
        <f>'Early Ret-L'!W15-'SCR-L'!W15</f>
        <v>219.19999999999982</v>
      </c>
    </row>
    <row r="18" spans="2:22" x14ac:dyDescent="0.25">
      <c r="B18" t="s">
        <v>92</v>
      </c>
      <c r="C18" s="57">
        <f>'Early Ret-L'!D16-'SCR-L'!D16</f>
        <v>0</v>
      </c>
      <c r="D18" s="57">
        <f>'Early Ret-L'!E16-'SCR-L'!E16</f>
        <v>0</v>
      </c>
      <c r="E18" s="57">
        <f>'Early Ret-L'!F16-'SCR-L'!F16</f>
        <v>0</v>
      </c>
      <c r="F18" s="57">
        <f>'Early Ret-L'!G16-'SCR-L'!G16</f>
        <v>0</v>
      </c>
      <c r="G18" s="57">
        <f>'Early Ret-L'!H16-'SCR-L'!H16</f>
        <v>0</v>
      </c>
      <c r="H18" s="57">
        <f>'Early Ret-L'!I16-'SCR-L'!I16</f>
        <v>0</v>
      </c>
      <c r="I18" s="57">
        <f>'Early Ret-L'!J16-'SCR-L'!J16</f>
        <v>0</v>
      </c>
      <c r="J18" s="57">
        <f>'Early Ret-L'!K16-'SCR-L'!K16</f>
        <v>0</v>
      </c>
      <c r="K18" s="57">
        <f>'Early Ret-L'!L16-'SCR-L'!L16</f>
        <v>0</v>
      </c>
      <c r="L18" s="57">
        <f>'Early Ret-L'!M16-'SCR-L'!M16</f>
        <v>0</v>
      </c>
      <c r="M18" s="57">
        <f>'Early Ret-L'!N16-'SCR-L'!N16</f>
        <v>0</v>
      </c>
      <c r="N18" s="57">
        <f>'Early Ret-L'!O16-'SCR-L'!O16</f>
        <v>0</v>
      </c>
      <c r="O18" s="57">
        <f>'Early Ret-L'!P16-'SCR-L'!P16</f>
        <v>0</v>
      </c>
      <c r="P18" s="57">
        <f>'Early Ret-L'!Q16-'SCR-L'!Q16</f>
        <v>0</v>
      </c>
      <c r="Q18" s="57">
        <f>'Early Ret-L'!R16-'SCR-L'!R16</f>
        <v>0</v>
      </c>
      <c r="R18" s="57">
        <f>'Early Ret-L'!S16-'SCR-L'!S16</f>
        <v>0</v>
      </c>
      <c r="S18" s="57">
        <f>'Early Ret-L'!T16-'SCR-L'!T16</f>
        <v>0</v>
      </c>
      <c r="T18" s="57">
        <f>'Early Ret-L'!U16-'SCR-L'!U16</f>
        <v>0</v>
      </c>
      <c r="U18" s="57">
        <f>'Early Ret-L'!V16-'SCR-L'!V16</f>
        <v>0</v>
      </c>
      <c r="V18" s="57">
        <f>'Early Ret-L'!W16-'SCR-L'!W16</f>
        <v>0</v>
      </c>
    </row>
    <row r="19" spans="2:22" x14ac:dyDescent="0.25">
      <c r="B19" t="s">
        <v>93</v>
      </c>
      <c r="C19" s="57">
        <f>'Early Ret-L'!D17-'SCR-L'!D17</f>
        <v>0</v>
      </c>
      <c r="D19" s="57">
        <f>'Early Ret-L'!E17-'SCR-L'!E17</f>
        <v>0</v>
      </c>
      <c r="E19" s="57">
        <f>'Early Ret-L'!F17-'SCR-L'!F17</f>
        <v>0</v>
      </c>
      <c r="F19" s="57">
        <f>'Early Ret-L'!G17-'SCR-L'!G17</f>
        <v>0</v>
      </c>
      <c r="G19" s="57">
        <f>'Early Ret-L'!H17-'SCR-L'!H17</f>
        <v>0</v>
      </c>
      <c r="H19" s="57">
        <f>'Early Ret-L'!I17-'SCR-L'!I17</f>
        <v>0</v>
      </c>
      <c r="I19" s="57">
        <f>'Early Ret-L'!J17-'SCR-L'!J17</f>
        <v>0</v>
      </c>
      <c r="J19" s="57">
        <f>'Early Ret-L'!K17-'SCR-L'!K17</f>
        <v>11.414</v>
      </c>
      <c r="K19" s="57">
        <f>'Early Ret-L'!L17-'SCR-L'!L17</f>
        <v>11.414</v>
      </c>
      <c r="L19" s="57">
        <f>'Early Ret-L'!M17-'SCR-L'!M17</f>
        <v>11.414</v>
      </c>
      <c r="M19" s="57">
        <f>'Early Ret-L'!N17-'SCR-L'!N17</f>
        <v>11.414</v>
      </c>
      <c r="N19" s="57">
        <f>'Early Ret-L'!O17-'SCR-L'!O17</f>
        <v>18.978000000000002</v>
      </c>
      <c r="O19" s="57">
        <f>'Early Ret-L'!P17-'SCR-L'!P17</f>
        <v>18.978000000000002</v>
      </c>
      <c r="P19" s="57">
        <f>'Early Ret-L'!Q17-'SCR-L'!Q17</f>
        <v>-16.021999999999991</v>
      </c>
      <c r="Q19" s="57">
        <f>'Early Ret-L'!R17-'SCR-L'!R17</f>
        <v>-16.021999999999991</v>
      </c>
      <c r="R19" s="57">
        <f>'Early Ret-L'!S17-'SCR-L'!S17</f>
        <v>-16.021999999999991</v>
      </c>
      <c r="S19" s="57">
        <f>'Early Ret-L'!T17-'SCR-L'!T17</f>
        <v>-16.021999999999991</v>
      </c>
      <c r="T19" s="57">
        <f>'Early Ret-L'!U17-'SCR-L'!U17</f>
        <v>-16.021999999999991</v>
      </c>
      <c r="U19" s="57">
        <f>'Early Ret-L'!V17-'SCR-L'!V17</f>
        <v>-16.021999999999991</v>
      </c>
      <c r="V19" s="57">
        <f>'Early Ret-L'!W17-'SCR-L'!W17</f>
        <v>-16.021999999999991</v>
      </c>
    </row>
    <row r="20" spans="2:22" x14ac:dyDescent="0.25">
      <c r="B20" t="s">
        <v>94</v>
      </c>
      <c r="C20" s="57">
        <f>'Early Ret-L'!D18-'SCR-L'!D18</f>
        <v>0</v>
      </c>
      <c r="D20" s="57">
        <f>'Early Ret-L'!E18-'SCR-L'!E18</f>
        <v>0</v>
      </c>
      <c r="E20" s="57">
        <f>'Early Ret-L'!F18-'SCR-L'!F18</f>
        <v>0</v>
      </c>
      <c r="F20" s="57">
        <f>'Early Ret-L'!G18-'SCR-L'!G18</f>
        <v>0</v>
      </c>
      <c r="G20" s="57">
        <f>'Early Ret-L'!H18-'SCR-L'!H18</f>
        <v>0</v>
      </c>
      <c r="H20" s="57">
        <f>'Early Ret-L'!I18-'SCR-L'!I18</f>
        <v>0</v>
      </c>
      <c r="I20" s="57">
        <f>'Early Ret-L'!J18-'SCR-L'!J18</f>
        <v>3.4</v>
      </c>
      <c r="J20" s="57">
        <f>'Early Ret-L'!K18-'SCR-L'!K18</f>
        <v>13.95</v>
      </c>
      <c r="K20" s="57">
        <f>'Early Ret-L'!L18-'SCR-L'!L18</f>
        <v>3.3999999999999986</v>
      </c>
      <c r="L20" s="57">
        <f>'Early Ret-L'!M18-'SCR-L'!M18</f>
        <v>3.3999999999999986</v>
      </c>
      <c r="M20" s="57">
        <f>'Early Ret-L'!N18-'SCR-L'!N18</f>
        <v>0</v>
      </c>
      <c r="N20" s="57">
        <f>'Early Ret-L'!O18-'SCR-L'!O18</f>
        <v>0</v>
      </c>
      <c r="O20" s="57">
        <f>'Early Ret-L'!P18-'SCR-L'!P18</f>
        <v>0</v>
      </c>
      <c r="P20" s="57">
        <f>'Early Ret-L'!Q18-'SCR-L'!Q18</f>
        <v>0</v>
      </c>
      <c r="Q20" s="57">
        <f>'Early Ret-L'!R18-'SCR-L'!R18</f>
        <v>0</v>
      </c>
      <c r="R20" s="57">
        <f>'Early Ret-L'!S18-'SCR-L'!S18</f>
        <v>0</v>
      </c>
      <c r="S20" s="57">
        <f>'Early Ret-L'!T18-'SCR-L'!T18</f>
        <v>0</v>
      </c>
      <c r="T20" s="57">
        <f>'Early Ret-L'!U18-'SCR-L'!U18</f>
        <v>0</v>
      </c>
      <c r="U20" s="57">
        <f>'Early Ret-L'!V18-'SCR-L'!V18</f>
        <v>0</v>
      </c>
      <c r="V20" s="57">
        <f>'Early Ret-L'!W18-'SCR-L'!W18</f>
        <v>0</v>
      </c>
    </row>
    <row r="21" spans="2:22" x14ac:dyDescent="0.25">
      <c r="B21" t="s">
        <v>95</v>
      </c>
      <c r="C21" s="57">
        <f>'Early Ret-L'!D19-'SCR-L'!D19</f>
        <v>4.4799999999999898</v>
      </c>
      <c r="D21" s="57">
        <f>'Early Ret-L'!E19-'SCR-L'!E19</f>
        <v>5.6999999999999886</v>
      </c>
      <c r="E21" s="57">
        <f>'Early Ret-L'!F19-'SCR-L'!F19</f>
        <v>9.8600000000000136</v>
      </c>
      <c r="F21" s="57">
        <f>'Early Ret-L'!G19-'SCR-L'!G19</f>
        <v>16.450000000000045</v>
      </c>
      <c r="G21" s="57">
        <f>'Early Ret-L'!H19-'SCR-L'!H19</f>
        <v>26.090000000000032</v>
      </c>
      <c r="H21" s="57">
        <f>'Early Ret-L'!I19-'SCR-L'!I19</f>
        <v>40.210000000000036</v>
      </c>
      <c r="I21" s="57">
        <f>'Early Ret-L'!J19-'SCR-L'!J19</f>
        <v>55.120000000000118</v>
      </c>
      <c r="J21" s="57">
        <f>'Early Ret-L'!K19-'SCR-L'!K19</f>
        <v>70.810000000000173</v>
      </c>
      <c r="K21" s="57">
        <f>'Early Ret-L'!L19-'SCR-L'!L19</f>
        <v>78.680000000000291</v>
      </c>
      <c r="L21" s="57">
        <f>'Early Ret-L'!M19-'SCR-L'!M19</f>
        <v>93.040000000000418</v>
      </c>
      <c r="M21" s="57">
        <f>'Early Ret-L'!N19-'SCR-L'!N19</f>
        <v>102.72000000000025</v>
      </c>
      <c r="N21" s="57">
        <f>'Early Ret-L'!O19-'SCR-L'!O19</f>
        <v>111.48000000000047</v>
      </c>
      <c r="O21" s="57">
        <f>'Early Ret-L'!P19-'SCR-L'!P19</f>
        <v>97.800000000000637</v>
      </c>
      <c r="P21" s="57">
        <f>'Early Ret-L'!Q19-'SCR-L'!Q19</f>
        <v>98.600000000000591</v>
      </c>
      <c r="Q21" s="57">
        <f>'Early Ret-L'!R19-'SCR-L'!R19</f>
        <v>99.470000000000709</v>
      </c>
      <c r="R21" s="57">
        <f>'Early Ret-L'!S19-'SCR-L'!S19</f>
        <v>100.33000000000084</v>
      </c>
      <c r="S21" s="57">
        <f>'Early Ret-L'!T19-'SCR-L'!T19</f>
        <v>105.41000000000076</v>
      </c>
      <c r="T21" s="57">
        <f>'Early Ret-L'!U19-'SCR-L'!U19</f>
        <v>112.86000000000058</v>
      </c>
      <c r="U21" s="57">
        <f>'Early Ret-L'!V19-'SCR-L'!V19</f>
        <v>123.10000000000036</v>
      </c>
      <c r="V21" s="57">
        <f>'Early Ret-L'!W19-'SCR-L'!W19</f>
        <v>118.16000000000076</v>
      </c>
    </row>
    <row r="22" spans="2:22" x14ac:dyDescent="0.25">
      <c r="B22" t="s">
        <v>96</v>
      </c>
      <c r="C22" s="57">
        <f>'Early Ret-L'!D20-'SCR-L'!D20</f>
        <v>-2.3020000000000209</v>
      </c>
      <c r="D22" s="57">
        <f>'Early Ret-L'!E20-'SCR-L'!E20</f>
        <v>-2.9020000000000437</v>
      </c>
      <c r="E22" s="57">
        <f>'Early Ret-L'!F20-'SCR-L'!F20</f>
        <v>-5.7770000000000437</v>
      </c>
      <c r="F22" s="57">
        <f>'Early Ret-L'!G20-'SCR-L'!G20</f>
        <v>-9.9429999999999836</v>
      </c>
      <c r="G22" s="57">
        <f>'Early Ret-L'!H20-'SCR-L'!H20</f>
        <v>233.91200000000003</v>
      </c>
      <c r="H22" s="57">
        <f>'Early Ret-L'!I20-'SCR-L'!I20</f>
        <v>222.39799999999991</v>
      </c>
      <c r="I22" s="57">
        <f>'Early Ret-L'!J20-'SCR-L'!J20</f>
        <v>207.45899999999995</v>
      </c>
      <c r="J22" s="57">
        <f>'Early Ret-L'!K20-'SCR-L'!K20</f>
        <v>180.87999999999988</v>
      </c>
      <c r="K22" s="57">
        <f>'Early Ret-L'!L20-'SCR-L'!L20</f>
        <v>185.54099999999994</v>
      </c>
      <c r="L22" s="57">
        <f>'Early Ret-L'!M20-'SCR-L'!M20</f>
        <v>84.679000000000087</v>
      </c>
      <c r="M22" s="57">
        <f>'Early Ret-L'!N20-'SCR-L'!N20</f>
        <v>80.660000000000082</v>
      </c>
      <c r="N22" s="57">
        <f>'Early Ret-L'!O20-'SCR-L'!O20</f>
        <v>71.1400000000001</v>
      </c>
      <c r="O22" s="57">
        <f>'Early Ret-L'!P20-'SCR-L'!P20</f>
        <v>-287.99199999999996</v>
      </c>
      <c r="P22" s="57">
        <f>'Early Ret-L'!Q20-'SCR-L'!Q20</f>
        <v>37.102000000000089</v>
      </c>
      <c r="Q22" s="57">
        <f>'Early Ret-L'!R20-'SCR-L'!R20</f>
        <v>36.425999999999931</v>
      </c>
      <c r="R22" s="57">
        <f>'Early Ret-L'!S20-'SCR-L'!S20</f>
        <v>170.10599999999999</v>
      </c>
      <c r="S22" s="57">
        <f>'Early Ret-L'!T20-'SCR-L'!T20</f>
        <v>166.28300000000013</v>
      </c>
      <c r="T22" s="57">
        <f>'Early Ret-L'!U20-'SCR-L'!U20</f>
        <v>-209.27399999999989</v>
      </c>
      <c r="U22" s="57">
        <f>'Early Ret-L'!V20-'SCR-L'!V20</f>
        <v>368.74600000000009</v>
      </c>
      <c r="V22" s="57">
        <f>'Early Ret-L'!W20-'SCR-L'!W20</f>
        <v>22.106999999999971</v>
      </c>
    </row>
    <row r="42" spans="2:22" ht="18.75" x14ac:dyDescent="0.3">
      <c r="B42" s="61" t="s">
        <v>101</v>
      </c>
    </row>
    <row r="44" spans="2:22" x14ac:dyDescent="0.25">
      <c r="B44" s="55" t="s">
        <v>98</v>
      </c>
      <c r="C44" s="54">
        <v>2015</v>
      </c>
      <c r="D44" s="54">
        <f>C44+1</f>
        <v>2016</v>
      </c>
      <c r="E44" s="54">
        <f t="shared" ref="E44:V44" si="2">D44+1</f>
        <v>2017</v>
      </c>
      <c r="F44" s="54">
        <f t="shared" si="2"/>
        <v>2018</v>
      </c>
      <c r="G44" s="54">
        <f t="shared" si="2"/>
        <v>2019</v>
      </c>
      <c r="H44" s="54">
        <f t="shared" si="2"/>
        <v>2020</v>
      </c>
      <c r="I44" s="54">
        <f t="shared" si="2"/>
        <v>2021</v>
      </c>
      <c r="J44" s="54">
        <f t="shared" si="2"/>
        <v>2022</v>
      </c>
      <c r="K44" s="54">
        <f t="shared" si="2"/>
        <v>2023</v>
      </c>
      <c r="L44" s="54">
        <f t="shared" si="2"/>
        <v>2024</v>
      </c>
      <c r="M44" s="54">
        <f t="shared" si="2"/>
        <v>2025</v>
      </c>
      <c r="N44" s="54">
        <f t="shared" si="2"/>
        <v>2026</v>
      </c>
      <c r="O44" s="54">
        <f t="shared" si="2"/>
        <v>2027</v>
      </c>
      <c r="P44" s="54">
        <f t="shared" si="2"/>
        <v>2028</v>
      </c>
      <c r="Q44" s="54">
        <f t="shared" si="2"/>
        <v>2029</v>
      </c>
      <c r="R44" s="54">
        <f t="shared" si="2"/>
        <v>2030</v>
      </c>
      <c r="S44" s="54">
        <f t="shared" si="2"/>
        <v>2031</v>
      </c>
      <c r="T44" s="54">
        <f t="shared" si="2"/>
        <v>2032</v>
      </c>
      <c r="U44" s="54">
        <f t="shared" si="2"/>
        <v>2033</v>
      </c>
      <c r="V44" s="54">
        <f t="shared" si="2"/>
        <v>2034</v>
      </c>
    </row>
    <row r="45" spans="2:22" x14ac:dyDescent="0.25">
      <c r="B45" t="s">
        <v>89</v>
      </c>
      <c r="C45" s="57">
        <f>'Gas Conv-M'!D13-'SCR-M'!D13</f>
        <v>0</v>
      </c>
      <c r="D45" s="57">
        <f>'Gas Conv-M'!E13-'SCR-M'!E13</f>
        <v>0</v>
      </c>
      <c r="E45" s="57">
        <f>'Gas Conv-M'!F13-'SCR-M'!F13</f>
        <v>0</v>
      </c>
      <c r="F45" s="57">
        <f>'Gas Conv-M'!G13-'SCR-M'!G13</f>
        <v>0</v>
      </c>
      <c r="G45" s="57">
        <f>'Gas Conv-M'!H13-'SCR-M'!H13</f>
        <v>-268</v>
      </c>
      <c r="H45" s="57">
        <f>'Gas Conv-M'!I13-'SCR-M'!I13</f>
        <v>-268</v>
      </c>
      <c r="I45" s="57">
        <f>'Gas Conv-M'!J13-'SCR-M'!J13</f>
        <v>-268</v>
      </c>
      <c r="J45" s="57">
        <f>'Gas Conv-M'!K13-'SCR-M'!K13</f>
        <v>-268</v>
      </c>
      <c r="K45" s="57">
        <f>'Gas Conv-M'!L13-'SCR-M'!L13</f>
        <v>-268</v>
      </c>
      <c r="L45" s="57">
        <f>'Gas Conv-M'!M13-'SCR-M'!M13</f>
        <v>-268</v>
      </c>
      <c r="M45" s="57">
        <f>'Gas Conv-M'!N13-'SCR-M'!N13</f>
        <v>-268</v>
      </c>
      <c r="N45" s="57">
        <f>'Gas Conv-M'!O13-'SCR-M'!O13</f>
        <v>-268</v>
      </c>
      <c r="O45" s="57">
        <f>'Gas Conv-M'!P13-'SCR-M'!P13</f>
        <v>-268</v>
      </c>
      <c r="P45" s="57">
        <f>'Gas Conv-M'!Q13-'SCR-M'!Q13</f>
        <v>-268</v>
      </c>
      <c r="Q45" s="57">
        <f>'Gas Conv-M'!R13-'SCR-M'!R13</f>
        <v>-268</v>
      </c>
      <c r="R45" s="57">
        <f>'Gas Conv-M'!S13-'SCR-M'!S13</f>
        <v>-268</v>
      </c>
      <c r="S45" s="57">
        <f>'Gas Conv-M'!T13-'SCR-M'!T13</f>
        <v>-268</v>
      </c>
      <c r="T45" s="57">
        <f>'Gas Conv-M'!U13-'SCR-M'!U13</f>
        <v>-268</v>
      </c>
      <c r="U45" s="57">
        <f>'Gas Conv-M'!V13-'SCR-M'!V13</f>
        <v>-268</v>
      </c>
      <c r="V45" s="57">
        <f>'Gas Conv-M'!W13-'SCR-M'!W13</f>
        <v>-268</v>
      </c>
    </row>
    <row r="46" spans="2:22" x14ac:dyDescent="0.25">
      <c r="B46" t="s">
        <v>90</v>
      </c>
      <c r="C46" s="57">
        <f>'Gas Conv-M'!D14-'SCR-M'!D14</f>
        <v>0</v>
      </c>
      <c r="D46" s="57">
        <f>'Gas Conv-M'!E14-'SCR-M'!E14</f>
        <v>0</v>
      </c>
      <c r="E46" s="57">
        <f>'Gas Conv-M'!F14-'SCR-M'!F14</f>
        <v>0</v>
      </c>
      <c r="F46" s="57">
        <f>'Gas Conv-M'!G14-'SCR-M'!G14</f>
        <v>0</v>
      </c>
      <c r="G46" s="57">
        <f>'Gas Conv-M'!H14-'SCR-M'!H14</f>
        <v>269</v>
      </c>
      <c r="H46" s="57">
        <f>'Gas Conv-M'!I14-'SCR-M'!I14</f>
        <v>269</v>
      </c>
      <c r="I46" s="57">
        <f>'Gas Conv-M'!J14-'SCR-M'!J14</f>
        <v>269</v>
      </c>
      <c r="J46" s="57">
        <f>'Gas Conv-M'!K14-'SCR-M'!K14</f>
        <v>269</v>
      </c>
      <c r="K46" s="57">
        <f>'Gas Conv-M'!L14-'SCR-M'!L14</f>
        <v>269</v>
      </c>
      <c r="L46" s="57">
        <f>'Gas Conv-M'!M14-'SCR-M'!M14</f>
        <v>269</v>
      </c>
      <c r="M46" s="57">
        <f>'Gas Conv-M'!N14-'SCR-M'!N14</f>
        <v>269</v>
      </c>
      <c r="N46" s="57">
        <f>'Gas Conv-M'!O14-'SCR-M'!O14</f>
        <v>269</v>
      </c>
      <c r="O46" s="57">
        <f>'Gas Conv-M'!P14-'SCR-M'!P14</f>
        <v>269</v>
      </c>
      <c r="P46" s="57">
        <f>'Gas Conv-M'!Q14-'SCR-M'!Q14</f>
        <v>269</v>
      </c>
      <c r="Q46" s="57">
        <f>'Gas Conv-M'!R14-'SCR-M'!R14</f>
        <v>269</v>
      </c>
      <c r="R46" s="57">
        <f>'Gas Conv-M'!S14-'SCR-M'!S14</f>
        <v>269</v>
      </c>
      <c r="S46" s="57">
        <f>'Gas Conv-M'!T14-'SCR-M'!T14</f>
        <v>269</v>
      </c>
      <c r="T46" s="57">
        <f>'Gas Conv-M'!U14-'SCR-M'!U14</f>
        <v>269</v>
      </c>
      <c r="U46" s="57">
        <f>'Gas Conv-M'!V14-'SCR-M'!V14</f>
        <v>269</v>
      </c>
      <c r="V46" s="57">
        <f>'Gas Conv-M'!W14-'SCR-M'!W14</f>
        <v>269</v>
      </c>
    </row>
    <row r="47" spans="2:22" x14ac:dyDescent="0.25">
      <c r="B47" t="s">
        <v>91</v>
      </c>
      <c r="C47" s="57">
        <f>'Gas Conv-M'!D15-'SCR-M'!D15</f>
        <v>0</v>
      </c>
      <c r="D47" s="57">
        <f>'Gas Conv-M'!E15-'SCR-M'!E15</f>
        <v>0</v>
      </c>
      <c r="E47" s="57">
        <f>'Gas Conv-M'!F15-'SCR-M'!F15</f>
        <v>0</v>
      </c>
      <c r="F47" s="57">
        <f>'Gas Conv-M'!G15-'SCR-M'!G15</f>
        <v>0</v>
      </c>
      <c r="G47" s="57">
        <f>'Gas Conv-M'!H15-'SCR-M'!H15</f>
        <v>0</v>
      </c>
      <c r="H47" s="57">
        <f>'Gas Conv-M'!I15-'SCR-M'!I15</f>
        <v>0</v>
      </c>
      <c r="I47" s="57">
        <f>'Gas Conv-M'!J15-'SCR-M'!J15</f>
        <v>0</v>
      </c>
      <c r="J47" s="57">
        <f>'Gas Conv-M'!K15-'SCR-M'!K15</f>
        <v>0</v>
      </c>
      <c r="K47" s="57">
        <f>'Gas Conv-M'!L15-'SCR-M'!L15</f>
        <v>0</v>
      </c>
      <c r="L47" s="57">
        <f>'Gas Conv-M'!M15-'SCR-M'!M15</f>
        <v>0</v>
      </c>
      <c r="M47" s="57">
        <f>'Gas Conv-M'!N15-'SCR-M'!N15</f>
        <v>0</v>
      </c>
      <c r="N47" s="57">
        <f>'Gas Conv-M'!O15-'SCR-M'!O15</f>
        <v>0</v>
      </c>
      <c r="O47" s="57">
        <f>'Gas Conv-M'!P15-'SCR-M'!P15</f>
        <v>0</v>
      </c>
      <c r="P47" s="57">
        <f>'Gas Conv-M'!Q15-'SCR-M'!Q15</f>
        <v>0</v>
      </c>
      <c r="Q47" s="57">
        <f>'Gas Conv-M'!R15-'SCR-M'!R15</f>
        <v>0</v>
      </c>
      <c r="R47" s="57">
        <f>'Gas Conv-M'!S15-'SCR-M'!S15</f>
        <v>0</v>
      </c>
      <c r="S47" s="57">
        <f>'Gas Conv-M'!T15-'SCR-M'!T15</f>
        <v>0</v>
      </c>
      <c r="T47" s="57">
        <f>'Gas Conv-M'!U15-'SCR-M'!U15</f>
        <v>0</v>
      </c>
      <c r="U47" s="57">
        <f>'Gas Conv-M'!V15-'SCR-M'!V15</f>
        <v>0</v>
      </c>
      <c r="V47" s="57">
        <f>'Gas Conv-M'!W15-'SCR-M'!W15</f>
        <v>0</v>
      </c>
    </row>
    <row r="48" spans="2:22" x14ac:dyDescent="0.25">
      <c r="B48" t="s">
        <v>92</v>
      </c>
      <c r="C48" s="57">
        <f>'Gas Conv-M'!D16-'SCR-M'!D16</f>
        <v>0</v>
      </c>
      <c r="D48" s="57">
        <f>'Gas Conv-M'!E16-'SCR-M'!E16</f>
        <v>0</v>
      </c>
      <c r="E48" s="57">
        <f>'Gas Conv-M'!F16-'SCR-M'!F16</f>
        <v>0</v>
      </c>
      <c r="F48" s="57">
        <f>'Gas Conv-M'!G16-'SCR-M'!G16</f>
        <v>0</v>
      </c>
      <c r="G48" s="57">
        <f>'Gas Conv-M'!H16-'SCR-M'!H16</f>
        <v>0</v>
      </c>
      <c r="H48" s="57">
        <f>'Gas Conv-M'!I16-'SCR-M'!I16</f>
        <v>0</v>
      </c>
      <c r="I48" s="57">
        <f>'Gas Conv-M'!J16-'SCR-M'!J16</f>
        <v>0</v>
      </c>
      <c r="J48" s="57">
        <f>'Gas Conv-M'!K16-'SCR-M'!K16</f>
        <v>0</v>
      </c>
      <c r="K48" s="57">
        <f>'Gas Conv-M'!L16-'SCR-M'!L16</f>
        <v>0</v>
      </c>
      <c r="L48" s="57">
        <f>'Gas Conv-M'!M16-'SCR-M'!M16</f>
        <v>0</v>
      </c>
      <c r="M48" s="57">
        <f>'Gas Conv-M'!N16-'SCR-M'!N16</f>
        <v>0</v>
      </c>
      <c r="N48" s="57">
        <f>'Gas Conv-M'!O16-'SCR-M'!O16</f>
        <v>0</v>
      </c>
      <c r="O48" s="57">
        <f>'Gas Conv-M'!P16-'SCR-M'!P16</f>
        <v>0</v>
      </c>
      <c r="P48" s="57">
        <f>'Gas Conv-M'!Q16-'SCR-M'!Q16</f>
        <v>0</v>
      </c>
      <c r="Q48" s="57">
        <f>'Gas Conv-M'!R16-'SCR-M'!R16</f>
        <v>0</v>
      </c>
      <c r="R48" s="57">
        <f>'Gas Conv-M'!S16-'SCR-M'!S16</f>
        <v>0</v>
      </c>
      <c r="S48" s="57">
        <f>'Gas Conv-M'!T16-'SCR-M'!T16</f>
        <v>0</v>
      </c>
      <c r="T48" s="57">
        <f>'Gas Conv-M'!U16-'SCR-M'!U16</f>
        <v>0</v>
      </c>
      <c r="U48" s="57">
        <f>'Gas Conv-M'!V16-'SCR-M'!V16</f>
        <v>0</v>
      </c>
      <c r="V48" s="57">
        <f>'Gas Conv-M'!W16-'SCR-M'!W16</f>
        <v>0</v>
      </c>
    </row>
    <row r="49" spans="2:22" x14ac:dyDescent="0.25">
      <c r="B49" t="s">
        <v>93</v>
      </c>
      <c r="C49" s="57">
        <f>'Gas Conv-M'!D17-'SCR-M'!D17</f>
        <v>0</v>
      </c>
      <c r="D49" s="57">
        <f>'Gas Conv-M'!E17-'SCR-M'!E17</f>
        <v>0</v>
      </c>
      <c r="E49" s="57">
        <f>'Gas Conv-M'!F17-'SCR-M'!F17</f>
        <v>0</v>
      </c>
      <c r="F49" s="57">
        <f>'Gas Conv-M'!G17-'SCR-M'!G17</f>
        <v>0</v>
      </c>
      <c r="G49" s="57">
        <f>'Gas Conv-M'!H17-'SCR-M'!H17</f>
        <v>0</v>
      </c>
      <c r="H49" s="57">
        <f>'Gas Conv-M'!I17-'SCR-M'!I17</f>
        <v>0</v>
      </c>
      <c r="I49" s="57">
        <f>'Gas Conv-M'!J17-'SCR-M'!J17</f>
        <v>0</v>
      </c>
      <c r="J49" s="57">
        <f>'Gas Conv-M'!K17-'SCR-M'!K17</f>
        <v>0</v>
      </c>
      <c r="K49" s="57">
        <f>'Gas Conv-M'!L17-'SCR-M'!L17</f>
        <v>0</v>
      </c>
      <c r="L49" s="57">
        <f>'Gas Conv-M'!M17-'SCR-M'!M17</f>
        <v>0</v>
      </c>
      <c r="M49" s="57">
        <f>'Gas Conv-M'!N17-'SCR-M'!N17</f>
        <v>0</v>
      </c>
      <c r="N49" s="57">
        <f>'Gas Conv-M'!O17-'SCR-M'!O17</f>
        <v>0</v>
      </c>
      <c r="O49" s="57">
        <f>'Gas Conv-M'!P17-'SCR-M'!P17</f>
        <v>0</v>
      </c>
      <c r="P49" s="57">
        <f>'Gas Conv-M'!Q17-'SCR-M'!Q17</f>
        <v>12</v>
      </c>
      <c r="Q49" s="57">
        <f>'Gas Conv-M'!R17-'SCR-M'!R17</f>
        <v>12</v>
      </c>
      <c r="R49" s="57">
        <f>'Gas Conv-M'!S17-'SCR-M'!S17</f>
        <v>12</v>
      </c>
      <c r="S49" s="57">
        <f>'Gas Conv-M'!T17-'SCR-M'!T17</f>
        <v>12</v>
      </c>
      <c r="T49" s="57">
        <f>'Gas Conv-M'!U17-'SCR-M'!U17</f>
        <v>12</v>
      </c>
      <c r="U49" s="57">
        <f>'Gas Conv-M'!V17-'SCR-M'!V17</f>
        <v>12</v>
      </c>
      <c r="V49" s="57">
        <f>'Gas Conv-M'!W17-'SCR-M'!W17</f>
        <v>12</v>
      </c>
    </row>
    <row r="50" spans="2:22" x14ac:dyDescent="0.25">
      <c r="B50" t="s">
        <v>94</v>
      </c>
      <c r="C50" s="57">
        <f>'Gas Conv-M'!D18-'SCR-M'!D18</f>
        <v>0</v>
      </c>
      <c r="D50" s="57">
        <f>'Gas Conv-M'!E18-'SCR-M'!E18</f>
        <v>0</v>
      </c>
      <c r="E50" s="57">
        <f>'Gas Conv-M'!F18-'SCR-M'!F18</f>
        <v>0</v>
      </c>
      <c r="F50" s="57">
        <f>'Gas Conv-M'!G18-'SCR-M'!G18</f>
        <v>0</v>
      </c>
      <c r="G50" s="57">
        <f>'Gas Conv-M'!H18-'SCR-M'!H18</f>
        <v>0</v>
      </c>
      <c r="H50" s="57">
        <f>'Gas Conv-M'!I18-'SCR-M'!I18</f>
        <v>0</v>
      </c>
      <c r="I50" s="57">
        <f>'Gas Conv-M'!J18-'SCR-M'!J18</f>
        <v>-7.45</v>
      </c>
      <c r="J50" s="57">
        <f>'Gas Conv-M'!K18-'SCR-M'!K18</f>
        <v>-2.4300000000000006</v>
      </c>
      <c r="K50" s="57">
        <f>'Gas Conv-M'!L18-'SCR-M'!L18</f>
        <v>4.7200000000000006</v>
      </c>
      <c r="L50" s="57">
        <f>'Gas Conv-M'!M18-'SCR-M'!M18</f>
        <v>0.99000000000000021</v>
      </c>
      <c r="M50" s="57">
        <f>'Gas Conv-M'!N18-'SCR-M'!N18</f>
        <v>-4.0300000000000011</v>
      </c>
      <c r="N50" s="57">
        <f>'Gas Conv-M'!O18-'SCR-M'!O18</f>
        <v>-4.0300000000000011</v>
      </c>
      <c r="O50" s="57">
        <f>'Gas Conv-M'!P18-'SCR-M'!P18</f>
        <v>-4.0300000000000011</v>
      </c>
      <c r="P50" s="57">
        <f>'Gas Conv-M'!Q18-'SCR-M'!Q18</f>
        <v>-4.0300000000000011</v>
      </c>
      <c r="Q50" s="57">
        <f>'Gas Conv-M'!R18-'SCR-M'!R18</f>
        <v>-14.579999999999998</v>
      </c>
      <c r="R50" s="57">
        <f>'Gas Conv-M'!S18-'SCR-M'!S18</f>
        <v>-11.18</v>
      </c>
      <c r="S50" s="57">
        <f>'Gas Conv-M'!T18-'SCR-M'!T18</f>
        <v>-11.18</v>
      </c>
      <c r="T50" s="57">
        <f>'Gas Conv-M'!U18-'SCR-M'!U18</f>
        <v>-11.18</v>
      </c>
      <c r="U50" s="57">
        <f>'Gas Conv-M'!V18-'SCR-M'!V18</f>
        <v>-11.18</v>
      </c>
      <c r="V50" s="57">
        <f>'Gas Conv-M'!W18-'SCR-M'!W18</f>
        <v>-10.089999999999996</v>
      </c>
    </row>
    <row r="51" spans="2:22" x14ac:dyDescent="0.25">
      <c r="B51" t="s">
        <v>95</v>
      </c>
      <c r="C51" s="57">
        <f>'Gas Conv-M'!D19-'SCR-M'!D19</f>
        <v>-9.0000000000003411E-2</v>
      </c>
      <c r="D51" s="57">
        <f>'Gas Conv-M'!E19-'SCR-M'!E19</f>
        <v>-9.9999999999965894E-2</v>
      </c>
      <c r="E51" s="57">
        <f>'Gas Conv-M'!F19-'SCR-M'!F19</f>
        <v>-0.34999999999996589</v>
      </c>
      <c r="F51" s="57">
        <f>'Gas Conv-M'!G19-'SCR-M'!G19</f>
        <v>-0.61000000000001364</v>
      </c>
      <c r="G51" s="57">
        <f>'Gas Conv-M'!H19-'SCR-M'!H19</f>
        <v>-1.3500000000000227</v>
      </c>
      <c r="H51" s="57">
        <f>'Gas Conv-M'!I19-'SCR-M'!I19</f>
        <v>-1.3600000000001273</v>
      </c>
      <c r="I51" s="57">
        <f>'Gas Conv-M'!J19-'SCR-M'!J19</f>
        <v>-1.3500000000001364</v>
      </c>
      <c r="J51" s="57">
        <f>'Gas Conv-M'!K19-'SCR-M'!K19</f>
        <v>-1.5000000000002274</v>
      </c>
      <c r="K51" s="57">
        <f>'Gas Conv-M'!L19-'SCR-M'!L19</f>
        <v>-7.1500000000003183</v>
      </c>
      <c r="L51" s="57">
        <f>'Gas Conv-M'!M19-'SCR-M'!M19</f>
        <v>-7.3100000000004002</v>
      </c>
      <c r="M51" s="57">
        <f>'Gas Conv-M'!N19-'SCR-M'!N19</f>
        <v>-7.7900000000004184</v>
      </c>
      <c r="N51" s="57">
        <f>'Gas Conv-M'!O19-'SCR-M'!O19</f>
        <v>-9.1600000000003092</v>
      </c>
      <c r="O51" s="57">
        <f>'Gas Conv-M'!P19-'SCR-M'!P19</f>
        <v>-9.080000000000382</v>
      </c>
      <c r="P51" s="57">
        <f>'Gas Conv-M'!Q19-'SCR-M'!Q19</f>
        <v>-8.9900000000004638</v>
      </c>
      <c r="Q51" s="57">
        <f>'Gas Conv-M'!R19-'SCR-M'!R19</f>
        <v>1.1199999999994361</v>
      </c>
      <c r="R51" s="57">
        <f>'Gas Conv-M'!S19-'SCR-M'!S19</f>
        <v>10.2199999999998</v>
      </c>
      <c r="S51" s="57">
        <f>'Gas Conv-M'!T19-'SCR-M'!T19</f>
        <v>19.179999999999836</v>
      </c>
      <c r="T51" s="57">
        <f>'Gas Conv-M'!U19-'SCR-M'!U19</f>
        <v>28.759999999999764</v>
      </c>
      <c r="U51" s="57">
        <f>'Gas Conv-M'!V19-'SCR-M'!V19</f>
        <v>37.859999999999673</v>
      </c>
      <c r="V51" s="57">
        <f>'Gas Conv-M'!W19-'SCR-M'!W19</f>
        <v>47.889999999999873</v>
      </c>
    </row>
    <row r="52" spans="2:22" x14ac:dyDescent="0.25">
      <c r="B52" t="s">
        <v>96</v>
      </c>
      <c r="C52" s="57">
        <f>'Gas Conv-M'!D20-'SCR-M'!D20</f>
        <v>2.9999999999972715E-2</v>
      </c>
      <c r="D52" s="57">
        <f>'Gas Conv-M'!E20-'SCR-M'!E20</f>
        <v>3.4999999999968168E-2</v>
      </c>
      <c r="E52" s="57">
        <f>'Gas Conv-M'!F20-'SCR-M'!F20</f>
        <v>0.18599999999992178</v>
      </c>
      <c r="F52" s="57">
        <f>'Gas Conv-M'!G20-'SCR-M'!G20</f>
        <v>0.26900000000000546</v>
      </c>
      <c r="G52" s="57">
        <f>'Gas Conv-M'!H20-'SCR-M'!H20</f>
        <v>-2.4149999999999636</v>
      </c>
      <c r="H52" s="57">
        <f>'Gas Conv-M'!I20-'SCR-M'!I20</f>
        <v>-2.8759999999999764</v>
      </c>
      <c r="I52" s="57">
        <f>'Gas Conv-M'!J20-'SCR-M'!J20</f>
        <v>7.58400000000006</v>
      </c>
      <c r="J52" s="57">
        <f>'Gas Conv-M'!K20-'SCR-M'!K20</f>
        <v>-0.375</v>
      </c>
      <c r="K52" s="57">
        <f>'Gas Conv-M'!L20-'SCR-M'!L20</f>
        <v>-2.9800000000000182</v>
      </c>
      <c r="L52" s="57">
        <f>'Gas Conv-M'!M20-'SCR-M'!M20</f>
        <v>1.1159999999999854</v>
      </c>
      <c r="M52" s="57">
        <f>'Gas Conv-M'!N20-'SCR-M'!N20</f>
        <v>6.3910000000000764</v>
      </c>
      <c r="N52" s="57">
        <f>'Gas Conv-M'!O20-'SCR-M'!O20</f>
        <v>7.2480000000000473</v>
      </c>
      <c r="O52" s="57">
        <f>'Gas Conv-M'!P20-'SCR-M'!P20</f>
        <v>7.1749999999999545</v>
      </c>
      <c r="P52" s="57">
        <f>'Gas Conv-M'!Q20-'SCR-M'!Q20</f>
        <v>4.1979999999998654</v>
      </c>
      <c r="Q52" s="57">
        <f>'Gas Conv-M'!R20-'SCR-M'!R20</f>
        <v>7.7839999999998781</v>
      </c>
      <c r="R52" s="57">
        <f>'Gas Conv-M'!S20-'SCR-M'!S20</f>
        <v>-2.2809999999999491</v>
      </c>
      <c r="S52" s="57">
        <f>'Gas Conv-M'!T20-'SCR-M'!T20</f>
        <v>-8.8780000000001564</v>
      </c>
      <c r="T52" s="57">
        <f>'Gas Conv-M'!U20-'SCR-M'!U20</f>
        <v>-15.814000000000078</v>
      </c>
      <c r="U52" s="57">
        <f>'Gas Conv-M'!V20-'SCR-M'!V20</f>
        <v>-22.564000000000078</v>
      </c>
      <c r="V52" s="57">
        <f>'Gas Conv-M'!W20-'SCR-M'!W20</f>
        <v>-31.041999999999916</v>
      </c>
    </row>
    <row r="54" spans="2:22" x14ac:dyDescent="0.25">
      <c r="B54" s="55" t="s">
        <v>99</v>
      </c>
      <c r="C54" s="54">
        <v>2015</v>
      </c>
      <c r="D54" s="54">
        <f>C54+1</f>
        <v>2016</v>
      </c>
      <c r="E54" s="54">
        <f t="shared" ref="E54:V54" si="3">D54+1</f>
        <v>2017</v>
      </c>
      <c r="F54" s="54">
        <f t="shared" si="3"/>
        <v>2018</v>
      </c>
      <c r="G54" s="54">
        <f t="shared" si="3"/>
        <v>2019</v>
      </c>
      <c r="H54" s="54">
        <f t="shared" si="3"/>
        <v>2020</v>
      </c>
      <c r="I54" s="54">
        <f t="shared" si="3"/>
        <v>2021</v>
      </c>
      <c r="J54" s="54">
        <f t="shared" si="3"/>
        <v>2022</v>
      </c>
      <c r="K54" s="54">
        <f t="shared" si="3"/>
        <v>2023</v>
      </c>
      <c r="L54" s="54">
        <f t="shared" si="3"/>
        <v>2024</v>
      </c>
      <c r="M54" s="54">
        <f t="shared" si="3"/>
        <v>2025</v>
      </c>
      <c r="N54" s="54">
        <f t="shared" si="3"/>
        <v>2026</v>
      </c>
      <c r="O54" s="54">
        <f t="shared" si="3"/>
        <v>2027</v>
      </c>
      <c r="P54" s="54">
        <f t="shared" si="3"/>
        <v>2028</v>
      </c>
      <c r="Q54" s="54">
        <f t="shared" si="3"/>
        <v>2029</v>
      </c>
      <c r="R54" s="54">
        <f t="shared" si="3"/>
        <v>2030</v>
      </c>
      <c r="S54" s="54">
        <f t="shared" si="3"/>
        <v>2031</v>
      </c>
      <c r="T54" s="54">
        <f t="shared" si="3"/>
        <v>2032</v>
      </c>
      <c r="U54" s="54">
        <f t="shared" si="3"/>
        <v>2033</v>
      </c>
      <c r="V54" s="54">
        <f t="shared" si="3"/>
        <v>2034</v>
      </c>
    </row>
    <row r="55" spans="2:22" x14ac:dyDescent="0.25">
      <c r="B55" t="s">
        <v>89</v>
      </c>
      <c r="C55" s="57">
        <f>'Gas Conv-L'!D13-'SCR-L'!D13</f>
        <v>0</v>
      </c>
      <c r="D55" s="57">
        <f>'Gas Conv-L'!E13-'SCR-L'!E13</f>
        <v>0</v>
      </c>
      <c r="E55" s="57">
        <f>'Gas Conv-L'!F13-'SCR-L'!F13</f>
        <v>0</v>
      </c>
      <c r="F55" s="57">
        <f>'Gas Conv-L'!G13-'SCR-L'!G13</f>
        <v>0</v>
      </c>
      <c r="G55" s="57">
        <f>'Gas Conv-L'!H13-'SCR-L'!H13</f>
        <v>-268</v>
      </c>
      <c r="H55" s="57">
        <f>'Gas Conv-L'!I13-'SCR-L'!I13</f>
        <v>-268</v>
      </c>
      <c r="I55" s="57">
        <f>'Gas Conv-L'!J13-'SCR-L'!J13</f>
        <v>-268</v>
      </c>
      <c r="J55" s="57">
        <f>'Gas Conv-L'!K13-'SCR-L'!K13</f>
        <v>-268</v>
      </c>
      <c r="K55" s="57">
        <f>'Gas Conv-L'!L13-'SCR-L'!L13</f>
        <v>-268</v>
      </c>
      <c r="L55" s="57">
        <f>'Gas Conv-L'!M13-'SCR-L'!M13</f>
        <v>-268</v>
      </c>
      <c r="M55" s="57">
        <f>'Gas Conv-L'!N13-'SCR-L'!N13</f>
        <v>-268</v>
      </c>
      <c r="N55" s="57">
        <f>'Gas Conv-L'!O13-'SCR-L'!O13</f>
        <v>-268</v>
      </c>
      <c r="O55" s="57">
        <f>'Gas Conv-L'!P13-'SCR-L'!P13</f>
        <v>-268</v>
      </c>
      <c r="P55" s="57">
        <f>'Gas Conv-L'!Q13-'SCR-L'!Q13</f>
        <v>-268</v>
      </c>
      <c r="Q55" s="57">
        <f>'Gas Conv-L'!R13-'SCR-L'!R13</f>
        <v>-268</v>
      </c>
      <c r="R55" s="57">
        <f>'Gas Conv-L'!S13-'SCR-L'!S13</f>
        <v>-268</v>
      </c>
      <c r="S55" s="57">
        <f>'Gas Conv-L'!T13-'SCR-L'!T13</f>
        <v>-268</v>
      </c>
      <c r="T55" s="57">
        <f>'Gas Conv-L'!U13-'SCR-L'!U13</f>
        <v>-268</v>
      </c>
      <c r="U55" s="57">
        <f>'Gas Conv-L'!V13-'SCR-L'!V13</f>
        <v>-268</v>
      </c>
      <c r="V55" s="57">
        <f>'Gas Conv-L'!W13-'SCR-L'!W13</f>
        <v>-268</v>
      </c>
    </row>
    <row r="56" spans="2:22" x14ac:dyDescent="0.25">
      <c r="B56" t="s">
        <v>90</v>
      </c>
      <c r="C56" s="57">
        <f>'Gas Conv-L'!D14-'SCR-L'!D14</f>
        <v>0</v>
      </c>
      <c r="D56" s="57">
        <f>'Gas Conv-L'!E14-'SCR-L'!E14</f>
        <v>0</v>
      </c>
      <c r="E56" s="57">
        <f>'Gas Conv-L'!F14-'SCR-L'!F14</f>
        <v>0</v>
      </c>
      <c r="F56" s="57">
        <f>'Gas Conv-L'!G14-'SCR-L'!G14</f>
        <v>0</v>
      </c>
      <c r="G56" s="57">
        <f>'Gas Conv-L'!H14-'SCR-L'!H14</f>
        <v>269</v>
      </c>
      <c r="H56" s="57">
        <f>'Gas Conv-L'!I14-'SCR-L'!I14</f>
        <v>269</v>
      </c>
      <c r="I56" s="57">
        <f>'Gas Conv-L'!J14-'SCR-L'!J14</f>
        <v>269</v>
      </c>
      <c r="J56" s="57">
        <f>'Gas Conv-L'!K14-'SCR-L'!K14</f>
        <v>269</v>
      </c>
      <c r="K56" s="57">
        <f>'Gas Conv-L'!L14-'SCR-L'!L14</f>
        <v>269</v>
      </c>
      <c r="L56" s="57">
        <f>'Gas Conv-L'!M14-'SCR-L'!M14</f>
        <v>269</v>
      </c>
      <c r="M56" s="57">
        <f>'Gas Conv-L'!N14-'SCR-L'!N14</f>
        <v>269</v>
      </c>
      <c r="N56" s="57">
        <f>'Gas Conv-L'!O14-'SCR-L'!O14</f>
        <v>269</v>
      </c>
      <c r="O56" s="57">
        <f>'Gas Conv-L'!P14-'SCR-L'!P14</f>
        <v>269</v>
      </c>
      <c r="P56" s="57">
        <f>'Gas Conv-L'!Q14-'SCR-L'!Q14</f>
        <v>269</v>
      </c>
      <c r="Q56" s="57">
        <f>'Gas Conv-L'!R14-'SCR-L'!R14</f>
        <v>269</v>
      </c>
      <c r="R56" s="57">
        <f>'Gas Conv-L'!S14-'SCR-L'!S14</f>
        <v>269</v>
      </c>
      <c r="S56" s="57">
        <f>'Gas Conv-L'!T14-'SCR-L'!T14</f>
        <v>269</v>
      </c>
      <c r="T56" s="57">
        <f>'Gas Conv-L'!U14-'SCR-L'!U14</f>
        <v>269</v>
      </c>
      <c r="U56" s="57">
        <f>'Gas Conv-L'!V14-'SCR-L'!V14</f>
        <v>269</v>
      </c>
      <c r="V56" s="57">
        <f>'Gas Conv-L'!W14-'SCR-L'!W14</f>
        <v>269</v>
      </c>
    </row>
    <row r="57" spans="2:22" x14ac:dyDescent="0.25">
      <c r="B57" t="s">
        <v>91</v>
      </c>
      <c r="C57" s="57">
        <f>'Gas Conv-L'!D15-'SCR-L'!D15</f>
        <v>0</v>
      </c>
      <c r="D57" s="57">
        <f>'Gas Conv-L'!E15-'SCR-L'!E15</f>
        <v>0</v>
      </c>
      <c r="E57" s="57">
        <f>'Gas Conv-L'!F15-'SCR-L'!F15</f>
        <v>0</v>
      </c>
      <c r="F57" s="57">
        <f>'Gas Conv-L'!G15-'SCR-L'!G15</f>
        <v>0</v>
      </c>
      <c r="G57" s="57">
        <f>'Gas Conv-L'!H15-'SCR-L'!H15</f>
        <v>0</v>
      </c>
      <c r="H57" s="57">
        <f>'Gas Conv-L'!I15-'SCR-L'!I15</f>
        <v>0</v>
      </c>
      <c r="I57" s="57">
        <f>'Gas Conv-L'!J15-'SCR-L'!J15</f>
        <v>0</v>
      </c>
      <c r="J57" s="57">
        <f>'Gas Conv-L'!K15-'SCR-L'!K15</f>
        <v>0</v>
      </c>
      <c r="K57" s="57">
        <f>'Gas Conv-L'!L15-'SCR-L'!L15</f>
        <v>0</v>
      </c>
      <c r="L57" s="57">
        <f>'Gas Conv-L'!M15-'SCR-L'!M15</f>
        <v>109.60000000000002</v>
      </c>
      <c r="M57" s="57">
        <f>'Gas Conv-L'!N15-'SCR-L'!N15</f>
        <v>109.60000000000002</v>
      </c>
      <c r="N57" s="57">
        <f>'Gas Conv-L'!O15-'SCR-L'!O15</f>
        <v>109.60000000000002</v>
      </c>
      <c r="O57" s="57">
        <f>'Gas Conv-L'!P15-'SCR-L'!P15</f>
        <v>109.60000000000002</v>
      </c>
      <c r="P57" s="57">
        <f>'Gas Conv-L'!Q15-'SCR-L'!Q15</f>
        <v>431.20000000000005</v>
      </c>
      <c r="Q57" s="57">
        <f>'Gas Conv-L'!R15-'SCR-L'!R15</f>
        <v>431.20000000000005</v>
      </c>
      <c r="R57" s="57">
        <f>'Gas Conv-L'!S15-'SCR-L'!S15</f>
        <v>8.1999999999998181</v>
      </c>
      <c r="S57" s="57">
        <f>'Gas Conv-L'!T15-'SCR-L'!T15</f>
        <v>8.1999999999998181</v>
      </c>
      <c r="T57" s="57">
        <f>'Gas Conv-L'!U15-'SCR-L'!U15</f>
        <v>8.1999999999998181</v>
      </c>
      <c r="U57" s="57">
        <f>'Gas Conv-L'!V15-'SCR-L'!V15</f>
        <v>8.1999999999998181</v>
      </c>
      <c r="V57" s="57">
        <f>'Gas Conv-L'!W15-'SCR-L'!W15</f>
        <v>8.1999999999998181</v>
      </c>
    </row>
    <row r="58" spans="2:22" x14ac:dyDescent="0.25">
      <c r="B58" t="s">
        <v>92</v>
      </c>
      <c r="C58" s="57">
        <f>'Gas Conv-L'!D16-'SCR-L'!D16</f>
        <v>0</v>
      </c>
      <c r="D58" s="57">
        <f>'Gas Conv-L'!E16-'SCR-L'!E16</f>
        <v>0</v>
      </c>
      <c r="E58" s="57">
        <f>'Gas Conv-L'!F16-'SCR-L'!F16</f>
        <v>0</v>
      </c>
      <c r="F58" s="57">
        <f>'Gas Conv-L'!G16-'SCR-L'!G16</f>
        <v>0</v>
      </c>
      <c r="G58" s="57">
        <f>'Gas Conv-L'!H16-'SCR-L'!H16</f>
        <v>0</v>
      </c>
      <c r="H58" s="57">
        <f>'Gas Conv-L'!I16-'SCR-L'!I16</f>
        <v>0</v>
      </c>
      <c r="I58" s="57">
        <f>'Gas Conv-L'!J16-'SCR-L'!J16</f>
        <v>0</v>
      </c>
      <c r="J58" s="57">
        <f>'Gas Conv-L'!K16-'SCR-L'!K16</f>
        <v>0</v>
      </c>
      <c r="K58" s="57">
        <f>'Gas Conv-L'!L16-'SCR-L'!L16</f>
        <v>0</v>
      </c>
      <c r="L58" s="57">
        <f>'Gas Conv-L'!M16-'SCR-L'!M16</f>
        <v>0</v>
      </c>
      <c r="M58" s="57">
        <f>'Gas Conv-L'!N16-'SCR-L'!N16</f>
        <v>0</v>
      </c>
      <c r="N58" s="57">
        <f>'Gas Conv-L'!O16-'SCR-L'!O16</f>
        <v>0</v>
      </c>
      <c r="O58" s="57">
        <f>'Gas Conv-L'!P16-'SCR-L'!P16</f>
        <v>0</v>
      </c>
      <c r="P58" s="57">
        <f>'Gas Conv-L'!Q16-'SCR-L'!Q16</f>
        <v>0</v>
      </c>
      <c r="Q58" s="57">
        <f>'Gas Conv-L'!R16-'SCR-L'!R16</f>
        <v>0</v>
      </c>
      <c r="R58" s="57">
        <f>'Gas Conv-L'!S16-'SCR-L'!S16</f>
        <v>0</v>
      </c>
      <c r="S58" s="57">
        <f>'Gas Conv-L'!T16-'SCR-L'!T16</f>
        <v>0</v>
      </c>
      <c r="T58" s="57">
        <f>'Gas Conv-L'!U16-'SCR-L'!U16</f>
        <v>0</v>
      </c>
      <c r="U58" s="57">
        <f>'Gas Conv-L'!V16-'SCR-L'!V16</f>
        <v>0</v>
      </c>
      <c r="V58" s="57">
        <f>'Gas Conv-L'!W16-'SCR-L'!W16</f>
        <v>0</v>
      </c>
    </row>
    <row r="59" spans="2:22" x14ac:dyDescent="0.25">
      <c r="B59" t="s">
        <v>93</v>
      </c>
      <c r="C59" s="57">
        <f>'Gas Conv-L'!D17-'SCR-L'!D17</f>
        <v>0</v>
      </c>
      <c r="D59" s="57">
        <f>'Gas Conv-L'!E17-'SCR-L'!E17</f>
        <v>0</v>
      </c>
      <c r="E59" s="57">
        <f>'Gas Conv-L'!F17-'SCR-L'!F17</f>
        <v>0</v>
      </c>
      <c r="F59" s="57">
        <f>'Gas Conv-L'!G17-'SCR-L'!G17</f>
        <v>0</v>
      </c>
      <c r="G59" s="57">
        <f>'Gas Conv-L'!H17-'SCR-L'!H17</f>
        <v>0</v>
      </c>
      <c r="H59" s="57">
        <f>'Gas Conv-L'!I17-'SCR-L'!I17</f>
        <v>0</v>
      </c>
      <c r="I59" s="57">
        <f>'Gas Conv-L'!J17-'SCR-L'!J17</f>
        <v>0</v>
      </c>
      <c r="J59" s="57">
        <f>'Gas Conv-L'!K17-'SCR-L'!K17</f>
        <v>0</v>
      </c>
      <c r="K59" s="57">
        <f>'Gas Conv-L'!L17-'SCR-L'!L17</f>
        <v>0</v>
      </c>
      <c r="L59" s="57">
        <f>'Gas Conv-L'!M17-'SCR-L'!M17</f>
        <v>0</v>
      </c>
      <c r="M59" s="57">
        <f>'Gas Conv-L'!N17-'SCR-L'!N17</f>
        <v>0</v>
      </c>
      <c r="N59" s="57">
        <f>'Gas Conv-L'!O17-'SCR-L'!O17</f>
        <v>0</v>
      </c>
      <c r="O59" s="57">
        <f>'Gas Conv-L'!P17-'SCR-L'!P17</f>
        <v>0</v>
      </c>
      <c r="P59" s="57">
        <f>'Gas Conv-L'!Q17-'SCR-L'!Q17</f>
        <v>-40</v>
      </c>
      <c r="Q59" s="57">
        <f>'Gas Conv-L'!R17-'SCR-L'!R17</f>
        <v>-40</v>
      </c>
      <c r="R59" s="57">
        <f>'Gas Conv-L'!S17-'SCR-L'!S17</f>
        <v>-40</v>
      </c>
      <c r="S59" s="57">
        <f>'Gas Conv-L'!T17-'SCR-L'!T17</f>
        <v>-40</v>
      </c>
      <c r="T59" s="57">
        <f>'Gas Conv-L'!U17-'SCR-L'!U17</f>
        <v>-40</v>
      </c>
      <c r="U59" s="57">
        <f>'Gas Conv-L'!V17-'SCR-L'!V17</f>
        <v>-40</v>
      </c>
      <c r="V59" s="57">
        <f>'Gas Conv-L'!W17-'SCR-L'!W17</f>
        <v>-40</v>
      </c>
    </row>
    <row r="60" spans="2:22" x14ac:dyDescent="0.25">
      <c r="B60" t="s">
        <v>94</v>
      </c>
      <c r="C60" s="57">
        <f>'Gas Conv-L'!D18-'SCR-L'!D18</f>
        <v>0</v>
      </c>
      <c r="D60" s="57">
        <f>'Gas Conv-L'!E18-'SCR-L'!E18</f>
        <v>0</v>
      </c>
      <c r="E60" s="57">
        <f>'Gas Conv-L'!F18-'SCR-L'!F18</f>
        <v>0</v>
      </c>
      <c r="F60" s="57">
        <f>'Gas Conv-L'!G18-'SCR-L'!G18</f>
        <v>0</v>
      </c>
      <c r="G60" s="57">
        <f>'Gas Conv-L'!H18-'SCR-L'!H18</f>
        <v>0</v>
      </c>
      <c r="H60" s="57">
        <f>'Gas Conv-L'!I18-'SCR-L'!I18</f>
        <v>0</v>
      </c>
      <c r="I60" s="57">
        <f>'Gas Conv-L'!J18-'SCR-L'!J18</f>
        <v>0</v>
      </c>
      <c r="J60" s="57">
        <f>'Gas Conv-L'!K18-'SCR-L'!K18</f>
        <v>0</v>
      </c>
      <c r="K60" s="57">
        <f>'Gas Conv-L'!L18-'SCR-L'!L18</f>
        <v>0</v>
      </c>
      <c r="L60" s="57">
        <f>'Gas Conv-L'!M18-'SCR-L'!M18</f>
        <v>0</v>
      </c>
      <c r="M60" s="57">
        <f>'Gas Conv-L'!N18-'SCR-L'!N18</f>
        <v>-3.3999999999999986</v>
      </c>
      <c r="N60" s="57">
        <f>'Gas Conv-L'!O18-'SCR-L'!O18</f>
        <v>-3.3999999999999986</v>
      </c>
      <c r="O60" s="57">
        <f>'Gas Conv-L'!P18-'SCR-L'!P18</f>
        <v>-3.3999999999999986</v>
      </c>
      <c r="P60" s="57">
        <f>'Gas Conv-L'!Q18-'SCR-L'!Q18</f>
        <v>-3.3999999999999986</v>
      </c>
      <c r="Q60" s="57">
        <f>'Gas Conv-L'!R18-'SCR-L'!R18</f>
        <v>0.33000000000000185</v>
      </c>
      <c r="R60" s="57">
        <f>'Gas Conv-L'!S18-'SCR-L'!S18</f>
        <v>0.33000000000000185</v>
      </c>
      <c r="S60" s="57">
        <f>'Gas Conv-L'!T18-'SCR-L'!T18</f>
        <v>0.32999999999999829</v>
      </c>
      <c r="T60" s="57">
        <f>'Gas Conv-L'!U18-'SCR-L'!U18</f>
        <v>0.32999999999999829</v>
      </c>
      <c r="U60" s="57">
        <f>'Gas Conv-L'!V18-'SCR-L'!V18</f>
        <v>0.32999999999999829</v>
      </c>
      <c r="V60" s="57">
        <f>'Gas Conv-L'!W18-'SCR-L'!W18</f>
        <v>-1.0200000000000031</v>
      </c>
    </row>
    <row r="61" spans="2:22" x14ac:dyDescent="0.25">
      <c r="B61" t="s">
        <v>95</v>
      </c>
      <c r="C61" s="57">
        <f>'Gas Conv-L'!D19-'SCR-L'!D19</f>
        <v>-0.59000000000000341</v>
      </c>
      <c r="D61" s="57">
        <f>'Gas Conv-L'!E19-'SCR-L'!E19</f>
        <v>-5.2200000000000273</v>
      </c>
      <c r="E61" s="57">
        <f>'Gas Conv-L'!F19-'SCR-L'!F19</f>
        <v>-9.6899999999999977</v>
      </c>
      <c r="F61" s="57">
        <f>'Gas Conv-L'!G19-'SCR-L'!G19</f>
        <v>-13.299999999999955</v>
      </c>
      <c r="G61" s="57">
        <f>'Gas Conv-L'!H19-'SCR-L'!H19</f>
        <v>-13.590000000000032</v>
      </c>
      <c r="H61" s="57">
        <f>'Gas Conv-L'!I19-'SCR-L'!I19</f>
        <v>-16</v>
      </c>
      <c r="I61" s="57">
        <f>'Gas Conv-L'!J19-'SCR-L'!J19</f>
        <v>-17.789999999999964</v>
      </c>
      <c r="J61" s="57">
        <f>'Gas Conv-L'!K19-'SCR-L'!K19</f>
        <v>-20.079999999999927</v>
      </c>
      <c r="K61" s="57">
        <f>'Gas Conv-L'!L19-'SCR-L'!L19</f>
        <v>-21.079999999999927</v>
      </c>
      <c r="L61" s="57">
        <f>'Gas Conv-L'!M19-'SCR-L'!M19</f>
        <v>-23.4699999999998</v>
      </c>
      <c r="M61" s="57">
        <f>'Gas Conv-L'!N19-'SCR-L'!N19</f>
        <v>-28.139999999999873</v>
      </c>
      <c r="N61" s="57">
        <f>'Gas Conv-L'!O19-'SCR-L'!O19</f>
        <v>-35.339999999999691</v>
      </c>
      <c r="O61" s="57">
        <f>'Gas Conv-L'!P19-'SCR-L'!P19</f>
        <v>-49.799999999999727</v>
      </c>
      <c r="P61" s="57">
        <f>'Gas Conv-L'!Q19-'SCR-L'!Q19</f>
        <v>-49.899999999999864</v>
      </c>
      <c r="Q61" s="57">
        <f>'Gas Conv-L'!R19-'SCR-L'!R19</f>
        <v>-49.659999999999854</v>
      </c>
      <c r="R61" s="57">
        <f>'Gas Conv-L'!S19-'SCR-L'!S19</f>
        <v>-49.119999999999891</v>
      </c>
      <c r="S61" s="57">
        <f>'Gas Conv-L'!T19-'SCR-L'!T19</f>
        <v>-48.699999999999818</v>
      </c>
      <c r="T61" s="57">
        <f>'Gas Conv-L'!U19-'SCR-L'!U19</f>
        <v>-47</v>
      </c>
      <c r="U61" s="57">
        <f>'Gas Conv-L'!V19-'SCR-L'!V19</f>
        <v>-43.160000000000309</v>
      </c>
      <c r="V61" s="57">
        <f>'Gas Conv-L'!W19-'SCR-L'!W19</f>
        <v>-42.470000000000255</v>
      </c>
    </row>
    <row r="62" spans="2:22" x14ac:dyDescent="0.25">
      <c r="B62" t="s">
        <v>96</v>
      </c>
      <c r="C62" s="57">
        <f>'Gas Conv-L'!D20-'SCR-L'!D20</f>
        <v>0.43100000000004002</v>
      </c>
      <c r="D62" s="57">
        <f>'Gas Conv-L'!E20-'SCR-L'!E20</f>
        <v>3.0059999999999718</v>
      </c>
      <c r="E62" s="57">
        <f>'Gas Conv-L'!F20-'SCR-L'!F20</f>
        <v>5.2519999999999527</v>
      </c>
      <c r="F62" s="57">
        <f>'Gas Conv-L'!G20-'SCR-L'!G20</f>
        <v>7.1599999999999682</v>
      </c>
      <c r="G62" s="57">
        <f>'Gas Conv-L'!H20-'SCR-L'!H20</f>
        <v>4.0309999999999491</v>
      </c>
      <c r="H62" s="57">
        <f>'Gas Conv-L'!I20-'SCR-L'!I20</f>
        <v>4.375</v>
      </c>
      <c r="I62" s="57">
        <f>'Gas Conv-L'!J20-'SCR-L'!J20</f>
        <v>5.0679999999999836</v>
      </c>
      <c r="J62" s="57">
        <f>'Gas Conv-L'!K20-'SCR-L'!K20</f>
        <v>6.0090000000000146</v>
      </c>
      <c r="K62" s="57">
        <f>'Gas Conv-L'!L20-'SCR-L'!L20</f>
        <v>6.6200000000001182</v>
      </c>
      <c r="L62" s="57">
        <f>'Gas Conv-L'!M20-'SCR-L'!M20</f>
        <v>-81.358999999999924</v>
      </c>
      <c r="M62" s="57">
        <f>'Gas Conv-L'!N20-'SCR-L'!N20</f>
        <v>-74.330999999999904</v>
      </c>
      <c r="N62" s="57">
        <f>'Gas Conv-L'!O20-'SCR-L'!O20</f>
        <v>-68.971000000000004</v>
      </c>
      <c r="O62" s="57">
        <f>'Gas Conv-L'!P20-'SCR-L'!P20</f>
        <v>-57.84699999999998</v>
      </c>
      <c r="P62" s="57">
        <f>'Gas Conv-L'!Q20-'SCR-L'!Q20</f>
        <v>-332.88499999999999</v>
      </c>
      <c r="Q62" s="57">
        <f>'Gas Conv-L'!R20-'SCR-L'!R20</f>
        <v>-314.61</v>
      </c>
      <c r="R62" s="57">
        <f>'Gas Conv-L'!S20-'SCR-L'!S20</f>
        <v>32.244000000000142</v>
      </c>
      <c r="S62" s="57">
        <f>'Gas Conv-L'!T20-'SCR-L'!T20</f>
        <v>32.042000000000144</v>
      </c>
      <c r="T62" s="57">
        <f>'Gas Conv-L'!U20-'SCR-L'!U20</f>
        <v>30.785000000000082</v>
      </c>
      <c r="U62" s="57">
        <f>'Gas Conv-L'!V20-'SCR-L'!V20</f>
        <v>27.795000000000073</v>
      </c>
      <c r="V62" s="57">
        <f>'Gas Conv-L'!W20-'SCR-L'!W20</f>
        <v>29.002999999999929</v>
      </c>
    </row>
    <row r="82" spans="2:22" ht="18.75" x14ac:dyDescent="0.3">
      <c r="B82" s="61" t="s">
        <v>102</v>
      </c>
    </row>
    <row r="84" spans="2:22" x14ac:dyDescent="0.25">
      <c r="B84" s="55" t="s">
        <v>98</v>
      </c>
      <c r="C84" s="54">
        <v>2015</v>
      </c>
      <c r="D84" s="54">
        <f>C84+1</f>
        <v>2016</v>
      </c>
      <c r="E84" s="54">
        <f t="shared" ref="E84:V84" si="4">D84+1</f>
        <v>2017</v>
      </c>
      <c r="F84" s="54">
        <f t="shared" si="4"/>
        <v>2018</v>
      </c>
      <c r="G84" s="54">
        <f t="shared" si="4"/>
        <v>2019</v>
      </c>
      <c r="H84" s="54">
        <f t="shared" si="4"/>
        <v>2020</v>
      </c>
      <c r="I84" s="54">
        <f t="shared" si="4"/>
        <v>2021</v>
      </c>
      <c r="J84" s="54">
        <f t="shared" si="4"/>
        <v>2022</v>
      </c>
      <c r="K84" s="54">
        <f t="shared" si="4"/>
        <v>2023</v>
      </c>
      <c r="L84" s="54">
        <f t="shared" si="4"/>
        <v>2024</v>
      </c>
      <c r="M84" s="54">
        <f t="shared" si="4"/>
        <v>2025</v>
      </c>
      <c r="N84" s="54">
        <f t="shared" si="4"/>
        <v>2026</v>
      </c>
      <c r="O84" s="54">
        <f t="shared" si="4"/>
        <v>2027</v>
      </c>
      <c r="P84" s="54">
        <f t="shared" si="4"/>
        <v>2028</v>
      </c>
      <c r="Q84" s="54">
        <f t="shared" si="4"/>
        <v>2029</v>
      </c>
      <c r="R84" s="54">
        <f t="shared" si="4"/>
        <v>2030</v>
      </c>
      <c r="S84" s="54">
        <f t="shared" si="4"/>
        <v>2031</v>
      </c>
      <c r="T84" s="54">
        <f t="shared" si="4"/>
        <v>2032</v>
      </c>
      <c r="U84" s="54">
        <f t="shared" si="4"/>
        <v>2033</v>
      </c>
      <c r="V84" s="54">
        <f t="shared" si="4"/>
        <v>2034</v>
      </c>
    </row>
    <row r="85" spans="2:22" x14ac:dyDescent="0.25">
      <c r="B85" t="s">
        <v>89</v>
      </c>
      <c r="C85" s="57">
        <f>'IT-1-M'!D13-'SCR-M'!D13</f>
        <v>0</v>
      </c>
      <c r="D85" s="57">
        <f>'IT-1-M'!E13-'SCR-M'!E13</f>
        <v>0</v>
      </c>
      <c r="E85" s="57">
        <f>'IT-1-M'!F13-'SCR-M'!F13</f>
        <v>0</v>
      </c>
      <c r="F85" s="57">
        <f>'IT-1-M'!G13-'SCR-M'!G13</f>
        <v>0</v>
      </c>
      <c r="G85" s="57">
        <f>'IT-1-M'!H13-'SCR-M'!H13</f>
        <v>0</v>
      </c>
      <c r="H85" s="57">
        <f>'IT-1-M'!I13-'SCR-M'!I13</f>
        <v>0</v>
      </c>
      <c r="I85" s="57">
        <f>'IT-1-M'!J13-'SCR-M'!J13</f>
        <v>0</v>
      </c>
      <c r="J85" s="57">
        <f>'IT-1-M'!K13-'SCR-M'!K13</f>
        <v>0</v>
      </c>
      <c r="K85" s="57">
        <f>'IT-1-M'!L13-'SCR-M'!L13</f>
        <v>0</v>
      </c>
      <c r="L85" s="57">
        <f>'IT-1-M'!M13-'SCR-M'!M13</f>
        <v>0</v>
      </c>
      <c r="M85" s="57">
        <f>'IT-1-M'!N13-'SCR-M'!N13</f>
        <v>0</v>
      </c>
      <c r="N85" s="57">
        <f>'IT-1-M'!O13-'SCR-M'!O13</f>
        <v>0</v>
      </c>
      <c r="O85" s="57">
        <f>'IT-1-M'!P13-'SCR-M'!P13</f>
        <v>0</v>
      </c>
      <c r="P85" s="57">
        <f>'IT-1-M'!Q13-'SCR-M'!Q13</f>
        <v>0</v>
      </c>
      <c r="Q85" s="57">
        <f>'IT-1-M'!R13-'SCR-M'!R13</f>
        <v>0</v>
      </c>
      <c r="R85" s="57">
        <f>'IT-1-M'!S13-'SCR-M'!S13</f>
        <v>0</v>
      </c>
      <c r="S85" s="57">
        <f>'IT-1-M'!T13-'SCR-M'!T13</f>
        <v>-268</v>
      </c>
      <c r="T85" s="57">
        <f>'IT-1-M'!U13-'SCR-M'!U13</f>
        <v>-268</v>
      </c>
      <c r="U85" s="57">
        <f>'IT-1-M'!V13-'SCR-M'!V13</f>
        <v>-268</v>
      </c>
      <c r="V85" s="57">
        <f>'IT-1-M'!W13-'SCR-M'!W13</f>
        <v>-268</v>
      </c>
    </row>
    <row r="86" spans="2:22" x14ac:dyDescent="0.25">
      <c r="B86" t="s">
        <v>90</v>
      </c>
      <c r="C86" s="57">
        <f>'IT-1-M'!D14-'SCR-M'!D14</f>
        <v>0</v>
      </c>
      <c r="D86" s="57">
        <f>'IT-1-M'!E14-'SCR-M'!E14</f>
        <v>0</v>
      </c>
      <c r="E86" s="57">
        <f>'IT-1-M'!F14-'SCR-M'!F14</f>
        <v>0</v>
      </c>
      <c r="F86" s="57">
        <f>'IT-1-M'!G14-'SCR-M'!G14</f>
        <v>0</v>
      </c>
      <c r="G86" s="57">
        <f>'IT-1-M'!H14-'SCR-M'!H14</f>
        <v>0</v>
      </c>
      <c r="H86" s="57">
        <f>'IT-1-M'!I14-'SCR-M'!I14</f>
        <v>0</v>
      </c>
      <c r="I86" s="57">
        <f>'IT-1-M'!J14-'SCR-M'!J14</f>
        <v>0</v>
      </c>
      <c r="J86" s="57">
        <f>'IT-1-M'!K14-'SCR-M'!K14</f>
        <v>0</v>
      </c>
      <c r="K86" s="57">
        <f>'IT-1-M'!L14-'SCR-M'!L14</f>
        <v>0</v>
      </c>
      <c r="L86" s="57">
        <f>'IT-1-M'!M14-'SCR-M'!M14</f>
        <v>0</v>
      </c>
      <c r="M86" s="57">
        <f>'IT-1-M'!N14-'SCR-M'!N14</f>
        <v>0</v>
      </c>
      <c r="N86" s="57">
        <f>'IT-1-M'!O14-'SCR-M'!O14</f>
        <v>0</v>
      </c>
      <c r="O86" s="57">
        <f>'IT-1-M'!P14-'SCR-M'!P14</f>
        <v>0</v>
      </c>
      <c r="P86" s="57">
        <f>'IT-1-M'!Q14-'SCR-M'!Q14</f>
        <v>0</v>
      </c>
      <c r="Q86" s="57">
        <f>'IT-1-M'!R14-'SCR-M'!R14</f>
        <v>0</v>
      </c>
      <c r="R86" s="57">
        <f>'IT-1-M'!S14-'SCR-M'!S14</f>
        <v>0</v>
      </c>
      <c r="S86" s="57">
        <f>'IT-1-M'!T14-'SCR-M'!T14</f>
        <v>0</v>
      </c>
      <c r="T86" s="57">
        <f>'IT-1-M'!U14-'SCR-M'!U14</f>
        <v>0</v>
      </c>
      <c r="U86" s="57">
        <f>'IT-1-M'!V14-'SCR-M'!V14</f>
        <v>0</v>
      </c>
      <c r="V86" s="57">
        <f>'IT-1-M'!W14-'SCR-M'!W14</f>
        <v>0</v>
      </c>
    </row>
    <row r="87" spans="2:22" x14ac:dyDescent="0.25">
      <c r="B87" t="s">
        <v>91</v>
      </c>
      <c r="C87" s="57">
        <f>'IT-1-M'!D15-'SCR-M'!D15</f>
        <v>0</v>
      </c>
      <c r="D87" s="57">
        <f>'IT-1-M'!E15-'SCR-M'!E15</f>
        <v>0</v>
      </c>
      <c r="E87" s="57">
        <f>'IT-1-M'!F15-'SCR-M'!F15</f>
        <v>0</v>
      </c>
      <c r="F87" s="57">
        <f>'IT-1-M'!G15-'SCR-M'!G15</f>
        <v>0</v>
      </c>
      <c r="G87" s="57">
        <f>'IT-1-M'!H15-'SCR-M'!H15</f>
        <v>0</v>
      </c>
      <c r="H87" s="57">
        <f>'IT-1-M'!I15-'SCR-M'!I15</f>
        <v>0</v>
      </c>
      <c r="I87" s="57">
        <f>'IT-1-M'!J15-'SCR-M'!J15</f>
        <v>0</v>
      </c>
      <c r="J87" s="57">
        <f>'IT-1-M'!K15-'SCR-M'!K15</f>
        <v>0</v>
      </c>
      <c r="K87" s="57">
        <f>'IT-1-M'!L15-'SCR-M'!L15</f>
        <v>0</v>
      </c>
      <c r="L87" s="57">
        <f>'IT-1-M'!M15-'SCR-M'!M15</f>
        <v>0</v>
      </c>
      <c r="M87" s="57">
        <f>'IT-1-M'!N15-'SCR-M'!N15</f>
        <v>0</v>
      </c>
      <c r="N87" s="57">
        <f>'IT-1-M'!O15-'SCR-M'!O15</f>
        <v>0</v>
      </c>
      <c r="O87" s="57">
        <f>'IT-1-M'!P15-'SCR-M'!P15</f>
        <v>0</v>
      </c>
      <c r="P87" s="57">
        <f>'IT-1-M'!Q15-'SCR-M'!Q15</f>
        <v>321.59999999999991</v>
      </c>
      <c r="Q87" s="57">
        <f>'IT-1-M'!R15-'SCR-M'!R15</f>
        <v>321.59999999999991</v>
      </c>
      <c r="R87" s="57">
        <f>'IT-1-M'!S15-'SCR-M'!S15</f>
        <v>-101.40000000000009</v>
      </c>
      <c r="S87" s="57">
        <f>'IT-1-M'!T15-'SCR-M'!T15</f>
        <v>299.38299999999981</v>
      </c>
      <c r="T87" s="57">
        <f>'IT-1-M'!U15-'SCR-M'!U15</f>
        <v>299.38299999999981</v>
      </c>
      <c r="U87" s="57">
        <f>'IT-1-M'!V15-'SCR-M'!V15</f>
        <v>533.59999999999991</v>
      </c>
      <c r="V87" s="57">
        <f>'IT-1-M'!W15-'SCR-M'!W15</f>
        <v>110.59999999999991</v>
      </c>
    </row>
    <row r="88" spans="2:22" x14ac:dyDescent="0.25">
      <c r="B88" t="s">
        <v>92</v>
      </c>
      <c r="C88" s="57">
        <f>'IT-1-M'!D16-'SCR-M'!D16</f>
        <v>0</v>
      </c>
      <c r="D88" s="57">
        <f>'IT-1-M'!E16-'SCR-M'!E16</f>
        <v>0</v>
      </c>
      <c r="E88" s="57">
        <f>'IT-1-M'!F16-'SCR-M'!F16</f>
        <v>0</v>
      </c>
      <c r="F88" s="57">
        <f>'IT-1-M'!G16-'SCR-M'!G16</f>
        <v>0</v>
      </c>
      <c r="G88" s="57">
        <f>'IT-1-M'!H16-'SCR-M'!H16</f>
        <v>0</v>
      </c>
      <c r="H88" s="57">
        <f>'IT-1-M'!I16-'SCR-M'!I16</f>
        <v>0</v>
      </c>
      <c r="I88" s="57">
        <f>'IT-1-M'!J16-'SCR-M'!J16</f>
        <v>0</v>
      </c>
      <c r="J88" s="57">
        <f>'IT-1-M'!K16-'SCR-M'!K16</f>
        <v>0</v>
      </c>
      <c r="K88" s="57">
        <f>'IT-1-M'!L16-'SCR-M'!L16</f>
        <v>0</v>
      </c>
      <c r="L88" s="57">
        <f>'IT-1-M'!M16-'SCR-M'!M16</f>
        <v>0</v>
      </c>
      <c r="M88" s="57">
        <f>'IT-1-M'!N16-'SCR-M'!N16</f>
        <v>0</v>
      </c>
      <c r="N88" s="57">
        <f>'IT-1-M'!O16-'SCR-M'!O16</f>
        <v>0</v>
      </c>
      <c r="O88" s="57">
        <f>'IT-1-M'!P16-'SCR-M'!P16</f>
        <v>0</v>
      </c>
      <c r="P88" s="57">
        <f>'IT-1-M'!Q16-'SCR-M'!Q16</f>
        <v>0</v>
      </c>
      <c r="Q88" s="57">
        <f>'IT-1-M'!R16-'SCR-M'!R16</f>
        <v>0</v>
      </c>
      <c r="R88" s="57">
        <f>'IT-1-M'!S16-'SCR-M'!S16</f>
        <v>0</v>
      </c>
      <c r="S88" s="57">
        <f>'IT-1-M'!T16-'SCR-M'!T16</f>
        <v>0</v>
      </c>
      <c r="T88" s="57">
        <f>'IT-1-M'!U16-'SCR-M'!U16</f>
        <v>0</v>
      </c>
      <c r="U88" s="57">
        <f>'IT-1-M'!V16-'SCR-M'!V16</f>
        <v>0</v>
      </c>
      <c r="V88" s="57">
        <f>'IT-1-M'!W16-'SCR-M'!W16</f>
        <v>0</v>
      </c>
    </row>
    <row r="89" spans="2:22" x14ac:dyDescent="0.25">
      <c r="B89" t="s">
        <v>93</v>
      </c>
      <c r="C89" s="57">
        <f>'IT-1-M'!D17-'SCR-M'!D17</f>
        <v>0</v>
      </c>
      <c r="D89" s="57">
        <f>'IT-1-M'!E17-'SCR-M'!E17</f>
        <v>0</v>
      </c>
      <c r="E89" s="57">
        <f>'IT-1-M'!F17-'SCR-M'!F17</f>
        <v>0</v>
      </c>
      <c r="F89" s="57">
        <f>'IT-1-M'!G17-'SCR-M'!G17</f>
        <v>0</v>
      </c>
      <c r="G89" s="57">
        <f>'IT-1-M'!H17-'SCR-M'!H17</f>
        <v>0</v>
      </c>
      <c r="H89" s="57">
        <f>'IT-1-M'!I17-'SCR-M'!I17</f>
        <v>0</v>
      </c>
      <c r="I89" s="57">
        <f>'IT-1-M'!J17-'SCR-M'!J17</f>
        <v>0</v>
      </c>
      <c r="J89" s="57">
        <f>'IT-1-M'!K17-'SCR-M'!K17</f>
        <v>0</v>
      </c>
      <c r="K89" s="57">
        <f>'IT-1-M'!L17-'SCR-M'!L17</f>
        <v>0</v>
      </c>
      <c r="L89" s="57">
        <f>'IT-1-M'!M17-'SCR-M'!M17</f>
        <v>0</v>
      </c>
      <c r="M89" s="57">
        <f>'IT-1-M'!N17-'SCR-M'!N17</f>
        <v>0</v>
      </c>
      <c r="N89" s="57">
        <f>'IT-1-M'!O17-'SCR-M'!O17</f>
        <v>0</v>
      </c>
      <c r="O89" s="57">
        <f>'IT-1-M'!P17-'SCR-M'!P17</f>
        <v>0</v>
      </c>
      <c r="P89" s="57">
        <f>'IT-1-M'!Q17-'SCR-M'!Q17</f>
        <v>-70</v>
      </c>
      <c r="Q89" s="57">
        <f>'IT-1-M'!R17-'SCR-M'!R17</f>
        <v>-70</v>
      </c>
      <c r="R89" s="57">
        <f>'IT-1-M'!S17-'SCR-M'!S17</f>
        <v>-70</v>
      </c>
      <c r="S89" s="57">
        <f>'IT-1-M'!T17-'SCR-M'!T17</f>
        <v>-70</v>
      </c>
      <c r="T89" s="57">
        <f>'IT-1-M'!U17-'SCR-M'!U17</f>
        <v>-70</v>
      </c>
      <c r="U89" s="57">
        <f>'IT-1-M'!V17-'SCR-M'!V17</f>
        <v>-70</v>
      </c>
      <c r="V89" s="57">
        <f>'IT-1-M'!W17-'SCR-M'!W17</f>
        <v>-64</v>
      </c>
    </row>
    <row r="90" spans="2:22" x14ac:dyDescent="0.25">
      <c r="B90" t="s">
        <v>94</v>
      </c>
      <c r="C90" s="57">
        <f>'IT-1-M'!D18-'SCR-M'!D18</f>
        <v>0</v>
      </c>
      <c r="D90" s="57">
        <f>'IT-1-M'!E18-'SCR-M'!E18</f>
        <v>0</v>
      </c>
      <c r="E90" s="57">
        <f>'IT-1-M'!F18-'SCR-M'!F18</f>
        <v>0</v>
      </c>
      <c r="F90" s="57">
        <f>'IT-1-M'!G18-'SCR-M'!G18</f>
        <v>0</v>
      </c>
      <c r="G90" s="57">
        <f>'IT-1-M'!H18-'SCR-M'!H18</f>
        <v>0</v>
      </c>
      <c r="H90" s="57">
        <f>'IT-1-M'!I18-'SCR-M'!I18</f>
        <v>0</v>
      </c>
      <c r="I90" s="57">
        <f>'IT-1-M'!J18-'SCR-M'!J18</f>
        <v>-7.45</v>
      </c>
      <c r="J90" s="57">
        <f>'IT-1-M'!K18-'SCR-M'!K18</f>
        <v>-2.4300000000000006</v>
      </c>
      <c r="K90" s="57">
        <f>'IT-1-M'!L18-'SCR-M'!L18</f>
        <v>4.7699999999999996</v>
      </c>
      <c r="L90" s="57">
        <f>'IT-1-M'!M18-'SCR-M'!M18</f>
        <v>1.0399999999999991</v>
      </c>
      <c r="M90" s="57">
        <f>'IT-1-M'!N18-'SCR-M'!N18</f>
        <v>-0.58000000000000185</v>
      </c>
      <c r="N90" s="57">
        <f>'IT-1-M'!O18-'SCR-M'!O18</f>
        <v>-0.64999999999999858</v>
      </c>
      <c r="O90" s="57">
        <f>'IT-1-M'!P18-'SCR-M'!P18</f>
        <v>-0.64999999999999858</v>
      </c>
      <c r="P90" s="57">
        <f>'IT-1-M'!Q18-'SCR-M'!Q18</f>
        <v>-0.64999999999999858</v>
      </c>
      <c r="Q90" s="57">
        <f>'IT-1-M'!R18-'SCR-M'!R18</f>
        <v>-11.199999999999996</v>
      </c>
      <c r="R90" s="57">
        <f>'IT-1-M'!S18-'SCR-M'!S18</f>
        <v>-11.199999999999996</v>
      </c>
      <c r="S90" s="57">
        <f>'IT-1-M'!T18-'SCR-M'!T18</f>
        <v>-11.18</v>
      </c>
      <c r="T90" s="57">
        <f>'IT-1-M'!U18-'SCR-M'!U18</f>
        <v>-11.18</v>
      </c>
      <c r="U90" s="57">
        <f>'IT-1-M'!V18-'SCR-M'!V18</f>
        <v>-16.119999999999997</v>
      </c>
      <c r="V90" s="57">
        <f>'IT-1-M'!W18-'SCR-M'!W18</f>
        <v>-14.769999999999996</v>
      </c>
    </row>
    <row r="91" spans="2:22" x14ac:dyDescent="0.25">
      <c r="B91" t="s">
        <v>95</v>
      </c>
      <c r="C91" s="57">
        <f>'IT-1-M'!D19-'SCR-M'!D19</f>
        <v>-0.73000000000001819</v>
      </c>
      <c r="D91" s="57">
        <f>'IT-1-M'!E19-'SCR-M'!E19</f>
        <v>-1.2400000000000091</v>
      </c>
      <c r="E91" s="57">
        <f>'IT-1-M'!F19-'SCR-M'!F19</f>
        <v>-1.6000000000000227</v>
      </c>
      <c r="F91" s="57">
        <f>'IT-1-M'!G19-'SCR-M'!G19</f>
        <v>-2.2800000000000864</v>
      </c>
      <c r="G91" s="57">
        <f>'IT-1-M'!H19-'SCR-M'!H19</f>
        <v>-4.970000000000141</v>
      </c>
      <c r="H91" s="57">
        <f>'IT-1-M'!I19-'SCR-M'!I19</f>
        <v>-7.1600000000001955</v>
      </c>
      <c r="I91" s="57">
        <f>'IT-1-M'!J19-'SCR-M'!J19</f>
        <v>-12.5300000000002</v>
      </c>
      <c r="J91" s="57">
        <f>'IT-1-M'!K19-'SCR-M'!K19</f>
        <v>-17.230000000000246</v>
      </c>
      <c r="K91" s="57">
        <f>'IT-1-M'!L19-'SCR-M'!L19</f>
        <v>-27.130000000000337</v>
      </c>
      <c r="L91" s="57">
        <f>'IT-1-M'!M19-'SCR-M'!M19</f>
        <v>-40.3100000000004</v>
      </c>
      <c r="M91" s="57">
        <f>'IT-1-M'!N19-'SCR-M'!N19</f>
        <v>-48.440000000000509</v>
      </c>
      <c r="N91" s="57">
        <f>'IT-1-M'!O19-'SCR-M'!O19</f>
        <v>-57.430000000000518</v>
      </c>
      <c r="O91" s="57">
        <f>'IT-1-M'!P19-'SCR-M'!P19</f>
        <v>-67.740000000000464</v>
      </c>
      <c r="P91" s="57">
        <f>'IT-1-M'!Q19-'SCR-M'!Q19</f>
        <v>-70.500000000000455</v>
      </c>
      <c r="Q91" s="57">
        <f>'IT-1-M'!R19-'SCR-M'!R19</f>
        <v>-62.260000000000218</v>
      </c>
      <c r="R91" s="57">
        <f>'IT-1-M'!S19-'SCR-M'!S19</f>
        <v>-54.420000000000073</v>
      </c>
      <c r="S91" s="57">
        <f>'IT-1-M'!T19-'SCR-M'!T19</f>
        <v>-47.580000000000382</v>
      </c>
      <c r="T91" s="57">
        <f>'IT-1-M'!U19-'SCR-M'!U19</f>
        <v>-39.030000000000655</v>
      </c>
      <c r="U91" s="57">
        <f>'IT-1-M'!V19-'SCR-M'!V19</f>
        <v>-29.940000000000509</v>
      </c>
      <c r="V91" s="57">
        <f>'IT-1-M'!W19-'SCR-M'!W19</f>
        <v>-19.880000000000109</v>
      </c>
    </row>
    <row r="92" spans="2:22" x14ac:dyDescent="0.25">
      <c r="B92" t="s">
        <v>96</v>
      </c>
      <c r="C92" s="57">
        <f>'IT-1-M'!D20-'SCR-M'!D20</f>
        <v>0.54899999999997817</v>
      </c>
      <c r="D92" s="57">
        <f>'IT-1-M'!E20-'SCR-M'!E20</f>
        <v>0.88499999999999091</v>
      </c>
      <c r="E92" s="57">
        <f>'IT-1-M'!F20-'SCR-M'!F20</f>
        <v>1.1229999999999336</v>
      </c>
      <c r="F92" s="57">
        <f>'IT-1-M'!G20-'SCR-M'!G20</f>
        <v>1.4080000000000155</v>
      </c>
      <c r="G92" s="57">
        <f>'IT-1-M'!H20-'SCR-M'!H20</f>
        <v>0.93600000000014916</v>
      </c>
      <c r="H92" s="57">
        <f>'IT-1-M'!I20-'SCR-M'!I20</f>
        <v>2.0260000000000673</v>
      </c>
      <c r="I92" s="57">
        <f>'IT-1-M'!J20-'SCR-M'!J20</f>
        <v>12.644000000000005</v>
      </c>
      <c r="J92" s="57">
        <f>'IT-1-M'!K20-'SCR-M'!K20</f>
        <v>12.03899999999976</v>
      </c>
      <c r="K92" s="57">
        <f>'IT-1-M'!L20-'SCR-M'!L20</f>
        <v>12.286000000000058</v>
      </c>
      <c r="L92" s="57">
        <f>'IT-1-M'!M20-'SCR-M'!M20</f>
        <v>25.827999999999975</v>
      </c>
      <c r="M92" s="57">
        <f>'IT-1-M'!N20-'SCR-M'!N20</f>
        <v>33.229000000000042</v>
      </c>
      <c r="N92" s="57">
        <f>'IT-1-M'!O20-'SCR-M'!O20</f>
        <v>39.732999999999947</v>
      </c>
      <c r="O92" s="57">
        <f>'IT-1-M'!P20-'SCR-M'!P20</f>
        <v>46.826999999999998</v>
      </c>
      <c r="P92" s="57">
        <f>'IT-1-M'!Q20-'SCR-M'!Q20</f>
        <v>-229.58199999999988</v>
      </c>
      <c r="Q92" s="57">
        <f>'IT-1-M'!R20-'SCR-M'!R20</f>
        <v>-224.66200000000003</v>
      </c>
      <c r="R92" s="57">
        <f>'IT-1-M'!S20-'SCR-M'!S20</f>
        <v>139.14699999999993</v>
      </c>
      <c r="S92" s="57">
        <f>'IT-1-M'!T20-'SCR-M'!T20</f>
        <v>35.904999999999973</v>
      </c>
      <c r="T92" s="57">
        <f>'IT-1-M'!U20-'SCR-M'!U20</f>
        <v>29.586999999999989</v>
      </c>
      <c r="U92" s="57">
        <f>'IT-1-M'!V20-'SCR-M'!V20</f>
        <v>-207.42000000000007</v>
      </c>
      <c r="V92" s="57">
        <f>'IT-1-M'!W20-'SCR-M'!W20</f>
        <v>151.0150000000001</v>
      </c>
    </row>
    <row r="94" spans="2:22" x14ac:dyDescent="0.25">
      <c r="B94" s="55" t="s">
        <v>99</v>
      </c>
      <c r="C94" s="54">
        <v>2015</v>
      </c>
      <c r="D94" s="54">
        <f>C94+1</f>
        <v>2016</v>
      </c>
      <c r="E94" s="54">
        <f t="shared" ref="E94:V94" si="5">D94+1</f>
        <v>2017</v>
      </c>
      <c r="F94" s="54">
        <f t="shared" si="5"/>
        <v>2018</v>
      </c>
      <c r="G94" s="54">
        <f t="shared" si="5"/>
        <v>2019</v>
      </c>
      <c r="H94" s="54">
        <f t="shared" si="5"/>
        <v>2020</v>
      </c>
      <c r="I94" s="54">
        <f t="shared" si="5"/>
        <v>2021</v>
      </c>
      <c r="J94" s="54">
        <f t="shared" si="5"/>
        <v>2022</v>
      </c>
      <c r="K94" s="54">
        <f t="shared" si="5"/>
        <v>2023</v>
      </c>
      <c r="L94" s="54">
        <f t="shared" si="5"/>
        <v>2024</v>
      </c>
      <c r="M94" s="54">
        <f t="shared" si="5"/>
        <v>2025</v>
      </c>
      <c r="N94" s="54">
        <f t="shared" si="5"/>
        <v>2026</v>
      </c>
      <c r="O94" s="54">
        <f t="shared" si="5"/>
        <v>2027</v>
      </c>
      <c r="P94" s="54">
        <f t="shared" si="5"/>
        <v>2028</v>
      </c>
      <c r="Q94" s="54">
        <f t="shared" si="5"/>
        <v>2029</v>
      </c>
      <c r="R94" s="54">
        <f t="shared" si="5"/>
        <v>2030</v>
      </c>
      <c r="S94" s="54">
        <f t="shared" si="5"/>
        <v>2031</v>
      </c>
      <c r="T94" s="54">
        <f t="shared" si="5"/>
        <v>2032</v>
      </c>
      <c r="U94" s="54">
        <f t="shared" si="5"/>
        <v>2033</v>
      </c>
      <c r="V94" s="54">
        <f t="shared" si="5"/>
        <v>2034</v>
      </c>
    </row>
    <row r="95" spans="2:22" x14ac:dyDescent="0.25">
      <c r="B95" t="s">
        <v>89</v>
      </c>
      <c r="C95" s="57">
        <f ca="1">'IT-1-L'!D13-'SCR-L'!D13</f>
        <v>0</v>
      </c>
      <c r="D95" s="57">
        <f ca="1">'IT-1-L'!E13-'SCR-L'!E13</f>
        <v>0</v>
      </c>
      <c r="E95" s="57">
        <f ca="1">'IT-1-L'!F13-'SCR-L'!F13</f>
        <v>0</v>
      </c>
      <c r="F95" s="57">
        <f ca="1">'IT-1-L'!G13-'SCR-L'!G13</f>
        <v>0</v>
      </c>
      <c r="G95" s="57">
        <f ca="1">'IT-1-L'!H13-'SCR-L'!H13</f>
        <v>0</v>
      </c>
      <c r="H95" s="57">
        <f ca="1">'IT-1-L'!I13-'SCR-L'!I13</f>
        <v>0</v>
      </c>
      <c r="I95" s="57">
        <f ca="1">'IT-1-L'!J13-'SCR-L'!J13</f>
        <v>0</v>
      </c>
      <c r="J95" s="57">
        <f ca="1">'IT-1-L'!K13-'SCR-L'!K13</f>
        <v>0</v>
      </c>
      <c r="K95" s="57">
        <f ca="1">'IT-1-L'!L13-'SCR-L'!L13</f>
        <v>0</v>
      </c>
      <c r="L95" s="57">
        <f ca="1">'IT-1-L'!M13-'SCR-L'!M13</f>
        <v>0</v>
      </c>
      <c r="M95" s="57">
        <f ca="1">'IT-1-L'!N13-'SCR-L'!N13</f>
        <v>0</v>
      </c>
      <c r="N95" s="57">
        <f ca="1">'IT-1-L'!O13-'SCR-L'!O13</f>
        <v>0</v>
      </c>
      <c r="O95" s="57">
        <f ca="1">'IT-1-L'!P13-'SCR-L'!P13</f>
        <v>0</v>
      </c>
      <c r="P95" s="57">
        <f ca="1">'IT-1-L'!Q13-'SCR-L'!Q13</f>
        <v>0</v>
      </c>
      <c r="Q95" s="57">
        <f ca="1">'IT-1-L'!R13-'SCR-L'!R13</f>
        <v>0</v>
      </c>
      <c r="R95" s="57">
        <f ca="1">'IT-1-L'!S13-'SCR-L'!S13</f>
        <v>0</v>
      </c>
      <c r="S95" s="57">
        <f ca="1">'IT-1-L'!T13-'SCR-L'!T13</f>
        <v>-268</v>
      </c>
      <c r="T95" s="57">
        <f ca="1">'IT-1-L'!U13-'SCR-L'!U13</f>
        <v>-268</v>
      </c>
      <c r="U95" s="57">
        <f ca="1">'IT-1-L'!V13-'SCR-L'!V13</f>
        <v>-268</v>
      </c>
      <c r="V95" s="57">
        <f ca="1">'IT-1-L'!W13-'SCR-L'!W13</f>
        <v>-268</v>
      </c>
    </row>
    <row r="96" spans="2:22" x14ac:dyDescent="0.25">
      <c r="B96" t="s">
        <v>90</v>
      </c>
      <c r="C96" s="57">
        <f ca="1">'IT-1-L'!D14-'SCR-L'!D14</f>
        <v>0</v>
      </c>
      <c r="D96" s="57">
        <f ca="1">'IT-1-L'!E14-'SCR-L'!E14</f>
        <v>0</v>
      </c>
      <c r="E96" s="57">
        <f ca="1">'IT-1-L'!F14-'SCR-L'!F14</f>
        <v>0</v>
      </c>
      <c r="F96" s="57">
        <f ca="1">'IT-1-L'!G14-'SCR-L'!G14</f>
        <v>0</v>
      </c>
      <c r="G96" s="57">
        <f ca="1">'IT-1-L'!H14-'SCR-L'!H14</f>
        <v>0</v>
      </c>
      <c r="H96" s="57">
        <f ca="1">'IT-1-L'!I14-'SCR-L'!I14</f>
        <v>0</v>
      </c>
      <c r="I96" s="57">
        <f ca="1">'IT-1-L'!J14-'SCR-L'!J14</f>
        <v>0</v>
      </c>
      <c r="J96" s="57">
        <f ca="1">'IT-1-L'!K14-'SCR-L'!K14</f>
        <v>0</v>
      </c>
      <c r="K96" s="57">
        <f ca="1">'IT-1-L'!L14-'SCR-L'!L14</f>
        <v>0</v>
      </c>
      <c r="L96" s="57">
        <f ca="1">'IT-1-L'!M14-'SCR-L'!M14</f>
        <v>0</v>
      </c>
      <c r="M96" s="57">
        <f ca="1">'IT-1-L'!N14-'SCR-L'!N14</f>
        <v>0</v>
      </c>
      <c r="N96" s="57">
        <f ca="1">'IT-1-L'!O14-'SCR-L'!O14</f>
        <v>0</v>
      </c>
      <c r="O96" s="57">
        <f ca="1">'IT-1-L'!P14-'SCR-L'!P14</f>
        <v>0</v>
      </c>
      <c r="P96" s="57">
        <f ca="1">'IT-1-L'!Q14-'SCR-L'!Q14</f>
        <v>0</v>
      </c>
      <c r="Q96" s="57">
        <f ca="1">'IT-1-L'!R14-'SCR-L'!R14</f>
        <v>0</v>
      </c>
      <c r="R96" s="57">
        <f ca="1">'IT-1-L'!S14-'SCR-L'!S14</f>
        <v>0</v>
      </c>
      <c r="S96" s="57">
        <f ca="1">'IT-1-L'!T14-'SCR-L'!T14</f>
        <v>0</v>
      </c>
      <c r="T96" s="57">
        <f ca="1">'IT-1-L'!U14-'SCR-L'!U14</f>
        <v>0</v>
      </c>
      <c r="U96" s="57">
        <f ca="1">'IT-1-L'!V14-'SCR-L'!V14</f>
        <v>0</v>
      </c>
      <c r="V96" s="57">
        <f ca="1">'IT-1-L'!W14-'SCR-L'!W14</f>
        <v>0</v>
      </c>
    </row>
    <row r="97" spans="2:22" x14ac:dyDescent="0.25">
      <c r="B97" t="s">
        <v>91</v>
      </c>
      <c r="C97" s="57">
        <f ca="1">'IT-1-L'!D15-'SCR-L'!D15</f>
        <v>0</v>
      </c>
      <c r="D97" s="57">
        <f ca="1">'IT-1-L'!E15-'SCR-L'!E15</f>
        <v>0</v>
      </c>
      <c r="E97" s="57">
        <f ca="1">'IT-1-L'!F15-'SCR-L'!F15</f>
        <v>0</v>
      </c>
      <c r="F97" s="57">
        <f ca="1">'IT-1-L'!G15-'SCR-L'!G15</f>
        <v>0</v>
      </c>
      <c r="G97" s="57">
        <f ca="1">'IT-1-L'!H15-'SCR-L'!H15</f>
        <v>0</v>
      </c>
      <c r="H97" s="57">
        <f ca="1">'IT-1-L'!I15-'SCR-L'!I15</f>
        <v>0</v>
      </c>
      <c r="I97" s="57">
        <f ca="1">'IT-1-L'!J15-'SCR-L'!J15</f>
        <v>0</v>
      </c>
      <c r="J97" s="57">
        <f ca="1">'IT-1-L'!K15-'SCR-L'!K15</f>
        <v>0</v>
      </c>
      <c r="K97" s="57">
        <f ca="1">'IT-1-L'!L15-'SCR-L'!L15</f>
        <v>0</v>
      </c>
      <c r="L97" s="57">
        <f ca="1">'IT-1-L'!M15-'SCR-L'!M15</f>
        <v>0</v>
      </c>
      <c r="M97" s="57">
        <f ca="1">'IT-1-L'!N15-'SCR-L'!N15</f>
        <v>0</v>
      </c>
      <c r="N97" s="57">
        <f ca="1">'IT-1-L'!O15-'SCR-L'!O15</f>
        <v>0</v>
      </c>
      <c r="O97" s="57">
        <f ca="1">'IT-1-L'!P15-'SCR-L'!P15</f>
        <v>0</v>
      </c>
      <c r="P97" s="57">
        <f ca="1">'IT-1-L'!Q15-'SCR-L'!Q15</f>
        <v>109.60000000000014</v>
      </c>
      <c r="Q97" s="57">
        <f ca="1">'IT-1-L'!R15-'SCR-L'!R15</f>
        <v>109.60000000000014</v>
      </c>
      <c r="R97" s="57">
        <f ca="1">'IT-1-L'!S15-'SCR-L'!S15</f>
        <v>-313.40000000000009</v>
      </c>
      <c r="S97" s="57">
        <f ca="1">'IT-1-L'!T15-'SCR-L'!T15</f>
        <v>109.59999999999991</v>
      </c>
      <c r="T97" s="57">
        <f ca="1">'IT-1-L'!U15-'SCR-L'!U15</f>
        <v>109.59999999999991</v>
      </c>
      <c r="U97" s="57">
        <f ca="1">'IT-1-L'!V15-'SCR-L'!V15</f>
        <v>109.59999999999991</v>
      </c>
      <c r="V97" s="57">
        <f ca="1">'IT-1-L'!W15-'SCR-L'!W15</f>
        <v>109.59999999999991</v>
      </c>
    </row>
    <row r="98" spans="2:22" x14ac:dyDescent="0.25">
      <c r="B98" t="s">
        <v>92</v>
      </c>
      <c r="C98" s="57">
        <f ca="1">'IT-1-L'!D16-'SCR-L'!D16</f>
        <v>0</v>
      </c>
      <c r="D98" s="57">
        <f ca="1">'IT-1-L'!E16-'SCR-L'!E16</f>
        <v>0</v>
      </c>
      <c r="E98" s="57">
        <f ca="1">'IT-1-L'!F16-'SCR-L'!F16</f>
        <v>0</v>
      </c>
      <c r="F98" s="57">
        <f ca="1">'IT-1-L'!G16-'SCR-L'!G16</f>
        <v>0</v>
      </c>
      <c r="G98" s="57">
        <f ca="1">'IT-1-L'!H16-'SCR-L'!H16</f>
        <v>0</v>
      </c>
      <c r="H98" s="57">
        <f ca="1">'IT-1-L'!I16-'SCR-L'!I16</f>
        <v>0</v>
      </c>
      <c r="I98" s="57">
        <f ca="1">'IT-1-L'!J16-'SCR-L'!J16</f>
        <v>0</v>
      </c>
      <c r="J98" s="57">
        <f ca="1">'IT-1-L'!K16-'SCR-L'!K16</f>
        <v>0</v>
      </c>
      <c r="K98" s="57">
        <f ca="1">'IT-1-L'!L16-'SCR-L'!L16</f>
        <v>0</v>
      </c>
      <c r="L98" s="57">
        <f ca="1">'IT-1-L'!M16-'SCR-L'!M16</f>
        <v>0</v>
      </c>
      <c r="M98" s="57">
        <f ca="1">'IT-1-L'!N16-'SCR-L'!N16</f>
        <v>0</v>
      </c>
      <c r="N98" s="57">
        <f ca="1">'IT-1-L'!O16-'SCR-L'!O16</f>
        <v>0</v>
      </c>
      <c r="O98" s="57">
        <f ca="1">'IT-1-L'!P16-'SCR-L'!P16</f>
        <v>0</v>
      </c>
      <c r="P98" s="57">
        <f ca="1">'IT-1-L'!Q16-'SCR-L'!Q16</f>
        <v>0</v>
      </c>
      <c r="Q98" s="57">
        <f ca="1">'IT-1-L'!R16-'SCR-L'!R16</f>
        <v>0</v>
      </c>
      <c r="R98" s="57">
        <f ca="1">'IT-1-L'!S16-'SCR-L'!S16</f>
        <v>0</v>
      </c>
      <c r="S98" s="57">
        <f ca="1">'IT-1-L'!T16-'SCR-L'!T16</f>
        <v>0</v>
      </c>
      <c r="T98" s="57">
        <f ca="1">'IT-1-L'!U16-'SCR-L'!U16</f>
        <v>0</v>
      </c>
      <c r="U98" s="57">
        <f ca="1">'IT-1-L'!V16-'SCR-L'!V16</f>
        <v>0</v>
      </c>
      <c r="V98" s="57">
        <f ca="1">'IT-1-L'!W16-'SCR-L'!W16</f>
        <v>0</v>
      </c>
    </row>
    <row r="99" spans="2:22" x14ac:dyDescent="0.25">
      <c r="B99" t="s">
        <v>93</v>
      </c>
      <c r="C99" s="57">
        <f ca="1">'IT-1-L'!D17-'SCR-L'!D17</f>
        <v>0</v>
      </c>
      <c r="D99" s="57">
        <f ca="1">'IT-1-L'!E17-'SCR-L'!E17</f>
        <v>0</v>
      </c>
      <c r="E99" s="57">
        <f ca="1">'IT-1-L'!F17-'SCR-L'!F17</f>
        <v>0</v>
      </c>
      <c r="F99" s="57">
        <f ca="1">'IT-1-L'!G17-'SCR-L'!G17</f>
        <v>0</v>
      </c>
      <c r="G99" s="57">
        <f ca="1">'IT-1-L'!H17-'SCR-L'!H17</f>
        <v>0</v>
      </c>
      <c r="H99" s="57">
        <f ca="1">'IT-1-L'!I17-'SCR-L'!I17</f>
        <v>0</v>
      </c>
      <c r="I99" s="57">
        <f ca="1">'IT-1-L'!J17-'SCR-L'!J17</f>
        <v>0</v>
      </c>
      <c r="J99" s="57">
        <f ca="1">'IT-1-L'!K17-'SCR-L'!K17</f>
        <v>0</v>
      </c>
      <c r="K99" s="57">
        <f ca="1">'IT-1-L'!L17-'SCR-L'!L17</f>
        <v>0</v>
      </c>
      <c r="L99" s="57">
        <f ca="1">'IT-1-L'!M17-'SCR-L'!M17</f>
        <v>0</v>
      </c>
      <c r="M99" s="57">
        <f ca="1">'IT-1-L'!N17-'SCR-L'!N17</f>
        <v>0</v>
      </c>
      <c r="N99" s="57">
        <f ca="1">'IT-1-L'!O17-'SCR-L'!O17</f>
        <v>0</v>
      </c>
      <c r="O99" s="57">
        <f ca="1">'IT-1-L'!P17-'SCR-L'!P17</f>
        <v>0</v>
      </c>
      <c r="P99" s="57">
        <f ca="1">'IT-1-L'!Q17-'SCR-L'!Q17</f>
        <v>-32</v>
      </c>
      <c r="Q99" s="57">
        <f ca="1">'IT-1-L'!R17-'SCR-L'!R17</f>
        <v>-32</v>
      </c>
      <c r="R99" s="57">
        <f ca="1">'IT-1-L'!S17-'SCR-L'!S17</f>
        <v>-32</v>
      </c>
      <c r="S99" s="57">
        <f ca="1">'IT-1-L'!T17-'SCR-L'!T17</f>
        <v>-32</v>
      </c>
      <c r="T99" s="57">
        <f ca="1">'IT-1-L'!U17-'SCR-L'!U17</f>
        <v>-32</v>
      </c>
      <c r="U99" s="57">
        <f ca="1">'IT-1-L'!V17-'SCR-L'!V17</f>
        <v>-32</v>
      </c>
      <c r="V99" s="57">
        <f ca="1">'IT-1-L'!W17-'SCR-L'!W17</f>
        <v>-32</v>
      </c>
    </row>
    <row r="100" spans="2:22" x14ac:dyDescent="0.25">
      <c r="B100" t="s">
        <v>94</v>
      </c>
      <c r="C100" s="57">
        <f ca="1">'IT-1-L'!D18-'SCR-L'!D18</f>
        <v>0</v>
      </c>
      <c r="D100" s="57">
        <f ca="1">'IT-1-L'!E18-'SCR-L'!E18</f>
        <v>0</v>
      </c>
      <c r="E100" s="57">
        <f ca="1">'IT-1-L'!F18-'SCR-L'!F18</f>
        <v>0</v>
      </c>
      <c r="F100" s="57">
        <f ca="1">'IT-1-L'!G18-'SCR-L'!G18</f>
        <v>0</v>
      </c>
      <c r="G100" s="57">
        <f ca="1">'IT-1-L'!H18-'SCR-L'!H18</f>
        <v>0</v>
      </c>
      <c r="H100" s="57">
        <f ca="1">'IT-1-L'!I18-'SCR-L'!I18</f>
        <v>0</v>
      </c>
      <c r="I100" s="57">
        <f ca="1">'IT-1-L'!J18-'SCR-L'!J18</f>
        <v>0</v>
      </c>
      <c r="J100" s="57">
        <f ca="1">'IT-1-L'!K18-'SCR-L'!K18</f>
        <v>0</v>
      </c>
      <c r="K100" s="57">
        <f ca="1">'IT-1-L'!L18-'SCR-L'!L18</f>
        <v>4.9999999999998934E-2</v>
      </c>
      <c r="L100" s="57">
        <f ca="1">'IT-1-L'!M18-'SCR-L'!M18</f>
        <v>4.9999999999998934E-2</v>
      </c>
      <c r="M100" s="57">
        <f ca="1">'IT-1-L'!N18-'SCR-L'!N18</f>
        <v>-3.3499999999999996</v>
      </c>
      <c r="N100" s="57">
        <f ca="1">'IT-1-L'!O18-'SCR-L'!O18</f>
        <v>-3.4199999999999946</v>
      </c>
      <c r="O100" s="57">
        <f ca="1">'IT-1-L'!P18-'SCR-L'!P18</f>
        <v>-3.4199999999999946</v>
      </c>
      <c r="P100" s="57">
        <f ca="1">'IT-1-L'!Q18-'SCR-L'!Q18</f>
        <v>-3.4199999999999946</v>
      </c>
      <c r="Q100" s="57">
        <f ca="1">'IT-1-L'!R18-'SCR-L'!R18</f>
        <v>7.2000000000000028</v>
      </c>
      <c r="R100" s="57">
        <f ca="1">'IT-1-L'!S18-'SCR-L'!S18</f>
        <v>7.2000000000000028</v>
      </c>
      <c r="S100" s="57">
        <f ca="1">'IT-1-L'!T18-'SCR-L'!T18</f>
        <v>-3.3999999999999986</v>
      </c>
      <c r="T100" s="57">
        <f ca="1">'IT-1-L'!U18-'SCR-L'!U18</f>
        <v>5.5600000000000023</v>
      </c>
      <c r="U100" s="57">
        <f ca="1">'IT-1-L'!V18-'SCR-L'!V18</f>
        <v>5.5600000000000023</v>
      </c>
      <c r="V100" s="57">
        <f ca="1">'IT-1-L'!W18-'SCR-L'!W18</f>
        <v>27.270000000000003</v>
      </c>
    </row>
    <row r="101" spans="2:22" x14ac:dyDescent="0.25">
      <c r="B101" t="s">
        <v>95</v>
      </c>
      <c r="C101" s="57">
        <f ca="1">'IT-1-L'!D19-'SCR-L'!D19</f>
        <v>3.9099999999999966</v>
      </c>
      <c r="D101" s="57">
        <f ca="1">'IT-1-L'!E19-'SCR-L'!E19</f>
        <v>4.25</v>
      </c>
      <c r="E101" s="57">
        <f ca="1">'IT-1-L'!F19-'SCR-L'!F19</f>
        <v>4.2400000000000091</v>
      </c>
      <c r="F101" s="57">
        <f ca="1">'IT-1-L'!G19-'SCR-L'!G19</f>
        <v>4.3700000000000045</v>
      </c>
      <c r="G101" s="57">
        <f ca="1">'IT-1-L'!H19-'SCR-L'!H19</f>
        <v>4.3700000000000045</v>
      </c>
      <c r="H101" s="57">
        <f ca="1">'IT-1-L'!I19-'SCR-L'!I19</f>
        <v>4.3600000000000136</v>
      </c>
      <c r="I101" s="57">
        <f ca="1">'IT-1-L'!J19-'SCR-L'!J19</f>
        <v>4.3700000000000045</v>
      </c>
      <c r="J101" s="57">
        <f ca="1">'IT-1-L'!K19-'SCR-L'!K19</f>
        <v>4.790000000000191</v>
      </c>
      <c r="K101" s="57">
        <f ca="1">'IT-1-L'!L19-'SCR-L'!L19</f>
        <v>5.5100000000002183</v>
      </c>
      <c r="L101" s="57">
        <f ca="1">'IT-1-L'!M19-'SCR-L'!M19</f>
        <v>5.5100000000002183</v>
      </c>
      <c r="M101" s="57">
        <f ca="1">'IT-1-L'!N19-'SCR-L'!N19</f>
        <v>4.4100000000000819</v>
      </c>
      <c r="N101" s="57">
        <f ca="1">'IT-1-L'!O19-'SCR-L'!O19</f>
        <v>4.2100000000002638</v>
      </c>
      <c r="O101" s="57">
        <f ca="1">'IT-1-L'!P19-'SCR-L'!P19</f>
        <v>0.51000000000021828</v>
      </c>
      <c r="P101" s="57">
        <f ca="1">'IT-1-L'!Q19-'SCR-L'!Q19</f>
        <v>12.680000000000064</v>
      </c>
      <c r="Q101" s="57">
        <f ca="1">'IT-1-L'!R19-'SCR-L'!R19</f>
        <v>26.269999999999982</v>
      </c>
      <c r="R101" s="57">
        <f ca="1">'IT-1-L'!S19-'SCR-L'!S19</f>
        <v>40.570000000000164</v>
      </c>
      <c r="S101" s="57">
        <f ca="1">'IT-1-L'!T19-'SCR-L'!T19</f>
        <v>53.160000000000309</v>
      </c>
      <c r="T101" s="57">
        <f ca="1">'IT-1-L'!U19-'SCR-L'!U19</f>
        <v>66.040000000000418</v>
      </c>
      <c r="U101" s="57">
        <f ca="1">'IT-1-L'!V19-'SCR-L'!V19</f>
        <v>74.620000000000346</v>
      </c>
      <c r="V101" s="57">
        <f ca="1">'IT-1-L'!W19-'SCR-L'!W19</f>
        <v>78.110000000000582</v>
      </c>
    </row>
    <row r="102" spans="2:22" x14ac:dyDescent="0.25">
      <c r="B102" t="s">
        <v>96</v>
      </c>
      <c r="C102" s="57">
        <f ca="1">'IT-1-L'!D20-'SCR-L'!D20</f>
        <v>-2.0860000000000127</v>
      </c>
      <c r="D102" s="57">
        <f ca="1">'IT-1-L'!E20-'SCR-L'!E20</f>
        <v>-2.1829999999999927</v>
      </c>
      <c r="E102" s="57">
        <f ca="1">'IT-1-L'!F20-'SCR-L'!F20</f>
        <v>-2.178000000000111</v>
      </c>
      <c r="F102" s="57">
        <f ca="1">'IT-1-L'!G20-'SCR-L'!G20</f>
        <v>-2.2050000000000409</v>
      </c>
      <c r="G102" s="57">
        <f ca="1">'IT-1-L'!H20-'SCR-L'!H20</f>
        <v>-4.4790000000000418</v>
      </c>
      <c r="H102" s="57">
        <f ca="1">'IT-1-L'!I20-'SCR-L'!I20</f>
        <v>-4.9839999999999236</v>
      </c>
      <c r="I102" s="57">
        <f ca="1">'IT-1-L'!J20-'SCR-L'!J20</f>
        <v>-4.9900000000000091</v>
      </c>
      <c r="J102" s="57">
        <f ca="1">'IT-1-L'!K20-'SCR-L'!K20</f>
        <v>-5.3109999999999218</v>
      </c>
      <c r="K102" s="57">
        <f ca="1">'IT-1-L'!L20-'SCR-L'!L20</f>
        <v>-5.8979999999999109</v>
      </c>
      <c r="L102" s="57">
        <f ca="1">'IT-1-L'!M20-'SCR-L'!M20</f>
        <v>-5.8959999999997308</v>
      </c>
      <c r="M102" s="57">
        <f ca="1">'IT-1-L'!N20-'SCR-L'!N20</f>
        <v>-1.5039999999999054</v>
      </c>
      <c r="N102" s="57">
        <f ca="1">'IT-1-L'!O20-'SCR-L'!O20</f>
        <v>-1.2489999999997963</v>
      </c>
      <c r="O102" s="57">
        <f ca="1">'IT-1-L'!P20-'SCR-L'!P20</f>
        <v>1.7670000000000528</v>
      </c>
      <c r="P102" s="57">
        <f ca="1">'IT-1-L'!Q20-'SCR-L'!Q20</f>
        <v>-52.341999999999871</v>
      </c>
      <c r="Q102" s="57">
        <f ca="1">'IT-1-L'!R20-'SCR-L'!R20</f>
        <v>-73.132000000000062</v>
      </c>
      <c r="R102" s="57">
        <f ca="1">'IT-1-L'!S20-'SCR-L'!S20</f>
        <v>285.875</v>
      </c>
      <c r="S102" s="57">
        <f ca="1">'IT-1-L'!T20-'SCR-L'!T20</f>
        <v>169.7800000000002</v>
      </c>
      <c r="T102" s="57">
        <f ca="1">'IT-1-L'!U20-'SCR-L'!U20</f>
        <v>150.45800000000008</v>
      </c>
      <c r="U102" s="57">
        <f ca="1">'IT-1-L'!V20-'SCR-L'!V20</f>
        <v>143.61400000000003</v>
      </c>
      <c r="V102" s="57">
        <f ca="1">'IT-1-L'!W20-'SCR-L'!W20</f>
        <v>118.50400000000013</v>
      </c>
    </row>
    <row r="122" spans="2:22" ht="18.75" x14ac:dyDescent="0.3">
      <c r="B122" s="61" t="s">
        <v>103</v>
      </c>
    </row>
    <row r="124" spans="2:22" x14ac:dyDescent="0.25">
      <c r="B124" s="55" t="s">
        <v>98</v>
      </c>
      <c r="C124" s="54">
        <v>2015</v>
      </c>
      <c r="D124" s="54">
        <f>C124+1</f>
        <v>2016</v>
      </c>
      <c r="E124" s="54">
        <f t="shared" ref="E124:V124" si="6">D124+1</f>
        <v>2017</v>
      </c>
      <c r="F124" s="54">
        <f t="shared" si="6"/>
        <v>2018</v>
      </c>
      <c r="G124" s="54">
        <f t="shared" si="6"/>
        <v>2019</v>
      </c>
      <c r="H124" s="54">
        <f t="shared" si="6"/>
        <v>2020</v>
      </c>
      <c r="I124" s="54">
        <f t="shared" si="6"/>
        <v>2021</v>
      </c>
      <c r="J124" s="54">
        <f t="shared" si="6"/>
        <v>2022</v>
      </c>
      <c r="K124" s="54">
        <f t="shared" si="6"/>
        <v>2023</v>
      </c>
      <c r="L124" s="54">
        <f t="shared" si="6"/>
        <v>2024</v>
      </c>
      <c r="M124" s="54">
        <f t="shared" si="6"/>
        <v>2025</v>
      </c>
      <c r="N124" s="54">
        <f t="shared" si="6"/>
        <v>2026</v>
      </c>
      <c r="O124" s="54">
        <f t="shared" si="6"/>
        <v>2027</v>
      </c>
      <c r="P124" s="54">
        <f t="shared" si="6"/>
        <v>2028</v>
      </c>
      <c r="Q124" s="54">
        <f t="shared" si="6"/>
        <v>2029</v>
      </c>
      <c r="R124" s="54">
        <f t="shared" si="6"/>
        <v>2030</v>
      </c>
      <c r="S124" s="54">
        <f t="shared" si="6"/>
        <v>2031</v>
      </c>
      <c r="T124" s="54">
        <f t="shared" si="6"/>
        <v>2032</v>
      </c>
      <c r="U124" s="54">
        <f t="shared" si="6"/>
        <v>2033</v>
      </c>
      <c r="V124" s="54">
        <f t="shared" si="6"/>
        <v>2034</v>
      </c>
    </row>
    <row r="125" spans="2:22" x14ac:dyDescent="0.25">
      <c r="B125" t="s">
        <v>89</v>
      </c>
      <c r="C125" s="57">
        <f>'IT-2-M'!D13-'SCR-M'!D13</f>
        <v>0</v>
      </c>
      <c r="D125" s="57">
        <f>'IT-2-M'!E13-'SCR-M'!E13</f>
        <v>0</v>
      </c>
      <c r="E125" s="57">
        <f>'IT-2-M'!F13-'SCR-M'!F13</f>
        <v>0</v>
      </c>
      <c r="F125" s="57">
        <f>'IT-2-M'!G13-'SCR-M'!G13</f>
        <v>0</v>
      </c>
      <c r="G125" s="57">
        <f>'IT-2-M'!H13-'SCR-M'!H13</f>
        <v>0</v>
      </c>
      <c r="H125" s="57">
        <f>'IT-2-M'!I13-'SCR-M'!I13</f>
        <v>0</v>
      </c>
      <c r="I125" s="57">
        <f>'IT-2-M'!J13-'SCR-M'!J13</f>
        <v>0</v>
      </c>
      <c r="J125" s="57">
        <f>'IT-2-M'!K13-'SCR-M'!K13</f>
        <v>-268</v>
      </c>
      <c r="K125" s="57">
        <f>'IT-2-M'!L13-'SCR-M'!L13</f>
        <v>-268</v>
      </c>
      <c r="L125" s="57">
        <f>'IT-2-M'!M13-'SCR-M'!M13</f>
        <v>-268</v>
      </c>
      <c r="M125" s="57">
        <f>'IT-2-M'!N13-'SCR-M'!N13</f>
        <v>-268</v>
      </c>
      <c r="N125" s="57">
        <f>'IT-2-M'!O13-'SCR-M'!O13</f>
        <v>-268</v>
      </c>
      <c r="O125" s="57">
        <f>'IT-2-M'!P13-'SCR-M'!P13</f>
        <v>-268</v>
      </c>
      <c r="P125" s="57">
        <f>'IT-2-M'!Q13-'SCR-M'!Q13</f>
        <v>-268</v>
      </c>
      <c r="Q125" s="57">
        <f>'IT-2-M'!R13-'SCR-M'!R13</f>
        <v>-268</v>
      </c>
      <c r="R125" s="57">
        <f>'IT-2-M'!S13-'SCR-M'!S13</f>
        <v>-268</v>
      </c>
      <c r="S125" s="57">
        <f>'IT-2-M'!T13-'SCR-M'!T13</f>
        <v>-268</v>
      </c>
      <c r="T125" s="57">
        <f>'IT-2-M'!U13-'SCR-M'!U13</f>
        <v>-268</v>
      </c>
      <c r="U125" s="57">
        <f>'IT-2-M'!V13-'SCR-M'!V13</f>
        <v>-268</v>
      </c>
      <c r="V125" s="57">
        <f>'IT-2-M'!W13-'SCR-M'!W13</f>
        <v>-268</v>
      </c>
    </row>
    <row r="126" spans="2:22" x14ac:dyDescent="0.25">
      <c r="B126" t="s">
        <v>90</v>
      </c>
      <c r="C126" s="57">
        <f>'IT-2-M'!D14-'SCR-M'!D14</f>
        <v>0</v>
      </c>
      <c r="D126" s="57">
        <f>'IT-2-M'!E14-'SCR-M'!E14</f>
        <v>0</v>
      </c>
      <c r="E126" s="57">
        <f>'IT-2-M'!F14-'SCR-M'!F14</f>
        <v>0</v>
      </c>
      <c r="F126" s="57">
        <f>'IT-2-M'!G14-'SCR-M'!G14</f>
        <v>0</v>
      </c>
      <c r="G126" s="57">
        <f>'IT-2-M'!H14-'SCR-M'!H14</f>
        <v>0</v>
      </c>
      <c r="H126" s="57">
        <f>'IT-2-M'!I14-'SCR-M'!I14</f>
        <v>0</v>
      </c>
      <c r="I126" s="57">
        <f>'IT-2-M'!J14-'SCR-M'!J14</f>
        <v>0</v>
      </c>
      <c r="J126" s="57">
        <f>'IT-2-M'!K14-'SCR-M'!K14</f>
        <v>269</v>
      </c>
      <c r="K126" s="57">
        <f>'IT-2-M'!L14-'SCR-M'!L14</f>
        <v>269</v>
      </c>
      <c r="L126" s="57">
        <f>'IT-2-M'!M14-'SCR-M'!M14</f>
        <v>269</v>
      </c>
      <c r="M126" s="57">
        <f>'IT-2-M'!N14-'SCR-M'!N14</f>
        <v>269</v>
      </c>
      <c r="N126" s="57">
        <f>'IT-2-M'!O14-'SCR-M'!O14</f>
        <v>269</v>
      </c>
      <c r="O126" s="57">
        <f>'IT-2-M'!P14-'SCR-M'!P14</f>
        <v>269</v>
      </c>
      <c r="P126" s="57">
        <f>'IT-2-M'!Q14-'SCR-M'!Q14</f>
        <v>269</v>
      </c>
      <c r="Q126" s="57">
        <f>'IT-2-M'!R14-'SCR-M'!R14</f>
        <v>269</v>
      </c>
      <c r="R126" s="57">
        <f>'IT-2-M'!S14-'SCR-M'!S14</f>
        <v>269</v>
      </c>
      <c r="S126" s="57">
        <f>'IT-2-M'!T14-'SCR-M'!T14</f>
        <v>269</v>
      </c>
      <c r="T126" s="57">
        <f>'IT-2-M'!U14-'SCR-M'!U14</f>
        <v>269</v>
      </c>
      <c r="U126" s="57">
        <f>'IT-2-M'!V14-'SCR-M'!V14</f>
        <v>269</v>
      </c>
      <c r="V126" s="57">
        <f>'IT-2-M'!W14-'SCR-M'!W14</f>
        <v>269</v>
      </c>
    </row>
    <row r="127" spans="2:22" x14ac:dyDescent="0.25">
      <c r="B127" t="s">
        <v>91</v>
      </c>
      <c r="C127" s="57">
        <f>'IT-2-M'!D15-'SCR-M'!D15</f>
        <v>0</v>
      </c>
      <c r="D127" s="57">
        <f>'IT-2-M'!E15-'SCR-M'!E15</f>
        <v>0</v>
      </c>
      <c r="E127" s="57">
        <f>'IT-2-M'!F15-'SCR-M'!F15</f>
        <v>0</v>
      </c>
      <c r="F127" s="57">
        <f>'IT-2-M'!G15-'SCR-M'!G15</f>
        <v>0</v>
      </c>
      <c r="G127" s="57">
        <f>'IT-2-M'!H15-'SCR-M'!H15</f>
        <v>0</v>
      </c>
      <c r="H127" s="57">
        <f>'IT-2-M'!I15-'SCR-M'!I15</f>
        <v>0</v>
      </c>
      <c r="I127" s="57">
        <f>'IT-2-M'!J15-'SCR-M'!J15</f>
        <v>0</v>
      </c>
      <c r="J127" s="57">
        <f>'IT-2-M'!K15-'SCR-M'!K15</f>
        <v>0</v>
      </c>
      <c r="K127" s="57">
        <f>'IT-2-M'!L15-'SCR-M'!L15</f>
        <v>0</v>
      </c>
      <c r="L127" s="57">
        <f>'IT-2-M'!M15-'SCR-M'!M15</f>
        <v>0</v>
      </c>
      <c r="M127" s="57">
        <f>'IT-2-M'!N15-'SCR-M'!N15</f>
        <v>0</v>
      </c>
      <c r="N127" s="57">
        <f>'IT-2-M'!O15-'SCR-M'!O15</f>
        <v>0</v>
      </c>
      <c r="O127" s="57">
        <f>'IT-2-M'!P15-'SCR-M'!P15</f>
        <v>0</v>
      </c>
      <c r="P127" s="57">
        <f>'IT-2-M'!Q15-'SCR-M'!Q15</f>
        <v>0</v>
      </c>
      <c r="Q127" s="57">
        <f>'IT-2-M'!R15-'SCR-M'!R15</f>
        <v>0</v>
      </c>
      <c r="R127" s="57">
        <f>'IT-2-M'!S15-'SCR-M'!S15</f>
        <v>0</v>
      </c>
      <c r="S127" s="57">
        <f>'IT-2-M'!T15-'SCR-M'!T15</f>
        <v>0</v>
      </c>
      <c r="T127" s="57">
        <f>'IT-2-M'!U15-'SCR-M'!U15</f>
        <v>0</v>
      </c>
      <c r="U127" s="57">
        <f>'IT-2-M'!V15-'SCR-M'!V15</f>
        <v>0</v>
      </c>
      <c r="V127" s="57">
        <f>'IT-2-M'!W15-'SCR-M'!W15</f>
        <v>0</v>
      </c>
    </row>
    <row r="128" spans="2:22" x14ac:dyDescent="0.25">
      <c r="B128" t="s">
        <v>92</v>
      </c>
      <c r="C128" s="57">
        <f>'IT-2-M'!D16-'SCR-M'!D16</f>
        <v>0</v>
      </c>
      <c r="D128" s="57">
        <f>'IT-2-M'!E16-'SCR-M'!E16</f>
        <v>0</v>
      </c>
      <c r="E128" s="57">
        <f>'IT-2-M'!F16-'SCR-M'!F16</f>
        <v>0</v>
      </c>
      <c r="F128" s="57">
        <f>'IT-2-M'!G16-'SCR-M'!G16</f>
        <v>0</v>
      </c>
      <c r="G128" s="57">
        <f>'IT-2-M'!H16-'SCR-M'!H16</f>
        <v>0</v>
      </c>
      <c r="H128" s="57">
        <f>'IT-2-M'!I16-'SCR-M'!I16</f>
        <v>0</v>
      </c>
      <c r="I128" s="57">
        <f>'IT-2-M'!J16-'SCR-M'!J16</f>
        <v>0</v>
      </c>
      <c r="J128" s="57">
        <f>'IT-2-M'!K16-'SCR-M'!K16</f>
        <v>0</v>
      </c>
      <c r="K128" s="57">
        <f>'IT-2-M'!L16-'SCR-M'!L16</f>
        <v>0</v>
      </c>
      <c r="L128" s="57">
        <f>'IT-2-M'!M16-'SCR-M'!M16</f>
        <v>0</v>
      </c>
      <c r="M128" s="57">
        <f>'IT-2-M'!N16-'SCR-M'!N16</f>
        <v>0</v>
      </c>
      <c r="N128" s="57">
        <f>'IT-2-M'!O16-'SCR-M'!O16</f>
        <v>0</v>
      </c>
      <c r="O128" s="57">
        <f>'IT-2-M'!P16-'SCR-M'!P16</f>
        <v>0</v>
      </c>
      <c r="P128" s="57">
        <f>'IT-2-M'!Q16-'SCR-M'!Q16</f>
        <v>0</v>
      </c>
      <c r="Q128" s="57">
        <f>'IT-2-M'!R16-'SCR-M'!R16</f>
        <v>0</v>
      </c>
      <c r="R128" s="57">
        <f>'IT-2-M'!S16-'SCR-M'!S16</f>
        <v>0</v>
      </c>
      <c r="S128" s="57">
        <f>'IT-2-M'!T16-'SCR-M'!T16</f>
        <v>0</v>
      </c>
      <c r="T128" s="57">
        <f>'IT-2-M'!U16-'SCR-M'!U16</f>
        <v>0</v>
      </c>
      <c r="U128" s="57">
        <f>'IT-2-M'!V16-'SCR-M'!V16</f>
        <v>0</v>
      </c>
      <c r="V128" s="57">
        <f>'IT-2-M'!W16-'SCR-M'!W16</f>
        <v>0</v>
      </c>
    </row>
    <row r="129" spans="2:22" x14ac:dyDescent="0.25">
      <c r="B129" t="s">
        <v>93</v>
      </c>
      <c r="C129" s="57">
        <f>'IT-2-M'!D17-'SCR-M'!D17</f>
        <v>0</v>
      </c>
      <c r="D129" s="57">
        <f>'IT-2-M'!E17-'SCR-M'!E17</f>
        <v>0</v>
      </c>
      <c r="E129" s="57">
        <f>'IT-2-M'!F17-'SCR-M'!F17</f>
        <v>0</v>
      </c>
      <c r="F129" s="57">
        <f>'IT-2-M'!G17-'SCR-M'!G17</f>
        <v>0</v>
      </c>
      <c r="G129" s="57">
        <f>'IT-2-M'!H17-'SCR-M'!H17</f>
        <v>0</v>
      </c>
      <c r="H129" s="57">
        <f>'IT-2-M'!I17-'SCR-M'!I17</f>
        <v>0</v>
      </c>
      <c r="I129" s="57">
        <f>'IT-2-M'!J17-'SCR-M'!J17</f>
        <v>0</v>
      </c>
      <c r="J129" s="57">
        <f>'IT-2-M'!K17-'SCR-M'!K17</f>
        <v>0</v>
      </c>
      <c r="K129" s="57">
        <f>'IT-2-M'!L17-'SCR-M'!L17</f>
        <v>0</v>
      </c>
      <c r="L129" s="57">
        <f>'IT-2-M'!M17-'SCR-M'!M17</f>
        <v>0</v>
      </c>
      <c r="M129" s="57">
        <f>'IT-2-M'!N17-'SCR-M'!N17</f>
        <v>0</v>
      </c>
      <c r="N129" s="57">
        <f>'IT-2-M'!O17-'SCR-M'!O17</f>
        <v>0</v>
      </c>
      <c r="O129" s="57">
        <f>'IT-2-M'!P17-'SCR-M'!P17</f>
        <v>0</v>
      </c>
      <c r="P129" s="57">
        <f>'IT-2-M'!Q17-'SCR-M'!Q17</f>
        <v>6</v>
      </c>
      <c r="Q129" s="57">
        <f>'IT-2-M'!R17-'SCR-M'!R17</f>
        <v>6</v>
      </c>
      <c r="R129" s="57">
        <f>'IT-2-M'!S17-'SCR-M'!S17</f>
        <v>6</v>
      </c>
      <c r="S129" s="57">
        <f>'IT-2-M'!T17-'SCR-M'!T17</f>
        <v>6</v>
      </c>
      <c r="T129" s="57">
        <f>'IT-2-M'!U17-'SCR-M'!U17</f>
        <v>6</v>
      </c>
      <c r="U129" s="57">
        <f>'IT-2-M'!V17-'SCR-M'!V17</f>
        <v>6</v>
      </c>
      <c r="V129" s="57">
        <f>'IT-2-M'!W17-'SCR-M'!W17</f>
        <v>6</v>
      </c>
    </row>
    <row r="130" spans="2:22" x14ac:dyDescent="0.25">
      <c r="B130" t="s">
        <v>94</v>
      </c>
      <c r="C130" s="57">
        <f>'IT-2-M'!D18-'SCR-M'!D18</f>
        <v>0</v>
      </c>
      <c r="D130" s="57">
        <f>'IT-2-M'!E18-'SCR-M'!E18</f>
        <v>0</v>
      </c>
      <c r="E130" s="57">
        <f>'IT-2-M'!F18-'SCR-M'!F18</f>
        <v>0</v>
      </c>
      <c r="F130" s="57">
        <f>'IT-2-M'!G18-'SCR-M'!G18</f>
        <v>0</v>
      </c>
      <c r="G130" s="57">
        <f>'IT-2-M'!H18-'SCR-M'!H18</f>
        <v>0</v>
      </c>
      <c r="H130" s="57">
        <f>'IT-2-M'!I18-'SCR-M'!I18</f>
        <v>0</v>
      </c>
      <c r="I130" s="57">
        <f>'IT-2-M'!J18-'SCR-M'!J18</f>
        <v>-7.45</v>
      </c>
      <c r="J130" s="57">
        <f>'IT-2-M'!K18-'SCR-M'!K18</f>
        <v>-2.4300000000000006</v>
      </c>
      <c r="K130" s="57">
        <f>'IT-2-M'!L18-'SCR-M'!L18</f>
        <v>-2.4299999999999997</v>
      </c>
      <c r="L130" s="57">
        <f>'IT-2-M'!M18-'SCR-M'!M18</f>
        <v>4.4599999999999991</v>
      </c>
      <c r="M130" s="57">
        <f>'IT-2-M'!N18-'SCR-M'!N18</f>
        <v>-0.56000000000000227</v>
      </c>
      <c r="N130" s="57">
        <f>'IT-2-M'!O18-'SCR-M'!O18</f>
        <v>-0.62999999999999901</v>
      </c>
      <c r="O130" s="57">
        <f>'IT-2-M'!P18-'SCR-M'!P18</f>
        <v>-0.62999999999999901</v>
      </c>
      <c r="P130" s="57">
        <f>'IT-2-M'!Q18-'SCR-M'!Q18</f>
        <v>-0.62999999999999901</v>
      </c>
      <c r="Q130" s="57">
        <f>'IT-2-M'!R18-'SCR-M'!R18</f>
        <v>-11.179999999999996</v>
      </c>
      <c r="R130" s="57">
        <f>'IT-2-M'!S18-'SCR-M'!S18</f>
        <v>-11.179999999999996</v>
      </c>
      <c r="S130" s="57">
        <f>'IT-2-M'!T18-'SCR-M'!T18</f>
        <v>-11.18</v>
      </c>
      <c r="T130" s="57">
        <f>'IT-2-M'!U18-'SCR-M'!U18</f>
        <v>-11.18</v>
      </c>
      <c r="U130" s="57">
        <f>'IT-2-M'!V18-'SCR-M'!V18</f>
        <v>-16.119999999999997</v>
      </c>
      <c r="V130" s="57">
        <f>'IT-2-M'!W18-'SCR-M'!W18</f>
        <v>-16.119999999999997</v>
      </c>
    </row>
    <row r="131" spans="2:22" x14ac:dyDescent="0.25">
      <c r="B131" t="s">
        <v>95</v>
      </c>
      <c r="C131" s="57">
        <f>'IT-2-M'!D19-'SCR-M'!D19</f>
        <v>-0.1799999999999784</v>
      </c>
      <c r="D131" s="57">
        <f>'IT-2-M'!E19-'SCR-M'!E19</f>
        <v>-8.9999999999918145E-2</v>
      </c>
      <c r="E131" s="57">
        <f>'IT-2-M'!F19-'SCR-M'!F19</f>
        <v>-0.28999999999990678</v>
      </c>
      <c r="F131" s="57">
        <f>'IT-2-M'!G19-'SCR-M'!G19</f>
        <v>-0.28999999999996362</v>
      </c>
      <c r="G131" s="57">
        <f>'IT-2-M'!H19-'SCR-M'!H19</f>
        <v>-2.4399999999999409</v>
      </c>
      <c r="H131" s="57">
        <f>'IT-2-M'!I19-'SCR-M'!I19</f>
        <v>-2.3499999999999091</v>
      </c>
      <c r="I131" s="57">
        <f>'IT-2-M'!J19-'SCR-M'!J19</f>
        <v>-2.3499999999999091</v>
      </c>
      <c r="J131" s="57">
        <f>'IT-2-M'!K19-'SCR-M'!K19</f>
        <v>-2.3599999999999</v>
      </c>
      <c r="K131" s="57">
        <f>'IT-2-M'!L19-'SCR-M'!L19</f>
        <v>-3.9800000000000182</v>
      </c>
      <c r="L131" s="57">
        <f>'IT-2-M'!M19-'SCR-M'!M19</f>
        <v>-4.4000000000000909</v>
      </c>
      <c r="M131" s="57">
        <f>'IT-2-M'!N19-'SCR-M'!N19</f>
        <v>-4.4800000000000182</v>
      </c>
      <c r="N131" s="57">
        <f>'IT-2-M'!O19-'SCR-M'!O19</f>
        <v>-5.6599999999998545</v>
      </c>
      <c r="O131" s="57">
        <f>'IT-2-M'!P19-'SCR-M'!P19</f>
        <v>-5.6999999999998181</v>
      </c>
      <c r="P131" s="57">
        <f>'IT-2-M'!Q19-'SCR-M'!Q19</f>
        <v>-5.6099999999999</v>
      </c>
      <c r="Q131" s="57">
        <f>'IT-2-M'!R19-'SCR-M'!R19</f>
        <v>3.4600000000000364</v>
      </c>
      <c r="R131" s="57">
        <f>'IT-2-M'!S19-'SCR-M'!S19</f>
        <v>12.390000000000327</v>
      </c>
      <c r="S131" s="57">
        <f>'IT-2-M'!T19-'SCR-M'!T19</f>
        <v>21.300000000000182</v>
      </c>
      <c r="T131" s="57">
        <f>'IT-2-M'!U19-'SCR-M'!U19</f>
        <v>29.769999999999982</v>
      </c>
      <c r="U131" s="57">
        <f>'IT-2-M'!V19-'SCR-M'!V19</f>
        <v>41.940000000000055</v>
      </c>
      <c r="V131" s="57">
        <f>'IT-2-M'!W19-'SCR-M'!W19</f>
        <v>41.960000000000491</v>
      </c>
    </row>
    <row r="132" spans="2:22" x14ac:dyDescent="0.25">
      <c r="B132" t="s">
        <v>96</v>
      </c>
      <c r="C132" s="57">
        <f>'IT-2-M'!D20-'SCR-M'!D20</f>
        <v>0.10199999999997544</v>
      </c>
      <c r="D132" s="57">
        <f>'IT-2-M'!E20-'SCR-M'!E20</f>
        <v>3.1999999999925421E-2</v>
      </c>
      <c r="E132" s="57">
        <f>'IT-2-M'!F20-'SCR-M'!F20</f>
        <v>0.15699999999992542</v>
      </c>
      <c r="F132" s="57">
        <f>'IT-2-M'!G20-'SCR-M'!G20</f>
        <v>0.20000000000004547</v>
      </c>
      <c r="G132" s="57">
        <f>'IT-2-M'!H20-'SCR-M'!H20</f>
        <v>-0.48700000000008004</v>
      </c>
      <c r="H132" s="57">
        <f>'IT-2-M'!I20-'SCR-M'!I20</f>
        <v>-0.97999999999979082</v>
      </c>
      <c r="I132" s="57">
        <f>'IT-2-M'!J20-'SCR-M'!J20</f>
        <v>7.4710000000000036</v>
      </c>
      <c r="J132" s="57">
        <f>'IT-2-M'!K20-'SCR-M'!K20</f>
        <v>0.51099999999996726</v>
      </c>
      <c r="K132" s="57">
        <f>'IT-2-M'!L20-'SCR-M'!L20</f>
        <v>1.8499999999999091</v>
      </c>
      <c r="L132" s="57">
        <f>'IT-2-M'!M20-'SCR-M'!M20</f>
        <v>-4.5489999999999782</v>
      </c>
      <c r="M132" s="57">
        <f>'IT-2-M'!N20-'SCR-M'!N20</f>
        <v>0.4819999999999709</v>
      </c>
      <c r="N132" s="57">
        <f>'IT-2-M'!O20-'SCR-M'!O20</f>
        <v>1.2439999999999145</v>
      </c>
      <c r="O132" s="57">
        <f>'IT-2-M'!P20-'SCR-M'!P20</f>
        <v>1.2599999999999909</v>
      </c>
      <c r="P132" s="57">
        <f>'IT-2-M'!Q20-'SCR-M'!Q20</f>
        <v>-0.27299999999991087</v>
      </c>
      <c r="Q132" s="57">
        <f>'IT-2-M'!R20-'SCR-M'!R20</f>
        <v>3.9359999999999218</v>
      </c>
      <c r="R132" s="57">
        <f>'IT-2-M'!S20-'SCR-M'!S20</f>
        <v>-2.6050000000000182</v>
      </c>
      <c r="S132" s="57">
        <f>'IT-2-M'!T20-'SCR-M'!T20</f>
        <v>-9.2220000000002074</v>
      </c>
      <c r="T132" s="57">
        <f>'IT-2-M'!U20-'SCR-M'!U20</f>
        <v>-15.494000000000142</v>
      </c>
      <c r="U132" s="57">
        <f>'IT-2-M'!V20-'SCR-M'!V20</f>
        <v>-19.182999999999993</v>
      </c>
      <c r="V132" s="57">
        <f>'IT-2-M'!W20-'SCR-M'!W20</f>
        <v>-19.327999999999975</v>
      </c>
    </row>
    <row r="134" spans="2:22" x14ac:dyDescent="0.25">
      <c r="B134" s="55" t="s">
        <v>99</v>
      </c>
      <c r="C134" s="54">
        <v>2015</v>
      </c>
      <c r="D134" s="54">
        <f>C134+1</f>
        <v>2016</v>
      </c>
      <c r="E134" s="54">
        <f t="shared" ref="E134:V134" si="7">D134+1</f>
        <v>2017</v>
      </c>
      <c r="F134" s="54">
        <f t="shared" si="7"/>
        <v>2018</v>
      </c>
      <c r="G134" s="54">
        <f t="shared" si="7"/>
        <v>2019</v>
      </c>
      <c r="H134" s="54">
        <f t="shared" si="7"/>
        <v>2020</v>
      </c>
      <c r="I134" s="54">
        <f t="shared" si="7"/>
        <v>2021</v>
      </c>
      <c r="J134" s="54">
        <f t="shared" si="7"/>
        <v>2022</v>
      </c>
      <c r="K134" s="54">
        <f t="shared" si="7"/>
        <v>2023</v>
      </c>
      <c r="L134" s="54">
        <f t="shared" si="7"/>
        <v>2024</v>
      </c>
      <c r="M134" s="54">
        <f t="shared" si="7"/>
        <v>2025</v>
      </c>
      <c r="N134" s="54">
        <f t="shared" si="7"/>
        <v>2026</v>
      </c>
      <c r="O134" s="54">
        <f t="shared" si="7"/>
        <v>2027</v>
      </c>
      <c r="P134" s="54">
        <f t="shared" si="7"/>
        <v>2028</v>
      </c>
      <c r="Q134" s="54">
        <f t="shared" si="7"/>
        <v>2029</v>
      </c>
      <c r="R134" s="54">
        <f t="shared" si="7"/>
        <v>2030</v>
      </c>
      <c r="S134" s="54">
        <f t="shared" si="7"/>
        <v>2031</v>
      </c>
      <c r="T134" s="54">
        <f t="shared" si="7"/>
        <v>2032</v>
      </c>
      <c r="U134" s="54">
        <f t="shared" si="7"/>
        <v>2033</v>
      </c>
      <c r="V134" s="54">
        <f t="shared" si="7"/>
        <v>2034</v>
      </c>
    </row>
    <row r="135" spans="2:22" x14ac:dyDescent="0.25">
      <c r="B135" t="s">
        <v>89</v>
      </c>
      <c r="C135" s="57">
        <f>'IT-2-L'!D13-'SCR-L'!D13</f>
        <v>0</v>
      </c>
      <c r="D135" s="57">
        <f>'IT-2-L'!E13-'SCR-L'!E13</f>
        <v>0</v>
      </c>
      <c r="E135" s="57">
        <f>'IT-2-L'!F13-'SCR-L'!F13</f>
        <v>0</v>
      </c>
      <c r="F135" s="57">
        <f>'IT-2-L'!G13-'SCR-L'!G13</f>
        <v>0</v>
      </c>
      <c r="G135" s="57">
        <f>'IT-2-L'!H13-'SCR-L'!H13</f>
        <v>0</v>
      </c>
      <c r="H135" s="57">
        <f>'IT-2-L'!I13-'SCR-L'!I13</f>
        <v>0</v>
      </c>
      <c r="I135" s="57">
        <f>'IT-2-L'!J13-'SCR-L'!J13</f>
        <v>0</v>
      </c>
      <c r="J135" s="57">
        <f>'IT-2-L'!K13-'SCR-L'!K13</f>
        <v>-268</v>
      </c>
      <c r="K135" s="57">
        <f>'IT-2-L'!L13-'SCR-L'!L13</f>
        <v>-268</v>
      </c>
      <c r="L135" s="57">
        <f>'IT-2-L'!M13-'SCR-L'!M13</f>
        <v>-268</v>
      </c>
      <c r="M135" s="57">
        <f>'IT-2-L'!N13-'SCR-L'!N13</f>
        <v>-268</v>
      </c>
      <c r="N135" s="57">
        <f>'IT-2-L'!O13-'SCR-L'!O13</f>
        <v>-268</v>
      </c>
      <c r="O135" s="57">
        <f>'IT-2-L'!P13-'SCR-L'!P13</f>
        <v>-268</v>
      </c>
      <c r="P135" s="57">
        <f>'IT-2-L'!Q13-'SCR-L'!Q13</f>
        <v>-268</v>
      </c>
      <c r="Q135" s="57">
        <f>'IT-2-L'!R13-'SCR-L'!R13</f>
        <v>-268</v>
      </c>
      <c r="R135" s="57">
        <f>'IT-2-L'!S13-'SCR-L'!S13</f>
        <v>-268</v>
      </c>
      <c r="S135" s="57">
        <f>'IT-2-L'!T13-'SCR-L'!T13</f>
        <v>-268</v>
      </c>
      <c r="T135" s="57">
        <f>'IT-2-L'!U13-'SCR-L'!U13</f>
        <v>-268</v>
      </c>
      <c r="U135" s="57">
        <f>'IT-2-L'!V13-'SCR-L'!V13</f>
        <v>-268</v>
      </c>
      <c r="V135" s="57">
        <f>'IT-2-L'!W13-'SCR-L'!W13</f>
        <v>-268</v>
      </c>
    </row>
    <row r="136" spans="2:22" x14ac:dyDescent="0.25">
      <c r="B136" t="s">
        <v>90</v>
      </c>
      <c r="C136" s="57">
        <f>'IT-2-L'!D14-'SCR-L'!D14</f>
        <v>0</v>
      </c>
      <c r="D136" s="57">
        <f>'IT-2-L'!E14-'SCR-L'!E14</f>
        <v>0</v>
      </c>
      <c r="E136" s="57">
        <f>'IT-2-L'!F14-'SCR-L'!F14</f>
        <v>0</v>
      </c>
      <c r="F136" s="57">
        <f>'IT-2-L'!G14-'SCR-L'!G14</f>
        <v>0</v>
      </c>
      <c r="G136" s="57">
        <f>'IT-2-L'!H14-'SCR-L'!H14</f>
        <v>0</v>
      </c>
      <c r="H136" s="57">
        <f>'IT-2-L'!I14-'SCR-L'!I14</f>
        <v>0</v>
      </c>
      <c r="I136" s="57">
        <f>'IT-2-L'!J14-'SCR-L'!J14</f>
        <v>0</v>
      </c>
      <c r="J136" s="57">
        <f>'IT-2-L'!K14-'SCR-L'!K14</f>
        <v>269</v>
      </c>
      <c r="K136" s="57">
        <f>'IT-2-L'!L14-'SCR-L'!L14</f>
        <v>269</v>
      </c>
      <c r="L136" s="57">
        <f>'IT-2-L'!M14-'SCR-L'!M14</f>
        <v>269</v>
      </c>
      <c r="M136" s="57">
        <f>'IT-2-L'!N14-'SCR-L'!N14</f>
        <v>269</v>
      </c>
      <c r="N136" s="57">
        <f>'IT-2-L'!O14-'SCR-L'!O14</f>
        <v>269</v>
      </c>
      <c r="O136" s="57">
        <f>'IT-2-L'!P14-'SCR-L'!P14</f>
        <v>269</v>
      </c>
      <c r="P136" s="57">
        <f>'IT-2-L'!Q14-'SCR-L'!Q14</f>
        <v>269</v>
      </c>
      <c r="Q136" s="57">
        <f>'IT-2-L'!R14-'SCR-L'!R14</f>
        <v>269</v>
      </c>
      <c r="R136" s="57">
        <f>'IT-2-L'!S14-'SCR-L'!S14</f>
        <v>269</v>
      </c>
      <c r="S136" s="57">
        <f>'IT-2-L'!T14-'SCR-L'!T14</f>
        <v>269</v>
      </c>
      <c r="T136" s="57">
        <f>'IT-2-L'!U14-'SCR-L'!U14</f>
        <v>269</v>
      </c>
      <c r="U136" s="57">
        <f>'IT-2-L'!V14-'SCR-L'!V14</f>
        <v>269</v>
      </c>
      <c r="V136" s="57">
        <f>'IT-2-L'!W14-'SCR-L'!W14</f>
        <v>269</v>
      </c>
    </row>
    <row r="137" spans="2:22" x14ac:dyDescent="0.25">
      <c r="B137" t="s">
        <v>91</v>
      </c>
      <c r="C137" s="57">
        <f>'IT-2-L'!D15-'SCR-L'!D15</f>
        <v>0</v>
      </c>
      <c r="D137" s="57">
        <f>'IT-2-L'!E15-'SCR-L'!E15</f>
        <v>0</v>
      </c>
      <c r="E137" s="57">
        <f>'IT-2-L'!F15-'SCR-L'!F15</f>
        <v>0</v>
      </c>
      <c r="F137" s="57">
        <f>'IT-2-L'!G15-'SCR-L'!G15</f>
        <v>0</v>
      </c>
      <c r="G137" s="57">
        <f>'IT-2-L'!H15-'SCR-L'!H15</f>
        <v>0</v>
      </c>
      <c r="H137" s="57">
        <f>'IT-2-L'!I15-'SCR-L'!I15</f>
        <v>0</v>
      </c>
      <c r="I137" s="57">
        <f>'IT-2-L'!J15-'SCR-L'!J15</f>
        <v>0</v>
      </c>
      <c r="J137" s="57">
        <f>'IT-2-L'!K15-'SCR-L'!K15</f>
        <v>0</v>
      </c>
      <c r="K137" s="57">
        <f>'IT-2-L'!L15-'SCR-L'!L15</f>
        <v>0</v>
      </c>
      <c r="L137" s="57">
        <f>'IT-2-L'!M15-'SCR-L'!M15</f>
        <v>0</v>
      </c>
      <c r="M137" s="57">
        <f>'IT-2-L'!N15-'SCR-L'!N15</f>
        <v>0</v>
      </c>
      <c r="N137" s="57">
        <f>'IT-2-L'!O15-'SCR-L'!O15</f>
        <v>0</v>
      </c>
      <c r="O137" s="57">
        <f>'IT-2-L'!P15-'SCR-L'!P15</f>
        <v>0</v>
      </c>
      <c r="P137" s="57">
        <f>'IT-2-L'!Q15-'SCR-L'!Q15</f>
        <v>0</v>
      </c>
      <c r="Q137" s="57">
        <f>'IT-2-L'!R15-'SCR-L'!R15</f>
        <v>0</v>
      </c>
      <c r="R137" s="57">
        <f>'IT-2-L'!S15-'SCR-L'!S15</f>
        <v>0</v>
      </c>
      <c r="S137" s="57">
        <f>'IT-2-L'!T15-'SCR-L'!T15</f>
        <v>0</v>
      </c>
      <c r="T137" s="57">
        <f>'IT-2-L'!U15-'SCR-L'!U15</f>
        <v>0</v>
      </c>
      <c r="U137" s="57">
        <f>'IT-2-L'!V15-'SCR-L'!V15</f>
        <v>-212</v>
      </c>
      <c r="V137" s="57">
        <f>'IT-2-L'!W15-'SCR-L'!W15</f>
        <v>423</v>
      </c>
    </row>
    <row r="138" spans="2:22" x14ac:dyDescent="0.25">
      <c r="B138" t="s">
        <v>92</v>
      </c>
      <c r="C138" s="57">
        <f>'IT-2-L'!D16-'SCR-L'!D16</f>
        <v>0</v>
      </c>
      <c r="D138" s="57">
        <f>'IT-2-L'!E16-'SCR-L'!E16</f>
        <v>0</v>
      </c>
      <c r="E138" s="57">
        <f>'IT-2-L'!F16-'SCR-L'!F16</f>
        <v>0</v>
      </c>
      <c r="F138" s="57">
        <f>'IT-2-L'!G16-'SCR-L'!G16</f>
        <v>0</v>
      </c>
      <c r="G138" s="57">
        <f>'IT-2-L'!H16-'SCR-L'!H16</f>
        <v>0</v>
      </c>
      <c r="H138" s="57">
        <f>'IT-2-L'!I16-'SCR-L'!I16</f>
        <v>0</v>
      </c>
      <c r="I138" s="57">
        <f>'IT-2-L'!J16-'SCR-L'!J16</f>
        <v>0</v>
      </c>
      <c r="J138" s="57">
        <f>'IT-2-L'!K16-'SCR-L'!K16</f>
        <v>0</v>
      </c>
      <c r="K138" s="57">
        <f>'IT-2-L'!L16-'SCR-L'!L16</f>
        <v>0</v>
      </c>
      <c r="L138" s="57">
        <f>'IT-2-L'!M16-'SCR-L'!M16</f>
        <v>0</v>
      </c>
      <c r="M138" s="57">
        <f>'IT-2-L'!N16-'SCR-L'!N16</f>
        <v>0</v>
      </c>
      <c r="N138" s="57">
        <f>'IT-2-L'!O16-'SCR-L'!O16</f>
        <v>0</v>
      </c>
      <c r="O138" s="57">
        <f>'IT-2-L'!P16-'SCR-L'!P16</f>
        <v>0</v>
      </c>
      <c r="P138" s="57">
        <f>'IT-2-L'!Q16-'SCR-L'!Q16</f>
        <v>0</v>
      </c>
      <c r="Q138" s="57">
        <f>'IT-2-L'!R16-'SCR-L'!R16</f>
        <v>0</v>
      </c>
      <c r="R138" s="57">
        <f>'IT-2-L'!S16-'SCR-L'!S16</f>
        <v>0</v>
      </c>
      <c r="S138" s="57">
        <f>'IT-2-L'!T16-'SCR-L'!T16</f>
        <v>0</v>
      </c>
      <c r="T138" s="57">
        <f>'IT-2-L'!U16-'SCR-L'!U16</f>
        <v>0</v>
      </c>
      <c r="U138" s="57">
        <f>'IT-2-L'!V16-'SCR-L'!V16</f>
        <v>0</v>
      </c>
      <c r="V138" s="57">
        <f>'IT-2-L'!W16-'SCR-L'!W16</f>
        <v>0</v>
      </c>
    </row>
    <row r="139" spans="2:22" x14ac:dyDescent="0.25">
      <c r="B139" t="s">
        <v>93</v>
      </c>
      <c r="C139" s="57">
        <f>'IT-2-L'!D17-'SCR-L'!D17</f>
        <v>0</v>
      </c>
      <c r="D139" s="57">
        <f>'IT-2-L'!E17-'SCR-L'!E17</f>
        <v>0</v>
      </c>
      <c r="E139" s="57">
        <f>'IT-2-L'!F17-'SCR-L'!F17</f>
        <v>0</v>
      </c>
      <c r="F139" s="57">
        <f>'IT-2-L'!G17-'SCR-L'!G17</f>
        <v>0</v>
      </c>
      <c r="G139" s="57">
        <f>'IT-2-L'!H17-'SCR-L'!H17</f>
        <v>0</v>
      </c>
      <c r="H139" s="57">
        <f>'IT-2-L'!I17-'SCR-L'!I17</f>
        <v>0</v>
      </c>
      <c r="I139" s="57">
        <f>'IT-2-L'!J17-'SCR-L'!J17</f>
        <v>0</v>
      </c>
      <c r="J139" s="57">
        <f>'IT-2-L'!K17-'SCR-L'!K17</f>
        <v>0</v>
      </c>
      <c r="K139" s="57">
        <f>'IT-2-L'!L17-'SCR-L'!L17</f>
        <v>0</v>
      </c>
      <c r="L139" s="57">
        <f>'IT-2-L'!M17-'SCR-L'!M17</f>
        <v>0</v>
      </c>
      <c r="M139" s="57">
        <f>'IT-2-L'!N17-'SCR-L'!N17</f>
        <v>0</v>
      </c>
      <c r="N139" s="57">
        <f>'IT-2-L'!O17-'SCR-L'!O17</f>
        <v>0</v>
      </c>
      <c r="O139" s="57">
        <f>'IT-2-L'!P17-'SCR-L'!P17</f>
        <v>0</v>
      </c>
      <c r="P139" s="57">
        <f>'IT-2-L'!Q17-'SCR-L'!Q17</f>
        <v>0</v>
      </c>
      <c r="Q139" s="57">
        <f>'IT-2-L'!R17-'SCR-L'!R17</f>
        <v>0</v>
      </c>
      <c r="R139" s="57">
        <f>'IT-2-L'!S17-'SCR-L'!S17</f>
        <v>0</v>
      </c>
      <c r="S139" s="57">
        <f>'IT-2-L'!T17-'SCR-L'!T17</f>
        <v>0</v>
      </c>
      <c r="T139" s="57">
        <f>'IT-2-L'!U17-'SCR-L'!U17</f>
        <v>0</v>
      </c>
      <c r="U139" s="57">
        <f>'IT-2-L'!V17-'SCR-L'!V17</f>
        <v>0</v>
      </c>
      <c r="V139" s="57">
        <f>'IT-2-L'!W17-'SCR-L'!W17</f>
        <v>0</v>
      </c>
    </row>
    <row r="140" spans="2:22" x14ac:dyDescent="0.25">
      <c r="B140" t="s">
        <v>94</v>
      </c>
      <c r="C140" s="57">
        <f>'IT-2-L'!D18-'SCR-L'!D18</f>
        <v>0</v>
      </c>
      <c r="D140" s="57">
        <f>'IT-2-L'!E18-'SCR-L'!E18</f>
        <v>0</v>
      </c>
      <c r="E140" s="57">
        <f>'IT-2-L'!F18-'SCR-L'!F18</f>
        <v>0</v>
      </c>
      <c r="F140" s="57">
        <f>'IT-2-L'!G18-'SCR-L'!G18</f>
        <v>0</v>
      </c>
      <c r="G140" s="57">
        <f>'IT-2-L'!H18-'SCR-L'!H18</f>
        <v>0</v>
      </c>
      <c r="H140" s="57">
        <f>'IT-2-L'!I18-'SCR-L'!I18</f>
        <v>0</v>
      </c>
      <c r="I140" s="57">
        <f>'IT-2-L'!J18-'SCR-L'!J18</f>
        <v>0</v>
      </c>
      <c r="J140" s="57">
        <f>'IT-2-L'!K18-'SCR-L'!K18</f>
        <v>0</v>
      </c>
      <c r="K140" s="57">
        <f>'IT-2-L'!L18-'SCR-L'!L18</f>
        <v>0</v>
      </c>
      <c r="L140" s="57">
        <f>'IT-2-L'!M18-'SCR-L'!M18</f>
        <v>0</v>
      </c>
      <c r="M140" s="57">
        <f>'IT-2-L'!N18-'SCR-L'!N18</f>
        <v>0</v>
      </c>
      <c r="N140" s="57">
        <f>'IT-2-L'!O18-'SCR-L'!O18</f>
        <v>0</v>
      </c>
      <c r="O140" s="57">
        <f>'IT-2-L'!P18-'SCR-L'!P18</f>
        <v>0</v>
      </c>
      <c r="P140" s="57">
        <f>'IT-2-L'!Q18-'SCR-L'!Q18</f>
        <v>0</v>
      </c>
      <c r="Q140" s="57">
        <f>'IT-2-L'!R18-'SCR-L'!R18</f>
        <v>0</v>
      </c>
      <c r="R140" s="57">
        <f>'IT-2-L'!S18-'SCR-L'!S18</f>
        <v>0</v>
      </c>
      <c r="S140" s="57">
        <f>'IT-2-L'!T18-'SCR-L'!T18</f>
        <v>0</v>
      </c>
      <c r="T140" s="57">
        <f>'IT-2-L'!U18-'SCR-L'!U18</f>
        <v>0</v>
      </c>
      <c r="U140" s="57">
        <f>'IT-2-L'!V18-'SCR-L'!V18</f>
        <v>0</v>
      </c>
      <c r="V140" s="57">
        <f>'IT-2-L'!W18-'SCR-L'!W18</f>
        <v>0</v>
      </c>
    </row>
    <row r="141" spans="2:22" x14ac:dyDescent="0.25">
      <c r="B141" t="s">
        <v>95</v>
      </c>
      <c r="C141" s="57">
        <f>'IT-2-L'!D19-'SCR-L'!D19</f>
        <v>0</v>
      </c>
      <c r="D141" s="57">
        <f>'IT-2-L'!E19-'SCR-L'!E19</f>
        <v>0</v>
      </c>
      <c r="E141" s="57">
        <f>'IT-2-L'!F19-'SCR-L'!F19</f>
        <v>0</v>
      </c>
      <c r="F141" s="57">
        <f>'IT-2-L'!G19-'SCR-L'!G19</f>
        <v>0</v>
      </c>
      <c r="G141" s="57">
        <f>'IT-2-L'!H19-'SCR-L'!H19</f>
        <v>0</v>
      </c>
      <c r="H141" s="57">
        <f>'IT-2-L'!I19-'SCR-L'!I19</f>
        <v>0</v>
      </c>
      <c r="I141" s="57">
        <f>'IT-2-L'!J19-'SCR-L'!J19</f>
        <v>0</v>
      </c>
      <c r="J141" s="57">
        <f>'IT-2-L'!K19-'SCR-L'!K19</f>
        <v>0</v>
      </c>
      <c r="K141" s="57">
        <f>'IT-2-L'!L19-'SCR-L'!L19</f>
        <v>0.19000000000005457</v>
      </c>
      <c r="L141" s="57">
        <f>'IT-2-L'!M19-'SCR-L'!M19</f>
        <v>0.19000000000005457</v>
      </c>
      <c r="M141" s="57">
        <f>'IT-2-L'!N19-'SCR-L'!N19</f>
        <v>0.19000000000005457</v>
      </c>
      <c r="N141" s="57">
        <f>'IT-2-L'!O19-'SCR-L'!O19</f>
        <v>-1.8099999999999454</v>
      </c>
      <c r="O141" s="57">
        <f>'IT-2-L'!P19-'SCR-L'!P19</f>
        <v>-4.709999999999809</v>
      </c>
      <c r="P141" s="57">
        <f>'IT-2-L'!Q19-'SCR-L'!Q19</f>
        <v>-4.8399999999999181</v>
      </c>
      <c r="Q141" s="57">
        <f>'IT-2-L'!R19-'SCR-L'!R19</f>
        <v>-5.25</v>
      </c>
      <c r="R141" s="57">
        <f>'IT-2-L'!S19-'SCR-L'!S19</f>
        <v>-5.25</v>
      </c>
      <c r="S141" s="57">
        <f>'IT-2-L'!T19-'SCR-L'!T19</f>
        <v>-5.5599999999999454</v>
      </c>
      <c r="T141" s="57">
        <f>'IT-2-L'!U19-'SCR-L'!U19</f>
        <v>-5.5599999999999454</v>
      </c>
      <c r="U141" s="57">
        <f>'IT-2-L'!V19-'SCR-L'!V19</f>
        <v>-6.8600000000001273</v>
      </c>
      <c r="V141" s="57">
        <f>'IT-2-L'!W19-'SCR-L'!W19</f>
        <v>-16.130000000000109</v>
      </c>
    </row>
    <row r="142" spans="2:22" x14ac:dyDescent="0.25">
      <c r="B142" t="s">
        <v>96</v>
      </c>
      <c r="C142" s="57">
        <f>'IT-2-L'!D20-'SCR-L'!D20</f>
        <v>0</v>
      </c>
      <c r="D142" s="57">
        <f>'IT-2-L'!E20-'SCR-L'!E20</f>
        <v>0</v>
      </c>
      <c r="E142" s="57">
        <f>'IT-2-L'!F20-'SCR-L'!F20</f>
        <v>0</v>
      </c>
      <c r="F142" s="57">
        <f>'IT-2-L'!G20-'SCR-L'!G20</f>
        <v>0</v>
      </c>
      <c r="G142" s="57">
        <f>'IT-2-L'!H20-'SCR-L'!H20</f>
        <v>-2.2729999999999109</v>
      </c>
      <c r="H142" s="57">
        <f>'IT-2-L'!I20-'SCR-L'!I20</f>
        <v>-2.7349999999999</v>
      </c>
      <c r="I142" s="57">
        <f>'IT-2-L'!J20-'SCR-L'!J20</f>
        <v>-2.7350000000000136</v>
      </c>
      <c r="J142" s="57">
        <f>'IT-2-L'!K20-'SCR-L'!K20</f>
        <v>-3.6790000000000873</v>
      </c>
      <c r="K142" s="57">
        <f>'IT-2-L'!L20-'SCR-L'!L20</f>
        <v>-3.81899999999996</v>
      </c>
      <c r="L142" s="57">
        <f>'IT-2-L'!M20-'SCR-L'!M20</f>
        <v>-3.8199999999999363</v>
      </c>
      <c r="M142" s="57">
        <f>'IT-2-L'!N20-'SCR-L'!N20</f>
        <v>-3.819999999999709</v>
      </c>
      <c r="N142" s="57">
        <f>'IT-2-L'!O20-'SCR-L'!O20</f>
        <v>-2.3079999999999927</v>
      </c>
      <c r="O142" s="57">
        <f>'IT-2-L'!P20-'SCR-L'!P20</f>
        <v>4.0999999999939973E-2</v>
      </c>
      <c r="P142" s="57">
        <f>'IT-2-L'!Q20-'SCR-L'!Q20</f>
        <v>0.12200000000007094</v>
      </c>
      <c r="Q142" s="57">
        <f>'IT-2-L'!R20-'SCR-L'!R20</f>
        <v>0.42999999999983629</v>
      </c>
      <c r="R142" s="57">
        <f>'IT-2-L'!S20-'SCR-L'!S20</f>
        <v>0.42200000000002547</v>
      </c>
      <c r="S142" s="57">
        <f>'IT-2-L'!T20-'SCR-L'!T20</f>
        <v>0.66800000000012005</v>
      </c>
      <c r="T142" s="57">
        <f>'IT-2-L'!U20-'SCR-L'!U20</f>
        <v>0.66900000000009641</v>
      </c>
      <c r="U142" s="57">
        <f>'IT-2-L'!V20-'SCR-L'!V20</f>
        <v>217.89800000000014</v>
      </c>
      <c r="V142" s="57">
        <f>'IT-2-L'!W20-'SCR-L'!W20</f>
        <v>-360.77099999999996</v>
      </c>
    </row>
    <row r="162" spans="2:22" ht="18.75" x14ac:dyDescent="0.3">
      <c r="B162" s="61" t="s">
        <v>104</v>
      </c>
    </row>
    <row r="164" spans="2:22" x14ac:dyDescent="0.25">
      <c r="B164" s="55" t="s">
        <v>98</v>
      </c>
      <c r="C164" s="54">
        <v>2015</v>
      </c>
      <c r="D164" s="54">
        <f>C164+1</f>
        <v>2016</v>
      </c>
      <c r="E164" s="54">
        <f t="shared" ref="E164:V164" si="8">D164+1</f>
        <v>2017</v>
      </c>
      <c r="F164" s="54">
        <f t="shared" si="8"/>
        <v>2018</v>
      </c>
      <c r="G164" s="54">
        <f t="shared" si="8"/>
        <v>2019</v>
      </c>
      <c r="H164" s="54">
        <f t="shared" si="8"/>
        <v>2020</v>
      </c>
      <c r="I164" s="54">
        <f t="shared" si="8"/>
        <v>2021</v>
      </c>
      <c r="J164" s="54">
        <f t="shared" si="8"/>
        <v>2022</v>
      </c>
      <c r="K164" s="54">
        <f t="shared" si="8"/>
        <v>2023</v>
      </c>
      <c r="L164" s="54">
        <f t="shared" si="8"/>
        <v>2024</v>
      </c>
      <c r="M164" s="54">
        <f t="shared" si="8"/>
        <v>2025</v>
      </c>
      <c r="N164" s="54">
        <f t="shared" si="8"/>
        <v>2026</v>
      </c>
      <c r="O164" s="54">
        <f t="shared" si="8"/>
        <v>2027</v>
      </c>
      <c r="P164" s="54">
        <f t="shared" si="8"/>
        <v>2028</v>
      </c>
      <c r="Q164" s="54">
        <f t="shared" si="8"/>
        <v>2029</v>
      </c>
      <c r="R164" s="54">
        <f t="shared" si="8"/>
        <v>2030</v>
      </c>
      <c r="S164" s="54">
        <f t="shared" si="8"/>
        <v>2031</v>
      </c>
      <c r="T164" s="54">
        <f t="shared" si="8"/>
        <v>2032</v>
      </c>
      <c r="U164" s="54">
        <f t="shared" si="8"/>
        <v>2033</v>
      </c>
      <c r="V164" s="54">
        <f t="shared" si="8"/>
        <v>2034</v>
      </c>
    </row>
    <row r="165" spans="2:22" x14ac:dyDescent="0.25">
      <c r="B165" t="s">
        <v>89</v>
      </c>
      <c r="C165" s="57">
        <f>'IT-3-M'!D13-'SCR-M'!D13</f>
        <v>0</v>
      </c>
      <c r="D165" s="57">
        <f>'IT-3-M'!E13-'SCR-M'!E13</f>
        <v>0</v>
      </c>
      <c r="E165" s="57">
        <f>'IT-3-M'!F13-'SCR-M'!F13</f>
        <v>0</v>
      </c>
      <c r="F165" s="57">
        <f>'IT-3-M'!G13-'SCR-M'!G13</f>
        <v>0</v>
      </c>
      <c r="G165" s="57">
        <f>'IT-3-M'!H13-'SCR-M'!H13</f>
        <v>0</v>
      </c>
      <c r="H165" s="57">
        <f>'IT-3-M'!I13-'SCR-M'!I13</f>
        <v>0</v>
      </c>
      <c r="I165" s="57">
        <f>'IT-3-M'!J13-'SCR-M'!J13</f>
        <v>0</v>
      </c>
      <c r="J165" s="57">
        <f>'IT-3-M'!K13-'SCR-M'!K13</f>
        <v>0</v>
      </c>
      <c r="K165" s="57">
        <f>'IT-3-M'!L13-'SCR-M'!L13</f>
        <v>0</v>
      </c>
      <c r="L165" s="57">
        <f>'IT-3-M'!M13-'SCR-M'!M13</f>
        <v>0</v>
      </c>
      <c r="M165" s="57">
        <f>'IT-3-M'!N13-'SCR-M'!N13</f>
        <v>0</v>
      </c>
      <c r="N165" s="57">
        <f>'IT-3-M'!O13-'SCR-M'!O13</f>
        <v>0</v>
      </c>
      <c r="O165" s="57">
        <f>'IT-3-M'!P13-'SCR-M'!P13</f>
        <v>0</v>
      </c>
      <c r="P165" s="57">
        <f>'IT-3-M'!Q13-'SCR-M'!Q13</f>
        <v>-268</v>
      </c>
      <c r="Q165" s="57">
        <f>'IT-3-M'!R13-'SCR-M'!R13</f>
        <v>-268</v>
      </c>
      <c r="R165" s="57">
        <f>'IT-3-M'!S13-'SCR-M'!S13</f>
        <v>-268</v>
      </c>
      <c r="S165" s="57">
        <f>'IT-3-M'!T13-'SCR-M'!T13</f>
        <v>-268</v>
      </c>
      <c r="T165" s="57">
        <f>'IT-3-M'!U13-'SCR-M'!U13</f>
        <v>-268</v>
      </c>
      <c r="U165" s="57">
        <f>'IT-3-M'!V13-'SCR-M'!V13</f>
        <v>-268</v>
      </c>
      <c r="V165" s="57">
        <f>'IT-3-M'!W13-'SCR-M'!W13</f>
        <v>-268</v>
      </c>
    </row>
    <row r="166" spans="2:22" x14ac:dyDescent="0.25">
      <c r="B166" t="s">
        <v>90</v>
      </c>
      <c r="C166" s="57">
        <f>'IT-3-M'!D14-'SCR-M'!D14</f>
        <v>0</v>
      </c>
      <c r="D166" s="57">
        <f>'IT-3-M'!E14-'SCR-M'!E14</f>
        <v>0</v>
      </c>
      <c r="E166" s="57">
        <f>'IT-3-M'!F14-'SCR-M'!F14</f>
        <v>0</v>
      </c>
      <c r="F166" s="57">
        <f>'IT-3-M'!G14-'SCR-M'!G14</f>
        <v>0</v>
      </c>
      <c r="G166" s="57">
        <f>'IT-3-M'!H14-'SCR-M'!H14</f>
        <v>0</v>
      </c>
      <c r="H166" s="57">
        <f>'IT-3-M'!I14-'SCR-M'!I14</f>
        <v>0</v>
      </c>
      <c r="I166" s="57">
        <f>'IT-3-M'!J14-'SCR-M'!J14</f>
        <v>0</v>
      </c>
      <c r="J166" s="57">
        <f>'IT-3-M'!K14-'SCR-M'!K14</f>
        <v>0</v>
      </c>
      <c r="K166" s="57">
        <f>'IT-3-M'!L14-'SCR-M'!L14</f>
        <v>0</v>
      </c>
      <c r="L166" s="57">
        <f>'IT-3-M'!M14-'SCR-M'!M14</f>
        <v>0</v>
      </c>
      <c r="M166" s="57">
        <f>'IT-3-M'!N14-'SCR-M'!N14</f>
        <v>0</v>
      </c>
      <c r="N166" s="57">
        <f>'IT-3-M'!O14-'SCR-M'!O14</f>
        <v>0</v>
      </c>
      <c r="O166" s="57">
        <f>'IT-3-M'!P14-'SCR-M'!P14</f>
        <v>0</v>
      </c>
      <c r="P166" s="57">
        <f>'IT-3-M'!Q14-'SCR-M'!Q14</f>
        <v>0</v>
      </c>
      <c r="Q166" s="57">
        <f>'IT-3-M'!R14-'SCR-M'!R14</f>
        <v>0</v>
      </c>
      <c r="R166" s="57">
        <f>'IT-3-M'!S14-'SCR-M'!S14</f>
        <v>0</v>
      </c>
      <c r="S166" s="57">
        <f>'IT-3-M'!T14-'SCR-M'!T14</f>
        <v>0</v>
      </c>
      <c r="T166" s="57">
        <f>'IT-3-M'!U14-'SCR-M'!U14</f>
        <v>0</v>
      </c>
      <c r="U166" s="57">
        <f>'IT-3-M'!V14-'SCR-M'!V14</f>
        <v>0</v>
      </c>
      <c r="V166" s="57">
        <f>'IT-3-M'!W14-'SCR-M'!W14</f>
        <v>0</v>
      </c>
    </row>
    <row r="167" spans="2:22" x14ac:dyDescent="0.25">
      <c r="B167" t="s">
        <v>91</v>
      </c>
      <c r="C167" s="57">
        <f>'IT-3-M'!D15-'SCR-M'!D15</f>
        <v>0</v>
      </c>
      <c r="D167" s="57">
        <f>'IT-3-M'!E15-'SCR-M'!E15</f>
        <v>0</v>
      </c>
      <c r="E167" s="57">
        <f>'IT-3-M'!F15-'SCR-M'!F15</f>
        <v>0</v>
      </c>
      <c r="F167" s="57">
        <f>'IT-3-M'!G15-'SCR-M'!G15</f>
        <v>0</v>
      </c>
      <c r="G167" s="57">
        <f>'IT-3-M'!H15-'SCR-M'!H15</f>
        <v>0</v>
      </c>
      <c r="H167" s="57">
        <f>'IT-3-M'!I15-'SCR-M'!I15</f>
        <v>0</v>
      </c>
      <c r="I167" s="57">
        <f>'IT-3-M'!J15-'SCR-M'!J15</f>
        <v>0</v>
      </c>
      <c r="J167" s="57">
        <f>'IT-3-M'!K15-'SCR-M'!K15</f>
        <v>0</v>
      </c>
      <c r="K167" s="57">
        <f>'IT-3-M'!L15-'SCR-M'!L15</f>
        <v>0</v>
      </c>
      <c r="L167" s="57">
        <f>'IT-3-M'!M15-'SCR-M'!M15</f>
        <v>0</v>
      </c>
      <c r="M167" s="57">
        <f>'IT-3-M'!N15-'SCR-M'!N15</f>
        <v>0</v>
      </c>
      <c r="N167" s="57">
        <f>'IT-3-M'!O15-'SCR-M'!O15</f>
        <v>0</v>
      </c>
      <c r="O167" s="57">
        <f>'IT-3-M'!P15-'SCR-M'!P15</f>
        <v>0</v>
      </c>
      <c r="P167" s="57">
        <f>'IT-3-M'!Q15-'SCR-M'!Q15</f>
        <v>423</v>
      </c>
      <c r="Q167" s="57">
        <f>'IT-3-M'!R15-'SCR-M'!R15</f>
        <v>423</v>
      </c>
      <c r="R167" s="57">
        <f>'IT-3-M'!S15-'SCR-M'!S15</f>
        <v>400.7829999999999</v>
      </c>
      <c r="S167" s="57">
        <f>'IT-3-M'!T15-'SCR-M'!T15</f>
        <v>400.7829999999999</v>
      </c>
      <c r="T167" s="57">
        <f>'IT-3-M'!U15-'SCR-M'!U15</f>
        <v>400.7829999999999</v>
      </c>
      <c r="U167" s="57">
        <f>'IT-3-M'!V15-'SCR-M'!V15</f>
        <v>635</v>
      </c>
      <c r="V167" s="57">
        <f>'IT-3-M'!W15-'SCR-M'!W15</f>
        <v>212</v>
      </c>
    </row>
    <row r="168" spans="2:22" x14ac:dyDescent="0.25">
      <c r="B168" t="s">
        <v>92</v>
      </c>
      <c r="C168" s="57">
        <f>'IT-3-M'!D16-'SCR-M'!D16</f>
        <v>0</v>
      </c>
      <c r="D168" s="57">
        <f>'IT-3-M'!E16-'SCR-M'!E16</f>
        <v>0</v>
      </c>
      <c r="E168" s="57">
        <f>'IT-3-M'!F16-'SCR-M'!F16</f>
        <v>0</v>
      </c>
      <c r="F168" s="57">
        <f>'IT-3-M'!G16-'SCR-M'!G16</f>
        <v>0</v>
      </c>
      <c r="G168" s="57">
        <f>'IT-3-M'!H16-'SCR-M'!H16</f>
        <v>0</v>
      </c>
      <c r="H168" s="57">
        <f>'IT-3-M'!I16-'SCR-M'!I16</f>
        <v>0</v>
      </c>
      <c r="I168" s="57">
        <f>'IT-3-M'!J16-'SCR-M'!J16</f>
        <v>0</v>
      </c>
      <c r="J168" s="57">
        <f>'IT-3-M'!K16-'SCR-M'!K16</f>
        <v>0</v>
      </c>
      <c r="K168" s="57">
        <f>'IT-3-M'!L16-'SCR-M'!L16</f>
        <v>0</v>
      </c>
      <c r="L168" s="57">
        <f>'IT-3-M'!M16-'SCR-M'!M16</f>
        <v>0</v>
      </c>
      <c r="M168" s="57">
        <f>'IT-3-M'!N16-'SCR-M'!N16</f>
        <v>0</v>
      </c>
      <c r="N168" s="57">
        <f>'IT-3-M'!O16-'SCR-M'!O16</f>
        <v>0</v>
      </c>
      <c r="O168" s="57">
        <f>'IT-3-M'!P16-'SCR-M'!P16</f>
        <v>0</v>
      </c>
      <c r="P168" s="57">
        <f>'IT-3-M'!Q16-'SCR-M'!Q16</f>
        <v>0</v>
      </c>
      <c r="Q168" s="57">
        <f>'IT-3-M'!R16-'SCR-M'!R16</f>
        <v>0</v>
      </c>
      <c r="R168" s="57">
        <f>'IT-3-M'!S16-'SCR-M'!S16</f>
        <v>0</v>
      </c>
      <c r="S168" s="57">
        <f>'IT-3-M'!T16-'SCR-M'!T16</f>
        <v>0</v>
      </c>
      <c r="T168" s="57">
        <f>'IT-3-M'!U16-'SCR-M'!U16</f>
        <v>0</v>
      </c>
      <c r="U168" s="57">
        <f>'IT-3-M'!V16-'SCR-M'!V16</f>
        <v>0</v>
      </c>
      <c r="V168" s="57">
        <f>'IT-3-M'!W16-'SCR-M'!W16</f>
        <v>0</v>
      </c>
    </row>
    <row r="169" spans="2:22" x14ac:dyDescent="0.25">
      <c r="B169" t="s">
        <v>93</v>
      </c>
      <c r="C169" s="57">
        <f>'IT-3-M'!D17-'SCR-M'!D17</f>
        <v>0</v>
      </c>
      <c r="D169" s="57">
        <f>'IT-3-M'!E17-'SCR-M'!E17</f>
        <v>0</v>
      </c>
      <c r="E169" s="57">
        <f>'IT-3-M'!F17-'SCR-M'!F17</f>
        <v>0</v>
      </c>
      <c r="F169" s="57">
        <f>'IT-3-M'!G17-'SCR-M'!G17</f>
        <v>0</v>
      </c>
      <c r="G169" s="57">
        <f>'IT-3-M'!H17-'SCR-M'!H17</f>
        <v>0</v>
      </c>
      <c r="H169" s="57">
        <f>'IT-3-M'!I17-'SCR-M'!I17</f>
        <v>0</v>
      </c>
      <c r="I169" s="57">
        <f>'IT-3-M'!J17-'SCR-M'!J17</f>
        <v>0</v>
      </c>
      <c r="J169" s="57">
        <f>'IT-3-M'!K17-'SCR-M'!K17</f>
        <v>0</v>
      </c>
      <c r="K169" s="57">
        <f>'IT-3-M'!L17-'SCR-M'!L17</f>
        <v>0</v>
      </c>
      <c r="L169" s="57">
        <f>'IT-3-M'!M17-'SCR-M'!M17</f>
        <v>0</v>
      </c>
      <c r="M169" s="57">
        <f>'IT-3-M'!N17-'SCR-M'!N17</f>
        <v>0</v>
      </c>
      <c r="N169" s="57">
        <f>'IT-3-M'!O17-'SCR-M'!O17</f>
        <v>0</v>
      </c>
      <c r="O169" s="57">
        <f>'IT-3-M'!P17-'SCR-M'!P17</f>
        <v>0</v>
      </c>
      <c r="P169" s="57">
        <f>'IT-3-M'!Q17-'SCR-M'!Q17</f>
        <v>-21</v>
      </c>
      <c r="Q169" s="57">
        <f>'IT-3-M'!R17-'SCR-M'!R17</f>
        <v>-21</v>
      </c>
      <c r="R169" s="57">
        <f>'IT-3-M'!S17-'SCR-M'!S17</f>
        <v>-21</v>
      </c>
      <c r="S169" s="57">
        <f>'IT-3-M'!T17-'SCR-M'!T17</f>
        <v>-21</v>
      </c>
      <c r="T169" s="57">
        <f>'IT-3-M'!U17-'SCR-M'!U17</f>
        <v>-21</v>
      </c>
      <c r="U169" s="57">
        <f>'IT-3-M'!V17-'SCR-M'!V17</f>
        <v>-21</v>
      </c>
      <c r="V169" s="57">
        <f>'IT-3-M'!W17-'SCR-M'!W17</f>
        <v>-21</v>
      </c>
    </row>
    <row r="170" spans="2:22" x14ac:dyDescent="0.25">
      <c r="B170" t="s">
        <v>94</v>
      </c>
      <c r="C170" s="57">
        <f>'IT-3-M'!D18-'SCR-M'!D18</f>
        <v>0</v>
      </c>
      <c r="D170" s="57">
        <f>'IT-3-M'!E18-'SCR-M'!E18</f>
        <v>0</v>
      </c>
      <c r="E170" s="57">
        <f>'IT-3-M'!F18-'SCR-M'!F18</f>
        <v>0</v>
      </c>
      <c r="F170" s="57">
        <f>'IT-3-M'!G18-'SCR-M'!G18</f>
        <v>0</v>
      </c>
      <c r="G170" s="57">
        <f>'IT-3-M'!H18-'SCR-M'!H18</f>
        <v>0</v>
      </c>
      <c r="H170" s="57">
        <f>'IT-3-M'!I18-'SCR-M'!I18</f>
        <v>0</v>
      </c>
      <c r="I170" s="57">
        <f>'IT-3-M'!J18-'SCR-M'!J18</f>
        <v>-7.45</v>
      </c>
      <c r="J170" s="57">
        <f>'IT-3-M'!K18-'SCR-M'!K18</f>
        <v>-3.72</v>
      </c>
      <c r="K170" s="57">
        <f>'IT-3-M'!L18-'SCR-M'!L18</f>
        <v>3.4300000000000015</v>
      </c>
      <c r="L170" s="57">
        <f>'IT-3-M'!M18-'SCR-M'!M18</f>
        <v>-0.29999999999999893</v>
      </c>
      <c r="M170" s="57">
        <f>'IT-3-M'!N18-'SCR-M'!N18</f>
        <v>-0.30000000000000071</v>
      </c>
      <c r="N170" s="57">
        <f>'IT-3-M'!O18-'SCR-M'!O18</f>
        <v>-0.32000000000000028</v>
      </c>
      <c r="O170" s="57">
        <f>'IT-3-M'!P18-'SCR-M'!P18</f>
        <v>-0.32000000000000028</v>
      </c>
      <c r="P170" s="57">
        <f>'IT-3-M'!Q18-'SCR-M'!Q18</f>
        <v>-0.32000000000000028</v>
      </c>
      <c r="Q170" s="57">
        <f>'IT-3-M'!R18-'SCR-M'!R18</f>
        <v>-10.869999999999997</v>
      </c>
      <c r="R170" s="57">
        <f>'IT-3-M'!S18-'SCR-M'!S18</f>
        <v>-7.4699999999999989</v>
      </c>
      <c r="S170" s="57">
        <f>'IT-3-M'!T18-'SCR-M'!T18</f>
        <v>-7.4500000000000028</v>
      </c>
      <c r="T170" s="57">
        <f>'IT-3-M'!U18-'SCR-M'!U18</f>
        <v>-7.4500000000000028</v>
      </c>
      <c r="U170" s="57">
        <f>'IT-3-M'!V18-'SCR-M'!V18</f>
        <v>-12.39</v>
      </c>
      <c r="V170" s="57">
        <f>'IT-3-M'!W18-'SCR-M'!W18</f>
        <v>-11.299999999999997</v>
      </c>
    </row>
    <row r="171" spans="2:22" x14ac:dyDescent="0.25">
      <c r="B171" t="s">
        <v>95</v>
      </c>
      <c r="C171" s="57">
        <f>'IT-3-M'!D19-'SCR-M'!D19</f>
        <v>-0.51000000000001933</v>
      </c>
      <c r="D171" s="57">
        <f>'IT-3-M'!E19-'SCR-M'!E19</f>
        <v>-1</v>
      </c>
      <c r="E171" s="57">
        <f>'IT-3-M'!F19-'SCR-M'!F19</f>
        <v>-1.25</v>
      </c>
      <c r="F171" s="57">
        <f>'IT-3-M'!G19-'SCR-M'!G19</f>
        <v>-1.7799999999999727</v>
      </c>
      <c r="G171" s="57">
        <f>'IT-3-M'!H19-'SCR-M'!H19</f>
        <v>-3.9399999999999409</v>
      </c>
      <c r="H171" s="57">
        <f>'IT-3-M'!I19-'SCR-M'!I19</f>
        <v>-6.1299999999999955</v>
      </c>
      <c r="I171" s="57">
        <f>'IT-3-M'!J19-'SCR-M'!J19</f>
        <v>-11.129999999999995</v>
      </c>
      <c r="J171" s="57">
        <f>'IT-3-M'!K19-'SCR-M'!K19</f>
        <v>-15.009999999999991</v>
      </c>
      <c r="K171" s="57">
        <f>'IT-3-M'!L19-'SCR-M'!L19</f>
        <v>-22</v>
      </c>
      <c r="L171" s="57">
        <f>'IT-3-M'!M19-'SCR-M'!M19</f>
        <v>-31.6099999999999</v>
      </c>
      <c r="M171" s="57">
        <f>'IT-3-M'!N19-'SCR-M'!N19</f>
        <v>-39.240000000000009</v>
      </c>
      <c r="N171" s="57">
        <f>'IT-3-M'!O19-'SCR-M'!O19</f>
        <v>-43.579999999999927</v>
      </c>
      <c r="O171" s="57">
        <f>'IT-3-M'!P19-'SCR-M'!P19</f>
        <v>-46.789999999999964</v>
      </c>
      <c r="P171" s="57">
        <f>'IT-3-M'!Q19-'SCR-M'!Q19</f>
        <v>-48.200000000000045</v>
      </c>
      <c r="Q171" s="57">
        <f>'IT-3-M'!R19-'SCR-M'!R19</f>
        <v>-38.9699999999998</v>
      </c>
      <c r="R171" s="57">
        <f>'IT-3-M'!S19-'SCR-M'!S19</f>
        <v>-29.169999999999618</v>
      </c>
      <c r="S171" s="57">
        <f>'IT-3-M'!T19-'SCR-M'!T19</f>
        <v>-20.039999999999509</v>
      </c>
      <c r="T171" s="57">
        <f>'IT-3-M'!U19-'SCR-M'!U19</f>
        <v>-10.549999999999727</v>
      </c>
      <c r="U171" s="57">
        <f>'IT-3-M'!V19-'SCR-M'!V19</f>
        <v>-1.7999999999997272</v>
      </c>
      <c r="V171" s="57">
        <f>'IT-3-M'!W19-'SCR-M'!W19</f>
        <v>8.080000000000382</v>
      </c>
    </row>
    <row r="172" spans="2:22" x14ac:dyDescent="0.25">
      <c r="B172" t="s">
        <v>96</v>
      </c>
      <c r="C172" s="57">
        <f>'IT-3-M'!D20-'SCR-M'!D20</f>
        <v>0.3629999999999427</v>
      </c>
      <c r="D172" s="57">
        <f>'IT-3-M'!E20-'SCR-M'!E20</f>
        <v>0.68099999999992633</v>
      </c>
      <c r="E172" s="57">
        <f>'IT-3-M'!F20-'SCR-M'!F20</f>
        <v>0.83099999999990359</v>
      </c>
      <c r="F172" s="57">
        <f>'IT-3-M'!G20-'SCR-M'!G20</f>
        <v>1.0570000000000164</v>
      </c>
      <c r="G172" s="57">
        <f>'IT-3-M'!H20-'SCR-M'!H20</f>
        <v>0.41399999999998727</v>
      </c>
      <c r="H172" s="57">
        <f>'IT-3-M'!I20-'SCR-M'!I20</f>
        <v>1.5050000000001091</v>
      </c>
      <c r="I172" s="57">
        <f>'IT-3-M'!J20-'SCR-M'!J20</f>
        <v>11.870000000000005</v>
      </c>
      <c r="J172" s="57">
        <f>'IT-3-M'!K20-'SCR-M'!K20</f>
        <v>11.704999999999927</v>
      </c>
      <c r="K172" s="57">
        <f>'IT-3-M'!L20-'SCR-M'!L20</f>
        <v>9.6790000000000873</v>
      </c>
      <c r="L172" s="57">
        <f>'IT-3-M'!M20-'SCR-M'!M20</f>
        <v>20.616999999999962</v>
      </c>
      <c r="M172" s="57">
        <f>'IT-3-M'!N20-'SCR-M'!N20</f>
        <v>26.241999999999962</v>
      </c>
      <c r="N172" s="57">
        <f>'IT-3-M'!O20-'SCR-M'!O20</f>
        <v>29.468000000000075</v>
      </c>
      <c r="O172" s="57">
        <f>'IT-3-M'!P20-'SCR-M'!P20</f>
        <v>31.218000000000075</v>
      </c>
      <c r="P172" s="57">
        <f>'IT-3-M'!Q20-'SCR-M'!Q20</f>
        <v>-79.912000000000035</v>
      </c>
      <c r="Q172" s="57">
        <f>'IT-3-M'!R20-'SCR-M'!R20</f>
        <v>-75.706000000000131</v>
      </c>
      <c r="R172" s="57">
        <f>'IT-3-M'!S20-'SCR-M'!S20</f>
        <v>-66.749000000000024</v>
      </c>
      <c r="S172" s="57">
        <f>'IT-3-M'!T20-'SCR-M'!T20</f>
        <v>-73.55600000000004</v>
      </c>
      <c r="T172" s="57">
        <f>'IT-3-M'!U20-'SCR-M'!U20</f>
        <v>-80.546000000000049</v>
      </c>
      <c r="U172" s="57">
        <f>'IT-3-M'!V20-'SCR-M'!V20</f>
        <v>-317.32799999999997</v>
      </c>
      <c r="V172" s="57">
        <f>'IT-3-M'!W20-'SCR-M'!W20</f>
        <v>43.685999999999922</v>
      </c>
    </row>
    <row r="174" spans="2:22" x14ac:dyDescent="0.25">
      <c r="B174" s="55" t="s">
        <v>99</v>
      </c>
      <c r="C174" s="54">
        <v>2015</v>
      </c>
      <c r="D174" s="54">
        <f>C174+1</f>
        <v>2016</v>
      </c>
      <c r="E174" s="54">
        <f t="shared" ref="E174:V174" si="9">D174+1</f>
        <v>2017</v>
      </c>
      <c r="F174" s="54">
        <f t="shared" si="9"/>
        <v>2018</v>
      </c>
      <c r="G174" s="54">
        <f t="shared" si="9"/>
        <v>2019</v>
      </c>
      <c r="H174" s="54">
        <f t="shared" si="9"/>
        <v>2020</v>
      </c>
      <c r="I174" s="54">
        <f t="shared" si="9"/>
        <v>2021</v>
      </c>
      <c r="J174" s="54">
        <f t="shared" si="9"/>
        <v>2022</v>
      </c>
      <c r="K174" s="54">
        <f t="shared" si="9"/>
        <v>2023</v>
      </c>
      <c r="L174" s="54">
        <f t="shared" si="9"/>
        <v>2024</v>
      </c>
      <c r="M174" s="54">
        <f t="shared" si="9"/>
        <v>2025</v>
      </c>
      <c r="N174" s="54">
        <f t="shared" si="9"/>
        <v>2026</v>
      </c>
      <c r="O174" s="54">
        <f t="shared" si="9"/>
        <v>2027</v>
      </c>
      <c r="P174" s="54">
        <f t="shared" si="9"/>
        <v>2028</v>
      </c>
      <c r="Q174" s="54">
        <f t="shared" si="9"/>
        <v>2029</v>
      </c>
      <c r="R174" s="54">
        <f t="shared" si="9"/>
        <v>2030</v>
      </c>
      <c r="S174" s="54">
        <f t="shared" si="9"/>
        <v>2031</v>
      </c>
      <c r="T174" s="54">
        <f t="shared" si="9"/>
        <v>2032</v>
      </c>
      <c r="U174" s="54">
        <f t="shared" si="9"/>
        <v>2033</v>
      </c>
      <c r="V174" s="54">
        <f t="shared" si="9"/>
        <v>2034</v>
      </c>
    </row>
    <row r="175" spans="2:22" x14ac:dyDescent="0.25">
      <c r="B175" t="s">
        <v>89</v>
      </c>
      <c r="C175" s="57">
        <f>'IT-3-L'!D13-'SCR-L'!D13</f>
        <v>0</v>
      </c>
      <c r="D175" s="57">
        <f>'IT-3-L'!E13-'SCR-L'!E13</f>
        <v>0</v>
      </c>
      <c r="E175" s="57">
        <f>'IT-3-L'!F13-'SCR-L'!F13</f>
        <v>0</v>
      </c>
      <c r="F175" s="57">
        <f>'IT-3-L'!G13-'SCR-L'!G13</f>
        <v>0</v>
      </c>
      <c r="G175" s="57">
        <f>'IT-3-L'!H13-'SCR-L'!H13</f>
        <v>0</v>
      </c>
      <c r="H175" s="57">
        <f>'IT-3-L'!I13-'SCR-L'!I13</f>
        <v>0</v>
      </c>
      <c r="I175" s="57">
        <f>'IT-3-L'!J13-'SCR-L'!J13</f>
        <v>0</v>
      </c>
      <c r="J175" s="57">
        <f>'IT-3-L'!K13-'SCR-L'!K13</f>
        <v>0</v>
      </c>
      <c r="K175" s="57">
        <f>'IT-3-L'!L13-'SCR-L'!L13</f>
        <v>0</v>
      </c>
      <c r="L175" s="57">
        <f>'IT-3-L'!M13-'SCR-L'!M13</f>
        <v>0</v>
      </c>
      <c r="M175" s="57">
        <f>'IT-3-L'!N13-'SCR-L'!N13</f>
        <v>0</v>
      </c>
      <c r="N175" s="57">
        <f>'IT-3-L'!O13-'SCR-L'!O13</f>
        <v>0</v>
      </c>
      <c r="O175" s="57">
        <f>'IT-3-L'!P13-'SCR-L'!P13</f>
        <v>0</v>
      </c>
      <c r="P175" s="57">
        <f>'IT-3-L'!Q13-'SCR-L'!Q13</f>
        <v>-268</v>
      </c>
      <c r="Q175" s="57">
        <f>'IT-3-L'!R13-'SCR-L'!R13</f>
        <v>-268</v>
      </c>
      <c r="R175" s="57">
        <f>'IT-3-L'!S13-'SCR-L'!S13</f>
        <v>-268</v>
      </c>
      <c r="S175" s="57">
        <f>'IT-3-L'!T13-'SCR-L'!T13</f>
        <v>-268</v>
      </c>
      <c r="T175" s="57">
        <f>'IT-3-L'!U13-'SCR-L'!U13</f>
        <v>-268</v>
      </c>
      <c r="U175" s="57">
        <f>'IT-3-L'!V13-'SCR-L'!V13</f>
        <v>-268</v>
      </c>
      <c r="V175" s="57">
        <f>'IT-3-L'!W13-'SCR-L'!W13</f>
        <v>-268</v>
      </c>
    </row>
    <row r="176" spans="2:22" x14ac:dyDescent="0.25">
      <c r="B176" t="s">
        <v>90</v>
      </c>
      <c r="C176" s="57">
        <f>'IT-3-L'!D14-'SCR-L'!D14</f>
        <v>0</v>
      </c>
      <c r="D176" s="57">
        <f>'IT-3-L'!E14-'SCR-L'!E14</f>
        <v>0</v>
      </c>
      <c r="E176" s="57">
        <f>'IT-3-L'!F14-'SCR-L'!F14</f>
        <v>0</v>
      </c>
      <c r="F176" s="57">
        <f>'IT-3-L'!G14-'SCR-L'!G14</f>
        <v>0</v>
      </c>
      <c r="G176" s="57">
        <f>'IT-3-L'!H14-'SCR-L'!H14</f>
        <v>0</v>
      </c>
      <c r="H176" s="57">
        <f>'IT-3-L'!I14-'SCR-L'!I14</f>
        <v>0</v>
      </c>
      <c r="I176" s="57">
        <f>'IT-3-L'!J14-'SCR-L'!J14</f>
        <v>0</v>
      </c>
      <c r="J176" s="57">
        <f>'IT-3-L'!K14-'SCR-L'!K14</f>
        <v>0</v>
      </c>
      <c r="K176" s="57">
        <f>'IT-3-L'!L14-'SCR-L'!L14</f>
        <v>0</v>
      </c>
      <c r="L176" s="57">
        <f>'IT-3-L'!M14-'SCR-L'!M14</f>
        <v>0</v>
      </c>
      <c r="M176" s="57">
        <f>'IT-3-L'!N14-'SCR-L'!N14</f>
        <v>0</v>
      </c>
      <c r="N176" s="57">
        <f>'IT-3-L'!O14-'SCR-L'!O14</f>
        <v>0</v>
      </c>
      <c r="O176" s="57">
        <f>'IT-3-L'!P14-'SCR-L'!P14</f>
        <v>0</v>
      </c>
      <c r="P176" s="57">
        <f>'IT-3-L'!Q14-'SCR-L'!Q14</f>
        <v>0</v>
      </c>
      <c r="Q176" s="57">
        <f>'IT-3-L'!R14-'SCR-L'!R14</f>
        <v>0</v>
      </c>
      <c r="R176" s="57">
        <f>'IT-3-L'!S14-'SCR-L'!S14</f>
        <v>0</v>
      </c>
      <c r="S176" s="57">
        <f>'IT-3-L'!T14-'SCR-L'!T14</f>
        <v>0</v>
      </c>
      <c r="T176" s="57">
        <f>'IT-3-L'!U14-'SCR-L'!U14</f>
        <v>0</v>
      </c>
      <c r="U176" s="57">
        <f>'IT-3-L'!V14-'SCR-L'!V14</f>
        <v>0</v>
      </c>
      <c r="V176" s="57">
        <f>'IT-3-L'!W14-'SCR-L'!W14</f>
        <v>0</v>
      </c>
    </row>
    <row r="177" spans="2:22" x14ac:dyDescent="0.25">
      <c r="B177" t="s">
        <v>91</v>
      </c>
      <c r="C177" s="57">
        <f>'IT-3-L'!D15-'SCR-L'!D15</f>
        <v>0</v>
      </c>
      <c r="D177" s="57">
        <f>'IT-3-L'!E15-'SCR-L'!E15</f>
        <v>0</v>
      </c>
      <c r="E177" s="57">
        <f>'IT-3-L'!F15-'SCR-L'!F15</f>
        <v>0</v>
      </c>
      <c r="F177" s="57">
        <f>'IT-3-L'!G15-'SCR-L'!G15</f>
        <v>0</v>
      </c>
      <c r="G177" s="57">
        <f>'IT-3-L'!H15-'SCR-L'!H15</f>
        <v>0</v>
      </c>
      <c r="H177" s="57">
        <f>'IT-3-L'!I15-'SCR-L'!I15</f>
        <v>0</v>
      </c>
      <c r="I177" s="57">
        <f>'IT-3-L'!J15-'SCR-L'!J15</f>
        <v>0</v>
      </c>
      <c r="J177" s="57">
        <f>'IT-3-L'!K15-'SCR-L'!K15</f>
        <v>0</v>
      </c>
      <c r="K177" s="57">
        <f>'IT-3-L'!L15-'SCR-L'!L15</f>
        <v>0</v>
      </c>
      <c r="L177" s="57">
        <f>'IT-3-L'!M15-'SCR-L'!M15</f>
        <v>0</v>
      </c>
      <c r="M177" s="57">
        <f>'IT-3-L'!N15-'SCR-L'!N15</f>
        <v>0</v>
      </c>
      <c r="N177" s="57">
        <f>'IT-3-L'!O15-'SCR-L'!O15</f>
        <v>0</v>
      </c>
      <c r="O177" s="57">
        <f>'IT-3-L'!P15-'SCR-L'!P15</f>
        <v>0</v>
      </c>
      <c r="P177" s="57">
        <f>'IT-3-L'!Q15-'SCR-L'!Q15</f>
        <v>321.60000000000014</v>
      </c>
      <c r="Q177" s="57">
        <f>'IT-3-L'!R15-'SCR-L'!R15</f>
        <v>321.60000000000014</v>
      </c>
      <c r="R177" s="57">
        <f>'IT-3-L'!S15-'SCR-L'!S15</f>
        <v>-101.40000000000009</v>
      </c>
      <c r="S177" s="57">
        <f>'IT-3-L'!T15-'SCR-L'!T15</f>
        <v>-101.40000000000009</v>
      </c>
      <c r="T177" s="57">
        <f>'IT-3-L'!U15-'SCR-L'!U15</f>
        <v>-101.40000000000009</v>
      </c>
      <c r="U177" s="57">
        <f>'IT-3-L'!V15-'SCR-L'!V15</f>
        <v>-313.40000000000009</v>
      </c>
      <c r="V177" s="57">
        <f>'IT-3-L'!W15-'SCR-L'!W15</f>
        <v>109.59999999999991</v>
      </c>
    </row>
    <row r="178" spans="2:22" x14ac:dyDescent="0.25">
      <c r="B178" t="s">
        <v>92</v>
      </c>
      <c r="C178" s="57">
        <f>'IT-3-L'!D16-'SCR-L'!D16</f>
        <v>0</v>
      </c>
      <c r="D178" s="57">
        <f>'IT-3-L'!E16-'SCR-L'!E16</f>
        <v>0</v>
      </c>
      <c r="E178" s="57">
        <f>'IT-3-L'!F16-'SCR-L'!F16</f>
        <v>0</v>
      </c>
      <c r="F178" s="57">
        <f>'IT-3-L'!G16-'SCR-L'!G16</f>
        <v>0</v>
      </c>
      <c r="G178" s="57">
        <f>'IT-3-L'!H16-'SCR-L'!H16</f>
        <v>0</v>
      </c>
      <c r="H178" s="57">
        <f>'IT-3-L'!I16-'SCR-L'!I16</f>
        <v>0</v>
      </c>
      <c r="I178" s="57">
        <f>'IT-3-L'!J16-'SCR-L'!J16</f>
        <v>0</v>
      </c>
      <c r="J178" s="57">
        <f>'IT-3-L'!K16-'SCR-L'!K16</f>
        <v>0</v>
      </c>
      <c r="K178" s="57">
        <f>'IT-3-L'!L16-'SCR-L'!L16</f>
        <v>0</v>
      </c>
      <c r="L178" s="57">
        <f>'IT-3-L'!M16-'SCR-L'!M16</f>
        <v>0</v>
      </c>
      <c r="M178" s="57">
        <f>'IT-3-L'!N16-'SCR-L'!N16</f>
        <v>0</v>
      </c>
      <c r="N178" s="57">
        <f>'IT-3-L'!O16-'SCR-L'!O16</f>
        <v>0</v>
      </c>
      <c r="O178" s="57">
        <f>'IT-3-L'!P16-'SCR-L'!P16</f>
        <v>0</v>
      </c>
      <c r="P178" s="57">
        <f>'IT-3-L'!Q16-'SCR-L'!Q16</f>
        <v>0</v>
      </c>
      <c r="Q178" s="57">
        <f>'IT-3-L'!R16-'SCR-L'!R16</f>
        <v>0</v>
      </c>
      <c r="R178" s="57">
        <f>'IT-3-L'!S16-'SCR-L'!S16</f>
        <v>0</v>
      </c>
      <c r="S178" s="57">
        <f>'IT-3-L'!T16-'SCR-L'!T16</f>
        <v>0</v>
      </c>
      <c r="T178" s="57">
        <f>'IT-3-L'!U16-'SCR-L'!U16</f>
        <v>0</v>
      </c>
      <c r="U178" s="57">
        <f>'IT-3-L'!V16-'SCR-L'!V16</f>
        <v>0</v>
      </c>
      <c r="V178" s="57">
        <f>'IT-3-L'!W16-'SCR-L'!W16</f>
        <v>0</v>
      </c>
    </row>
    <row r="179" spans="2:22" x14ac:dyDescent="0.25">
      <c r="B179" t="s">
        <v>93</v>
      </c>
      <c r="C179" s="57">
        <f>'IT-3-L'!D17-'SCR-L'!D17</f>
        <v>0</v>
      </c>
      <c r="D179" s="57">
        <f>'IT-3-L'!E17-'SCR-L'!E17</f>
        <v>0</v>
      </c>
      <c r="E179" s="57">
        <f>'IT-3-L'!F17-'SCR-L'!F17</f>
        <v>0</v>
      </c>
      <c r="F179" s="57">
        <f>'IT-3-L'!G17-'SCR-L'!G17</f>
        <v>0</v>
      </c>
      <c r="G179" s="57">
        <f>'IT-3-L'!H17-'SCR-L'!H17</f>
        <v>0</v>
      </c>
      <c r="H179" s="57">
        <f>'IT-3-L'!I17-'SCR-L'!I17</f>
        <v>0</v>
      </c>
      <c r="I179" s="57">
        <f>'IT-3-L'!J17-'SCR-L'!J17</f>
        <v>0</v>
      </c>
      <c r="J179" s="57">
        <f>'IT-3-L'!K17-'SCR-L'!K17</f>
        <v>0</v>
      </c>
      <c r="K179" s="57">
        <f>'IT-3-L'!L17-'SCR-L'!L17</f>
        <v>0</v>
      </c>
      <c r="L179" s="57">
        <f>'IT-3-L'!M17-'SCR-L'!M17</f>
        <v>0</v>
      </c>
      <c r="M179" s="57">
        <f>'IT-3-L'!N17-'SCR-L'!N17</f>
        <v>0</v>
      </c>
      <c r="N179" s="57">
        <f>'IT-3-L'!O17-'SCR-L'!O17</f>
        <v>0</v>
      </c>
      <c r="O179" s="57">
        <f>'IT-3-L'!P17-'SCR-L'!P17</f>
        <v>0</v>
      </c>
      <c r="P179" s="57">
        <f>'IT-3-L'!Q17-'SCR-L'!Q17</f>
        <v>-44</v>
      </c>
      <c r="Q179" s="57">
        <f>'IT-3-L'!R17-'SCR-L'!R17</f>
        <v>-44</v>
      </c>
      <c r="R179" s="57">
        <f>'IT-3-L'!S17-'SCR-L'!S17</f>
        <v>-44</v>
      </c>
      <c r="S179" s="57">
        <f>'IT-3-L'!T17-'SCR-L'!T17</f>
        <v>-44</v>
      </c>
      <c r="T179" s="57">
        <f>'IT-3-L'!U17-'SCR-L'!U17</f>
        <v>129.62200000000007</v>
      </c>
      <c r="U179" s="57">
        <f>'IT-3-L'!V17-'SCR-L'!V17</f>
        <v>129.62200000000007</v>
      </c>
      <c r="V179" s="57">
        <f>'IT-3-L'!W17-'SCR-L'!W17</f>
        <v>129.62200000000007</v>
      </c>
    </row>
    <row r="180" spans="2:22" x14ac:dyDescent="0.25">
      <c r="B180" t="s">
        <v>94</v>
      </c>
      <c r="C180" s="57">
        <f>'IT-3-L'!D18-'SCR-L'!D18</f>
        <v>0</v>
      </c>
      <c r="D180" s="57">
        <f>'IT-3-L'!E18-'SCR-L'!E18</f>
        <v>0</v>
      </c>
      <c r="E180" s="57">
        <f>'IT-3-L'!F18-'SCR-L'!F18</f>
        <v>0</v>
      </c>
      <c r="F180" s="57">
        <f>'IT-3-L'!G18-'SCR-L'!G18</f>
        <v>0</v>
      </c>
      <c r="G180" s="57">
        <f>'IT-3-L'!H18-'SCR-L'!H18</f>
        <v>0</v>
      </c>
      <c r="H180" s="57">
        <f>'IT-3-L'!I18-'SCR-L'!I18</f>
        <v>0</v>
      </c>
      <c r="I180" s="57">
        <f>'IT-3-L'!J18-'SCR-L'!J18</f>
        <v>0</v>
      </c>
      <c r="J180" s="57">
        <f>'IT-3-L'!K18-'SCR-L'!K18</f>
        <v>0</v>
      </c>
      <c r="K180" s="57">
        <f>'IT-3-L'!L18-'SCR-L'!L18</f>
        <v>0</v>
      </c>
      <c r="L180" s="57">
        <f>'IT-3-L'!M18-'SCR-L'!M18</f>
        <v>0</v>
      </c>
      <c r="M180" s="57">
        <f>'IT-3-L'!N18-'SCR-L'!N18</f>
        <v>0</v>
      </c>
      <c r="N180" s="57">
        <f>'IT-3-L'!O18-'SCR-L'!O18</f>
        <v>0</v>
      </c>
      <c r="O180" s="57">
        <f>'IT-3-L'!P18-'SCR-L'!P18</f>
        <v>0</v>
      </c>
      <c r="P180" s="57">
        <f>'IT-3-L'!Q18-'SCR-L'!Q18</f>
        <v>0</v>
      </c>
      <c r="Q180" s="57">
        <f>'IT-3-L'!R18-'SCR-L'!R18</f>
        <v>0</v>
      </c>
      <c r="R180" s="57">
        <f>'IT-3-L'!S18-'SCR-L'!S18</f>
        <v>0</v>
      </c>
      <c r="S180" s="57">
        <f>'IT-3-L'!T18-'SCR-L'!T18</f>
        <v>0</v>
      </c>
      <c r="T180" s="57">
        <f>'IT-3-L'!U18-'SCR-L'!U18</f>
        <v>41.39</v>
      </c>
      <c r="U180" s="57">
        <f>'IT-3-L'!V18-'SCR-L'!V18</f>
        <v>41.39</v>
      </c>
      <c r="V180" s="57">
        <f>'IT-3-L'!W18-'SCR-L'!W18</f>
        <v>40.04</v>
      </c>
    </row>
    <row r="181" spans="2:22" x14ac:dyDescent="0.25">
      <c r="B181" t="s">
        <v>95</v>
      </c>
      <c r="C181" s="57">
        <f>'IT-3-L'!D19-'SCR-L'!D19</f>
        <v>4.4099999999999966</v>
      </c>
      <c r="D181" s="57">
        <f>'IT-3-L'!E19-'SCR-L'!E19</f>
        <v>4.8700000000000045</v>
      </c>
      <c r="E181" s="57">
        <f>'IT-3-L'!F19-'SCR-L'!F19</f>
        <v>7.5300000000000296</v>
      </c>
      <c r="F181" s="57">
        <f>'IT-3-L'!G19-'SCR-L'!G19</f>
        <v>9.6600000000000819</v>
      </c>
      <c r="G181" s="57">
        <f>'IT-3-L'!H19-'SCR-L'!H19</f>
        <v>12.450000000000045</v>
      </c>
      <c r="H181" s="57">
        <f>'IT-3-L'!I19-'SCR-L'!I19</f>
        <v>15.370000000000005</v>
      </c>
      <c r="I181" s="57">
        <f>'IT-3-L'!J19-'SCR-L'!J19</f>
        <v>18.190000000000055</v>
      </c>
      <c r="J181" s="57">
        <f>'IT-3-L'!K19-'SCR-L'!K19</f>
        <v>21.320000000000164</v>
      </c>
      <c r="K181" s="57">
        <f>'IT-3-L'!L19-'SCR-L'!L19</f>
        <v>24.930000000000291</v>
      </c>
      <c r="L181" s="57">
        <f>'IT-3-L'!M19-'SCR-L'!M19</f>
        <v>31.390000000000327</v>
      </c>
      <c r="M181" s="57">
        <f>'IT-3-L'!N19-'SCR-L'!N19</f>
        <v>38.700000000000273</v>
      </c>
      <c r="N181" s="57">
        <f>'IT-3-L'!O19-'SCR-L'!O19</f>
        <v>43.780000000000427</v>
      </c>
      <c r="O181" s="57">
        <f>'IT-3-L'!P19-'SCR-L'!P19</f>
        <v>41.480000000000473</v>
      </c>
      <c r="P181" s="57">
        <f>'IT-3-L'!Q19-'SCR-L'!Q19</f>
        <v>58.860000000000355</v>
      </c>
      <c r="Q181" s="57">
        <f>'IT-3-L'!R19-'SCR-L'!R19</f>
        <v>75.090000000000146</v>
      </c>
      <c r="R181" s="57">
        <f>'IT-3-L'!S19-'SCR-L'!S19</f>
        <v>91.360000000000127</v>
      </c>
      <c r="S181" s="57">
        <f>'IT-3-L'!T19-'SCR-L'!T19</f>
        <v>109.0300000000002</v>
      </c>
      <c r="T181" s="57">
        <f>'IT-3-L'!U19-'SCR-L'!U19</f>
        <v>127.25</v>
      </c>
      <c r="U181" s="57">
        <f>'IT-3-L'!V19-'SCR-L'!V19</f>
        <v>125.94999999999982</v>
      </c>
      <c r="V181" s="57">
        <f>'IT-3-L'!W19-'SCR-L'!W19</f>
        <v>120.98000000000002</v>
      </c>
    </row>
    <row r="182" spans="2:22" x14ac:dyDescent="0.25">
      <c r="B182" t="s">
        <v>96</v>
      </c>
      <c r="C182" s="57">
        <f>'IT-3-L'!D20-'SCR-L'!D20</f>
        <v>-2.2760000000000673</v>
      </c>
      <c r="D182" s="57">
        <f>'IT-3-L'!E20-'SCR-L'!E20</f>
        <v>-2.4390000000000782</v>
      </c>
      <c r="E182" s="57">
        <f>'IT-3-L'!F20-'SCR-L'!F20</f>
        <v>-3.4270000000001346</v>
      </c>
      <c r="F182" s="57">
        <f>'IT-3-L'!G20-'SCR-L'!G20</f>
        <v>-4.1750000000000682</v>
      </c>
      <c r="G182" s="57">
        <f>'IT-3-L'!H20-'SCR-L'!H20</f>
        <v>-7.7320000000001983</v>
      </c>
      <c r="H182" s="57">
        <f>'IT-3-L'!I20-'SCR-L'!I20</f>
        <v>-10.340999999999894</v>
      </c>
      <c r="I182" s="57">
        <f>'IT-3-L'!J20-'SCR-L'!J20</f>
        <v>-12.436000000000035</v>
      </c>
      <c r="J182" s="57">
        <f>'IT-3-L'!K20-'SCR-L'!K20</f>
        <v>-14.716000000000122</v>
      </c>
      <c r="K182" s="57">
        <f>'IT-3-L'!L20-'SCR-L'!L20</f>
        <v>-17.421999999999798</v>
      </c>
      <c r="L182" s="57">
        <f>'IT-3-L'!M20-'SCR-L'!M20</f>
        <v>-22.240999999999985</v>
      </c>
      <c r="M182" s="57">
        <f>'IT-3-L'!N20-'SCR-L'!N20</f>
        <v>-27.810999999999694</v>
      </c>
      <c r="N182" s="57">
        <f>'IT-3-L'!O20-'SCR-L'!O20</f>
        <v>-31.793999999999869</v>
      </c>
      <c r="O182" s="57">
        <f>'IT-3-L'!P20-'SCR-L'!P20</f>
        <v>-29.912000000000035</v>
      </c>
      <c r="P182" s="57">
        <f>'IT-3-L'!Q20-'SCR-L'!Q20</f>
        <v>-63.837999999999965</v>
      </c>
      <c r="Q182" s="57">
        <f>'IT-3-L'!R20-'SCR-L'!R20</f>
        <v>-76.009000000000015</v>
      </c>
      <c r="R182" s="57">
        <f>'IT-3-L'!S20-'SCR-L'!S20</f>
        <v>281.83100000000013</v>
      </c>
      <c r="S182" s="57">
        <f>'IT-3-L'!T20-'SCR-L'!T20</f>
        <v>269.15599999999995</v>
      </c>
      <c r="T182" s="57">
        <f>'IT-3-L'!U20-'SCR-L'!U20</f>
        <v>151.65100000000007</v>
      </c>
      <c r="U182" s="57">
        <f>'IT-3-L'!V20-'SCR-L'!V20</f>
        <v>368.875</v>
      </c>
      <c r="V182" s="57">
        <f>'IT-3-L'!W20-'SCR-L'!W20</f>
        <v>4.428000000000111</v>
      </c>
    </row>
    <row r="202" spans="2:22" ht="18.75" x14ac:dyDescent="0.3">
      <c r="B202" s="61" t="s">
        <v>105</v>
      </c>
    </row>
    <row r="204" spans="2:22" x14ac:dyDescent="0.25">
      <c r="B204" s="55" t="s">
        <v>98</v>
      </c>
      <c r="C204" s="54">
        <v>2015</v>
      </c>
      <c r="D204" s="54">
        <f>C204+1</f>
        <v>2016</v>
      </c>
      <c r="E204" s="54">
        <f t="shared" ref="E204:V204" si="10">D204+1</f>
        <v>2017</v>
      </c>
      <c r="F204" s="54">
        <f t="shared" si="10"/>
        <v>2018</v>
      </c>
      <c r="G204" s="54">
        <f t="shared" si="10"/>
        <v>2019</v>
      </c>
      <c r="H204" s="54">
        <f t="shared" si="10"/>
        <v>2020</v>
      </c>
      <c r="I204" s="54">
        <f t="shared" si="10"/>
        <v>2021</v>
      </c>
      <c r="J204" s="54">
        <f t="shared" si="10"/>
        <v>2022</v>
      </c>
      <c r="K204" s="54">
        <f t="shared" si="10"/>
        <v>2023</v>
      </c>
      <c r="L204" s="54">
        <f t="shared" si="10"/>
        <v>2024</v>
      </c>
      <c r="M204" s="54">
        <f t="shared" si="10"/>
        <v>2025</v>
      </c>
      <c r="N204" s="54">
        <f t="shared" si="10"/>
        <v>2026</v>
      </c>
      <c r="O204" s="54">
        <f t="shared" si="10"/>
        <v>2027</v>
      </c>
      <c r="P204" s="54">
        <f t="shared" si="10"/>
        <v>2028</v>
      </c>
      <c r="Q204" s="54">
        <f t="shared" si="10"/>
        <v>2029</v>
      </c>
      <c r="R204" s="54">
        <f t="shared" si="10"/>
        <v>2030</v>
      </c>
      <c r="S204" s="54">
        <f t="shared" si="10"/>
        <v>2031</v>
      </c>
      <c r="T204" s="54">
        <f t="shared" si="10"/>
        <v>2032</v>
      </c>
      <c r="U204" s="54">
        <f t="shared" si="10"/>
        <v>2033</v>
      </c>
      <c r="V204" s="54">
        <f t="shared" si="10"/>
        <v>2034</v>
      </c>
    </row>
    <row r="205" spans="2:22" x14ac:dyDescent="0.25">
      <c r="B205" t="s">
        <v>89</v>
      </c>
      <c r="C205" s="57">
        <f>'FT-1-M'!D13-'SCR-M'!D13</f>
        <v>0</v>
      </c>
      <c r="D205" s="57">
        <f>'FT-1-M'!E13-'SCR-M'!E13</f>
        <v>0</v>
      </c>
      <c r="E205" s="57">
        <f>'FT-1-M'!F13-'SCR-M'!F13</f>
        <v>0</v>
      </c>
      <c r="F205" s="57">
        <f>'FT-1-M'!G13-'SCR-M'!G13</f>
        <v>0</v>
      </c>
      <c r="G205" s="57">
        <f>'FT-1-M'!H13-'SCR-M'!H13</f>
        <v>0</v>
      </c>
      <c r="H205" s="57">
        <f>'FT-1-M'!I13-'SCR-M'!I13</f>
        <v>0</v>
      </c>
      <c r="I205" s="57">
        <f>'FT-1-M'!J13-'SCR-M'!J13</f>
        <v>0</v>
      </c>
      <c r="J205" s="57">
        <f>'FT-1-M'!K13-'SCR-M'!K13</f>
        <v>0</v>
      </c>
      <c r="K205" s="57">
        <f>'FT-1-M'!L13-'SCR-M'!L13</f>
        <v>0</v>
      </c>
      <c r="L205" s="57">
        <f>'FT-1-M'!M13-'SCR-M'!M13</f>
        <v>0</v>
      </c>
      <c r="M205" s="57">
        <f>'FT-1-M'!N13-'SCR-M'!N13</f>
        <v>0</v>
      </c>
      <c r="N205" s="57">
        <f>'FT-1-M'!O13-'SCR-M'!O13</f>
        <v>0</v>
      </c>
      <c r="O205" s="57">
        <f>'FT-1-M'!P13-'SCR-M'!P13</f>
        <v>0</v>
      </c>
      <c r="P205" s="57">
        <f>'FT-1-M'!Q13-'SCR-M'!Q13</f>
        <v>0</v>
      </c>
      <c r="Q205" s="57">
        <f>'FT-1-M'!R13-'SCR-M'!R13</f>
        <v>0</v>
      </c>
      <c r="R205" s="57">
        <f>'FT-1-M'!S13-'SCR-M'!S13</f>
        <v>0</v>
      </c>
      <c r="S205" s="57">
        <f>'FT-1-M'!T13-'SCR-M'!T13</f>
        <v>0</v>
      </c>
      <c r="T205" s="57">
        <f>'FT-1-M'!U13-'SCR-M'!U13</f>
        <v>0</v>
      </c>
      <c r="U205" s="57">
        <f>'FT-1-M'!V13-'SCR-M'!V13</f>
        <v>0</v>
      </c>
      <c r="V205" s="57">
        <f>'FT-1-M'!W13-'SCR-M'!W13</f>
        <v>0</v>
      </c>
    </row>
    <row r="206" spans="2:22" x14ac:dyDescent="0.25">
      <c r="B206" t="s">
        <v>90</v>
      </c>
      <c r="C206" s="57">
        <f>'FT-1-M'!D14-'SCR-M'!D14</f>
        <v>0</v>
      </c>
      <c r="D206" s="57">
        <f>'FT-1-M'!E14-'SCR-M'!E14</f>
        <v>0</v>
      </c>
      <c r="E206" s="57">
        <f>'FT-1-M'!F14-'SCR-M'!F14</f>
        <v>0</v>
      </c>
      <c r="F206" s="57">
        <f>'FT-1-M'!G14-'SCR-M'!G14</f>
        <v>0</v>
      </c>
      <c r="G206" s="57">
        <f>'FT-1-M'!H14-'SCR-M'!H14</f>
        <v>0</v>
      </c>
      <c r="H206" s="57">
        <f>'FT-1-M'!I14-'SCR-M'!I14</f>
        <v>0</v>
      </c>
      <c r="I206" s="57">
        <f>'FT-1-M'!J14-'SCR-M'!J14</f>
        <v>0</v>
      </c>
      <c r="J206" s="57">
        <f>'FT-1-M'!K14-'SCR-M'!K14</f>
        <v>0</v>
      </c>
      <c r="K206" s="57">
        <f>'FT-1-M'!L14-'SCR-M'!L14</f>
        <v>0</v>
      </c>
      <c r="L206" s="57">
        <f>'FT-1-M'!M14-'SCR-M'!M14</f>
        <v>0</v>
      </c>
      <c r="M206" s="57">
        <f>'FT-1-M'!N14-'SCR-M'!N14</f>
        <v>0</v>
      </c>
      <c r="N206" s="57">
        <f>'FT-1-M'!O14-'SCR-M'!O14</f>
        <v>0</v>
      </c>
      <c r="O206" s="57">
        <f>'FT-1-M'!P14-'SCR-M'!P14</f>
        <v>0</v>
      </c>
      <c r="P206" s="57">
        <f>'FT-1-M'!Q14-'SCR-M'!Q14</f>
        <v>0</v>
      </c>
      <c r="Q206" s="57">
        <f>'FT-1-M'!R14-'SCR-M'!R14</f>
        <v>0</v>
      </c>
      <c r="R206" s="57">
        <f>'FT-1-M'!S14-'SCR-M'!S14</f>
        <v>0</v>
      </c>
      <c r="S206" s="57">
        <f>'FT-1-M'!T14-'SCR-M'!T14</f>
        <v>0</v>
      </c>
      <c r="T206" s="57">
        <f>'FT-1-M'!U14-'SCR-M'!U14</f>
        <v>0</v>
      </c>
      <c r="U206" s="57">
        <f>'FT-1-M'!V14-'SCR-M'!V14</f>
        <v>0</v>
      </c>
      <c r="V206" s="57">
        <f>'FT-1-M'!W14-'SCR-M'!W14</f>
        <v>0</v>
      </c>
    </row>
    <row r="207" spans="2:22" x14ac:dyDescent="0.25">
      <c r="B207" t="s">
        <v>91</v>
      </c>
      <c r="C207" s="57">
        <f>'FT-1-M'!D15-'SCR-M'!D15</f>
        <v>0</v>
      </c>
      <c r="D207" s="57">
        <f>'FT-1-M'!E15-'SCR-M'!E15</f>
        <v>0</v>
      </c>
      <c r="E207" s="57">
        <f>'FT-1-M'!F15-'SCR-M'!F15</f>
        <v>0</v>
      </c>
      <c r="F207" s="57">
        <f>'FT-1-M'!G15-'SCR-M'!G15</f>
        <v>0</v>
      </c>
      <c r="G207" s="57">
        <f>'FT-1-M'!H15-'SCR-M'!H15</f>
        <v>0</v>
      </c>
      <c r="H207" s="57">
        <f>'FT-1-M'!I15-'SCR-M'!I15</f>
        <v>0</v>
      </c>
      <c r="I207" s="57">
        <f>'FT-1-M'!J15-'SCR-M'!J15</f>
        <v>0</v>
      </c>
      <c r="J207" s="57">
        <f>'FT-1-M'!K15-'SCR-M'!K15</f>
        <v>0</v>
      </c>
      <c r="K207" s="57">
        <f>'FT-1-M'!L15-'SCR-M'!L15</f>
        <v>0</v>
      </c>
      <c r="L207" s="57">
        <f>'FT-1-M'!M15-'SCR-M'!M15</f>
        <v>0</v>
      </c>
      <c r="M207" s="57">
        <f>'FT-1-M'!N15-'SCR-M'!N15</f>
        <v>0</v>
      </c>
      <c r="N207" s="57">
        <f>'FT-1-M'!O15-'SCR-M'!O15</f>
        <v>0</v>
      </c>
      <c r="O207" s="57">
        <f>'FT-1-M'!P15-'SCR-M'!P15</f>
        <v>0</v>
      </c>
      <c r="P207" s="57">
        <f>'FT-1-M'!Q15-'SCR-M'!Q15</f>
        <v>423</v>
      </c>
      <c r="Q207" s="57">
        <f>'FT-1-M'!R15-'SCR-M'!R15</f>
        <v>423</v>
      </c>
      <c r="R207" s="57">
        <f>'FT-1-M'!S15-'SCR-M'!S15</f>
        <v>0</v>
      </c>
      <c r="S207" s="57">
        <f>'FT-1-M'!T15-'SCR-M'!T15</f>
        <v>0</v>
      </c>
      <c r="T207" s="57">
        <f>'FT-1-M'!U15-'SCR-M'!U15</f>
        <v>0</v>
      </c>
      <c r="U207" s="57">
        <f>'FT-1-M'!V15-'SCR-M'!V15</f>
        <v>0</v>
      </c>
      <c r="V207" s="57">
        <f>'FT-1-M'!W15-'SCR-M'!W15</f>
        <v>0</v>
      </c>
    </row>
    <row r="208" spans="2:22" x14ac:dyDescent="0.25">
      <c r="B208" t="s">
        <v>92</v>
      </c>
      <c r="C208" s="57">
        <f>'FT-1-M'!D16-'SCR-M'!D16</f>
        <v>0</v>
      </c>
      <c r="D208" s="57">
        <f>'FT-1-M'!E16-'SCR-M'!E16</f>
        <v>0</v>
      </c>
      <c r="E208" s="57">
        <f>'FT-1-M'!F16-'SCR-M'!F16</f>
        <v>0</v>
      </c>
      <c r="F208" s="57">
        <f>'FT-1-M'!G16-'SCR-M'!G16</f>
        <v>0</v>
      </c>
      <c r="G208" s="57">
        <f>'FT-1-M'!H16-'SCR-M'!H16</f>
        <v>0</v>
      </c>
      <c r="H208" s="57">
        <f>'FT-1-M'!I16-'SCR-M'!I16</f>
        <v>0</v>
      </c>
      <c r="I208" s="57">
        <f>'FT-1-M'!J16-'SCR-M'!J16</f>
        <v>0</v>
      </c>
      <c r="J208" s="57">
        <f>'FT-1-M'!K16-'SCR-M'!K16</f>
        <v>0</v>
      </c>
      <c r="K208" s="57">
        <f>'FT-1-M'!L16-'SCR-M'!L16</f>
        <v>0</v>
      </c>
      <c r="L208" s="57">
        <f>'FT-1-M'!M16-'SCR-M'!M16</f>
        <v>0</v>
      </c>
      <c r="M208" s="57">
        <f>'FT-1-M'!N16-'SCR-M'!N16</f>
        <v>0</v>
      </c>
      <c r="N208" s="57">
        <f>'FT-1-M'!O16-'SCR-M'!O16</f>
        <v>0</v>
      </c>
      <c r="O208" s="57">
        <f>'FT-1-M'!P16-'SCR-M'!P16</f>
        <v>0</v>
      </c>
      <c r="P208" s="57">
        <f>'FT-1-M'!Q16-'SCR-M'!Q16</f>
        <v>0</v>
      </c>
      <c r="Q208" s="57">
        <f>'FT-1-M'!R16-'SCR-M'!R16</f>
        <v>0</v>
      </c>
      <c r="R208" s="57">
        <f>'FT-1-M'!S16-'SCR-M'!S16</f>
        <v>0</v>
      </c>
      <c r="S208" s="57">
        <f>'FT-1-M'!T16-'SCR-M'!T16</f>
        <v>0</v>
      </c>
      <c r="T208" s="57">
        <f>'FT-1-M'!U16-'SCR-M'!U16</f>
        <v>0</v>
      </c>
      <c r="U208" s="57">
        <f>'FT-1-M'!V16-'SCR-M'!V16</f>
        <v>0</v>
      </c>
      <c r="V208" s="57">
        <f>'FT-1-M'!W16-'SCR-M'!W16</f>
        <v>0</v>
      </c>
    </row>
    <row r="209" spans="2:22" x14ac:dyDescent="0.25">
      <c r="B209" t="s">
        <v>93</v>
      </c>
      <c r="C209" s="57">
        <f>'FT-1-M'!D17-'SCR-M'!D17</f>
        <v>0</v>
      </c>
      <c r="D209" s="57">
        <f>'FT-1-M'!E17-'SCR-M'!E17</f>
        <v>0</v>
      </c>
      <c r="E209" s="57">
        <f>'FT-1-M'!F17-'SCR-M'!F17</f>
        <v>0</v>
      </c>
      <c r="F209" s="57">
        <f>'FT-1-M'!G17-'SCR-M'!G17</f>
        <v>0</v>
      </c>
      <c r="G209" s="57">
        <f>'FT-1-M'!H17-'SCR-M'!H17</f>
        <v>0</v>
      </c>
      <c r="H209" s="57">
        <f>'FT-1-M'!I17-'SCR-M'!I17</f>
        <v>0</v>
      </c>
      <c r="I209" s="57">
        <f>'FT-1-M'!J17-'SCR-M'!J17</f>
        <v>0</v>
      </c>
      <c r="J209" s="57">
        <f>'FT-1-M'!K17-'SCR-M'!K17</f>
        <v>0</v>
      </c>
      <c r="K209" s="57">
        <f>'FT-1-M'!L17-'SCR-M'!L17</f>
        <v>0</v>
      </c>
      <c r="L209" s="57">
        <f>'FT-1-M'!M17-'SCR-M'!M17</f>
        <v>0</v>
      </c>
      <c r="M209" s="57">
        <f>'FT-1-M'!N17-'SCR-M'!N17</f>
        <v>0</v>
      </c>
      <c r="N209" s="57">
        <f>'FT-1-M'!O17-'SCR-M'!O17</f>
        <v>0</v>
      </c>
      <c r="O209" s="57">
        <f>'FT-1-M'!P17-'SCR-M'!P17</f>
        <v>0</v>
      </c>
      <c r="P209" s="57">
        <f>'FT-1-M'!Q17-'SCR-M'!Q17</f>
        <v>-22</v>
      </c>
      <c r="Q209" s="57">
        <f>'FT-1-M'!R17-'SCR-M'!R17</f>
        <v>-22</v>
      </c>
      <c r="R209" s="57">
        <f>'FT-1-M'!S17-'SCR-M'!S17</f>
        <v>-22</v>
      </c>
      <c r="S209" s="57">
        <f>'FT-1-M'!T17-'SCR-M'!T17</f>
        <v>-22</v>
      </c>
      <c r="T209" s="57">
        <f>'FT-1-M'!U17-'SCR-M'!U17</f>
        <v>-22</v>
      </c>
      <c r="U209" s="57">
        <f>'FT-1-M'!V17-'SCR-M'!V17</f>
        <v>-22</v>
      </c>
      <c r="V209" s="57">
        <f>'FT-1-M'!W17-'SCR-M'!W17</f>
        <v>-22</v>
      </c>
    </row>
    <row r="210" spans="2:22" x14ac:dyDescent="0.25">
      <c r="B210" t="s">
        <v>94</v>
      </c>
      <c r="C210" s="57">
        <f>'FT-1-M'!D18-'SCR-M'!D18</f>
        <v>0</v>
      </c>
      <c r="D210" s="57">
        <f>'FT-1-M'!E18-'SCR-M'!E18</f>
        <v>0</v>
      </c>
      <c r="E210" s="57">
        <f>'FT-1-M'!F18-'SCR-M'!F18</f>
        <v>0</v>
      </c>
      <c r="F210" s="57">
        <f>'FT-1-M'!G18-'SCR-M'!G18</f>
        <v>0</v>
      </c>
      <c r="G210" s="57">
        <f>'FT-1-M'!H18-'SCR-M'!H18</f>
        <v>0</v>
      </c>
      <c r="H210" s="57">
        <f>'FT-1-M'!I18-'SCR-M'!I18</f>
        <v>0</v>
      </c>
      <c r="I210" s="57">
        <f>'FT-1-M'!J18-'SCR-M'!J18</f>
        <v>-7.45</v>
      </c>
      <c r="J210" s="57">
        <f>'FT-1-M'!K18-'SCR-M'!K18</f>
        <v>3.1000000000000005</v>
      </c>
      <c r="K210" s="57">
        <f>'FT-1-M'!L18-'SCR-M'!L18</f>
        <v>-0.29999999999999893</v>
      </c>
      <c r="L210" s="57">
        <f>'FT-1-M'!M18-'SCR-M'!M18</f>
        <v>-4.0299999999999994</v>
      </c>
      <c r="M210" s="57">
        <f>'FT-1-M'!N18-'SCR-M'!N18</f>
        <v>-4.0300000000000011</v>
      </c>
      <c r="N210" s="57">
        <f>'FT-1-M'!O18-'SCR-M'!O18</f>
        <v>-4.0300000000000011</v>
      </c>
      <c r="O210" s="57">
        <f>'FT-1-M'!P18-'SCR-M'!P18</f>
        <v>6.57</v>
      </c>
      <c r="P210" s="57">
        <f>'FT-1-M'!Q18-'SCR-M'!Q18</f>
        <v>6.57</v>
      </c>
      <c r="Q210" s="57">
        <f>'FT-1-M'!R18-'SCR-M'!R18</f>
        <v>-3.9799999999999969</v>
      </c>
      <c r="R210" s="57">
        <f>'FT-1-M'!S18-'SCR-M'!S18</f>
        <v>-3.9799999999999969</v>
      </c>
      <c r="S210" s="57">
        <f>'FT-1-M'!T18-'SCR-M'!T18</f>
        <v>-14.579999999999998</v>
      </c>
      <c r="T210" s="57">
        <f>'FT-1-M'!U18-'SCR-M'!U18</f>
        <v>-14.579999999999998</v>
      </c>
      <c r="U210" s="57">
        <f>'FT-1-M'!V18-'SCR-M'!V18</f>
        <v>-14.579999999999998</v>
      </c>
      <c r="V210" s="57">
        <f>'FT-1-M'!W18-'SCR-M'!W18</f>
        <v>-14.579999999999998</v>
      </c>
    </row>
    <row r="211" spans="2:22" x14ac:dyDescent="0.25">
      <c r="B211" t="s">
        <v>95</v>
      </c>
      <c r="C211" s="57">
        <f>'FT-1-M'!D19-'SCR-M'!D19</f>
        <v>-0.15000000000000568</v>
      </c>
      <c r="D211" s="57">
        <f>'FT-1-M'!E19-'SCR-M'!E19</f>
        <v>-0.30999999999994543</v>
      </c>
      <c r="E211" s="57">
        <f>'FT-1-M'!F19-'SCR-M'!F19</f>
        <v>-0.56999999999993634</v>
      </c>
      <c r="F211" s="57">
        <f>'FT-1-M'!G19-'SCR-M'!G19</f>
        <v>-1</v>
      </c>
      <c r="G211" s="57">
        <f>'FT-1-M'!H19-'SCR-M'!H19</f>
        <v>-3.25</v>
      </c>
      <c r="H211" s="57">
        <f>'FT-1-M'!I19-'SCR-M'!I19</f>
        <v>-3.3900000000001</v>
      </c>
      <c r="I211" s="57">
        <f>'FT-1-M'!J19-'SCR-M'!J19</f>
        <v>-6.5900000000001455</v>
      </c>
      <c r="J211" s="57">
        <f>'FT-1-M'!K19-'SCR-M'!K19</f>
        <v>-7.2700000000002092</v>
      </c>
      <c r="K211" s="57">
        <f>'FT-1-M'!L19-'SCR-M'!L19</f>
        <v>-13.140000000000327</v>
      </c>
      <c r="L211" s="57">
        <f>'FT-1-M'!M19-'SCR-M'!M19</f>
        <v>-20.200000000000273</v>
      </c>
      <c r="M211" s="57">
        <f>'FT-1-M'!N19-'SCR-M'!N19</f>
        <v>-20.180000000000291</v>
      </c>
      <c r="N211" s="57">
        <f>'FT-1-M'!O19-'SCR-M'!O19</f>
        <v>-21.340000000000146</v>
      </c>
      <c r="O211" s="57">
        <f>'FT-1-M'!P19-'SCR-M'!P19</f>
        <v>-22.660000000000082</v>
      </c>
      <c r="P211" s="57">
        <f>'FT-1-M'!Q19-'SCR-M'!Q19</f>
        <v>-22.560000000000173</v>
      </c>
      <c r="Q211" s="57">
        <f>'FT-1-M'!R19-'SCR-M'!R19</f>
        <v>-12.300000000000182</v>
      </c>
      <c r="R211" s="57">
        <f>'FT-1-M'!S19-'SCR-M'!S19</f>
        <v>-2.0700000000001637</v>
      </c>
      <c r="S211" s="57">
        <f>'FT-1-M'!T19-'SCR-M'!T19</f>
        <v>6.9699999999997999</v>
      </c>
      <c r="T211" s="57">
        <f>'FT-1-M'!U19-'SCR-M'!U19</f>
        <v>16.559999999999945</v>
      </c>
      <c r="U211" s="57">
        <f>'FT-1-M'!V19-'SCR-M'!V19</f>
        <v>16.639999999999873</v>
      </c>
      <c r="V211" s="57">
        <f>'FT-1-M'!W19-'SCR-M'!W19</f>
        <v>16.829999999999927</v>
      </c>
    </row>
    <row r="212" spans="2:22" x14ac:dyDescent="0.25">
      <c r="B212" t="s">
        <v>96</v>
      </c>
      <c r="C212" s="57">
        <f>'FT-1-M'!D20-'SCR-M'!D20</f>
        <v>0.12400000000002365</v>
      </c>
      <c r="D212" s="57">
        <f>'FT-1-M'!E20-'SCR-M'!E20</f>
        <v>0.20399999999995089</v>
      </c>
      <c r="E212" s="57">
        <f>'FT-1-M'!F20-'SCR-M'!F20</f>
        <v>0.3589999999999236</v>
      </c>
      <c r="F212" s="57">
        <f>'FT-1-M'!G20-'SCR-M'!G20</f>
        <v>0.54000000000007731</v>
      </c>
      <c r="G212" s="57">
        <f>'FT-1-M'!H20-'SCR-M'!H20</f>
        <v>-7.2999999999865395E-2</v>
      </c>
      <c r="H212" s="57">
        <f>'FT-1-M'!I20-'SCR-M'!I20</f>
        <v>-0.49099999999998545</v>
      </c>
      <c r="I212" s="57">
        <f>'FT-1-M'!J20-'SCR-M'!J20</f>
        <v>8.5380000000000109</v>
      </c>
      <c r="J212" s="57">
        <f>'FT-1-M'!K20-'SCR-M'!K20</f>
        <v>-0.73600000000010368</v>
      </c>
      <c r="K212" s="57">
        <f>'FT-1-M'!L20-'SCR-M'!L20</f>
        <v>7.3609999999998763</v>
      </c>
      <c r="L212" s="57">
        <f>'FT-1-M'!M20-'SCR-M'!M20</f>
        <v>16.498000000000047</v>
      </c>
      <c r="M212" s="57">
        <f>'FT-1-M'!N20-'SCR-M'!N20</f>
        <v>16.494999999999891</v>
      </c>
      <c r="N212" s="57">
        <f>'FT-1-M'!O20-'SCR-M'!O20</f>
        <v>17.183999999999969</v>
      </c>
      <c r="O212" s="57">
        <f>'FT-1-M'!P20-'SCR-M'!P20</f>
        <v>7.36200000000008</v>
      </c>
      <c r="P212" s="57">
        <f>'FT-1-M'!Q20-'SCR-M'!Q20</f>
        <v>-357.18700000000001</v>
      </c>
      <c r="Q212" s="57">
        <f>'FT-1-M'!R20-'SCR-M'!R20</f>
        <v>-353.64499999999998</v>
      </c>
      <c r="R212" s="57">
        <f>'FT-1-M'!S20-'SCR-M'!S20</f>
        <v>8.83400000000006</v>
      </c>
      <c r="S212" s="57">
        <f>'FT-1-M'!T20-'SCR-M'!T20</f>
        <v>12.737999999999829</v>
      </c>
      <c r="T212" s="57">
        <f>'FT-1-M'!U20-'SCR-M'!U20</f>
        <v>5.7260000000001128</v>
      </c>
      <c r="U212" s="57">
        <f>'FT-1-M'!V20-'SCR-M'!V20</f>
        <v>5.6670000000001437</v>
      </c>
      <c r="V212" s="57">
        <f>'FT-1-M'!W20-'SCR-M'!W20</f>
        <v>5.54099999999994</v>
      </c>
    </row>
    <row r="214" spans="2:22" x14ac:dyDescent="0.25">
      <c r="B214" s="55" t="s">
        <v>99</v>
      </c>
      <c r="C214" s="54">
        <v>2015</v>
      </c>
      <c r="D214" s="54">
        <f>C214+1</f>
        <v>2016</v>
      </c>
      <c r="E214" s="54">
        <f t="shared" ref="E214:V214" si="11">D214+1</f>
        <v>2017</v>
      </c>
      <c r="F214" s="54">
        <f t="shared" si="11"/>
        <v>2018</v>
      </c>
      <c r="G214" s="54">
        <f t="shared" si="11"/>
        <v>2019</v>
      </c>
      <c r="H214" s="54">
        <f t="shared" si="11"/>
        <v>2020</v>
      </c>
      <c r="I214" s="54">
        <f t="shared" si="11"/>
        <v>2021</v>
      </c>
      <c r="J214" s="54">
        <f t="shared" si="11"/>
        <v>2022</v>
      </c>
      <c r="K214" s="54">
        <f t="shared" si="11"/>
        <v>2023</v>
      </c>
      <c r="L214" s="54">
        <f t="shared" si="11"/>
        <v>2024</v>
      </c>
      <c r="M214" s="54">
        <f t="shared" si="11"/>
        <v>2025</v>
      </c>
      <c r="N214" s="54">
        <f t="shared" si="11"/>
        <v>2026</v>
      </c>
      <c r="O214" s="54">
        <f t="shared" si="11"/>
        <v>2027</v>
      </c>
      <c r="P214" s="54">
        <f t="shared" si="11"/>
        <v>2028</v>
      </c>
      <c r="Q214" s="54">
        <f t="shared" si="11"/>
        <v>2029</v>
      </c>
      <c r="R214" s="54">
        <f t="shared" si="11"/>
        <v>2030</v>
      </c>
      <c r="S214" s="54">
        <f t="shared" si="11"/>
        <v>2031</v>
      </c>
      <c r="T214" s="54">
        <f t="shared" si="11"/>
        <v>2032</v>
      </c>
      <c r="U214" s="54">
        <f t="shared" si="11"/>
        <v>2033</v>
      </c>
      <c r="V214" s="54">
        <f t="shared" si="11"/>
        <v>2034</v>
      </c>
    </row>
    <row r="215" spans="2:22" x14ac:dyDescent="0.25">
      <c r="B215" t="s">
        <v>89</v>
      </c>
      <c r="C215" s="57">
        <f>'FT-1-L'!D13-'SCR-L'!D13</f>
        <v>0</v>
      </c>
      <c r="D215" s="57">
        <f>'FT-1-L'!E13-'SCR-L'!E13</f>
        <v>0</v>
      </c>
      <c r="E215" s="57">
        <f>'FT-1-L'!F13-'SCR-L'!F13</f>
        <v>0</v>
      </c>
      <c r="F215" s="57">
        <f>'FT-1-L'!G13-'SCR-L'!G13</f>
        <v>0</v>
      </c>
      <c r="G215" s="57">
        <f>'FT-1-L'!H13-'SCR-L'!H13</f>
        <v>0</v>
      </c>
      <c r="H215" s="57">
        <f>'FT-1-L'!I13-'SCR-L'!I13</f>
        <v>0</v>
      </c>
      <c r="I215" s="57">
        <f>'FT-1-L'!J13-'SCR-L'!J13</f>
        <v>0</v>
      </c>
      <c r="J215" s="57">
        <f>'FT-1-L'!K13-'SCR-L'!K13</f>
        <v>0</v>
      </c>
      <c r="K215" s="57">
        <f>'FT-1-L'!L13-'SCR-L'!L13</f>
        <v>0</v>
      </c>
      <c r="L215" s="57">
        <f>'FT-1-L'!M13-'SCR-L'!M13</f>
        <v>0</v>
      </c>
      <c r="M215" s="57">
        <f>'FT-1-L'!N13-'SCR-L'!N13</f>
        <v>0</v>
      </c>
      <c r="N215" s="57">
        <f>'FT-1-L'!O13-'SCR-L'!O13</f>
        <v>0</v>
      </c>
      <c r="O215" s="57">
        <f>'FT-1-L'!P13-'SCR-L'!P13</f>
        <v>0</v>
      </c>
      <c r="P215" s="57">
        <f>'FT-1-L'!Q13-'SCR-L'!Q13</f>
        <v>0</v>
      </c>
      <c r="Q215" s="57">
        <f>'FT-1-L'!R13-'SCR-L'!R13</f>
        <v>0</v>
      </c>
      <c r="R215" s="57">
        <f>'FT-1-L'!S13-'SCR-L'!S13</f>
        <v>0</v>
      </c>
      <c r="S215" s="57">
        <f>'FT-1-L'!T13-'SCR-L'!T13</f>
        <v>0</v>
      </c>
      <c r="T215" s="57">
        <f>'FT-1-L'!U13-'SCR-L'!U13</f>
        <v>0</v>
      </c>
      <c r="U215" s="57">
        <f>'FT-1-L'!V13-'SCR-L'!V13</f>
        <v>0</v>
      </c>
      <c r="V215" s="57">
        <f>'FT-1-L'!W13-'SCR-L'!W13</f>
        <v>0</v>
      </c>
    </row>
    <row r="216" spans="2:22" x14ac:dyDescent="0.25">
      <c r="B216" t="s">
        <v>90</v>
      </c>
      <c r="C216" s="57">
        <f>'FT-1-L'!D14-'SCR-L'!D14</f>
        <v>0</v>
      </c>
      <c r="D216" s="57">
        <f>'FT-1-L'!E14-'SCR-L'!E14</f>
        <v>0</v>
      </c>
      <c r="E216" s="57">
        <f>'FT-1-L'!F14-'SCR-L'!F14</f>
        <v>0</v>
      </c>
      <c r="F216" s="57">
        <f>'FT-1-L'!G14-'SCR-L'!G14</f>
        <v>0</v>
      </c>
      <c r="G216" s="57">
        <f>'FT-1-L'!H14-'SCR-L'!H14</f>
        <v>0</v>
      </c>
      <c r="H216" s="57">
        <f>'FT-1-L'!I14-'SCR-L'!I14</f>
        <v>0</v>
      </c>
      <c r="I216" s="57">
        <f>'FT-1-L'!J14-'SCR-L'!J14</f>
        <v>0</v>
      </c>
      <c r="J216" s="57">
        <f>'FT-1-L'!K14-'SCR-L'!K14</f>
        <v>0</v>
      </c>
      <c r="K216" s="57">
        <f>'FT-1-L'!L14-'SCR-L'!L14</f>
        <v>0</v>
      </c>
      <c r="L216" s="57">
        <f>'FT-1-L'!M14-'SCR-L'!M14</f>
        <v>0</v>
      </c>
      <c r="M216" s="57">
        <f>'FT-1-L'!N14-'SCR-L'!N14</f>
        <v>0</v>
      </c>
      <c r="N216" s="57">
        <f>'FT-1-L'!O14-'SCR-L'!O14</f>
        <v>0</v>
      </c>
      <c r="O216" s="57">
        <f>'FT-1-L'!P14-'SCR-L'!P14</f>
        <v>0</v>
      </c>
      <c r="P216" s="57">
        <f>'FT-1-L'!Q14-'SCR-L'!Q14</f>
        <v>0</v>
      </c>
      <c r="Q216" s="57">
        <f>'FT-1-L'!R14-'SCR-L'!R14</f>
        <v>0</v>
      </c>
      <c r="R216" s="57">
        <f>'FT-1-L'!S14-'SCR-L'!S14</f>
        <v>0</v>
      </c>
      <c r="S216" s="57">
        <f>'FT-1-L'!T14-'SCR-L'!T14</f>
        <v>0</v>
      </c>
      <c r="T216" s="57">
        <f>'FT-1-L'!U14-'SCR-L'!U14</f>
        <v>0</v>
      </c>
      <c r="U216" s="57">
        <f>'FT-1-L'!V14-'SCR-L'!V14</f>
        <v>0</v>
      </c>
      <c r="V216" s="57">
        <f>'FT-1-L'!W14-'SCR-L'!W14</f>
        <v>0</v>
      </c>
    </row>
    <row r="217" spans="2:22" x14ac:dyDescent="0.25">
      <c r="B217" t="s">
        <v>91</v>
      </c>
      <c r="C217" s="57">
        <f>'FT-1-L'!D15-'SCR-L'!D15</f>
        <v>0</v>
      </c>
      <c r="D217" s="57">
        <f>'FT-1-L'!E15-'SCR-L'!E15</f>
        <v>0</v>
      </c>
      <c r="E217" s="57">
        <f>'FT-1-L'!F15-'SCR-L'!F15</f>
        <v>0</v>
      </c>
      <c r="F217" s="57">
        <f>'FT-1-L'!G15-'SCR-L'!G15</f>
        <v>0</v>
      </c>
      <c r="G217" s="57">
        <f>'FT-1-L'!H15-'SCR-L'!H15</f>
        <v>0</v>
      </c>
      <c r="H217" s="57">
        <f>'FT-1-L'!I15-'SCR-L'!I15</f>
        <v>0</v>
      </c>
      <c r="I217" s="57">
        <f>'FT-1-L'!J15-'SCR-L'!J15</f>
        <v>0</v>
      </c>
      <c r="J217" s="57">
        <f>'FT-1-L'!K15-'SCR-L'!K15</f>
        <v>0</v>
      </c>
      <c r="K217" s="57">
        <f>'FT-1-L'!L15-'SCR-L'!L15</f>
        <v>0</v>
      </c>
      <c r="L217" s="57">
        <f>'FT-1-L'!M15-'SCR-L'!M15</f>
        <v>109.60000000000002</v>
      </c>
      <c r="M217" s="57">
        <f>'FT-1-L'!N15-'SCR-L'!N15</f>
        <v>109.60000000000002</v>
      </c>
      <c r="N217" s="57">
        <f>'FT-1-L'!O15-'SCR-L'!O15</f>
        <v>109.60000000000002</v>
      </c>
      <c r="O217" s="57">
        <f>'FT-1-L'!P15-'SCR-L'!P15</f>
        <v>109.60000000000002</v>
      </c>
      <c r="P217" s="57">
        <f>'FT-1-L'!Q15-'SCR-L'!Q15</f>
        <v>7.2000000000000455</v>
      </c>
      <c r="Q217" s="57">
        <f>'FT-1-L'!R15-'SCR-L'!R15</f>
        <v>7.2000000000000455</v>
      </c>
      <c r="R217" s="57">
        <f>'FT-1-L'!S15-'SCR-L'!S15</f>
        <v>7.1999999999998181</v>
      </c>
      <c r="S217" s="57">
        <f>'FT-1-L'!T15-'SCR-L'!T15</f>
        <v>7.1999999999998181</v>
      </c>
      <c r="T217" s="57">
        <f>'FT-1-L'!U15-'SCR-L'!U15</f>
        <v>7.1999999999998181</v>
      </c>
      <c r="U217" s="57">
        <f>'FT-1-L'!V15-'SCR-L'!V15</f>
        <v>-314.40000000000009</v>
      </c>
      <c r="V217" s="57">
        <f>'FT-1-L'!W15-'SCR-L'!W15</f>
        <v>108.59999999999991</v>
      </c>
    </row>
    <row r="218" spans="2:22" x14ac:dyDescent="0.25">
      <c r="B218" t="s">
        <v>92</v>
      </c>
      <c r="C218" s="57">
        <f>'FT-1-L'!D16-'SCR-L'!D16</f>
        <v>0</v>
      </c>
      <c r="D218" s="57">
        <f>'FT-1-L'!E16-'SCR-L'!E16</f>
        <v>0</v>
      </c>
      <c r="E218" s="57">
        <f>'FT-1-L'!F16-'SCR-L'!F16</f>
        <v>0</v>
      </c>
      <c r="F218" s="57">
        <f>'FT-1-L'!G16-'SCR-L'!G16</f>
        <v>0</v>
      </c>
      <c r="G218" s="57">
        <f>'FT-1-L'!H16-'SCR-L'!H16</f>
        <v>0</v>
      </c>
      <c r="H218" s="57">
        <f>'FT-1-L'!I16-'SCR-L'!I16</f>
        <v>0</v>
      </c>
      <c r="I218" s="57">
        <f>'FT-1-L'!J16-'SCR-L'!J16</f>
        <v>0</v>
      </c>
      <c r="J218" s="57">
        <f>'FT-1-L'!K16-'SCR-L'!K16</f>
        <v>0</v>
      </c>
      <c r="K218" s="57">
        <f>'FT-1-L'!L16-'SCR-L'!L16</f>
        <v>0</v>
      </c>
      <c r="L218" s="57">
        <f>'FT-1-L'!M16-'SCR-L'!M16</f>
        <v>0</v>
      </c>
      <c r="M218" s="57">
        <f>'FT-1-L'!N16-'SCR-L'!N16</f>
        <v>0</v>
      </c>
      <c r="N218" s="57">
        <f>'FT-1-L'!O16-'SCR-L'!O16</f>
        <v>0</v>
      </c>
      <c r="O218" s="57">
        <f>'FT-1-L'!P16-'SCR-L'!P16</f>
        <v>0</v>
      </c>
      <c r="P218" s="57">
        <f>'FT-1-L'!Q16-'SCR-L'!Q16</f>
        <v>0</v>
      </c>
      <c r="Q218" s="57">
        <f>'FT-1-L'!R16-'SCR-L'!R16</f>
        <v>0</v>
      </c>
      <c r="R218" s="57">
        <f>'FT-1-L'!S16-'SCR-L'!S16</f>
        <v>0</v>
      </c>
      <c r="S218" s="57">
        <f>'FT-1-L'!T16-'SCR-L'!T16</f>
        <v>0</v>
      </c>
      <c r="T218" s="57">
        <f>'FT-1-L'!U16-'SCR-L'!U16</f>
        <v>0</v>
      </c>
      <c r="U218" s="57">
        <f>'FT-1-L'!V16-'SCR-L'!V16</f>
        <v>0</v>
      </c>
      <c r="V218" s="57">
        <f>'FT-1-L'!W16-'SCR-L'!W16</f>
        <v>0</v>
      </c>
    </row>
    <row r="219" spans="2:22" x14ac:dyDescent="0.25">
      <c r="B219" t="s">
        <v>93</v>
      </c>
      <c r="C219" s="57">
        <f>'FT-1-L'!D17-'SCR-L'!D17</f>
        <v>0</v>
      </c>
      <c r="D219" s="57">
        <f>'FT-1-L'!E17-'SCR-L'!E17</f>
        <v>0</v>
      </c>
      <c r="E219" s="57">
        <f>'FT-1-L'!F17-'SCR-L'!F17</f>
        <v>0</v>
      </c>
      <c r="F219" s="57">
        <f>'FT-1-L'!G17-'SCR-L'!G17</f>
        <v>0</v>
      </c>
      <c r="G219" s="57">
        <f>'FT-1-L'!H17-'SCR-L'!H17</f>
        <v>0</v>
      </c>
      <c r="H219" s="57">
        <f>'FT-1-L'!I17-'SCR-L'!I17</f>
        <v>0</v>
      </c>
      <c r="I219" s="57">
        <f>'FT-1-L'!J17-'SCR-L'!J17</f>
        <v>0</v>
      </c>
      <c r="J219" s="57">
        <f>'FT-1-L'!K17-'SCR-L'!K17</f>
        <v>0</v>
      </c>
      <c r="K219" s="57">
        <f>'FT-1-L'!L17-'SCR-L'!L17</f>
        <v>0</v>
      </c>
      <c r="L219" s="57">
        <f>'FT-1-L'!M17-'SCR-L'!M17</f>
        <v>0</v>
      </c>
      <c r="M219" s="57">
        <f>'FT-1-L'!N17-'SCR-L'!N17</f>
        <v>0</v>
      </c>
      <c r="N219" s="57">
        <f>'FT-1-L'!O17-'SCR-L'!O17</f>
        <v>0</v>
      </c>
      <c r="O219" s="57">
        <f>'FT-1-L'!P17-'SCR-L'!P17</f>
        <v>0</v>
      </c>
      <c r="P219" s="57">
        <f>'FT-1-L'!Q17-'SCR-L'!Q17</f>
        <v>18</v>
      </c>
      <c r="Q219" s="57">
        <f>'FT-1-L'!R17-'SCR-L'!R17</f>
        <v>18</v>
      </c>
      <c r="R219" s="57">
        <f>'FT-1-L'!S17-'SCR-L'!S17</f>
        <v>18</v>
      </c>
      <c r="S219" s="57">
        <f>'FT-1-L'!T17-'SCR-L'!T17</f>
        <v>18</v>
      </c>
      <c r="T219" s="57">
        <f>'FT-1-L'!U17-'SCR-L'!U17</f>
        <v>18</v>
      </c>
      <c r="U219" s="57">
        <f>'FT-1-L'!V17-'SCR-L'!V17</f>
        <v>18</v>
      </c>
      <c r="V219" s="57">
        <f>'FT-1-L'!W17-'SCR-L'!W17</f>
        <v>18</v>
      </c>
    </row>
    <row r="220" spans="2:22" x14ac:dyDescent="0.25">
      <c r="B220" t="s">
        <v>94</v>
      </c>
      <c r="C220" s="57">
        <f>'FT-1-L'!D18-'SCR-L'!D18</f>
        <v>0</v>
      </c>
      <c r="D220" s="57">
        <f>'FT-1-L'!E18-'SCR-L'!E18</f>
        <v>0</v>
      </c>
      <c r="E220" s="57">
        <f>'FT-1-L'!F18-'SCR-L'!F18</f>
        <v>0</v>
      </c>
      <c r="F220" s="57">
        <f>'FT-1-L'!G18-'SCR-L'!G18</f>
        <v>0</v>
      </c>
      <c r="G220" s="57">
        <f>'FT-1-L'!H18-'SCR-L'!H18</f>
        <v>0</v>
      </c>
      <c r="H220" s="57">
        <f>'FT-1-L'!I18-'SCR-L'!I18</f>
        <v>0</v>
      </c>
      <c r="I220" s="57">
        <f>'FT-1-L'!J18-'SCR-L'!J18</f>
        <v>0</v>
      </c>
      <c r="J220" s="57">
        <f>'FT-1-L'!K18-'SCR-L'!K18</f>
        <v>0</v>
      </c>
      <c r="K220" s="57">
        <f>'FT-1-L'!L18-'SCR-L'!L18</f>
        <v>0</v>
      </c>
      <c r="L220" s="57">
        <f>'FT-1-L'!M18-'SCR-L'!M18</f>
        <v>0</v>
      </c>
      <c r="M220" s="57">
        <f>'FT-1-L'!N18-'SCR-L'!N18</f>
        <v>0</v>
      </c>
      <c r="N220" s="57">
        <f>'FT-1-L'!O18-'SCR-L'!O18</f>
        <v>0</v>
      </c>
      <c r="O220" s="57">
        <f>'FT-1-L'!P18-'SCR-L'!P18</f>
        <v>0</v>
      </c>
      <c r="P220" s="57">
        <f>'FT-1-L'!Q18-'SCR-L'!Q18</f>
        <v>0</v>
      </c>
      <c r="Q220" s="57">
        <f>'FT-1-L'!R18-'SCR-L'!R18</f>
        <v>0</v>
      </c>
      <c r="R220" s="57">
        <f>'FT-1-L'!S18-'SCR-L'!S18</f>
        <v>0</v>
      </c>
      <c r="S220" s="57">
        <f>'FT-1-L'!T18-'SCR-L'!T18</f>
        <v>0</v>
      </c>
      <c r="T220" s="57">
        <f>'FT-1-L'!U18-'SCR-L'!U18</f>
        <v>0</v>
      </c>
      <c r="U220" s="57">
        <f>'FT-1-L'!V18-'SCR-L'!V18</f>
        <v>0</v>
      </c>
      <c r="V220" s="57">
        <f>'FT-1-L'!W18-'SCR-L'!W18</f>
        <v>3.6599999999999966</v>
      </c>
    </row>
    <row r="221" spans="2:22" x14ac:dyDescent="0.25">
      <c r="B221" t="s">
        <v>95</v>
      </c>
      <c r="C221" s="57">
        <f>'FT-1-L'!D19-'SCR-L'!D19</f>
        <v>3.9000000000000057</v>
      </c>
      <c r="D221" s="57">
        <f>'FT-1-L'!E19-'SCR-L'!E19</f>
        <v>3.8099999999999454</v>
      </c>
      <c r="E221" s="57">
        <f>'FT-1-L'!F19-'SCR-L'!F19</f>
        <v>3.7999999999999545</v>
      </c>
      <c r="F221" s="57">
        <f>'FT-1-L'!G19-'SCR-L'!G19</f>
        <v>3.92999999999995</v>
      </c>
      <c r="G221" s="57">
        <f>'FT-1-L'!H19-'SCR-L'!H19</f>
        <v>3.9199999999999591</v>
      </c>
      <c r="H221" s="57">
        <f>'FT-1-L'!I19-'SCR-L'!I19</f>
        <v>2.2099999999999227</v>
      </c>
      <c r="I221" s="57">
        <f>'FT-1-L'!J19-'SCR-L'!J19</f>
        <v>2.1199999999998909</v>
      </c>
      <c r="J221" s="57">
        <f>'FT-1-L'!K19-'SCR-L'!K19</f>
        <v>1.9300000000000637</v>
      </c>
      <c r="K221" s="57">
        <f>'FT-1-L'!L19-'SCR-L'!L19</f>
        <v>1.6000000000001364</v>
      </c>
      <c r="L221" s="57">
        <f>'FT-1-L'!M19-'SCR-L'!M19</f>
        <v>0.89000000000010004</v>
      </c>
      <c r="M221" s="57">
        <f>'FT-1-L'!N19-'SCR-L'!N19</f>
        <v>-0.36999999999989086</v>
      </c>
      <c r="N221" s="57">
        <f>'FT-1-L'!O19-'SCR-L'!O19</f>
        <v>-1.8699999999998909</v>
      </c>
      <c r="O221" s="57">
        <f>'FT-1-L'!P19-'SCR-L'!P19</f>
        <v>-10.429999999999836</v>
      </c>
      <c r="P221" s="57">
        <f>'FT-1-L'!Q19-'SCR-L'!Q19</f>
        <v>0.42000000000007276</v>
      </c>
      <c r="Q221" s="57">
        <f>'FT-1-L'!R19-'SCR-L'!R19</f>
        <v>2.4200000000000728</v>
      </c>
      <c r="R221" s="57">
        <f>'FT-1-L'!S19-'SCR-L'!S19</f>
        <v>5.0100000000002183</v>
      </c>
      <c r="S221" s="57">
        <f>'FT-1-L'!T19-'SCR-L'!T19</f>
        <v>12.660000000000309</v>
      </c>
      <c r="T221" s="57">
        <f>'FT-1-L'!U19-'SCR-L'!U19</f>
        <v>20.350000000000364</v>
      </c>
      <c r="U221" s="57">
        <f>'FT-1-L'!V19-'SCR-L'!V19</f>
        <v>27.5600000000004</v>
      </c>
      <c r="V221" s="57">
        <f>'FT-1-L'!W19-'SCR-L'!W19</f>
        <v>22.720000000000709</v>
      </c>
    </row>
    <row r="222" spans="2:22" x14ac:dyDescent="0.25">
      <c r="B222" t="s">
        <v>96</v>
      </c>
      <c r="C222" s="57">
        <f>'FT-1-L'!D20-'SCR-L'!D20</f>
        <v>-2.0790000000000646</v>
      </c>
      <c r="D222" s="57">
        <f>'FT-1-L'!E20-'SCR-L'!E20</f>
        <v>-2.0499999999999545</v>
      </c>
      <c r="E222" s="57">
        <f>'FT-1-L'!F20-'SCR-L'!F20</f>
        <v>-2.0450000000000728</v>
      </c>
      <c r="F222" s="57">
        <f>'FT-1-L'!G20-'SCR-L'!G20</f>
        <v>-2.0720000000001164</v>
      </c>
      <c r="G222" s="57">
        <f>'FT-1-L'!H20-'SCR-L'!H20</f>
        <v>-4.3379999999999654</v>
      </c>
      <c r="H222" s="57">
        <f>'FT-1-L'!I20-'SCR-L'!I20</f>
        <v>-4.26299999999992</v>
      </c>
      <c r="I222" s="57">
        <f>'FT-1-L'!J20-'SCR-L'!J20</f>
        <v>-4.1960000000000264</v>
      </c>
      <c r="J222" s="57">
        <f>'FT-1-L'!K20-'SCR-L'!K20</f>
        <v>-4.0620000000001255</v>
      </c>
      <c r="K222" s="57">
        <f>'FT-1-L'!L20-'SCR-L'!L20</f>
        <v>-3.8589999999999236</v>
      </c>
      <c r="L222" s="57">
        <f>'FT-1-L'!M20-'SCR-L'!M20</f>
        <v>-92.970999999999776</v>
      </c>
      <c r="M222" s="57">
        <f>'FT-1-L'!N20-'SCR-L'!N20</f>
        <v>-91.829999999999927</v>
      </c>
      <c r="N222" s="57">
        <f>'FT-1-L'!O20-'SCR-L'!O20</f>
        <v>-90.605999999999767</v>
      </c>
      <c r="O222" s="57">
        <f>'FT-1-L'!P20-'SCR-L'!P20</f>
        <v>-83.80600000000004</v>
      </c>
      <c r="P222" s="57">
        <f>'FT-1-L'!Q20-'SCR-L'!Q20</f>
        <v>56.989000000000033</v>
      </c>
      <c r="Q222" s="57">
        <f>'FT-1-L'!R20-'SCR-L'!R20</f>
        <v>55.661000000000058</v>
      </c>
      <c r="R222" s="57">
        <f>'FT-1-L'!S20-'SCR-L'!S20</f>
        <v>53.844000000000051</v>
      </c>
      <c r="S222" s="57">
        <f>'FT-1-L'!T20-'SCR-L'!T20</f>
        <v>47.981999999999971</v>
      </c>
      <c r="T222" s="57">
        <f>'FT-1-L'!U20-'SCR-L'!U20</f>
        <v>42.034000000000106</v>
      </c>
      <c r="U222" s="57">
        <f>'FT-1-L'!V20-'SCR-L'!V20</f>
        <v>342.39599999999996</v>
      </c>
      <c r="V222" s="57">
        <f>'FT-1-L'!W20-'SCR-L'!W20</f>
        <v>-27.483999999999924</v>
      </c>
    </row>
    <row r="242" spans="2:22" ht="18.75" x14ac:dyDescent="0.3">
      <c r="B242" s="61" t="s">
        <v>106</v>
      </c>
    </row>
    <row r="244" spans="2:22" x14ac:dyDescent="0.25">
      <c r="B244" s="55" t="s">
        <v>98</v>
      </c>
      <c r="C244" s="54">
        <v>2015</v>
      </c>
      <c r="D244" s="54">
        <f>C244+1</f>
        <v>2016</v>
      </c>
      <c r="E244" s="54">
        <f t="shared" ref="E244" si="12">D244+1</f>
        <v>2017</v>
      </c>
      <c r="F244" s="54">
        <f t="shared" ref="F244" si="13">E244+1</f>
        <v>2018</v>
      </c>
      <c r="G244" s="54">
        <f t="shared" ref="G244" si="14">F244+1</f>
        <v>2019</v>
      </c>
      <c r="H244" s="54">
        <f t="shared" ref="H244" si="15">G244+1</f>
        <v>2020</v>
      </c>
      <c r="I244" s="54">
        <f t="shared" ref="I244" si="16">H244+1</f>
        <v>2021</v>
      </c>
      <c r="J244" s="54">
        <f t="shared" ref="J244" si="17">I244+1</f>
        <v>2022</v>
      </c>
      <c r="K244" s="54">
        <f t="shared" ref="K244" si="18">J244+1</f>
        <v>2023</v>
      </c>
      <c r="L244" s="54">
        <f t="shared" ref="L244" si="19">K244+1</f>
        <v>2024</v>
      </c>
      <c r="M244" s="54">
        <f t="shared" ref="M244" si="20">L244+1</f>
        <v>2025</v>
      </c>
      <c r="N244" s="54">
        <f t="shared" ref="N244" si="21">M244+1</f>
        <v>2026</v>
      </c>
      <c r="O244" s="54">
        <f t="shared" ref="O244" si="22">N244+1</f>
        <v>2027</v>
      </c>
      <c r="P244" s="54">
        <f t="shared" ref="P244" si="23">O244+1</f>
        <v>2028</v>
      </c>
      <c r="Q244" s="54">
        <f t="shared" ref="Q244" si="24">P244+1</f>
        <v>2029</v>
      </c>
      <c r="R244" s="54">
        <f t="shared" ref="R244" si="25">Q244+1</f>
        <v>2030</v>
      </c>
      <c r="S244" s="54">
        <f t="shared" ref="S244" si="26">R244+1</f>
        <v>2031</v>
      </c>
      <c r="T244" s="54">
        <f t="shared" ref="T244" si="27">S244+1</f>
        <v>2032</v>
      </c>
      <c r="U244" s="54">
        <f t="shared" ref="U244" si="28">T244+1</f>
        <v>2033</v>
      </c>
      <c r="V244" s="54">
        <f t="shared" ref="V244" si="29">U244+1</f>
        <v>2034</v>
      </c>
    </row>
    <row r="245" spans="2:22" x14ac:dyDescent="0.25">
      <c r="B245" t="s">
        <v>89</v>
      </c>
      <c r="C245" s="57">
        <f>'FT-2-M'!D13-'SCR-M'!D13</f>
        <v>0</v>
      </c>
      <c r="D245" s="57">
        <f>'FT-2-M'!E13-'SCR-M'!E13</f>
        <v>0</v>
      </c>
      <c r="E245" s="57">
        <f>'FT-2-M'!F13-'SCR-M'!F13</f>
        <v>0</v>
      </c>
      <c r="F245" s="57">
        <f>'FT-2-M'!G13-'SCR-M'!G13</f>
        <v>0</v>
      </c>
      <c r="G245" s="57">
        <f>'FT-2-M'!H13-'SCR-M'!H13</f>
        <v>0</v>
      </c>
      <c r="H245" s="57">
        <f>'FT-2-M'!I13-'SCR-M'!I13</f>
        <v>0</v>
      </c>
      <c r="I245" s="57">
        <f>'FT-2-M'!J13-'SCR-M'!J13</f>
        <v>0</v>
      </c>
      <c r="J245" s="57">
        <f>'FT-2-M'!K13-'SCR-M'!K13</f>
        <v>-212</v>
      </c>
      <c r="K245" s="57">
        <f>'FT-2-M'!L13-'SCR-M'!L13</f>
        <v>-212</v>
      </c>
      <c r="L245" s="57">
        <f>'FT-2-M'!M13-'SCR-M'!M13</f>
        <v>-212</v>
      </c>
      <c r="M245" s="57">
        <f>'FT-2-M'!N13-'SCR-M'!N13</f>
        <v>-212</v>
      </c>
      <c r="N245" s="57">
        <f>'FT-2-M'!O13-'SCR-M'!O13</f>
        <v>-212</v>
      </c>
      <c r="O245" s="57">
        <f>'FT-2-M'!P13-'SCR-M'!P13</f>
        <v>-212</v>
      </c>
      <c r="P245" s="57">
        <f>'FT-2-M'!Q13-'SCR-M'!Q13</f>
        <v>0</v>
      </c>
      <c r="Q245" s="57">
        <f>'FT-2-M'!R13-'SCR-M'!R13</f>
        <v>0</v>
      </c>
      <c r="R245" s="57">
        <f>'FT-2-M'!S13-'SCR-M'!S13</f>
        <v>0</v>
      </c>
      <c r="S245" s="57">
        <f>'FT-2-M'!T13-'SCR-M'!T13</f>
        <v>0</v>
      </c>
      <c r="T245" s="57">
        <f>'FT-2-M'!U13-'SCR-M'!U13</f>
        <v>0</v>
      </c>
      <c r="U245" s="57">
        <f>'FT-2-M'!V13-'SCR-M'!V13</f>
        <v>0</v>
      </c>
      <c r="V245" s="57">
        <f>'FT-2-M'!W13-'SCR-M'!W13</f>
        <v>0</v>
      </c>
    </row>
    <row r="246" spans="2:22" x14ac:dyDescent="0.25">
      <c r="B246" t="s">
        <v>90</v>
      </c>
      <c r="C246" s="57">
        <f>'FT-2-M'!D14-'SCR-M'!D14</f>
        <v>0</v>
      </c>
      <c r="D246" s="57">
        <f>'FT-2-M'!E14-'SCR-M'!E14</f>
        <v>0</v>
      </c>
      <c r="E246" s="57">
        <f>'FT-2-M'!F14-'SCR-M'!F14</f>
        <v>0</v>
      </c>
      <c r="F246" s="57">
        <f>'FT-2-M'!G14-'SCR-M'!G14</f>
        <v>0</v>
      </c>
      <c r="G246" s="57">
        <f>'FT-2-M'!H14-'SCR-M'!H14</f>
        <v>0</v>
      </c>
      <c r="H246" s="57">
        <f>'FT-2-M'!I14-'SCR-M'!I14</f>
        <v>0</v>
      </c>
      <c r="I246" s="57">
        <f>'FT-2-M'!J14-'SCR-M'!J14</f>
        <v>0</v>
      </c>
      <c r="J246" s="57">
        <f>'FT-2-M'!K14-'SCR-M'!K14</f>
        <v>214</v>
      </c>
      <c r="K246" s="57">
        <f>'FT-2-M'!L14-'SCR-M'!L14</f>
        <v>214</v>
      </c>
      <c r="L246" s="57">
        <f>'FT-2-M'!M14-'SCR-M'!M14</f>
        <v>214</v>
      </c>
      <c r="M246" s="57">
        <f>'FT-2-M'!N14-'SCR-M'!N14</f>
        <v>214</v>
      </c>
      <c r="N246" s="57">
        <f>'FT-2-M'!O14-'SCR-M'!O14</f>
        <v>214</v>
      </c>
      <c r="O246" s="57">
        <f>'FT-2-M'!P14-'SCR-M'!P14</f>
        <v>214</v>
      </c>
      <c r="P246" s="57">
        <f>'FT-2-M'!Q14-'SCR-M'!Q14</f>
        <v>0</v>
      </c>
      <c r="Q246" s="57">
        <f>'FT-2-M'!R14-'SCR-M'!R14</f>
        <v>0</v>
      </c>
      <c r="R246" s="57">
        <f>'FT-2-M'!S14-'SCR-M'!S14</f>
        <v>0</v>
      </c>
      <c r="S246" s="57">
        <f>'FT-2-M'!T14-'SCR-M'!T14</f>
        <v>0</v>
      </c>
      <c r="T246" s="57">
        <f>'FT-2-M'!U14-'SCR-M'!U14</f>
        <v>0</v>
      </c>
      <c r="U246" s="57">
        <f>'FT-2-M'!V14-'SCR-M'!V14</f>
        <v>0</v>
      </c>
      <c r="V246" s="57">
        <f>'FT-2-M'!W14-'SCR-M'!W14</f>
        <v>0</v>
      </c>
    </row>
    <row r="247" spans="2:22" x14ac:dyDescent="0.25">
      <c r="B247" t="s">
        <v>91</v>
      </c>
      <c r="C247" s="57">
        <f>'FT-2-M'!D15-'SCR-M'!D15</f>
        <v>0</v>
      </c>
      <c r="D247" s="57">
        <f>'FT-2-M'!E15-'SCR-M'!E15</f>
        <v>0</v>
      </c>
      <c r="E247" s="57">
        <f>'FT-2-M'!F15-'SCR-M'!F15</f>
        <v>0</v>
      </c>
      <c r="F247" s="57">
        <f>'FT-2-M'!G15-'SCR-M'!G15</f>
        <v>0</v>
      </c>
      <c r="G247" s="57">
        <f>'FT-2-M'!H15-'SCR-M'!H15</f>
        <v>0</v>
      </c>
      <c r="H247" s="57">
        <f>'FT-2-M'!I15-'SCR-M'!I15</f>
        <v>0</v>
      </c>
      <c r="I247" s="57">
        <f>'FT-2-M'!J15-'SCR-M'!J15</f>
        <v>0</v>
      </c>
      <c r="J247" s="57">
        <f>'FT-2-M'!K15-'SCR-M'!K15</f>
        <v>0</v>
      </c>
      <c r="K247" s="57">
        <f>'FT-2-M'!L15-'SCR-M'!L15</f>
        <v>0</v>
      </c>
      <c r="L247" s="57">
        <f>'FT-2-M'!M15-'SCR-M'!M15</f>
        <v>0</v>
      </c>
      <c r="M247" s="57">
        <f>'FT-2-M'!N15-'SCR-M'!N15</f>
        <v>0</v>
      </c>
      <c r="N247" s="57">
        <f>'FT-2-M'!O15-'SCR-M'!O15</f>
        <v>0</v>
      </c>
      <c r="O247" s="57">
        <f>'FT-2-M'!P15-'SCR-M'!P15</f>
        <v>0</v>
      </c>
      <c r="P247" s="57">
        <f>'FT-2-M'!Q15-'SCR-M'!Q15</f>
        <v>321.59999999999991</v>
      </c>
      <c r="Q247" s="57">
        <f>'FT-2-M'!R15-'SCR-M'!R15</f>
        <v>321.59999999999991</v>
      </c>
      <c r="R247" s="57">
        <f>'FT-2-M'!S15-'SCR-M'!S15</f>
        <v>-101.40000000000009</v>
      </c>
      <c r="S247" s="57">
        <f>'FT-2-M'!T15-'SCR-M'!T15</f>
        <v>-101.40000000000009</v>
      </c>
      <c r="T247" s="57">
        <f>'FT-2-M'!U15-'SCR-M'!U15</f>
        <v>299.38299999999981</v>
      </c>
      <c r="U247" s="57">
        <f>'FT-2-M'!V15-'SCR-M'!V15</f>
        <v>-101.40000000000009</v>
      </c>
      <c r="V247" s="57">
        <f>'FT-2-M'!W15-'SCR-M'!W15</f>
        <v>110.59999999999991</v>
      </c>
    </row>
    <row r="248" spans="2:22" x14ac:dyDescent="0.25">
      <c r="B248" t="s">
        <v>92</v>
      </c>
      <c r="C248" s="57">
        <f>'FT-2-M'!D16-'SCR-M'!D16</f>
        <v>0</v>
      </c>
      <c r="D248" s="57">
        <f>'FT-2-M'!E16-'SCR-M'!E16</f>
        <v>0</v>
      </c>
      <c r="E248" s="57">
        <f>'FT-2-M'!F16-'SCR-M'!F16</f>
        <v>0</v>
      </c>
      <c r="F248" s="57">
        <f>'FT-2-M'!G16-'SCR-M'!G16</f>
        <v>0</v>
      </c>
      <c r="G248" s="57">
        <f>'FT-2-M'!H16-'SCR-M'!H16</f>
        <v>0</v>
      </c>
      <c r="H248" s="57">
        <f>'FT-2-M'!I16-'SCR-M'!I16</f>
        <v>0</v>
      </c>
      <c r="I248" s="57">
        <f>'FT-2-M'!J16-'SCR-M'!J16</f>
        <v>0</v>
      </c>
      <c r="J248" s="57">
        <f>'FT-2-M'!K16-'SCR-M'!K16</f>
        <v>0</v>
      </c>
      <c r="K248" s="57">
        <f>'FT-2-M'!L16-'SCR-M'!L16</f>
        <v>0</v>
      </c>
      <c r="L248" s="57">
        <f>'FT-2-M'!M16-'SCR-M'!M16</f>
        <v>0</v>
      </c>
      <c r="M248" s="57">
        <f>'FT-2-M'!N16-'SCR-M'!N16</f>
        <v>0</v>
      </c>
      <c r="N248" s="57">
        <f>'FT-2-M'!O16-'SCR-M'!O16</f>
        <v>0</v>
      </c>
      <c r="O248" s="57">
        <f>'FT-2-M'!P16-'SCR-M'!P16</f>
        <v>0</v>
      </c>
      <c r="P248" s="57">
        <f>'FT-2-M'!Q16-'SCR-M'!Q16</f>
        <v>0</v>
      </c>
      <c r="Q248" s="57">
        <f>'FT-2-M'!R16-'SCR-M'!R16</f>
        <v>0</v>
      </c>
      <c r="R248" s="57">
        <f>'FT-2-M'!S16-'SCR-M'!S16</f>
        <v>0</v>
      </c>
      <c r="S248" s="57">
        <f>'FT-2-M'!T16-'SCR-M'!T16</f>
        <v>0</v>
      </c>
      <c r="T248" s="57">
        <f>'FT-2-M'!U16-'SCR-M'!U16</f>
        <v>0</v>
      </c>
      <c r="U248" s="57">
        <f>'FT-2-M'!V16-'SCR-M'!V16</f>
        <v>0</v>
      </c>
      <c r="V248" s="57">
        <f>'FT-2-M'!W16-'SCR-M'!W16</f>
        <v>0</v>
      </c>
    </row>
    <row r="249" spans="2:22" x14ac:dyDescent="0.25">
      <c r="B249" t="s">
        <v>93</v>
      </c>
      <c r="C249" s="57">
        <f>'FT-2-M'!D17-'SCR-M'!D17</f>
        <v>0</v>
      </c>
      <c r="D249" s="57">
        <f>'FT-2-M'!E17-'SCR-M'!E17</f>
        <v>0</v>
      </c>
      <c r="E249" s="57">
        <f>'FT-2-M'!F17-'SCR-M'!F17</f>
        <v>0</v>
      </c>
      <c r="F249" s="57">
        <f>'FT-2-M'!G17-'SCR-M'!G17</f>
        <v>0</v>
      </c>
      <c r="G249" s="57">
        <f>'FT-2-M'!H17-'SCR-M'!H17</f>
        <v>0</v>
      </c>
      <c r="H249" s="57">
        <f>'FT-2-M'!I17-'SCR-M'!I17</f>
        <v>0</v>
      </c>
      <c r="I249" s="57">
        <f>'FT-2-M'!J17-'SCR-M'!J17</f>
        <v>0</v>
      </c>
      <c r="J249" s="57">
        <f>'FT-2-M'!K17-'SCR-M'!K17</f>
        <v>0</v>
      </c>
      <c r="K249" s="57">
        <f>'FT-2-M'!L17-'SCR-M'!L17</f>
        <v>0</v>
      </c>
      <c r="L249" s="57">
        <f>'FT-2-M'!M17-'SCR-M'!M17</f>
        <v>0</v>
      </c>
      <c r="M249" s="57">
        <f>'FT-2-M'!N17-'SCR-M'!N17</f>
        <v>0</v>
      </c>
      <c r="N249" s="57">
        <f>'FT-2-M'!O17-'SCR-M'!O17</f>
        <v>0</v>
      </c>
      <c r="O249" s="57">
        <f>'FT-2-M'!P17-'SCR-M'!P17</f>
        <v>0</v>
      </c>
      <c r="P249" s="57">
        <f>'FT-2-M'!Q17-'SCR-M'!Q17</f>
        <v>-71</v>
      </c>
      <c r="Q249" s="57">
        <f>'FT-2-M'!R17-'SCR-M'!R17</f>
        <v>-71</v>
      </c>
      <c r="R249" s="57">
        <f>'FT-2-M'!S17-'SCR-M'!S17</f>
        <v>-71</v>
      </c>
      <c r="S249" s="57">
        <f>'FT-2-M'!T17-'SCR-M'!T17</f>
        <v>-71</v>
      </c>
      <c r="T249" s="57">
        <f>'FT-2-M'!U17-'SCR-M'!U17</f>
        <v>-71</v>
      </c>
      <c r="U249" s="57">
        <f>'FT-2-M'!V17-'SCR-M'!V17</f>
        <v>-71</v>
      </c>
      <c r="V249" s="57">
        <f>'FT-2-M'!W17-'SCR-M'!W17</f>
        <v>-71</v>
      </c>
    </row>
    <row r="250" spans="2:22" x14ac:dyDescent="0.25">
      <c r="B250" t="s">
        <v>94</v>
      </c>
      <c r="C250" s="57">
        <f>'FT-2-M'!D18-'SCR-M'!D18</f>
        <v>0</v>
      </c>
      <c r="D250" s="57">
        <f>'FT-2-M'!E18-'SCR-M'!E18</f>
        <v>0</v>
      </c>
      <c r="E250" s="57">
        <f>'FT-2-M'!F18-'SCR-M'!F18</f>
        <v>0</v>
      </c>
      <c r="F250" s="57">
        <f>'FT-2-M'!G18-'SCR-M'!G18</f>
        <v>0</v>
      </c>
      <c r="G250" s="57">
        <f>'FT-2-M'!H18-'SCR-M'!H18</f>
        <v>0</v>
      </c>
      <c r="H250" s="57">
        <f>'FT-2-M'!I18-'SCR-M'!I18</f>
        <v>0</v>
      </c>
      <c r="I250" s="57">
        <f>'FT-2-M'!J18-'SCR-M'!J18</f>
        <v>-7.45</v>
      </c>
      <c r="J250" s="57">
        <f>'FT-2-M'!K18-'SCR-M'!K18</f>
        <v>-3.72</v>
      </c>
      <c r="K250" s="57">
        <f>'FT-2-M'!L18-'SCR-M'!L18</f>
        <v>-2.0999999999999996</v>
      </c>
      <c r="L250" s="57">
        <f>'FT-2-M'!M18-'SCR-M'!M18</f>
        <v>-2.4299999999999997</v>
      </c>
      <c r="M250" s="57">
        <f>'FT-2-M'!N18-'SCR-M'!N18</f>
        <v>3.1699999999999982</v>
      </c>
      <c r="N250" s="57">
        <f>'FT-2-M'!O18-'SCR-M'!O18</f>
        <v>3.1000000000000014</v>
      </c>
      <c r="O250" s="57">
        <f>'FT-2-M'!P18-'SCR-M'!P18</f>
        <v>3.1000000000000014</v>
      </c>
      <c r="P250" s="57">
        <f>'FT-2-M'!Q18-'SCR-M'!Q18</f>
        <v>3.1000000000000014</v>
      </c>
      <c r="Q250" s="57">
        <f>'FT-2-M'!R18-'SCR-M'!R18</f>
        <v>-7.4499999999999957</v>
      </c>
      <c r="R250" s="57">
        <f>'FT-2-M'!S18-'SCR-M'!S18</f>
        <v>-7.4499999999999957</v>
      </c>
      <c r="S250" s="57">
        <f>'FT-2-M'!T18-'SCR-M'!T18</f>
        <v>-7.4499999999999957</v>
      </c>
      <c r="T250" s="57">
        <f>'FT-2-M'!U18-'SCR-M'!U18</f>
        <v>-7.4499999999999957</v>
      </c>
      <c r="U250" s="57">
        <f>'FT-2-M'!V18-'SCR-M'!V18</f>
        <v>-7.4499999999999957</v>
      </c>
      <c r="V250" s="57">
        <f>'FT-2-M'!W18-'SCR-M'!W18</f>
        <v>-7.4499999999999957</v>
      </c>
    </row>
    <row r="251" spans="2:22" x14ac:dyDescent="0.25">
      <c r="B251" t="s">
        <v>95</v>
      </c>
      <c r="C251" s="57">
        <f>'FT-2-M'!D19-'SCR-M'!D19</f>
        <v>-0.51000000000001933</v>
      </c>
      <c r="D251" s="57">
        <f>'FT-2-M'!E19-'SCR-M'!E19</f>
        <v>-1.0199999999999818</v>
      </c>
      <c r="E251" s="57">
        <f>'FT-2-M'!F19-'SCR-M'!F19</f>
        <v>-1.2799999999999727</v>
      </c>
      <c r="F251" s="57">
        <f>'FT-2-M'!G19-'SCR-M'!G19</f>
        <v>-1.9100000000000819</v>
      </c>
      <c r="G251" s="57">
        <f>'FT-2-M'!H19-'SCR-M'!H19</f>
        <v>-4.1600000000000819</v>
      </c>
      <c r="H251" s="57">
        <f>'FT-2-M'!I19-'SCR-M'!I19</f>
        <v>-6.3500000000001364</v>
      </c>
      <c r="I251" s="57">
        <f>'FT-2-M'!J19-'SCR-M'!J19</f>
        <v>-11.550000000000182</v>
      </c>
      <c r="J251" s="57">
        <f>'FT-2-M'!K19-'SCR-M'!K19</f>
        <v>-15.450000000000045</v>
      </c>
      <c r="K251" s="57">
        <f>'FT-2-M'!L19-'SCR-M'!L19</f>
        <v>-23.740000000000009</v>
      </c>
      <c r="L251" s="57">
        <f>'FT-2-M'!M19-'SCR-M'!M19</f>
        <v>-33.230000000000018</v>
      </c>
      <c r="M251" s="57">
        <f>'FT-2-M'!N19-'SCR-M'!N19</f>
        <v>-40.860000000000127</v>
      </c>
      <c r="N251" s="57">
        <f>'FT-2-M'!O19-'SCR-M'!O19</f>
        <v>-45.380000000000109</v>
      </c>
      <c r="O251" s="57">
        <f>'FT-2-M'!P19-'SCR-M'!P19</f>
        <v>-48.200000000000045</v>
      </c>
      <c r="P251" s="57">
        <f>'FT-2-M'!Q19-'SCR-M'!Q19</f>
        <v>-50.269999999999982</v>
      </c>
      <c r="Q251" s="57">
        <f>'FT-2-M'!R19-'SCR-M'!R19</f>
        <v>-41.139999999999873</v>
      </c>
      <c r="R251" s="57">
        <f>'FT-2-M'!S19-'SCR-M'!S19</f>
        <v>-31.229999999999563</v>
      </c>
      <c r="S251" s="57">
        <f>'FT-2-M'!T19-'SCR-M'!T19</f>
        <v>-22.109999999999673</v>
      </c>
      <c r="T251" s="57">
        <f>'FT-2-M'!U19-'SCR-M'!U19</f>
        <v>-12.499999999999545</v>
      </c>
      <c r="U251" s="57">
        <f>'FT-2-M'!V19-'SCR-M'!V19</f>
        <v>-0.11999999999943611</v>
      </c>
      <c r="V251" s="57">
        <f>'FT-2-M'!W19-'SCR-M'!W19</f>
        <v>-9.999999999308784E-3</v>
      </c>
    </row>
    <row r="252" spans="2:22" x14ac:dyDescent="0.25">
      <c r="B252" t="s">
        <v>96</v>
      </c>
      <c r="C252" s="57">
        <f>'FT-2-M'!D20-'SCR-M'!D20</f>
        <v>0.3870000000000573</v>
      </c>
      <c r="D252" s="57">
        <f>'FT-2-M'!E20-'SCR-M'!E20</f>
        <v>0.72199999999997999</v>
      </c>
      <c r="E252" s="57">
        <f>'FT-2-M'!F20-'SCR-M'!F20</f>
        <v>0.87799999999992906</v>
      </c>
      <c r="F252" s="57">
        <f>'FT-2-M'!G20-'SCR-M'!G20</f>
        <v>1.1370000000000573</v>
      </c>
      <c r="G252" s="57">
        <f>'FT-2-M'!H20-'SCR-M'!H20</f>
        <v>0.5240000000001146</v>
      </c>
      <c r="H252" s="57">
        <f>'FT-2-M'!I20-'SCR-M'!I20</f>
        <v>1.6140000000000327</v>
      </c>
      <c r="I252" s="57">
        <f>'FT-2-M'!J20-'SCR-M'!J20</f>
        <v>12.134999999999991</v>
      </c>
      <c r="J252" s="57">
        <f>'FT-2-M'!K20-'SCR-M'!K20</f>
        <v>10.089999999999918</v>
      </c>
      <c r="K252" s="57">
        <f>'FT-2-M'!L20-'SCR-M'!L20</f>
        <v>14.634999999999991</v>
      </c>
      <c r="L252" s="57">
        <f>'FT-2-M'!M20-'SCR-M'!M20</f>
        <v>22.186999999999898</v>
      </c>
      <c r="M252" s="57">
        <f>'FT-2-M'!N20-'SCR-M'!N20</f>
        <v>22.211000000000013</v>
      </c>
      <c r="N252" s="57">
        <f>'FT-2-M'!O20-'SCR-M'!O20</f>
        <v>25.636999999999944</v>
      </c>
      <c r="O252" s="57">
        <f>'FT-2-M'!P20-'SCR-M'!P20</f>
        <v>27.215000000000146</v>
      </c>
      <c r="P252" s="57">
        <f>'FT-2-M'!Q20-'SCR-M'!Q20</f>
        <v>-247.94900000000007</v>
      </c>
      <c r="Q252" s="57">
        <f>'FT-2-M'!R20-'SCR-M'!R20</f>
        <v>-243.6880000000001</v>
      </c>
      <c r="R252" s="57">
        <f>'FT-2-M'!S20-'SCR-M'!S20</f>
        <v>119.05099999999993</v>
      </c>
      <c r="S252" s="57">
        <f>'FT-2-M'!T20-'SCR-M'!T20</f>
        <v>112.28800000000001</v>
      </c>
      <c r="T252" s="57">
        <f>'FT-2-M'!U20-'SCR-M'!U20</f>
        <v>-245.25399999999991</v>
      </c>
      <c r="U252" s="57">
        <f>'FT-2-M'!V20-'SCR-M'!V20</f>
        <v>96.164999999999964</v>
      </c>
      <c r="V252" s="57">
        <f>'FT-2-M'!W20-'SCR-M'!W20</f>
        <v>-120.18499999999995</v>
      </c>
    </row>
    <row r="254" spans="2:22" x14ac:dyDescent="0.25">
      <c r="B254" s="55" t="s">
        <v>99</v>
      </c>
      <c r="C254" s="54">
        <v>2015</v>
      </c>
      <c r="D254" s="54">
        <f>C254+1</f>
        <v>2016</v>
      </c>
      <c r="E254" s="54">
        <f t="shared" ref="E254" si="30">D254+1</f>
        <v>2017</v>
      </c>
      <c r="F254" s="54">
        <f t="shared" ref="F254" si="31">E254+1</f>
        <v>2018</v>
      </c>
      <c r="G254" s="54">
        <f t="shared" ref="G254" si="32">F254+1</f>
        <v>2019</v>
      </c>
      <c r="H254" s="54">
        <f t="shared" ref="H254" si="33">G254+1</f>
        <v>2020</v>
      </c>
      <c r="I254" s="54">
        <f t="shared" ref="I254" si="34">H254+1</f>
        <v>2021</v>
      </c>
      <c r="J254" s="54">
        <f t="shared" ref="J254" si="35">I254+1</f>
        <v>2022</v>
      </c>
      <c r="K254" s="54">
        <f t="shared" ref="K254" si="36">J254+1</f>
        <v>2023</v>
      </c>
      <c r="L254" s="54">
        <f t="shared" ref="L254" si="37">K254+1</f>
        <v>2024</v>
      </c>
      <c r="M254" s="54">
        <f t="shared" ref="M254" si="38">L254+1</f>
        <v>2025</v>
      </c>
      <c r="N254" s="54">
        <f t="shared" ref="N254" si="39">M254+1</f>
        <v>2026</v>
      </c>
      <c r="O254" s="54">
        <f t="shared" ref="O254" si="40">N254+1</f>
        <v>2027</v>
      </c>
      <c r="P254" s="54">
        <f t="shared" ref="P254" si="41">O254+1</f>
        <v>2028</v>
      </c>
      <c r="Q254" s="54">
        <f t="shared" ref="Q254" si="42">P254+1</f>
        <v>2029</v>
      </c>
      <c r="R254" s="54">
        <f t="shared" ref="R254" si="43">Q254+1</f>
        <v>2030</v>
      </c>
      <c r="S254" s="54">
        <f t="shared" ref="S254" si="44">R254+1</f>
        <v>2031</v>
      </c>
      <c r="T254" s="54">
        <f t="shared" ref="T254" si="45">S254+1</f>
        <v>2032</v>
      </c>
      <c r="U254" s="54">
        <f t="shared" ref="U254" si="46">T254+1</f>
        <v>2033</v>
      </c>
      <c r="V254" s="54">
        <f t="shared" ref="V254" si="47">U254+1</f>
        <v>2034</v>
      </c>
    </row>
    <row r="255" spans="2:22" x14ac:dyDescent="0.25">
      <c r="B255" t="s">
        <v>89</v>
      </c>
      <c r="C255" s="57">
        <f>'FT-2-L'!D13-'SCR-L'!D13</f>
        <v>0</v>
      </c>
      <c r="D255" s="57">
        <f>'FT-2-L'!E13-'SCR-L'!E13</f>
        <v>0</v>
      </c>
      <c r="E255" s="57">
        <f>'FT-2-L'!F13-'SCR-L'!F13</f>
        <v>0</v>
      </c>
      <c r="F255" s="57">
        <f>'FT-2-L'!G13-'SCR-L'!G13</f>
        <v>0</v>
      </c>
      <c r="G255" s="57">
        <f>'FT-2-L'!H13-'SCR-L'!H13</f>
        <v>0</v>
      </c>
      <c r="H255" s="57">
        <f>'FT-2-L'!I13-'SCR-L'!I13</f>
        <v>0</v>
      </c>
      <c r="I255" s="57">
        <f>'FT-2-L'!J13-'SCR-L'!J13</f>
        <v>0</v>
      </c>
      <c r="J255" s="57">
        <f>'FT-2-L'!K13-'SCR-L'!K13</f>
        <v>-212</v>
      </c>
      <c r="K255" s="57">
        <f>'FT-2-L'!L13-'SCR-L'!L13</f>
        <v>-212</v>
      </c>
      <c r="L255" s="57">
        <f>'FT-2-L'!M13-'SCR-L'!M13</f>
        <v>-212</v>
      </c>
      <c r="M255" s="57">
        <f>'FT-2-L'!N13-'SCR-L'!N13</f>
        <v>-212</v>
      </c>
      <c r="N255" s="57">
        <f>'FT-2-L'!O13-'SCR-L'!O13</f>
        <v>-212</v>
      </c>
      <c r="O255" s="57">
        <f>'FT-2-L'!P13-'SCR-L'!P13</f>
        <v>-212</v>
      </c>
      <c r="P255" s="57">
        <f>'FT-2-L'!Q13-'SCR-L'!Q13</f>
        <v>0</v>
      </c>
      <c r="Q255" s="57">
        <f>'FT-2-L'!R13-'SCR-L'!R13</f>
        <v>0</v>
      </c>
      <c r="R255" s="57">
        <f>'FT-2-L'!S13-'SCR-L'!S13</f>
        <v>0</v>
      </c>
      <c r="S255" s="57">
        <f>'FT-2-L'!T13-'SCR-L'!T13</f>
        <v>0</v>
      </c>
      <c r="T255" s="57">
        <f>'FT-2-L'!U13-'SCR-L'!U13</f>
        <v>0</v>
      </c>
      <c r="U255" s="57">
        <f>'FT-2-L'!V13-'SCR-L'!V13</f>
        <v>0</v>
      </c>
      <c r="V255" s="57">
        <f>'FT-2-L'!W13-'SCR-L'!W13</f>
        <v>0</v>
      </c>
    </row>
    <row r="256" spans="2:22" x14ac:dyDescent="0.25">
      <c r="B256" t="s">
        <v>90</v>
      </c>
      <c r="C256" s="57">
        <f>'FT-2-L'!D14-'SCR-L'!D14</f>
        <v>0</v>
      </c>
      <c r="D256" s="57">
        <f>'FT-2-L'!E14-'SCR-L'!E14</f>
        <v>0</v>
      </c>
      <c r="E256" s="57">
        <f>'FT-2-L'!F14-'SCR-L'!F14</f>
        <v>0</v>
      </c>
      <c r="F256" s="57">
        <f>'FT-2-L'!G14-'SCR-L'!G14</f>
        <v>0</v>
      </c>
      <c r="G256" s="57">
        <f>'FT-2-L'!H14-'SCR-L'!H14</f>
        <v>0</v>
      </c>
      <c r="H256" s="57">
        <f>'FT-2-L'!I14-'SCR-L'!I14</f>
        <v>0</v>
      </c>
      <c r="I256" s="57">
        <f>'FT-2-L'!J14-'SCR-L'!J14</f>
        <v>0</v>
      </c>
      <c r="J256" s="57">
        <f>'FT-2-L'!K14-'SCR-L'!K14</f>
        <v>214</v>
      </c>
      <c r="K256" s="57">
        <f>'FT-2-L'!L14-'SCR-L'!L14</f>
        <v>214</v>
      </c>
      <c r="L256" s="57">
        <f>'FT-2-L'!M14-'SCR-L'!M14</f>
        <v>214</v>
      </c>
      <c r="M256" s="57">
        <f>'FT-2-L'!N14-'SCR-L'!N14</f>
        <v>214</v>
      </c>
      <c r="N256" s="57">
        <f>'FT-2-L'!O14-'SCR-L'!O14</f>
        <v>214</v>
      </c>
      <c r="O256" s="57">
        <f>'FT-2-L'!P14-'SCR-L'!P14</f>
        <v>214</v>
      </c>
      <c r="P256" s="57">
        <f>'FT-2-L'!Q14-'SCR-L'!Q14</f>
        <v>0</v>
      </c>
      <c r="Q256" s="57">
        <f>'FT-2-L'!R14-'SCR-L'!R14</f>
        <v>0</v>
      </c>
      <c r="R256" s="57">
        <f>'FT-2-L'!S14-'SCR-L'!S14</f>
        <v>0</v>
      </c>
      <c r="S256" s="57">
        <f>'FT-2-L'!T14-'SCR-L'!T14</f>
        <v>0</v>
      </c>
      <c r="T256" s="57">
        <f>'FT-2-L'!U14-'SCR-L'!U14</f>
        <v>0</v>
      </c>
      <c r="U256" s="57">
        <f>'FT-2-L'!V14-'SCR-L'!V14</f>
        <v>0</v>
      </c>
      <c r="V256" s="57">
        <f>'FT-2-L'!W14-'SCR-L'!W14</f>
        <v>0</v>
      </c>
    </row>
    <row r="257" spans="2:22" x14ac:dyDescent="0.25">
      <c r="B257" t="s">
        <v>91</v>
      </c>
      <c r="C257" s="57">
        <f>'FT-2-L'!D15-'SCR-L'!D15</f>
        <v>0</v>
      </c>
      <c r="D257" s="57">
        <f>'FT-2-L'!E15-'SCR-L'!E15</f>
        <v>0</v>
      </c>
      <c r="E257" s="57">
        <f>'FT-2-L'!F15-'SCR-L'!F15</f>
        <v>0</v>
      </c>
      <c r="F257" s="57">
        <f>'FT-2-L'!G15-'SCR-L'!G15</f>
        <v>0</v>
      </c>
      <c r="G257" s="57">
        <f>'FT-2-L'!H15-'SCR-L'!H15</f>
        <v>0</v>
      </c>
      <c r="H257" s="57">
        <f>'FT-2-L'!I15-'SCR-L'!I15</f>
        <v>0</v>
      </c>
      <c r="I257" s="57">
        <f>'FT-2-L'!J15-'SCR-L'!J15</f>
        <v>0</v>
      </c>
      <c r="J257" s="57">
        <f>'FT-2-L'!K15-'SCR-L'!K15</f>
        <v>0</v>
      </c>
      <c r="K257" s="57">
        <f>'FT-2-L'!L15-'SCR-L'!L15</f>
        <v>0</v>
      </c>
      <c r="L257" s="57">
        <f>'FT-2-L'!M15-'SCR-L'!M15</f>
        <v>109.60000000000002</v>
      </c>
      <c r="M257" s="57">
        <f>'FT-2-L'!N15-'SCR-L'!N15</f>
        <v>109.60000000000002</v>
      </c>
      <c r="N257" s="57">
        <f>'FT-2-L'!O15-'SCR-L'!O15</f>
        <v>109.60000000000002</v>
      </c>
      <c r="O257" s="57">
        <f>'FT-2-L'!P15-'SCR-L'!P15</f>
        <v>109.60000000000002</v>
      </c>
      <c r="P257" s="57">
        <f>'FT-2-L'!Q15-'SCR-L'!Q15</f>
        <v>7.2000000000000455</v>
      </c>
      <c r="Q257" s="57">
        <f>'FT-2-L'!R15-'SCR-L'!R15</f>
        <v>7.2000000000000455</v>
      </c>
      <c r="R257" s="57">
        <f>'FT-2-L'!S15-'SCR-L'!S15</f>
        <v>7.1999999999998181</v>
      </c>
      <c r="S257" s="57">
        <f>'FT-2-L'!T15-'SCR-L'!T15</f>
        <v>7.1999999999998181</v>
      </c>
      <c r="T257" s="57">
        <f>'FT-2-L'!U15-'SCR-L'!U15</f>
        <v>7.1999999999998181</v>
      </c>
      <c r="U257" s="57">
        <f>'FT-2-L'!V15-'SCR-L'!V15</f>
        <v>-314.40000000000009</v>
      </c>
      <c r="V257" s="57">
        <f>'FT-2-L'!W15-'SCR-L'!W15</f>
        <v>108.59999999999991</v>
      </c>
    </row>
    <row r="258" spans="2:22" x14ac:dyDescent="0.25">
      <c r="B258" t="s">
        <v>92</v>
      </c>
      <c r="C258" s="57">
        <f>'FT-2-L'!D16-'SCR-L'!D16</f>
        <v>0</v>
      </c>
      <c r="D258" s="57">
        <f>'FT-2-L'!E16-'SCR-L'!E16</f>
        <v>0</v>
      </c>
      <c r="E258" s="57">
        <f>'FT-2-L'!F16-'SCR-L'!F16</f>
        <v>0</v>
      </c>
      <c r="F258" s="57">
        <f>'FT-2-L'!G16-'SCR-L'!G16</f>
        <v>0</v>
      </c>
      <c r="G258" s="57">
        <f>'FT-2-L'!H16-'SCR-L'!H16</f>
        <v>0</v>
      </c>
      <c r="H258" s="57">
        <f>'FT-2-L'!I16-'SCR-L'!I16</f>
        <v>0</v>
      </c>
      <c r="I258" s="57">
        <f>'FT-2-L'!J16-'SCR-L'!J16</f>
        <v>0</v>
      </c>
      <c r="J258" s="57">
        <f>'FT-2-L'!K16-'SCR-L'!K16</f>
        <v>0</v>
      </c>
      <c r="K258" s="57">
        <f>'FT-2-L'!L16-'SCR-L'!L16</f>
        <v>0</v>
      </c>
      <c r="L258" s="57">
        <f>'FT-2-L'!M16-'SCR-L'!M16</f>
        <v>0</v>
      </c>
      <c r="M258" s="57">
        <f>'FT-2-L'!N16-'SCR-L'!N16</f>
        <v>0</v>
      </c>
      <c r="N258" s="57">
        <f>'FT-2-L'!O16-'SCR-L'!O16</f>
        <v>0</v>
      </c>
      <c r="O258" s="57">
        <f>'FT-2-L'!P16-'SCR-L'!P16</f>
        <v>0</v>
      </c>
      <c r="P258" s="57">
        <f>'FT-2-L'!Q16-'SCR-L'!Q16</f>
        <v>0</v>
      </c>
      <c r="Q258" s="57">
        <f>'FT-2-L'!R16-'SCR-L'!R16</f>
        <v>0</v>
      </c>
      <c r="R258" s="57">
        <f>'FT-2-L'!S16-'SCR-L'!S16</f>
        <v>0</v>
      </c>
      <c r="S258" s="57">
        <f>'FT-2-L'!T16-'SCR-L'!T16</f>
        <v>0</v>
      </c>
      <c r="T258" s="57">
        <f>'FT-2-L'!U16-'SCR-L'!U16</f>
        <v>0</v>
      </c>
      <c r="U258" s="57">
        <f>'FT-2-L'!V16-'SCR-L'!V16</f>
        <v>0</v>
      </c>
      <c r="V258" s="57">
        <f>'FT-2-L'!W16-'SCR-L'!W16</f>
        <v>0</v>
      </c>
    </row>
    <row r="259" spans="2:22" x14ac:dyDescent="0.25">
      <c r="B259" t="s">
        <v>93</v>
      </c>
      <c r="C259" s="57">
        <f>'FT-2-L'!D17-'SCR-L'!D17</f>
        <v>0</v>
      </c>
      <c r="D259" s="57">
        <f>'FT-2-L'!E17-'SCR-L'!E17</f>
        <v>0</v>
      </c>
      <c r="E259" s="57">
        <f>'FT-2-L'!F17-'SCR-L'!F17</f>
        <v>0</v>
      </c>
      <c r="F259" s="57">
        <f>'FT-2-L'!G17-'SCR-L'!G17</f>
        <v>0</v>
      </c>
      <c r="G259" s="57">
        <f>'FT-2-L'!H17-'SCR-L'!H17</f>
        <v>0</v>
      </c>
      <c r="H259" s="57">
        <f>'FT-2-L'!I17-'SCR-L'!I17</f>
        <v>0</v>
      </c>
      <c r="I259" s="57">
        <f>'FT-2-L'!J17-'SCR-L'!J17</f>
        <v>0</v>
      </c>
      <c r="J259" s="57">
        <f>'FT-2-L'!K17-'SCR-L'!K17</f>
        <v>0</v>
      </c>
      <c r="K259" s="57">
        <f>'FT-2-L'!L17-'SCR-L'!L17</f>
        <v>0</v>
      </c>
      <c r="L259" s="57">
        <f>'FT-2-L'!M17-'SCR-L'!M17</f>
        <v>0</v>
      </c>
      <c r="M259" s="57">
        <f>'FT-2-L'!N17-'SCR-L'!N17</f>
        <v>0</v>
      </c>
      <c r="N259" s="57">
        <f>'FT-2-L'!O17-'SCR-L'!O17</f>
        <v>0</v>
      </c>
      <c r="O259" s="57">
        <f>'FT-2-L'!P17-'SCR-L'!P17</f>
        <v>0</v>
      </c>
      <c r="P259" s="57">
        <f>'FT-2-L'!Q17-'SCR-L'!Q17</f>
        <v>18</v>
      </c>
      <c r="Q259" s="57">
        <f>'FT-2-L'!R17-'SCR-L'!R17</f>
        <v>18</v>
      </c>
      <c r="R259" s="57">
        <f>'FT-2-L'!S17-'SCR-L'!S17</f>
        <v>18</v>
      </c>
      <c r="S259" s="57">
        <f>'FT-2-L'!T17-'SCR-L'!T17</f>
        <v>18</v>
      </c>
      <c r="T259" s="57">
        <f>'FT-2-L'!U17-'SCR-L'!U17</f>
        <v>18</v>
      </c>
      <c r="U259" s="57">
        <f>'FT-2-L'!V17-'SCR-L'!V17</f>
        <v>18</v>
      </c>
      <c r="V259" s="57">
        <f>'FT-2-L'!W17-'SCR-L'!W17</f>
        <v>18</v>
      </c>
    </row>
    <row r="260" spans="2:22" x14ac:dyDescent="0.25">
      <c r="B260" t="s">
        <v>94</v>
      </c>
      <c r="C260" s="57">
        <f>'FT-2-L'!D18-'SCR-L'!D18</f>
        <v>0</v>
      </c>
      <c r="D260" s="57">
        <f>'FT-2-L'!E18-'SCR-L'!E18</f>
        <v>0</v>
      </c>
      <c r="E260" s="57">
        <f>'FT-2-L'!F18-'SCR-L'!F18</f>
        <v>0</v>
      </c>
      <c r="F260" s="57">
        <f>'FT-2-L'!G18-'SCR-L'!G18</f>
        <v>0</v>
      </c>
      <c r="G260" s="57">
        <f>'FT-2-L'!H18-'SCR-L'!H18</f>
        <v>0</v>
      </c>
      <c r="H260" s="57">
        <f>'FT-2-L'!I18-'SCR-L'!I18</f>
        <v>0</v>
      </c>
      <c r="I260" s="57">
        <f>'FT-2-L'!J18-'SCR-L'!J18</f>
        <v>0</v>
      </c>
      <c r="J260" s="57">
        <f>'FT-2-L'!K18-'SCR-L'!K18</f>
        <v>0</v>
      </c>
      <c r="K260" s="57">
        <f>'FT-2-L'!L18-'SCR-L'!L18</f>
        <v>-7.15</v>
      </c>
      <c r="L260" s="57">
        <f>'FT-2-L'!M18-'SCR-L'!M18</f>
        <v>3.4499999999999993</v>
      </c>
      <c r="M260" s="57">
        <f>'FT-2-L'!N18-'SCR-L'!N18</f>
        <v>5.0000000000000711E-2</v>
      </c>
      <c r="N260" s="57">
        <f>'FT-2-L'!O18-'SCR-L'!O18</f>
        <v>-1.9999999999996021E-2</v>
      </c>
      <c r="O260" s="57">
        <f>'FT-2-L'!P18-'SCR-L'!P18</f>
        <v>-1.9999999999996021E-2</v>
      </c>
      <c r="P260" s="57">
        <f>'FT-2-L'!Q18-'SCR-L'!Q18</f>
        <v>-1.9999999999996021E-2</v>
      </c>
      <c r="Q260" s="57">
        <f>'FT-2-L'!R18-'SCR-L'!R18</f>
        <v>-1.9999999999996021E-2</v>
      </c>
      <c r="R260" s="57">
        <f>'FT-2-L'!S18-'SCR-L'!S18</f>
        <v>10.600000000000001</v>
      </c>
      <c r="S260" s="57">
        <f>'FT-2-L'!T18-'SCR-L'!T18</f>
        <v>0</v>
      </c>
      <c r="T260" s="57">
        <f>'FT-2-L'!U18-'SCR-L'!U18</f>
        <v>0</v>
      </c>
      <c r="U260" s="57">
        <f>'FT-2-L'!V18-'SCR-L'!V18</f>
        <v>0</v>
      </c>
      <c r="V260" s="57">
        <f>'FT-2-L'!W18-'SCR-L'!W18</f>
        <v>-1.3500000000000014</v>
      </c>
    </row>
    <row r="261" spans="2:22" x14ac:dyDescent="0.25">
      <c r="B261" t="s">
        <v>95</v>
      </c>
      <c r="C261" s="57">
        <f>'FT-2-L'!D19-'SCR-L'!D19</f>
        <v>3.5999999999999943</v>
      </c>
      <c r="D261" s="57">
        <f>'FT-2-L'!E19-'SCR-L'!E19</f>
        <v>3.6099999999999568</v>
      </c>
      <c r="E261" s="57">
        <f>'FT-2-L'!F19-'SCR-L'!F19</f>
        <v>3.6000000000000227</v>
      </c>
      <c r="F261" s="57">
        <f>'FT-2-L'!G19-'SCR-L'!G19</f>
        <v>3.4900000000000091</v>
      </c>
      <c r="G261" s="57">
        <f>'FT-2-L'!H19-'SCR-L'!H19</f>
        <v>3.4800000000000182</v>
      </c>
      <c r="H261" s="57">
        <f>'FT-2-L'!I19-'SCR-L'!I19</f>
        <v>1.57000000000005</v>
      </c>
      <c r="I261" s="57">
        <f>'FT-2-L'!J19-'SCR-L'!J19</f>
        <v>0.48000000000001819</v>
      </c>
      <c r="J261" s="57">
        <f>'FT-2-L'!K19-'SCR-L'!K19</f>
        <v>0.29000000000019099</v>
      </c>
      <c r="K261" s="57">
        <f>'FT-2-L'!L19-'SCR-L'!L19</f>
        <v>-0.20999999999980901</v>
      </c>
      <c r="L261" s="57">
        <f>'FT-2-L'!M19-'SCR-L'!M19</f>
        <v>-0.91999999999984539</v>
      </c>
      <c r="M261" s="57">
        <f>'FT-2-L'!N19-'SCR-L'!N19</f>
        <v>-4.2799999999999727</v>
      </c>
      <c r="N261" s="57">
        <f>'FT-2-L'!O19-'SCR-L'!O19</f>
        <v>-7.4999999999997726</v>
      </c>
      <c r="O261" s="57">
        <f>'FT-2-L'!P19-'SCR-L'!P19</f>
        <v>-17.979999999999791</v>
      </c>
      <c r="P261" s="57">
        <f>'FT-2-L'!Q19-'SCR-L'!Q19</f>
        <v>-8.709999999999809</v>
      </c>
      <c r="Q261" s="57">
        <f>'FT-2-L'!R19-'SCR-L'!R19</f>
        <v>-7.0099999999997635</v>
      </c>
      <c r="R261" s="57">
        <f>'FT-2-L'!S19-'SCR-L'!S19</f>
        <v>-4.4299999999998363</v>
      </c>
      <c r="S261" s="57">
        <f>'FT-2-L'!T19-'SCR-L'!T19</f>
        <v>3.2300000000000182</v>
      </c>
      <c r="T261" s="57">
        <f>'FT-2-L'!U19-'SCR-L'!U19</f>
        <v>10.820000000000164</v>
      </c>
      <c r="U261" s="57">
        <f>'FT-2-L'!V19-'SCR-L'!V19</f>
        <v>18.110000000000127</v>
      </c>
      <c r="V261" s="57">
        <f>'FT-2-L'!W19-'SCR-L'!W19</f>
        <v>13.210000000000491</v>
      </c>
    </row>
    <row r="262" spans="2:22" x14ac:dyDescent="0.25">
      <c r="B262" t="s">
        <v>96</v>
      </c>
      <c r="C262" s="57">
        <f>'FT-2-L'!D20-'SCR-L'!D20</f>
        <v>-1.9190000000000964</v>
      </c>
      <c r="D262" s="57">
        <f>'FT-2-L'!E20-'SCR-L'!E20</f>
        <v>-1.9249999999999545</v>
      </c>
      <c r="E262" s="57">
        <f>'FT-2-L'!F20-'SCR-L'!F20</f>
        <v>-1.9190000000000964</v>
      </c>
      <c r="F262" s="57">
        <f>'FT-2-L'!G20-'SCR-L'!G20</f>
        <v>-1.8770000000000664</v>
      </c>
      <c r="G262" s="57">
        <f>'FT-2-L'!H20-'SCR-L'!H20</f>
        <v>-4.1430000000000291</v>
      </c>
      <c r="H262" s="57">
        <f>'FT-2-L'!I20-'SCR-L'!I20</f>
        <v>-4</v>
      </c>
      <c r="I262" s="57">
        <f>'FT-2-L'!J20-'SCR-L'!J20</f>
        <v>-3.5919999999999845</v>
      </c>
      <c r="J262" s="57">
        <f>'FT-2-L'!K20-'SCR-L'!K20</f>
        <v>-5.3450000000000273</v>
      </c>
      <c r="K262" s="57">
        <f>'FT-2-L'!L20-'SCR-L'!L20</f>
        <v>2.1130000000000564</v>
      </c>
      <c r="L262" s="57">
        <f>'FT-2-L'!M20-'SCR-L'!M20</f>
        <v>-97.606999999999971</v>
      </c>
      <c r="M262" s="57">
        <f>'FT-2-L'!N20-'SCR-L'!N20</f>
        <v>-91.495999999999867</v>
      </c>
      <c r="N262" s="57">
        <f>'FT-2-L'!O20-'SCR-L'!O20</f>
        <v>-88.836999999999989</v>
      </c>
      <c r="O262" s="57">
        <f>'FT-2-L'!P20-'SCR-L'!P20</f>
        <v>-80.509999999999991</v>
      </c>
      <c r="P262" s="57">
        <f>'FT-2-L'!Q20-'SCR-L'!Q20</f>
        <v>63.45900000000006</v>
      </c>
      <c r="Q262" s="57">
        <f>'FT-2-L'!R20-'SCR-L'!R20</f>
        <v>62.355000000000018</v>
      </c>
      <c r="R262" s="57">
        <f>'FT-2-L'!S20-'SCR-L'!S20</f>
        <v>49.921000000000049</v>
      </c>
      <c r="S262" s="57">
        <f>'FT-2-L'!T20-'SCR-L'!T20</f>
        <v>54.657000000000153</v>
      </c>
      <c r="T262" s="57">
        <f>'FT-2-L'!U20-'SCR-L'!U20</f>
        <v>48.789000000000215</v>
      </c>
      <c r="U262" s="57">
        <f>'FT-2-L'!V20-'SCR-L'!V20</f>
        <v>349.06399999999985</v>
      </c>
      <c r="V262" s="57">
        <f>'FT-2-L'!W20-'SCR-L'!W20</f>
        <v>-15.403999999999996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1"/>
  <sheetViews>
    <sheetView view="pageBreakPreview" zoomScale="60" zoomScaleNormal="100" workbookViewId="0">
      <selection activeCell="S51" sqref="S51"/>
    </sheetView>
  </sheetViews>
  <sheetFormatPr defaultRowHeight="15" x14ac:dyDescent="0.25"/>
  <cols>
    <col min="3" max="3" width="41" customWidth="1"/>
  </cols>
  <sheetData>
    <row r="2" spans="3:23" x14ac:dyDescent="0.25">
      <c r="C2" s="55" t="s">
        <v>88</v>
      </c>
      <c r="D2" s="54">
        <f>D25</f>
        <v>2015</v>
      </c>
      <c r="E2" s="54">
        <f t="shared" ref="E2:W2" si="0">E25</f>
        <v>2016</v>
      </c>
      <c r="F2" s="54">
        <f t="shared" si="0"/>
        <v>2017</v>
      </c>
      <c r="G2" s="54">
        <f t="shared" si="0"/>
        <v>2018</v>
      </c>
      <c r="H2" s="54">
        <f t="shared" si="0"/>
        <v>2019</v>
      </c>
      <c r="I2" s="54">
        <f t="shared" si="0"/>
        <v>2020</v>
      </c>
      <c r="J2" s="54">
        <f t="shared" si="0"/>
        <v>2021</v>
      </c>
      <c r="K2" s="54">
        <f t="shared" si="0"/>
        <v>2022</v>
      </c>
      <c r="L2" s="54">
        <f t="shared" si="0"/>
        <v>2023</v>
      </c>
      <c r="M2" s="54">
        <f t="shared" si="0"/>
        <v>2024</v>
      </c>
      <c r="N2" s="54">
        <f t="shared" si="0"/>
        <v>2025</v>
      </c>
      <c r="O2" s="54">
        <f t="shared" si="0"/>
        <v>2026</v>
      </c>
      <c r="P2" s="54">
        <f t="shared" si="0"/>
        <v>2027</v>
      </c>
      <c r="Q2" s="54">
        <f t="shared" si="0"/>
        <v>2028</v>
      </c>
      <c r="R2" s="54">
        <f t="shared" si="0"/>
        <v>2029</v>
      </c>
      <c r="S2" s="54">
        <f t="shared" si="0"/>
        <v>2030</v>
      </c>
      <c r="T2" s="54">
        <f t="shared" si="0"/>
        <v>2031</v>
      </c>
      <c r="U2" s="54">
        <f t="shared" si="0"/>
        <v>2032</v>
      </c>
      <c r="V2" s="54">
        <f t="shared" si="0"/>
        <v>2033</v>
      </c>
      <c r="W2" s="54">
        <f t="shared" si="0"/>
        <v>2034</v>
      </c>
    </row>
    <row r="3" spans="3:23" x14ac:dyDescent="0.25">
      <c r="C3" t="s">
        <v>89</v>
      </c>
      <c r="D3" s="57">
        <f t="shared" ref="D3:M10" si="1">SUMIF($A$27:$A$76,$C3,D$27:D$76)</f>
        <v>-222</v>
      </c>
      <c r="E3" s="57">
        <f t="shared" si="1"/>
        <v>0</v>
      </c>
      <c r="F3" s="57">
        <f t="shared" si="1"/>
        <v>0</v>
      </c>
      <c r="G3" s="57">
        <f t="shared" si="1"/>
        <v>-280</v>
      </c>
      <c r="H3" s="57">
        <f t="shared" si="1"/>
        <v>0</v>
      </c>
      <c r="I3" s="57">
        <f t="shared" si="1"/>
        <v>0</v>
      </c>
      <c r="J3" s="57">
        <f t="shared" si="1"/>
        <v>0</v>
      </c>
      <c r="K3" s="57">
        <f t="shared" si="1"/>
        <v>-450</v>
      </c>
      <c r="L3" s="57">
        <f t="shared" si="1"/>
        <v>0</v>
      </c>
      <c r="M3" s="57">
        <f t="shared" si="1"/>
        <v>-354</v>
      </c>
      <c r="N3" s="57">
        <f t="shared" ref="N3:W10" si="2">SUMIF($A$27:$A$76,$C3,N$27:N$76)</f>
        <v>-387</v>
      </c>
      <c r="O3" s="57">
        <f t="shared" si="2"/>
        <v>0</v>
      </c>
      <c r="P3" s="57">
        <f t="shared" si="2"/>
        <v>0</v>
      </c>
      <c r="Q3" s="57">
        <f t="shared" si="2"/>
        <v>-762</v>
      </c>
      <c r="R3" s="57">
        <f t="shared" si="2"/>
        <v>0</v>
      </c>
      <c r="S3" s="57">
        <f t="shared" si="2"/>
        <v>-357</v>
      </c>
      <c r="T3" s="57">
        <f t="shared" si="2"/>
        <v>-77.240000000000009</v>
      </c>
      <c r="U3" s="57">
        <f t="shared" si="2"/>
        <v>0</v>
      </c>
      <c r="V3" s="57">
        <f t="shared" si="2"/>
        <v>-985.5</v>
      </c>
      <c r="W3" s="57">
        <f t="shared" si="2"/>
        <v>0</v>
      </c>
    </row>
    <row r="4" spans="3:23" x14ac:dyDescent="0.25">
      <c r="C4" t="s">
        <v>90</v>
      </c>
      <c r="D4" s="57">
        <f t="shared" si="1"/>
        <v>0</v>
      </c>
      <c r="E4" s="57">
        <f t="shared" si="1"/>
        <v>0</v>
      </c>
      <c r="F4" s="57">
        <f t="shared" si="1"/>
        <v>0</v>
      </c>
      <c r="G4" s="57">
        <f t="shared" si="1"/>
        <v>337</v>
      </c>
      <c r="H4" s="57">
        <f t="shared" si="1"/>
        <v>0</v>
      </c>
      <c r="I4" s="57">
        <f t="shared" si="1"/>
        <v>0</v>
      </c>
      <c r="J4" s="57">
        <f t="shared" si="1"/>
        <v>0</v>
      </c>
      <c r="K4" s="57">
        <f t="shared" si="1"/>
        <v>0</v>
      </c>
      <c r="L4" s="57">
        <f t="shared" si="1"/>
        <v>0</v>
      </c>
      <c r="M4" s="57">
        <f t="shared" si="1"/>
        <v>0</v>
      </c>
      <c r="N4" s="57">
        <f t="shared" si="2"/>
        <v>387</v>
      </c>
      <c r="O4" s="57">
        <f t="shared" si="2"/>
        <v>0</v>
      </c>
      <c r="P4" s="57">
        <f t="shared" si="2"/>
        <v>0</v>
      </c>
      <c r="Q4" s="57">
        <f t="shared" si="2"/>
        <v>0</v>
      </c>
      <c r="R4" s="57">
        <f t="shared" si="2"/>
        <v>0</v>
      </c>
      <c r="S4" s="57">
        <f t="shared" si="2"/>
        <v>-337</v>
      </c>
      <c r="T4" s="57">
        <f t="shared" si="2"/>
        <v>0</v>
      </c>
      <c r="U4" s="57">
        <f t="shared" si="2"/>
        <v>0</v>
      </c>
      <c r="V4" s="57">
        <f t="shared" si="2"/>
        <v>0</v>
      </c>
      <c r="W4" s="57">
        <f t="shared" si="2"/>
        <v>0</v>
      </c>
    </row>
    <row r="5" spans="3:23" x14ac:dyDescent="0.25">
      <c r="C5" t="s">
        <v>91</v>
      </c>
      <c r="D5" s="57">
        <f t="shared" si="1"/>
        <v>0</v>
      </c>
      <c r="E5" s="57">
        <f t="shared" si="1"/>
        <v>0</v>
      </c>
      <c r="F5" s="57">
        <f t="shared" si="1"/>
        <v>0</v>
      </c>
      <c r="G5" s="57">
        <f t="shared" si="1"/>
        <v>0</v>
      </c>
      <c r="H5" s="57">
        <f t="shared" si="1"/>
        <v>0</v>
      </c>
      <c r="I5" s="57">
        <f t="shared" si="1"/>
        <v>0</v>
      </c>
      <c r="J5" s="57">
        <f t="shared" si="1"/>
        <v>0</v>
      </c>
      <c r="K5" s="57">
        <f t="shared" si="1"/>
        <v>0</v>
      </c>
      <c r="L5" s="57">
        <f t="shared" si="1"/>
        <v>0</v>
      </c>
      <c r="M5" s="57">
        <f t="shared" si="1"/>
        <v>313.39999999999998</v>
      </c>
      <c r="N5" s="57">
        <f t="shared" si="2"/>
        <v>0</v>
      </c>
      <c r="O5" s="57">
        <f t="shared" si="2"/>
        <v>0</v>
      </c>
      <c r="P5" s="57">
        <f t="shared" si="2"/>
        <v>0</v>
      </c>
      <c r="Q5" s="57">
        <f t="shared" si="2"/>
        <v>948.4</v>
      </c>
      <c r="R5" s="57">
        <f t="shared" si="2"/>
        <v>0</v>
      </c>
      <c r="S5" s="57">
        <f t="shared" si="2"/>
        <v>823.78300000000002</v>
      </c>
      <c r="T5" s="57">
        <f t="shared" si="2"/>
        <v>0</v>
      </c>
      <c r="U5" s="57">
        <f t="shared" si="2"/>
        <v>0</v>
      </c>
      <c r="V5" s="57">
        <f t="shared" si="2"/>
        <v>1270</v>
      </c>
      <c r="W5" s="57">
        <f t="shared" si="2"/>
        <v>0</v>
      </c>
    </row>
    <row r="6" spans="3:23" x14ac:dyDescent="0.25">
      <c r="C6" t="s">
        <v>92</v>
      </c>
      <c r="D6" s="57">
        <f t="shared" si="1"/>
        <v>0</v>
      </c>
      <c r="E6" s="57">
        <f t="shared" si="1"/>
        <v>0</v>
      </c>
      <c r="F6" s="57">
        <f t="shared" si="1"/>
        <v>0</v>
      </c>
      <c r="G6" s="57">
        <f t="shared" si="1"/>
        <v>0</v>
      </c>
      <c r="H6" s="57">
        <f t="shared" si="1"/>
        <v>0</v>
      </c>
      <c r="I6" s="57">
        <f t="shared" si="1"/>
        <v>0</v>
      </c>
      <c r="J6" s="57">
        <f t="shared" si="1"/>
        <v>0</v>
      </c>
      <c r="K6" s="57">
        <f t="shared" si="1"/>
        <v>0</v>
      </c>
      <c r="L6" s="57">
        <f t="shared" si="1"/>
        <v>0</v>
      </c>
      <c r="M6" s="57">
        <f t="shared" si="1"/>
        <v>0</v>
      </c>
      <c r="N6" s="57">
        <f t="shared" si="2"/>
        <v>0</v>
      </c>
      <c r="O6" s="57">
        <f t="shared" si="2"/>
        <v>0</v>
      </c>
      <c r="P6" s="57">
        <f t="shared" si="2"/>
        <v>0</v>
      </c>
      <c r="Q6" s="57">
        <f t="shared" si="2"/>
        <v>0</v>
      </c>
      <c r="R6" s="57">
        <f t="shared" si="2"/>
        <v>0</v>
      </c>
      <c r="S6" s="57">
        <f t="shared" si="2"/>
        <v>0</v>
      </c>
      <c r="T6" s="57">
        <f t="shared" si="2"/>
        <v>0</v>
      </c>
      <c r="U6" s="57">
        <f t="shared" si="2"/>
        <v>0</v>
      </c>
      <c r="V6" s="57">
        <f t="shared" si="2"/>
        <v>0</v>
      </c>
      <c r="W6" s="57">
        <f t="shared" si="2"/>
        <v>0</v>
      </c>
    </row>
    <row r="7" spans="3:23" x14ac:dyDescent="0.25">
      <c r="C7" t="s">
        <v>93</v>
      </c>
      <c r="D7" s="57">
        <f t="shared" si="1"/>
        <v>0</v>
      </c>
      <c r="E7" s="57">
        <f t="shared" si="1"/>
        <v>0</v>
      </c>
      <c r="F7" s="57">
        <f t="shared" si="1"/>
        <v>0</v>
      </c>
      <c r="G7" s="57">
        <f t="shared" si="1"/>
        <v>0</v>
      </c>
      <c r="H7" s="57">
        <f t="shared" si="1"/>
        <v>0</v>
      </c>
      <c r="I7" s="57">
        <f t="shared" si="1"/>
        <v>0</v>
      </c>
      <c r="J7" s="57">
        <f t="shared" si="1"/>
        <v>0</v>
      </c>
      <c r="K7" s="57">
        <f t="shared" si="1"/>
        <v>0</v>
      </c>
      <c r="L7" s="57">
        <f t="shared" si="1"/>
        <v>0</v>
      </c>
      <c r="M7" s="57">
        <f t="shared" si="1"/>
        <v>0</v>
      </c>
      <c r="N7" s="57">
        <f t="shared" si="2"/>
        <v>0</v>
      </c>
      <c r="O7" s="57">
        <f t="shared" si="2"/>
        <v>0</v>
      </c>
      <c r="P7" s="57">
        <f t="shared" si="2"/>
        <v>0</v>
      </c>
      <c r="Q7" s="57">
        <f t="shared" si="2"/>
        <v>447</v>
      </c>
      <c r="R7" s="57">
        <f t="shared" si="2"/>
        <v>0</v>
      </c>
      <c r="S7" s="57">
        <f t="shared" si="2"/>
        <v>0</v>
      </c>
      <c r="T7" s="57">
        <f t="shared" si="2"/>
        <v>0</v>
      </c>
      <c r="U7" s="57">
        <f t="shared" si="2"/>
        <v>0</v>
      </c>
      <c r="V7" s="57">
        <f t="shared" si="2"/>
        <v>0</v>
      </c>
      <c r="W7" s="57">
        <f t="shared" si="2"/>
        <v>0</v>
      </c>
    </row>
    <row r="8" spans="3:23" x14ac:dyDescent="0.25">
      <c r="C8" t="s">
        <v>94</v>
      </c>
      <c r="D8" s="57">
        <f t="shared" si="1"/>
        <v>0</v>
      </c>
      <c r="E8" s="57">
        <f t="shared" si="1"/>
        <v>0</v>
      </c>
      <c r="F8" s="57">
        <f t="shared" si="1"/>
        <v>0</v>
      </c>
      <c r="G8" s="57">
        <f t="shared" si="1"/>
        <v>0</v>
      </c>
      <c r="H8" s="57">
        <f t="shared" si="1"/>
        <v>0</v>
      </c>
      <c r="I8" s="57">
        <f t="shared" si="1"/>
        <v>0</v>
      </c>
      <c r="J8" s="57">
        <f t="shared" si="1"/>
        <v>0</v>
      </c>
      <c r="K8" s="57">
        <f t="shared" si="1"/>
        <v>5.0199999999999996</v>
      </c>
      <c r="L8" s="57">
        <f t="shared" si="1"/>
        <v>10.55</v>
      </c>
      <c r="M8" s="57">
        <f t="shared" si="1"/>
        <v>0</v>
      </c>
      <c r="N8" s="57">
        <f t="shared" si="2"/>
        <v>3.4</v>
      </c>
      <c r="O8" s="57">
        <f t="shared" si="2"/>
        <v>10.62</v>
      </c>
      <c r="P8" s="57">
        <f t="shared" si="2"/>
        <v>0</v>
      </c>
      <c r="Q8" s="57">
        <f t="shared" si="2"/>
        <v>0</v>
      </c>
      <c r="R8" s="57">
        <f t="shared" si="2"/>
        <v>0</v>
      </c>
      <c r="S8" s="57">
        <f t="shared" si="2"/>
        <v>0</v>
      </c>
      <c r="T8" s="57">
        <f t="shared" si="2"/>
        <v>10.6</v>
      </c>
      <c r="U8" s="57">
        <f t="shared" si="2"/>
        <v>0</v>
      </c>
      <c r="V8" s="57">
        <f t="shared" si="2"/>
        <v>0</v>
      </c>
      <c r="W8" s="57">
        <f t="shared" si="2"/>
        <v>1.35</v>
      </c>
    </row>
    <row r="9" spans="3:23" x14ac:dyDescent="0.25">
      <c r="C9" t="s">
        <v>95</v>
      </c>
      <c r="D9" s="57">
        <f t="shared" si="1"/>
        <v>124.85</v>
      </c>
      <c r="E9" s="57">
        <f t="shared" si="1"/>
        <v>135.88</v>
      </c>
      <c r="F9" s="57">
        <f t="shared" si="1"/>
        <v>141.9</v>
      </c>
      <c r="G9" s="57">
        <f t="shared" si="1"/>
        <v>142.63999999999999</v>
      </c>
      <c r="H9" s="57">
        <f t="shared" si="1"/>
        <v>148.60000000000002</v>
      </c>
      <c r="I9" s="57">
        <f t="shared" si="1"/>
        <v>132.26</v>
      </c>
      <c r="J9" s="57">
        <f t="shared" si="1"/>
        <v>134.9</v>
      </c>
      <c r="K9" s="57">
        <f t="shared" si="1"/>
        <v>140.11000000000001</v>
      </c>
      <c r="L9" s="57">
        <f t="shared" si="1"/>
        <v>141.81</v>
      </c>
      <c r="M9" s="57">
        <f t="shared" si="1"/>
        <v>142.75000000000003</v>
      </c>
      <c r="N9" s="57">
        <f t="shared" si="2"/>
        <v>120.67000000000002</v>
      </c>
      <c r="O9" s="57">
        <f t="shared" si="2"/>
        <v>123.38999999999999</v>
      </c>
      <c r="P9" s="57">
        <f t="shared" si="2"/>
        <v>130.07999999999998</v>
      </c>
      <c r="Q9" s="57">
        <f t="shared" si="2"/>
        <v>115.64</v>
      </c>
      <c r="R9" s="57">
        <f t="shared" si="2"/>
        <v>112.72000000000001</v>
      </c>
      <c r="S9" s="57">
        <f t="shared" si="2"/>
        <v>106.58</v>
      </c>
      <c r="T9" s="57">
        <f t="shared" si="2"/>
        <v>106.52000000000001</v>
      </c>
      <c r="U9" s="57">
        <f t="shared" si="2"/>
        <v>106.69000000000001</v>
      </c>
      <c r="V9" s="57">
        <f t="shared" si="2"/>
        <v>105.05000000000001</v>
      </c>
      <c r="W9" s="57">
        <f t="shared" si="2"/>
        <v>113.24</v>
      </c>
    </row>
    <row r="10" spans="3:23" x14ac:dyDescent="0.25">
      <c r="C10" t="s">
        <v>96</v>
      </c>
      <c r="D10" s="57">
        <f t="shared" si="1"/>
        <v>730.31600000000003</v>
      </c>
      <c r="E10" s="57">
        <f t="shared" si="1"/>
        <v>973.01800000000003</v>
      </c>
      <c r="F10" s="57">
        <f t="shared" si="1"/>
        <v>1030.5160000000001</v>
      </c>
      <c r="G10" s="57">
        <f t="shared" si="1"/>
        <v>996.94</v>
      </c>
      <c r="H10" s="57">
        <f t="shared" si="1"/>
        <v>1065.7380000000001</v>
      </c>
      <c r="I10" s="57">
        <f t="shared" si="1"/>
        <v>1110.213</v>
      </c>
      <c r="J10" s="57">
        <f t="shared" si="1"/>
        <v>789.56299999999999</v>
      </c>
      <c r="K10" s="57">
        <f t="shared" si="1"/>
        <v>1245.046</v>
      </c>
      <c r="L10" s="57">
        <f t="shared" si="1"/>
        <v>1230.8689999999999</v>
      </c>
      <c r="M10" s="57">
        <f t="shared" si="1"/>
        <v>1254.1599999999999</v>
      </c>
      <c r="N10" s="57">
        <f t="shared" si="2"/>
        <v>1336.7179999999998</v>
      </c>
      <c r="O10" s="57">
        <f t="shared" si="2"/>
        <v>1371.7849999999999</v>
      </c>
      <c r="P10" s="57">
        <f t="shared" si="2"/>
        <v>1437.491</v>
      </c>
      <c r="Q10" s="57">
        <f t="shared" si="2"/>
        <v>1269.702</v>
      </c>
      <c r="R10" s="57">
        <f t="shared" si="2"/>
        <v>1152.509</v>
      </c>
      <c r="S10" s="57">
        <f t="shared" si="2"/>
        <v>1124.944</v>
      </c>
      <c r="T10" s="57">
        <f t="shared" si="2"/>
        <v>1118.0129999999999</v>
      </c>
      <c r="U10" s="57">
        <f t="shared" si="2"/>
        <v>1291.2739999999999</v>
      </c>
      <c r="V10" s="57">
        <f t="shared" si="2"/>
        <v>1009.855</v>
      </c>
      <c r="W10" s="57">
        <f t="shared" si="2"/>
        <v>1323.193</v>
      </c>
    </row>
    <row r="12" spans="3:23" x14ac:dyDescent="0.25">
      <c r="C12" s="55" t="s">
        <v>97</v>
      </c>
      <c r="D12" s="54">
        <f>D25</f>
        <v>2015</v>
      </c>
      <c r="E12" s="54">
        <f t="shared" ref="E12:W12" si="3">E25</f>
        <v>2016</v>
      </c>
      <c r="F12" s="54">
        <f t="shared" si="3"/>
        <v>2017</v>
      </c>
      <c r="G12" s="54">
        <f t="shared" si="3"/>
        <v>2018</v>
      </c>
      <c r="H12" s="54">
        <f t="shared" si="3"/>
        <v>2019</v>
      </c>
      <c r="I12" s="54">
        <f t="shared" si="3"/>
        <v>2020</v>
      </c>
      <c r="J12" s="54">
        <f t="shared" si="3"/>
        <v>2021</v>
      </c>
      <c r="K12" s="54">
        <f t="shared" si="3"/>
        <v>2022</v>
      </c>
      <c r="L12" s="54">
        <f t="shared" si="3"/>
        <v>2023</v>
      </c>
      <c r="M12" s="54">
        <f t="shared" si="3"/>
        <v>2024</v>
      </c>
      <c r="N12" s="54">
        <f t="shared" si="3"/>
        <v>2025</v>
      </c>
      <c r="O12" s="54">
        <f t="shared" si="3"/>
        <v>2026</v>
      </c>
      <c r="P12" s="54">
        <f t="shared" si="3"/>
        <v>2027</v>
      </c>
      <c r="Q12" s="54">
        <f t="shared" si="3"/>
        <v>2028</v>
      </c>
      <c r="R12" s="54">
        <f t="shared" si="3"/>
        <v>2029</v>
      </c>
      <c r="S12" s="54">
        <f t="shared" si="3"/>
        <v>2030</v>
      </c>
      <c r="T12" s="54">
        <f t="shared" si="3"/>
        <v>2031</v>
      </c>
      <c r="U12" s="54">
        <f t="shared" si="3"/>
        <v>2032</v>
      </c>
      <c r="V12" s="54">
        <f t="shared" si="3"/>
        <v>2033</v>
      </c>
      <c r="W12" s="54">
        <f t="shared" si="3"/>
        <v>2034</v>
      </c>
    </row>
    <row r="13" spans="3:23" x14ac:dyDescent="0.25">
      <c r="C13" t="s">
        <v>89</v>
      </c>
      <c r="D13" s="57">
        <f>D3</f>
        <v>-222</v>
      </c>
      <c r="E13" s="57">
        <f>D13+E3</f>
        <v>-222</v>
      </c>
      <c r="F13" s="57">
        <f t="shared" ref="F13:W13" si="4">E13+F3</f>
        <v>-222</v>
      </c>
      <c r="G13" s="57">
        <f t="shared" si="4"/>
        <v>-502</v>
      </c>
      <c r="H13" s="57">
        <f t="shared" si="4"/>
        <v>-502</v>
      </c>
      <c r="I13" s="57">
        <f t="shared" si="4"/>
        <v>-502</v>
      </c>
      <c r="J13" s="57">
        <f t="shared" si="4"/>
        <v>-502</v>
      </c>
      <c r="K13" s="57">
        <f t="shared" si="4"/>
        <v>-952</v>
      </c>
      <c r="L13" s="57">
        <f t="shared" si="4"/>
        <v>-952</v>
      </c>
      <c r="M13" s="57">
        <f t="shared" si="4"/>
        <v>-1306</v>
      </c>
      <c r="N13" s="57">
        <f t="shared" si="4"/>
        <v>-1693</v>
      </c>
      <c r="O13" s="57">
        <f t="shared" si="4"/>
        <v>-1693</v>
      </c>
      <c r="P13" s="57">
        <f t="shared" si="4"/>
        <v>-1693</v>
      </c>
      <c r="Q13" s="57">
        <f t="shared" si="4"/>
        <v>-2455</v>
      </c>
      <c r="R13" s="57">
        <f t="shared" si="4"/>
        <v>-2455</v>
      </c>
      <c r="S13" s="57">
        <f t="shared" si="4"/>
        <v>-2812</v>
      </c>
      <c r="T13" s="57">
        <f t="shared" si="4"/>
        <v>-2889.24</v>
      </c>
      <c r="U13" s="57">
        <f t="shared" si="4"/>
        <v>-2889.24</v>
      </c>
      <c r="V13" s="57">
        <f t="shared" si="4"/>
        <v>-3874.74</v>
      </c>
      <c r="W13" s="57">
        <f t="shared" si="4"/>
        <v>-3874.74</v>
      </c>
    </row>
    <row r="14" spans="3:23" x14ac:dyDescent="0.25">
      <c r="C14" t="s">
        <v>90</v>
      </c>
      <c r="D14" s="57">
        <f t="shared" ref="D14:S20" si="5">D4</f>
        <v>0</v>
      </c>
      <c r="E14" s="57">
        <f t="shared" ref="E14:W19" si="6">D14+E4</f>
        <v>0</v>
      </c>
      <c r="F14" s="57">
        <f t="shared" si="6"/>
        <v>0</v>
      </c>
      <c r="G14" s="57">
        <f t="shared" si="6"/>
        <v>337</v>
      </c>
      <c r="H14" s="57">
        <f t="shared" si="6"/>
        <v>337</v>
      </c>
      <c r="I14" s="57">
        <f t="shared" si="6"/>
        <v>337</v>
      </c>
      <c r="J14" s="57">
        <f t="shared" si="6"/>
        <v>337</v>
      </c>
      <c r="K14" s="57">
        <f t="shared" si="6"/>
        <v>337</v>
      </c>
      <c r="L14" s="57">
        <f t="shared" si="6"/>
        <v>337</v>
      </c>
      <c r="M14" s="57">
        <f t="shared" si="6"/>
        <v>337</v>
      </c>
      <c r="N14" s="57">
        <f t="shared" si="6"/>
        <v>724</v>
      </c>
      <c r="O14" s="57">
        <f t="shared" si="6"/>
        <v>724</v>
      </c>
      <c r="P14" s="57">
        <f t="shared" si="6"/>
        <v>724</v>
      </c>
      <c r="Q14" s="57">
        <f t="shared" si="6"/>
        <v>724</v>
      </c>
      <c r="R14" s="57">
        <f t="shared" si="6"/>
        <v>724</v>
      </c>
      <c r="S14" s="57">
        <f t="shared" si="6"/>
        <v>387</v>
      </c>
      <c r="T14" s="57">
        <f t="shared" si="6"/>
        <v>387</v>
      </c>
      <c r="U14" s="57">
        <f t="shared" si="6"/>
        <v>387</v>
      </c>
      <c r="V14" s="57">
        <f t="shared" si="6"/>
        <v>387</v>
      </c>
      <c r="W14" s="57">
        <f t="shared" si="6"/>
        <v>387</v>
      </c>
    </row>
    <row r="15" spans="3:23" x14ac:dyDescent="0.25">
      <c r="C15" t="s">
        <v>91</v>
      </c>
      <c r="D15" s="57">
        <f t="shared" si="5"/>
        <v>0</v>
      </c>
      <c r="E15" s="57">
        <f t="shared" si="6"/>
        <v>0</v>
      </c>
      <c r="F15" s="57">
        <f t="shared" si="6"/>
        <v>0</v>
      </c>
      <c r="G15" s="57">
        <f t="shared" si="6"/>
        <v>0</v>
      </c>
      <c r="H15" s="57">
        <f t="shared" si="6"/>
        <v>0</v>
      </c>
      <c r="I15" s="57">
        <f t="shared" si="6"/>
        <v>0</v>
      </c>
      <c r="J15" s="57">
        <f t="shared" si="6"/>
        <v>0</v>
      </c>
      <c r="K15" s="57">
        <f t="shared" si="6"/>
        <v>0</v>
      </c>
      <c r="L15" s="57">
        <f t="shared" si="6"/>
        <v>0</v>
      </c>
      <c r="M15" s="57">
        <f t="shared" si="6"/>
        <v>313.39999999999998</v>
      </c>
      <c r="N15" s="57">
        <f t="shared" si="6"/>
        <v>313.39999999999998</v>
      </c>
      <c r="O15" s="57">
        <f t="shared" si="6"/>
        <v>313.39999999999998</v>
      </c>
      <c r="P15" s="57">
        <f t="shared" si="6"/>
        <v>313.39999999999998</v>
      </c>
      <c r="Q15" s="57">
        <f t="shared" si="6"/>
        <v>1261.8</v>
      </c>
      <c r="R15" s="57">
        <f t="shared" si="6"/>
        <v>1261.8</v>
      </c>
      <c r="S15" s="57">
        <f t="shared" si="6"/>
        <v>2085.5830000000001</v>
      </c>
      <c r="T15" s="57">
        <f t="shared" si="6"/>
        <v>2085.5830000000001</v>
      </c>
      <c r="U15" s="57">
        <f t="shared" si="6"/>
        <v>2085.5830000000001</v>
      </c>
      <c r="V15" s="57">
        <f t="shared" si="6"/>
        <v>3355.5830000000001</v>
      </c>
      <c r="W15" s="57">
        <f t="shared" si="6"/>
        <v>3355.5830000000001</v>
      </c>
    </row>
    <row r="16" spans="3:23" x14ac:dyDescent="0.25">
      <c r="C16" t="s">
        <v>92</v>
      </c>
      <c r="D16" s="57">
        <f t="shared" si="5"/>
        <v>0</v>
      </c>
      <c r="E16" s="57">
        <f t="shared" si="6"/>
        <v>0</v>
      </c>
      <c r="F16" s="57">
        <f t="shared" si="6"/>
        <v>0</v>
      </c>
      <c r="G16" s="57">
        <f t="shared" si="6"/>
        <v>0</v>
      </c>
      <c r="H16" s="57">
        <f t="shared" si="6"/>
        <v>0</v>
      </c>
      <c r="I16" s="57">
        <f t="shared" si="6"/>
        <v>0</v>
      </c>
      <c r="J16" s="57">
        <f t="shared" si="6"/>
        <v>0</v>
      </c>
      <c r="K16" s="57">
        <f t="shared" si="6"/>
        <v>0</v>
      </c>
      <c r="L16" s="57">
        <f t="shared" si="6"/>
        <v>0</v>
      </c>
      <c r="M16" s="57">
        <f t="shared" si="6"/>
        <v>0</v>
      </c>
      <c r="N16" s="57">
        <f t="shared" si="6"/>
        <v>0</v>
      </c>
      <c r="O16" s="57">
        <f t="shared" si="6"/>
        <v>0</v>
      </c>
      <c r="P16" s="57">
        <f t="shared" si="6"/>
        <v>0</v>
      </c>
      <c r="Q16" s="57">
        <f t="shared" si="6"/>
        <v>0</v>
      </c>
      <c r="R16" s="57">
        <f t="shared" si="6"/>
        <v>0</v>
      </c>
      <c r="S16" s="57">
        <f t="shared" si="6"/>
        <v>0</v>
      </c>
      <c r="T16" s="57">
        <f t="shared" si="6"/>
        <v>0</v>
      </c>
      <c r="U16" s="57">
        <f t="shared" si="6"/>
        <v>0</v>
      </c>
      <c r="V16" s="57">
        <f t="shared" si="6"/>
        <v>0</v>
      </c>
      <c r="W16" s="57">
        <f t="shared" si="6"/>
        <v>0</v>
      </c>
    </row>
    <row r="17" spans="1:25" x14ac:dyDescent="0.25">
      <c r="C17" t="s">
        <v>93</v>
      </c>
      <c r="D17" s="57">
        <f t="shared" si="5"/>
        <v>0</v>
      </c>
      <c r="E17" s="57">
        <f t="shared" si="6"/>
        <v>0</v>
      </c>
      <c r="F17" s="57">
        <f t="shared" si="6"/>
        <v>0</v>
      </c>
      <c r="G17" s="57">
        <f t="shared" si="6"/>
        <v>0</v>
      </c>
      <c r="H17" s="57">
        <f t="shared" si="6"/>
        <v>0</v>
      </c>
      <c r="I17" s="57">
        <f t="shared" si="6"/>
        <v>0</v>
      </c>
      <c r="J17" s="57">
        <f t="shared" si="6"/>
        <v>0</v>
      </c>
      <c r="K17" s="57">
        <f t="shared" si="6"/>
        <v>0</v>
      </c>
      <c r="L17" s="57">
        <f t="shared" si="6"/>
        <v>0</v>
      </c>
      <c r="M17" s="57">
        <f t="shared" si="6"/>
        <v>0</v>
      </c>
      <c r="N17" s="57">
        <f t="shared" si="6"/>
        <v>0</v>
      </c>
      <c r="O17" s="57">
        <f t="shared" si="6"/>
        <v>0</v>
      </c>
      <c r="P17" s="57">
        <f t="shared" si="6"/>
        <v>0</v>
      </c>
      <c r="Q17" s="57">
        <f t="shared" si="6"/>
        <v>447</v>
      </c>
      <c r="R17" s="57">
        <f t="shared" si="6"/>
        <v>447</v>
      </c>
      <c r="S17" s="57">
        <f t="shared" si="6"/>
        <v>447</v>
      </c>
      <c r="T17" s="57">
        <f t="shared" si="6"/>
        <v>447</v>
      </c>
      <c r="U17" s="57">
        <f t="shared" si="6"/>
        <v>447</v>
      </c>
      <c r="V17" s="57">
        <f t="shared" si="6"/>
        <v>447</v>
      </c>
      <c r="W17" s="57">
        <f t="shared" si="6"/>
        <v>447</v>
      </c>
    </row>
    <row r="18" spans="1:25" x14ac:dyDescent="0.25">
      <c r="C18" t="s">
        <v>94</v>
      </c>
      <c r="D18" s="57">
        <f t="shared" si="5"/>
        <v>0</v>
      </c>
      <c r="E18" s="57">
        <f t="shared" si="6"/>
        <v>0</v>
      </c>
      <c r="F18" s="57">
        <f t="shared" si="6"/>
        <v>0</v>
      </c>
      <c r="G18" s="57">
        <f t="shared" si="6"/>
        <v>0</v>
      </c>
      <c r="H18" s="57">
        <f t="shared" si="6"/>
        <v>0</v>
      </c>
      <c r="I18" s="57">
        <f t="shared" si="6"/>
        <v>0</v>
      </c>
      <c r="J18" s="57">
        <f t="shared" si="6"/>
        <v>0</v>
      </c>
      <c r="K18" s="57">
        <f t="shared" si="6"/>
        <v>5.0199999999999996</v>
      </c>
      <c r="L18" s="57">
        <f t="shared" si="6"/>
        <v>15.57</v>
      </c>
      <c r="M18" s="57">
        <f t="shared" si="6"/>
        <v>15.57</v>
      </c>
      <c r="N18" s="57">
        <f t="shared" si="6"/>
        <v>18.97</v>
      </c>
      <c r="O18" s="57">
        <f t="shared" si="6"/>
        <v>29.589999999999996</v>
      </c>
      <c r="P18" s="57">
        <f t="shared" si="6"/>
        <v>29.589999999999996</v>
      </c>
      <c r="Q18" s="57">
        <f t="shared" si="6"/>
        <v>29.589999999999996</v>
      </c>
      <c r="R18" s="57">
        <f t="shared" si="6"/>
        <v>29.589999999999996</v>
      </c>
      <c r="S18" s="57">
        <f t="shared" si="6"/>
        <v>29.589999999999996</v>
      </c>
      <c r="T18" s="57">
        <f t="shared" si="6"/>
        <v>40.19</v>
      </c>
      <c r="U18" s="57">
        <f t="shared" si="6"/>
        <v>40.19</v>
      </c>
      <c r="V18" s="57">
        <f t="shared" si="6"/>
        <v>40.19</v>
      </c>
      <c r="W18" s="57">
        <f t="shared" si="6"/>
        <v>41.54</v>
      </c>
    </row>
    <row r="19" spans="1:25" x14ac:dyDescent="0.25">
      <c r="C19" t="s">
        <v>95</v>
      </c>
      <c r="D19" s="57">
        <f t="shared" si="5"/>
        <v>124.85</v>
      </c>
      <c r="E19" s="57">
        <f t="shared" si="6"/>
        <v>260.73</v>
      </c>
      <c r="F19" s="57">
        <f t="shared" si="6"/>
        <v>402.63</v>
      </c>
      <c r="G19" s="57">
        <f t="shared" si="6"/>
        <v>545.27</v>
      </c>
      <c r="H19" s="57">
        <f t="shared" si="6"/>
        <v>693.87</v>
      </c>
      <c r="I19" s="57">
        <f t="shared" si="6"/>
        <v>826.13</v>
      </c>
      <c r="J19" s="57">
        <f t="shared" si="6"/>
        <v>961.03</v>
      </c>
      <c r="K19" s="57">
        <f t="shared" si="6"/>
        <v>1101.1399999999999</v>
      </c>
      <c r="L19" s="57">
        <f t="shared" si="6"/>
        <v>1242.9499999999998</v>
      </c>
      <c r="M19" s="57">
        <f t="shared" si="6"/>
        <v>1385.6999999999998</v>
      </c>
      <c r="N19" s="57">
        <f t="shared" si="6"/>
        <v>1506.37</v>
      </c>
      <c r="O19" s="57">
        <f t="shared" si="6"/>
        <v>1629.7599999999998</v>
      </c>
      <c r="P19" s="57">
        <f t="shared" si="6"/>
        <v>1759.8399999999997</v>
      </c>
      <c r="Q19" s="57">
        <f t="shared" si="6"/>
        <v>1875.4799999999998</v>
      </c>
      <c r="R19" s="57">
        <f t="shared" si="6"/>
        <v>1988.1999999999998</v>
      </c>
      <c r="S19" s="57">
        <f t="shared" si="6"/>
        <v>2094.7799999999997</v>
      </c>
      <c r="T19" s="57">
        <f t="shared" si="6"/>
        <v>2201.2999999999997</v>
      </c>
      <c r="U19" s="57">
        <f t="shared" si="6"/>
        <v>2307.9899999999998</v>
      </c>
      <c r="V19" s="57">
        <f t="shared" si="6"/>
        <v>2413.04</v>
      </c>
      <c r="W19" s="57">
        <f t="shared" si="6"/>
        <v>2526.2799999999997</v>
      </c>
    </row>
    <row r="20" spans="1:25" x14ac:dyDescent="0.25">
      <c r="C20" t="s">
        <v>96</v>
      </c>
      <c r="D20" s="57">
        <f t="shared" si="5"/>
        <v>730.31600000000003</v>
      </c>
      <c r="E20" s="57">
        <f t="shared" si="5"/>
        <v>973.01800000000003</v>
      </c>
      <c r="F20" s="57">
        <f t="shared" si="5"/>
        <v>1030.5160000000001</v>
      </c>
      <c r="G20" s="57">
        <f t="shared" si="5"/>
        <v>996.94</v>
      </c>
      <c r="H20" s="57">
        <f t="shared" si="5"/>
        <v>1065.7380000000001</v>
      </c>
      <c r="I20" s="57">
        <f t="shared" si="5"/>
        <v>1110.213</v>
      </c>
      <c r="J20" s="57">
        <f t="shared" si="5"/>
        <v>789.56299999999999</v>
      </c>
      <c r="K20" s="57">
        <f t="shared" si="5"/>
        <v>1245.046</v>
      </c>
      <c r="L20" s="57">
        <f t="shared" si="5"/>
        <v>1230.8689999999999</v>
      </c>
      <c r="M20" s="57">
        <f t="shared" si="5"/>
        <v>1254.1599999999999</v>
      </c>
      <c r="N20" s="57">
        <f t="shared" si="5"/>
        <v>1336.7179999999998</v>
      </c>
      <c r="O20" s="57">
        <f t="shared" si="5"/>
        <v>1371.7849999999999</v>
      </c>
      <c r="P20" s="57">
        <f t="shared" si="5"/>
        <v>1437.491</v>
      </c>
      <c r="Q20" s="57">
        <f t="shared" si="5"/>
        <v>1269.702</v>
      </c>
      <c r="R20" s="57">
        <f t="shared" si="5"/>
        <v>1152.509</v>
      </c>
      <c r="S20" s="57">
        <f t="shared" si="5"/>
        <v>1124.944</v>
      </c>
      <c r="T20" s="57">
        <f t="shared" ref="T20:W20" si="7">T10</f>
        <v>1118.0129999999999</v>
      </c>
      <c r="U20" s="57">
        <f t="shared" si="7"/>
        <v>1291.2739999999999</v>
      </c>
      <c r="V20" s="57">
        <f t="shared" si="7"/>
        <v>1009.855</v>
      </c>
      <c r="W20" s="57">
        <f t="shared" si="7"/>
        <v>1323.193</v>
      </c>
    </row>
    <row r="24" spans="1:25" ht="18.75" x14ac:dyDescent="0.25">
      <c r="B24" s="1"/>
      <c r="C24" s="2" t="s">
        <v>66</v>
      </c>
      <c r="D24" s="7" t="s">
        <v>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58" t="s">
        <v>4</v>
      </c>
      <c r="Y24" s="59"/>
    </row>
    <row r="25" spans="1:25" ht="15.75" x14ac:dyDescent="0.25">
      <c r="B25" s="3"/>
      <c r="C25" s="4" t="s">
        <v>0</v>
      </c>
      <c r="D25" s="9">
        <v>2015</v>
      </c>
      <c r="E25" s="10">
        <v>2016</v>
      </c>
      <c r="F25" s="10">
        <v>2017</v>
      </c>
      <c r="G25" s="10">
        <v>2018</v>
      </c>
      <c r="H25" s="10">
        <v>2019</v>
      </c>
      <c r="I25" s="10">
        <v>2020</v>
      </c>
      <c r="J25" s="10">
        <v>2021</v>
      </c>
      <c r="K25" s="10">
        <v>2022</v>
      </c>
      <c r="L25" s="10">
        <v>2023</v>
      </c>
      <c r="M25" s="10">
        <v>2024</v>
      </c>
      <c r="N25" s="10">
        <v>2025</v>
      </c>
      <c r="O25" s="10">
        <v>2026</v>
      </c>
      <c r="P25" s="10">
        <v>2027</v>
      </c>
      <c r="Q25" s="10">
        <v>2028</v>
      </c>
      <c r="R25" s="10">
        <v>2029</v>
      </c>
      <c r="S25" s="10">
        <v>2030</v>
      </c>
      <c r="T25" s="10">
        <v>2031</v>
      </c>
      <c r="U25" s="10">
        <v>2032</v>
      </c>
      <c r="V25" s="10">
        <v>2033</v>
      </c>
      <c r="W25" s="10">
        <v>2034</v>
      </c>
      <c r="X25" s="62" t="s">
        <v>5</v>
      </c>
      <c r="Y25" s="62" t="s">
        <v>6</v>
      </c>
    </row>
    <row r="26" spans="1:25" x14ac:dyDescent="0.25">
      <c r="B26" s="5" t="s">
        <v>1</v>
      </c>
      <c r="C26" s="6" t="s">
        <v>2</v>
      </c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3"/>
      <c r="X26" s="11"/>
      <c r="Y26" s="13"/>
    </row>
    <row r="27" spans="1:25" ht="15.75" x14ac:dyDescent="0.25">
      <c r="A27" s="56" t="s">
        <v>89</v>
      </c>
      <c r="B27" s="14"/>
      <c r="C27" s="15" t="s">
        <v>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-44.56</v>
      </c>
      <c r="U27" s="16">
        <v>0</v>
      </c>
      <c r="V27" s="16">
        <v>0</v>
      </c>
      <c r="W27" s="16">
        <v>0</v>
      </c>
      <c r="X27" s="16">
        <v>0</v>
      </c>
      <c r="Y27" s="16">
        <v>-44.56</v>
      </c>
    </row>
    <row r="28" spans="1:25" ht="15.75" x14ac:dyDescent="0.25">
      <c r="A28" s="56" t="s">
        <v>89</v>
      </c>
      <c r="B28" s="14"/>
      <c r="C28" s="15" t="s">
        <v>8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-32.68</v>
      </c>
      <c r="U28" s="16">
        <v>0</v>
      </c>
      <c r="V28" s="16">
        <v>0</v>
      </c>
      <c r="W28" s="16">
        <v>0</v>
      </c>
      <c r="X28" s="16">
        <v>0</v>
      </c>
      <c r="Y28" s="16">
        <v>-32.68</v>
      </c>
    </row>
    <row r="29" spans="1:25" ht="15.75" x14ac:dyDescent="0.25">
      <c r="A29" s="56" t="s">
        <v>89</v>
      </c>
      <c r="B29" s="14"/>
      <c r="C29" s="15" t="s">
        <v>9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-269</v>
      </c>
      <c r="W29" s="16">
        <v>0</v>
      </c>
      <c r="X29" s="16">
        <v>0</v>
      </c>
      <c r="Y29" s="16">
        <v>-269</v>
      </c>
    </row>
    <row r="30" spans="1:25" ht="15.75" x14ac:dyDescent="0.25">
      <c r="A30" s="56" t="s">
        <v>89</v>
      </c>
      <c r="B30" s="14"/>
      <c r="C30" s="15" t="s">
        <v>10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-450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-450</v>
      </c>
      <c r="Y30" s="16">
        <v>-450</v>
      </c>
    </row>
    <row r="31" spans="1:25" ht="15.75" x14ac:dyDescent="0.25">
      <c r="A31" s="56" t="s">
        <v>89</v>
      </c>
      <c r="B31" s="14"/>
      <c r="C31" s="15" t="s">
        <v>11</v>
      </c>
      <c r="D31" s="16">
        <v>-67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-67</v>
      </c>
      <c r="Y31" s="16">
        <v>-67</v>
      </c>
    </row>
    <row r="32" spans="1:25" ht="15.75" x14ac:dyDescent="0.25">
      <c r="A32" s="56" t="s">
        <v>89</v>
      </c>
      <c r="B32" s="14"/>
      <c r="C32" s="15" t="s">
        <v>12</v>
      </c>
      <c r="D32" s="16">
        <v>-105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-105</v>
      </c>
      <c r="Y32" s="16">
        <v>-105</v>
      </c>
    </row>
    <row r="33" spans="1:25" ht="15.75" x14ac:dyDescent="0.25">
      <c r="A33" s="56" t="s">
        <v>89</v>
      </c>
      <c r="B33" s="14"/>
      <c r="C33" s="15" t="s">
        <v>13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-387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-387</v>
      </c>
    </row>
    <row r="34" spans="1:25" ht="15.75" x14ac:dyDescent="0.25">
      <c r="A34" s="56" t="s">
        <v>89</v>
      </c>
      <c r="B34" s="14"/>
      <c r="C34" s="15" t="s">
        <v>14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-106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-106</v>
      </c>
    </row>
    <row r="35" spans="1:25" ht="15.75" x14ac:dyDescent="0.25">
      <c r="A35" s="56" t="s">
        <v>89</v>
      </c>
      <c r="B35" s="14"/>
      <c r="C35" s="15" t="s">
        <v>15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-106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-106</v>
      </c>
    </row>
    <row r="36" spans="1:25" ht="15.75" x14ac:dyDescent="0.25">
      <c r="A36" s="56" t="s">
        <v>89</v>
      </c>
      <c r="B36" s="14"/>
      <c r="C36" s="15" t="s">
        <v>16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-220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-220</v>
      </c>
    </row>
    <row r="37" spans="1:25" ht="15.75" x14ac:dyDescent="0.25">
      <c r="A37" s="56" t="s">
        <v>89</v>
      </c>
      <c r="B37" s="14"/>
      <c r="C37" s="15" t="s">
        <v>17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-330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-330</v>
      </c>
    </row>
    <row r="38" spans="1:25" ht="15.75" x14ac:dyDescent="0.25">
      <c r="A38" s="56" t="s">
        <v>89</v>
      </c>
      <c r="B38" s="14"/>
      <c r="C38" s="15" t="s">
        <v>18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-156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-156</v>
      </c>
    </row>
    <row r="39" spans="1:25" ht="15.75" x14ac:dyDescent="0.25">
      <c r="A39" s="56" t="s">
        <v>89</v>
      </c>
      <c r="B39" s="14"/>
      <c r="C39" s="15" t="s">
        <v>19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-201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-201</v>
      </c>
    </row>
    <row r="40" spans="1:25" ht="15.75" x14ac:dyDescent="0.25">
      <c r="A40" s="56" t="s">
        <v>89</v>
      </c>
      <c r="B40" s="14"/>
      <c r="C40" s="15" t="s">
        <v>20</v>
      </c>
      <c r="D40" s="16">
        <v>-50</v>
      </c>
      <c r="E40" s="16">
        <v>0</v>
      </c>
      <c r="F40" s="16">
        <v>0</v>
      </c>
      <c r="G40" s="16">
        <v>-280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-330</v>
      </c>
      <c r="Y40" s="16">
        <v>-330</v>
      </c>
    </row>
    <row r="41" spans="1:25" ht="15.75" x14ac:dyDescent="0.25">
      <c r="A41" s="56" t="s">
        <v>89</v>
      </c>
      <c r="B41" s="14"/>
      <c r="C41" s="15" t="s">
        <v>21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-357.5</v>
      </c>
      <c r="W41" s="19">
        <v>0</v>
      </c>
      <c r="X41" s="16">
        <v>0</v>
      </c>
      <c r="Y41" s="16">
        <v>-357.5</v>
      </c>
    </row>
    <row r="42" spans="1:25" ht="15.75" x14ac:dyDescent="0.25">
      <c r="A42" s="56" t="s">
        <v>90</v>
      </c>
      <c r="B42" s="17"/>
      <c r="C42" s="18" t="s">
        <v>22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387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6">
        <v>0</v>
      </c>
      <c r="Y42" s="16">
        <v>387</v>
      </c>
    </row>
    <row r="43" spans="1:25" ht="15.75" x14ac:dyDescent="0.25">
      <c r="A43" s="56" t="s">
        <v>90</v>
      </c>
      <c r="B43" s="17"/>
      <c r="C43" s="18" t="s">
        <v>23</v>
      </c>
      <c r="D43" s="19">
        <v>0</v>
      </c>
      <c r="E43" s="19">
        <v>0</v>
      </c>
      <c r="F43" s="19">
        <v>0</v>
      </c>
      <c r="G43" s="19">
        <v>337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-337</v>
      </c>
      <c r="T43" s="19">
        <v>0</v>
      </c>
      <c r="U43" s="19">
        <v>0</v>
      </c>
      <c r="V43" s="19">
        <v>0</v>
      </c>
      <c r="W43" s="19">
        <v>0</v>
      </c>
      <c r="X43" s="16">
        <v>337</v>
      </c>
      <c r="Y43" s="16">
        <v>0</v>
      </c>
    </row>
    <row r="44" spans="1:25" x14ac:dyDescent="0.25">
      <c r="A44" s="56"/>
      <c r="B44" s="14"/>
      <c r="C44" s="6" t="s">
        <v>24</v>
      </c>
      <c r="D44" s="1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3"/>
      <c r="X44" s="20"/>
      <c r="Y44" s="21"/>
    </row>
    <row r="45" spans="1:25" ht="15.75" x14ac:dyDescent="0.25">
      <c r="A45" s="56"/>
      <c r="B45" s="17"/>
      <c r="C45" s="22" t="s">
        <v>25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313.39999999999998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6">
        <v>0</v>
      </c>
      <c r="Y45" s="16">
        <v>313.39999999999998</v>
      </c>
    </row>
    <row r="46" spans="1:25" ht="15.75" x14ac:dyDescent="0.25">
      <c r="A46" s="56"/>
      <c r="B46" s="17"/>
      <c r="C46" s="22" t="s">
        <v>26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423</v>
      </c>
      <c r="T46" s="19">
        <v>0</v>
      </c>
      <c r="U46" s="19">
        <v>0</v>
      </c>
      <c r="V46" s="19">
        <v>0</v>
      </c>
      <c r="W46" s="19">
        <v>0</v>
      </c>
      <c r="X46" s="16">
        <v>0</v>
      </c>
      <c r="Y46" s="16">
        <v>423</v>
      </c>
    </row>
    <row r="47" spans="1:25" ht="15.75" x14ac:dyDescent="0.25">
      <c r="A47" s="56"/>
      <c r="B47" s="17"/>
      <c r="C47" s="22" t="s">
        <v>64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313.39999999999998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6">
        <v>313.39999999999998</v>
      </c>
      <c r="Y47" s="16">
        <v>313.39999999999998</v>
      </c>
    </row>
    <row r="48" spans="1:25" ht="15.75" x14ac:dyDescent="0.25">
      <c r="A48" s="56"/>
      <c r="B48" s="17"/>
      <c r="C48" s="22" t="s">
        <v>28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400.78300000000002</v>
      </c>
      <c r="T48" s="19">
        <v>0</v>
      </c>
      <c r="U48" s="19">
        <v>0</v>
      </c>
      <c r="V48" s="19">
        <v>0</v>
      </c>
      <c r="W48" s="19">
        <v>0</v>
      </c>
      <c r="X48" s="16">
        <v>0</v>
      </c>
      <c r="Y48" s="16">
        <v>400.78300000000002</v>
      </c>
    </row>
    <row r="49" spans="1:25" ht="15.75" x14ac:dyDescent="0.25">
      <c r="A49" s="56"/>
      <c r="B49" s="17"/>
      <c r="C49" s="22" t="s">
        <v>29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1270</v>
      </c>
      <c r="W49" s="19">
        <v>0</v>
      </c>
      <c r="X49" s="16">
        <v>0</v>
      </c>
      <c r="Y49" s="16">
        <v>1270</v>
      </c>
    </row>
    <row r="50" spans="1:25" ht="16.5" thickBot="1" x14ac:dyDescent="0.3">
      <c r="A50" s="56"/>
      <c r="B50" s="17"/>
      <c r="C50" s="22" t="s">
        <v>65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635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6">
        <v>0</v>
      </c>
      <c r="Y50" s="16">
        <v>635</v>
      </c>
    </row>
    <row r="51" spans="1:25" ht="16.5" thickBot="1" x14ac:dyDescent="0.3">
      <c r="A51" s="56" t="s">
        <v>91</v>
      </c>
      <c r="B51" s="17"/>
      <c r="C51" s="23" t="s">
        <v>32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313.39999999999998</v>
      </c>
      <c r="N51" s="24">
        <v>0</v>
      </c>
      <c r="O51" s="24">
        <v>0</v>
      </c>
      <c r="P51" s="24">
        <v>0</v>
      </c>
      <c r="Q51" s="24">
        <v>948.4</v>
      </c>
      <c r="R51" s="24">
        <v>0</v>
      </c>
      <c r="S51" s="24">
        <v>823.78300000000002</v>
      </c>
      <c r="T51" s="24">
        <v>0</v>
      </c>
      <c r="U51" s="24">
        <v>0</v>
      </c>
      <c r="V51" s="24">
        <v>1270</v>
      </c>
      <c r="W51" s="24">
        <v>0</v>
      </c>
      <c r="X51" s="24">
        <v>313.39999999999998</v>
      </c>
      <c r="Y51" s="24">
        <v>3355.5830000000001</v>
      </c>
    </row>
    <row r="52" spans="1:25" ht="16.5" thickBot="1" x14ac:dyDescent="0.3">
      <c r="A52" s="56"/>
      <c r="B52" s="17"/>
      <c r="C52" s="22" t="s">
        <v>33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25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6">
        <v>0</v>
      </c>
      <c r="Y52" s="16">
        <v>25</v>
      </c>
    </row>
    <row r="53" spans="1:25" ht="16.5" thickBot="1" x14ac:dyDescent="0.3">
      <c r="A53" s="56" t="s">
        <v>93</v>
      </c>
      <c r="B53" s="17"/>
      <c r="C53" s="23" t="s">
        <v>34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25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25</v>
      </c>
    </row>
    <row r="54" spans="1:25" ht="15.75" x14ac:dyDescent="0.25">
      <c r="A54" s="56" t="s">
        <v>93</v>
      </c>
      <c r="B54" s="17"/>
      <c r="C54" s="25" t="s">
        <v>35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365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19">
        <v>0</v>
      </c>
      <c r="Y54" s="19">
        <v>365</v>
      </c>
    </row>
    <row r="55" spans="1:25" ht="15.75" x14ac:dyDescent="0.25">
      <c r="A55" s="56"/>
      <c r="B55" s="17"/>
      <c r="C55" s="29" t="s">
        <v>38</v>
      </c>
      <c r="D55" s="19">
        <v>3.41</v>
      </c>
      <c r="E55" s="19">
        <v>3.8</v>
      </c>
      <c r="F55" s="19">
        <v>4.24</v>
      </c>
      <c r="G55" s="19">
        <v>4.47</v>
      </c>
      <c r="H55" s="19">
        <v>4.84</v>
      </c>
      <c r="I55" s="19">
        <v>3.71</v>
      </c>
      <c r="J55" s="19">
        <v>4.07</v>
      </c>
      <c r="K55" s="19">
        <v>4.4400000000000004</v>
      </c>
      <c r="L55" s="19">
        <v>4.6400000000000006</v>
      </c>
      <c r="M55" s="19">
        <v>4.62</v>
      </c>
      <c r="N55" s="19">
        <v>3.99</v>
      </c>
      <c r="O55" s="19">
        <v>3.9400000000000004</v>
      </c>
      <c r="P55" s="19">
        <v>3.91</v>
      </c>
      <c r="Q55" s="19">
        <v>3.71</v>
      </c>
      <c r="R55" s="19">
        <v>3.76</v>
      </c>
      <c r="S55" s="19">
        <v>3.3499999999999996</v>
      </c>
      <c r="T55" s="19">
        <v>3.3400000000000003</v>
      </c>
      <c r="U55" s="19">
        <v>3.2600000000000002</v>
      </c>
      <c r="V55" s="19">
        <v>3.1999999999999997</v>
      </c>
      <c r="W55" s="19">
        <v>3.1199999999999997</v>
      </c>
      <c r="X55" s="19">
        <v>42.239999999999995</v>
      </c>
      <c r="Y55" s="19">
        <v>77.820000000000007</v>
      </c>
    </row>
    <row r="56" spans="1:25" ht="15.75" x14ac:dyDescent="0.25">
      <c r="A56" s="56"/>
      <c r="B56" s="17"/>
      <c r="C56" s="29" t="s">
        <v>39</v>
      </c>
      <c r="D56" s="19">
        <v>65</v>
      </c>
      <c r="E56" s="19">
        <v>77.7</v>
      </c>
      <c r="F56" s="19">
        <v>84.300000000000011</v>
      </c>
      <c r="G56" s="19">
        <v>85.6</v>
      </c>
      <c r="H56" s="19">
        <v>91.800000000000011</v>
      </c>
      <c r="I56" s="19">
        <v>80.400000000000006</v>
      </c>
      <c r="J56" s="19">
        <v>83.800000000000011</v>
      </c>
      <c r="K56" s="19">
        <v>87.4</v>
      </c>
      <c r="L56" s="19">
        <v>88.5</v>
      </c>
      <c r="M56" s="19">
        <v>88.200000000000017</v>
      </c>
      <c r="N56" s="19">
        <v>74.100000000000009</v>
      </c>
      <c r="O56" s="19">
        <v>75.699999999999989</v>
      </c>
      <c r="P56" s="19">
        <v>82.4</v>
      </c>
      <c r="Q56" s="19">
        <v>69.600000000000009</v>
      </c>
      <c r="R56" s="19">
        <v>67.400000000000006</v>
      </c>
      <c r="S56" s="19">
        <v>62.900000000000006</v>
      </c>
      <c r="T56" s="19">
        <v>62.300000000000004</v>
      </c>
      <c r="U56" s="19">
        <v>61.7</v>
      </c>
      <c r="V56" s="19">
        <v>61.400000000000006</v>
      </c>
      <c r="W56" s="19">
        <v>69.5</v>
      </c>
      <c r="X56" s="19">
        <v>832.70000000000016</v>
      </c>
      <c r="Y56" s="19">
        <v>1519.7000000000005</v>
      </c>
    </row>
    <row r="57" spans="1:25" ht="16.5" thickBot="1" x14ac:dyDescent="0.3">
      <c r="A57" s="56"/>
      <c r="B57" s="17"/>
      <c r="C57" s="29" t="s">
        <v>40</v>
      </c>
      <c r="D57" s="19">
        <v>6.41</v>
      </c>
      <c r="E57" s="19">
        <v>7.85</v>
      </c>
      <c r="F57" s="19">
        <v>9.31</v>
      </c>
      <c r="G57" s="19">
        <v>11.060000000000002</v>
      </c>
      <c r="H57" s="19">
        <v>12.83</v>
      </c>
      <c r="I57" s="19">
        <v>11.58</v>
      </c>
      <c r="J57" s="19">
        <v>12.34</v>
      </c>
      <c r="K57" s="19">
        <v>13.430000000000001</v>
      </c>
      <c r="L57" s="19">
        <v>13.94</v>
      </c>
      <c r="M57" s="19">
        <v>15.67</v>
      </c>
      <c r="N57" s="19">
        <v>12.58</v>
      </c>
      <c r="O57" s="19">
        <v>13.030000000000001</v>
      </c>
      <c r="P57" s="19">
        <v>13.349999999999998</v>
      </c>
      <c r="Q57" s="19">
        <v>12.919999999999998</v>
      </c>
      <c r="R57" s="19">
        <v>13.080000000000002</v>
      </c>
      <c r="S57" s="19">
        <v>13.48</v>
      </c>
      <c r="T57" s="19">
        <v>14.2</v>
      </c>
      <c r="U57" s="19">
        <v>14.640000000000002</v>
      </c>
      <c r="V57" s="19">
        <v>14.77</v>
      </c>
      <c r="W57" s="19">
        <v>15.24</v>
      </c>
      <c r="X57" s="31">
        <v>114.42</v>
      </c>
      <c r="Y57" s="31">
        <v>251.71</v>
      </c>
    </row>
    <row r="58" spans="1:25" ht="16.5" thickBot="1" x14ac:dyDescent="0.3">
      <c r="A58" s="56" t="s">
        <v>95</v>
      </c>
      <c r="B58" s="17"/>
      <c r="C58" s="23" t="s">
        <v>41</v>
      </c>
      <c r="D58" s="24">
        <v>74.819999999999993</v>
      </c>
      <c r="E58" s="24">
        <v>89.35</v>
      </c>
      <c r="F58" s="24">
        <v>97.850000000000009</v>
      </c>
      <c r="G58" s="24">
        <v>101.13</v>
      </c>
      <c r="H58" s="24">
        <v>109.47000000000001</v>
      </c>
      <c r="I58" s="24">
        <v>95.69</v>
      </c>
      <c r="J58" s="24">
        <v>100.21000000000001</v>
      </c>
      <c r="K58" s="24">
        <v>105.27000000000001</v>
      </c>
      <c r="L58" s="24">
        <v>107.08</v>
      </c>
      <c r="M58" s="24">
        <v>108.49000000000002</v>
      </c>
      <c r="N58" s="24">
        <v>90.67</v>
      </c>
      <c r="O58" s="24">
        <v>92.669999999999987</v>
      </c>
      <c r="P58" s="24">
        <v>99.66</v>
      </c>
      <c r="Q58" s="24">
        <v>86.23</v>
      </c>
      <c r="R58" s="24">
        <v>84.240000000000009</v>
      </c>
      <c r="S58" s="24">
        <v>79.73</v>
      </c>
      <c r="T58" s="24">
        <v>79.84</v>
      </c>
      <c r="U58" s="24">
        <v>79.600000000000009</v>
      </c>
      <c r="V58" s="24">
        <v>79.37</v>
      </c>
      <c r="W58" s="24">
        <v>87.86</v>
      </c>
      <c r="X58" s="24">
        <v>989.36</v>
      </c>
      <c r="Y58" s="24">
        <v>1849.2299999999998</v>
      </c>
    </row>
    <row r="59" spans="1:25" ht="15.75" x14ac:dyDescent="0.25">
      <c r="A59" s="56" t="s">
        <v>96</v>
      </c>
      <c r="B59" s="17"/>
      <c r="C59" s="32" t="s">
        <v>42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269.02999999999997</v>
      </c>
      <c r="L59" s="19">
        <v>275.30599999999998</v>
      </c>
      <c r="M59" s="19">
        <v>283.00099999999998</v>
      </c>
      <c r="N59" s="19">
        <v>300</v>
      </c>
      <c r="O59" s="19">
        <v>300</v>
      </c>
      <c r="P59" s="19">
        <v>300</v>
      </c>
      <c r="Q59" s="19">
        <v>166.05600000000001</v>
      </c>
      <c r="R59" s="19">
        <v>122.379</v>
      </c>
      <c r="S59" s="19">
        <v>98.992999999999995</v>
      </c>
      <c r="T59" s="19">
        <v>75.003</v>
      </c>
      <c r="U59" s="19">
        <v>148.34899999999999</v>
      </c>
      <c r="V59" s="19">
        <v>44.003</v>
      </c>
      <c r="W59" s="19">
        <v>180.268</v>
      </c>
      <c r="X59" s="33">
        <v>82.733699999999999</v>
      </c>
      <c r="Y59" s="16">
        <v>128.11940000000001</v>
      </c>
    </row>
    <row r="60" spans="1:25" x14ac:dyDescent="0.25">
      <c r="A60" s="56"/>
      <c r="B60" s="5" t="s">
        <v>43</v>
      </c>
      <c r="C60" s="6" t="s">
        <v>2</v>
      </c>
      <c r="D60" s="1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3"/>
      <c r="X60" s="11"/>
      <c r="Y60" s="21"/>
    </row>
    <row r="61" spans="1:25" ht="15.75" x14ac:dyDescent="0.25">
      <c r="A61" s="56" t="s">
        <v>89</v>
      </c>
      <c r="B61" s="14"/>
      <c r="C61" s="15" t="s">
        <v>44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-354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-354</v>
      </c>
      <c r="Y61" s="16">
        <v>-354</v>
      </c>
    </row>
    <row r="62" spans="1:25" ht="15.75" x14ac:dyDescent="0.25">
      <c r="A62" s="56" t="s">
        <v>89</v>
      </c>
      <c r="B62" s="14"/>
      <c r="C62" s="15" t="s">
        <v>45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-359</v>
      </c>
      <c r="W62" s="16">
        <v>0</v>
      </c>
      <c r="X62" s="16">
        <v>0</v>
      </c>
      <c r="Y62" s="16">
        <v>-359</v>
      </c>
    </row>
    <row r="63" spans="1:25" x14ac:dyDescent="0.25">
      <c r="A63" s="56"/>
      <c r="B63" s="34"/>
      <c r="C63" s="6" t="s">
        <v>24</v>
      </c>
      <c r="D63" s="1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3"/>
      <c r="X63" s="20"/>
      <c r="Y63" s="21"/>
    </row>
    <row r="64" spans="1:25" ht="16.5" thickBot="1" x14ac:dyDescent="0.3">
      <c r="A64" s="56"/>
      <c r="B64" s="35"/>
      <c r="C64" s="29" t="s">
        <v>46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57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6">
        <v>0</v>
      </c>
      <c r="Y64" s="16">
        <v>57</v>
      </c>
    </row>
    <row r="65" spans="1:25" ht="16.5" thickBot="1" x14ac:dyDescent="0.3">
      <c r="A65" s="56" t="s">
        <v>93</v>
      </c>
      <c r="B65" s="35"/>
      <c r="C65" s="23" t="s">
        <v>34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57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57</v>
      </c>
    </row>
    <row r="66" spans="1:25" ht="15.75" x14ac:dyDescent="0.25">
      <c r="A66" s="56"/>
      <c r="B66" s="17"/>
      <c r="C66" s="29" t="s">
        <v>47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10.55</v>
      </c>
      <c r="M66" s="27">
        <v>0</v>
      </c>
      <c r="N66" s="27">
        <v>0</v>
      </c>
      <c r="O66" s="27">
        <v>10.62</v>
      </c>
      <c r="P66" s="27">
        <v>0</v>
      </c>
      <c r="Q66" s="27">
        <v>0</v>
      </c>
      <c r="R66" s="27">
        <v>0</v>
      </c>
      <c r="S66" s="27">
        <v>0</v>
      </c>
      <c r="T66" s="27">
        <v>10.6</v>
      </c>
      <c r="U66" s="27">
        <v>0</v>
      </c>
      <c r="V66" s="27">
        <v>0</v>
      </c>
      <c r="W66" s="27">
        <v>1.0900000000000001</v>
      </c>
      <c r="X66" s="28">
        <v>10.55</v>
      </c>
      <c r="Y66" s="28">
        <v>32.860000000000007</v>
      </c>
    </row>
    <row r="67" spans="1:25" ht="16.5" thickBot="1" x14ac:dyDescent="0.3">
      <c r="A67" s="56"/>
      <c r="B67" s="17"/>
      <c r="C67" s="29" t="s">
        <v>49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5.0199999999999996</v>
      </c>
      <c r="L67" s="27">
        <v>0</v>
      </c>
      <c r="M67" s="27">
        <v>0</v>
      </c>
      <c r="N67" s="27">
        <v>3.4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0.26</v>
      </c>
      <c r="X67" s="28">
        <v>5.0199999999999996</v>
      </c>
      <c r="Y67" s="28">
        <v>8.68</v>
      </c>
    </row>
    <row r="68" spans="1:25" ht="16.5" thickBot="1" x14ac:dyDescent="0.3">
      <c r="A68" s="56" t="s">
        <v>94</v>
      </c>
      <c r="B68" s="17"/>
      <c r="C68" s="23" t="s">
        <v>50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5.0199999999999996</v>
      </c>
      <c r="L68" s="30">
        <v>10.55</v>
      </c>
      <c r="M68" s="30">
        <v>0</v>
      </c>
      <c r="N68" s="30">
        <v>3.4</v>
      </c>
      <c r="O68" s="30">
        <v>10.62</v>
      </c>
      <c r="P68" s="30">
        <v>0</v>
      </c>
      <c r="Q68" s="30">
        <v>0</v>
      </c>
      <c r="R68" s="30">
        <v>0</v>
      </c>
      <c r="S68" s="30">
        <v>0</v>
      </c>
      <c r="T68" s="30">
        <v>10.6</v>
      </c>
      <c r="U68" s="30">
        <v>0</v>
      </c>
      <c r="V68" s="30">
        <v>0</v>
      </c>
      <c r="W68" s="30">
        <v>1.35</v>
      </c>
      <c r="X68" s="30">
        <v>15.57</v>
      </c>
      <c r="Y68" s="30">
        <v>41.540000000000006</v>
      </c>
    </row>
    <row r="69" spans="1:25" ht="15.75" x14ac:dyDescent="0.25">
      <c r="A69" s="56"/>
      <c r="B69" s="35"/>
      <c r="C69" s="29" t="s">
        <v>51</v>
      </c>
      <c r="D69" s="19">
        <v>1.26</v>
      </c>
      <c r="E69" s="19">
        <v>1.44</v>
      </c>
      <c r="F69" s="19">
        <v>1.6</v>
      </c>
      <c r="G69" s="19">
        <v>1.83</v>
      </c>
      <c r="H69" s="19">
        <v>2</v>
      </c>
      <c r="I69" s="19">
        <v>1.21</v>
      </c>
      <c r="J69" s="19">
        <v>1.37</v>
      </c>
      <c r="K69" s="19">
        <v>1.4200000000000002</v>
      </c>
      <c r="L69" s="19">
        <v>1.3900000000000001</v>
      </c>
      <c r="M69" s="19">
        <v>1.51</v>
      </c>
      <c r="N69" s="19">
        <v>1.25</v>
      </c>
      <c r="O69" s="19">
        <v>1.24</v>
      </c>
      <c r="P69" s="19">
        <v>1.25</v>
      </c>
      <c r="Q69" s="19">
        <v>1.08</v>
      </c>
      <c r="R69" s="19">
        <v>1.0699999999999998</v>
      </c>
      <c r="S69" s="19">
        <v>0.97</v>
      </c>
      <c r="T69" s="19">
        <v>1.04</v>
      </c>
      <c r="U69" s="19">
        <v>1.06</v>
      </c>
      <c r="V69" s="19">
        <v>1.03</v>
      </c>
      <c r="W69" s="19">
        <v>0.97</v>
      </c>
      <c r="X69" s="19">
        <v>15.030000000000001</v>
      </c>
      <c r="Y69" s="19">
        <v>25.99</v>
      </c>
    </row>
    <row r="70" spans="1:25" ht="15.75" x14ac:dyDescent="0.25">
      <c r="A70" s="56"/>
      <c r="B70" s="17"/>
      <c r="C70" s="29" t="s">
        <v>52</v>
      </c>
      <c r="D70" s="19">
        <v>41</v>
      </c>
      <c r="E70" s="19">
        <v>36.699999999999996</v>
      </c>
      <c r="F70" s="19">
        <v>33</v>
      </c>
      <c r="G70" s="19">
        <v>30.6</v>
      </c>
      <c r="H70" s="19">
        <v>27.1</v>
      </c>
      <c r="I70" s="19">
        <v>27.2</v>
      </c>
      <c r="J70" s="19">
        <v>24.8</v>
      </c>
      <c r="K70" s="19">
        <v>24.500000000000004</v>
      </c>
      <c r="L70" s="19">
        <v>23.4</v>
      </c>
      <c r="M70" s="19">
        <v>22.799999999999997</v>
      </c>
      <c r="N70" s="19">
        <v>20.600000000000005</v>
      </c>
      <c r="O70" s="19">
        <v>21</v>
      </c>
      <c r="P70" s="19">
        <v>20.6</v>
      </c>
      <c r="Q70" s="19">
        <v>20.6</v>
      </c>
      <c r="R70" s="19">
        <v>19.900000000000002</v>
      </c>
      <c r="S70" s="19">
        <v>19.299999999999997</v>
      </c>
      <c r="T70" s="19">
        <v>19.100000000000001</v>
      </c>
      <c r="U70" s="19">
        <v>19.3</v>
      </c>
      <c r="V70" s="19">
        <v>18.100000000000001</v>
      </c>
      <c r="W70" s="19">
        <v>18</v>
      </c>
      <c r="X70" s="19">
        <v>291.09999999999997</v>
      </c>
      <c r="Y70" s="19">
        <v>487.60000000000008</v>
      </c>
    </row>
    <row r="71" spans="1:25" ht="16.5" thickBot="1" x14ac:dyDescent="0.3">
      <c r="A71" s="56"/>
      <c r="B71" s="17"/>
      <c r="C71" s="29" t="s">
        <v>53</v>
      </c>
      <c r="D71" s="19">
        <v>7.7700000000000005</v>
      </c>
      <c r="E71" s="19">
        <v>8.39</v>
      </c>
      <c r="F71" s="19">
        <v>9.4499999999999993</v>
      </c>
      <c r="G71" s="19">
        <v>9.0799999999999983</v>
      </c>
      <c r="H71" s="19">
        <v>10.029999999999999</v>
      </c>
      <c r="I71" s="19">
        <v>8.16</v>
      </c>
      <c r="J71" s="19">
        <v>8.52</v>
      </c>
      <c r="K71" s="19">
        <v>8.9200000000000017</v>
      </c>
      <c r="L71" s="19">
        <v>9.9400000000000013</v>
      </c>
      <c r="M71" s="19">
        <v>9.9500000000000028</v>
      </c>
      <c r="N71" s="19">
        <v>8.1500000000000021</v>
      </c>
      <c r="O71" s="19">
        <v>8.48</v>
      </c>
      <c r="P71" s="19">
        <v>8.5699999999999985</v>
      </c>
      <c r="Q71" s="19">
        <v>7.7299999999999995</v>
      </c>
      <c r="R71" s="19">
        <v>7.5100000000000007</v>
      </c>
      <c r="S71" s="19">
        <v>6.580000000000001</v>
      </c>
      <c r="T71" s="19">
        <v>6.5400000000000009</v>
      </c>
      <c r="U71" s="19">
        <v>6.7299999999999995</v>
      </c>
      <c r="V71" s="19">
        <v>6.5500000000000007</v>
      </c>
      <c r="W71" s="19">
        <v>6.41</v>
      </c>
      <c r="X71" s="31">
        <v>90.21</v>
      </c>
      <c r="Y71" s="31">
        <v>163.46</v>
      </c>
    </row>
    <row r="72" spans="1:25" ht="16.5" thickBot="1" x14ac:dyDescent="0.3">
      <c r="A72" s="56" t="s">
        <v>95</v>
      </c>
      <c r="B72" s="17"/>
      <c r="C72" s="23" t="s">
        <v>54</v>
      </c>
      <c r="D72" s="24">
        <v>50.03</v>
      </c>
      <c r="E72" s="24">
        <v>46.529999999999994</v>
      </c>
      <c r="F72" s="24">
        <v>44.05</v>
      </c>
      <c r="G72" s="24">
        <v>41.51</v>
      </c>
      <c r="H72" s="24">
        <v>39.130000000000003</v>
      </c>
      <c r="I72" s="24">
        <v>36.57</v>
      </c>
      <c r="J72" s="24">
        <v>34.69</v>
      </c>
      <c r="K72" s="24">
        <v>34.840000000000003</v>
      </c>
      <c r="L72" s="24">
        <v>34.730000000000004</v>
      </c>
      <c r="M72" s="24">
        <v>34.260000000000005</v>
      </c>
      <c r="N72" s="24">
        <v>30.000000000000007</v>
      </c>
      <c r="O72" s="24">
        <v>30.72</v>
      </c>
      <c r="P72" s="24">
        <v>30.42</v>
      </c>
      <c r="Q72" s="24">
        <v>29.41</v>
      </c>
      <c r="R72" s="24">
        <v>28.480000000000004</v>
      </c>
      <c r="S72" s="24">
        <v>26.849999999999998</v>
      </c>
      <c r="T72" s="24">
        <v>26.68</v>
      </c>
      <c r="U72" s="24">
        <v>27.09</v>
      </c>
      <c r="V72" s="24">
        <v>25.680000000000003</v>
      </c>
      <c r="W72" s="24">
        <v>25.38</v>
      </c>
      <c r="X72" s="24">
        <v>396.34000000000003</v>
      </c>
      <c r="Y72" s="24">
        <v>677.05000000000007</v>
      </c>
    </row>
    <row r="73" spans="1:25" ht="15.75" x14ac:dyDescent="0.25">
      <c r="A73" s="56" t="s">
        <v>96</v>
      </c>
      <c r="B73" s="35"/>
      <c r="C73" s="36" t="s">
        <v>55</v>
      </c>
      <c r="D73" s="19">
        <v>0</v>
      </c>
      <c r="E73" s="19">
        <v>98.018000000000001</v>
      </c>
      <c r="F73" s="19">
        <v>155.51599999999999</v>
      </c>
      <c r="G73" s="19">
        <v>121.94</v>
      </c>
      <c r="H73" s="19">
        <v>190.738</v>
      </c>
      <c r="I73" s="19">
        <v>235.21299999999999</v>
      </c>
      <c r="J73" s="19">
        <v>0</v>
      </c>
      <c r="K73" s="19">
        <v>101.01600000000001</v>
      </c>
      <c r="L73" s="19">
        <v>80.563000000000002</v>
      </c>
      <c r="M73" s="19">
        <v>96.159000000000006</v>
      </c>
      <c r="N73" s="19">
        <v>161.71799999999999</v>
      </c>
      <c r="O73" s="19">
        <v>196.785</v>
      </c>
      <c r="P73" s="19">
        <v>262.49099999999999</v>
      </c>
      <c r="Q73" s="19">
        <v>228.64599999999999</v>
      </c>
      <c r="R73" s="19">
        <v>155.13</v>
      </c>
      <c r="S73" s="19">
        <v>150.95099999999999</v>
      </c>
      <c r="T73" s="19">
        <v>168.01</v>
      </c>
      <c r="U73" s="19">
        <v>267.92500000000001</v>
      </c>
      <c r="V73" s="19">
        <v>90.852000000000004</v>
      </c>
      <c r="W73" s="19">
        <v>267.92500000000001</v>
      </c>
      <c r="X73" s="16">
        <v>107.91630000000001</v>
      </c>
      <c r="Y73" s="16">
        <v>151.47980000000001</v>
      </c>
    </row>
    <row r="74" spans="1:25" ht="15.75" x14ac:dyDescent="0.25">
      <c r="A74" s="56" t="s">
        <v>96</v>
      </c>
      <c r="B74" s="35"/>
      <c r="C74" s="36" t="s">
        <v>56</v>
      </c>
      <c r="D74" s="19">
        <v>400</v>
      </c>
      <c r="E74" s="19">
        <v>400</v>
      </c>
      <c r="F74" s="19">
        <v>400</v>
      </c>
      <c r="G74" s="19">
        <v>400</v>
      </c>
      <c r="H74" s="19">
        <v>400</v>
      </c>
      <c r="I74" s="19">
        <v>400</v>
      </c>
      <c r="J74" s="19">
        <v>400</v>
      </c>
      <c r="K74" s="19">
        <v>400</v>
      </c>
      <c r="L74" s="19">
        <v>400</v>
      </c>
      <c r="M74" s="19">
        <v>400</v>
      </c>
      <c r="N74" s="19">
        <v>400</v>
      </c>
      <c r="O74" s="19">
        <v>400</v>
      </c>
      <c r="P74" s="19">
        <v>400</v>
      </c>
      <c r="Q74" s="19">
        <v>400</v>
      </c>
      <c r="R74" s="19">
        <v>400</v>
      </c>
      <c r="S74" s="19">
        <v>400</v>
      </c>
      <c r="T74" s="19">
        <v>400</v>
      </c>
      <c r="U74" s="19">
        <v>400</v>
      </c>
      <c r="V74" s="19">
        <v>400</v>
      </c>
      <c r="W74" s="19">
        <v>400</v>
      </c>
      <c r="X74" s="16">
        <v>400</v>
      </c>
      <c r="Y74" s="16">
        <v>400</v>
      </c>
    </row>
    <row r="75" spans="1:25" ht="15.75" x14ac:dyDescent="0.25">
      <c r="A75" s="56" t="s">
        <v>96</v>
      </c>
      <c r="B75" s="35"/>
      <c r="C75" s="36" t="s">
        <v>57</v>
      </c>
      <c r="D75" s="19">
        <v>230.316</v>
      </c>
      <c r="E75" s="19">
        <v>375</v>
      </c>
      <c r="F75" s="19">
        <v>375</v>
      </c>
      <c r="G75" s="19">
        <v>375</v>
      </c>
      <c r="H75" s="19">
        <v>375</v>
      </c>
      <c r="I75" s="19">
        <v>375</v>
      </c>
      <c r="J75" s="19">
        <v>289.56299999999999</v>
      </c>
      <c r="K75" s="19">
        <v>375</v>
      </c>
      <c r="L75" s="19">
        <v>375</v>
      </c>
      <c r="M75" s="19">
        <v>375</v>
      </c>
      <c r="N75" s="19">
        <v>375</v>
      </c>
      <c r="O75" s="19">
        <v>375</v>
      </c>
      <c r="P75" s="19">
        <v>375</v>
      </c>
      <c r="Q75" s="19">
        <v>375</v>
      </c>
      <c r="R75" s="19">
        <v>375</v>
      </c>
      <c r="S75" s="19">
        <v>375</v>
      </c>
      <c r="T75" s="19">
        <v>375</v>
      </c>
      <c r="U75" s="19">
        <v>375</v>
      </c>
      <c r="V75" s="19">
        <v>375</v>
      </c>
      <c r="W75" s="19">
        <v>375</v>
      </c>
      <c r="X75" s="16">
        <v>351.98789999999997</v>
      </c>
      <c r="Y75" s="16">
        <v>363.49394999999998</v>
      </c>
    </row>
    <row r="76" spans="1:25" ht="16.5" thickBot="1" x14ac:dyDescent="0.3">
      <c r="A76" s="56" t="s">
        <v>96</v>
      </c>
      <c r="B76" s="35"/>
      <c r="C76" s="36" t="s">
        <v>58</v>
      </c>
      <c r="D76" s="19">
        <v>100</v>
      </c>
      <c r="E76" s="19">
        <v>100</v>
      </c>
      <c r="F76" s="19">
        <v>100</v>
      </c>
      <c r="G76" s="19">
        <v>100</v>
      </c>
      <c r="H76" s="19">
        <v>100</v>
      </c>
      <c r="I76" s="19">
        <v>100</v>
      </c>
      <c r="J76" s="19">
        <v>100</v>
      </c>
      <c r="K76" s="19">
        <v>100</v>
      </c>
      <c r="L76" s="19">
        <v>100</v>
      </c>
      <c r="M76" s="19">
        <v>100</v>
      </c>
      <c r="N76" s="19">
        <v>100</v>
      </c>
      <c r="O76" s="19">
        <v>100</v>
      </c>
      <c r="P76" s="19">
        <v>100</v>
      </c>
      <c r="Q76" s="19">
        <v>100</v>
      </c>
      <c r="R76" s="19">
        <v>100</v>
      </c>
      <c r="S76" s="19">
        <v>100</v>
      </c>
      <c r="T76" s="19">
        <v>100</v>
      </c>
      <c r="U76" s="19">
        <v>100</v>
      </c>
      <c r="V76" s="19">
        <v>100</v>
      </c>
      <c r="W76" s="19">
        <v>100</v>
      </c>
      <c r="X76" s="16">
        <v>100</v>
      </c>
      <c r="Y76" s="16">
        <v>100</v>
      </c>
    </row>
    <row r="77" spans="1:25" ht="17.25" thickTop="1" thickBot="1" x14ac:dyDescent="0.3">
      <c r="A77" s="56"/>
      <c r="B77" s="37"/>
      <c r="C77" s="38" t="s">
        <v>2</v>
      </c>
      <c r="D77" s="44">
        <v>-222</v>
      </c>
      <c r="E77" s="44">
        <v>0</v>
      </c>
      <c r="F77" s="44">
        <v>0</v>
      </c>
      <c r="G77" s="44">
        <v>57</v>
      </c>
      <c r="H77" s="44">
        <v>0</v>
      </c>
      <c r="I77" s="44">
        <v>0</v>
      </c>
      <c r="J77" s="44">
        <v>0</v>
      </c>
      <c r="K77" s="44">
        <v>-450</v>
      </c>
      <c r="L77" s="44">
        <v>0</v>
      </c>
      <c r="M77" s="44">
        <v>-354</v>
      </c>
      <c r="N77" s="44">
        <v>0</v>
      </c>
      <c r="O77" s="44">
        <v>0</v>
      </c>
      <c r="P77" s="44">
        <v>0</v>
      </c>
      <c r="Q77" s="44">
        <v>-762</v>
      </c>
      <c r="R77" s="44">
        <v>0</v>
      </c>
      <c r="S77" s="44">
        <v>-694</v>
      </c>
      <c r="T77" s="44">
        <v>-77.240000000000009</v>
      </c>
      <c r="U77" s="44">
        <v>0</v>
      </c>
      <c r="V77" s="44">
        <v>-985.5</v>
      </c>
      <c r="W77" s="44">
        <v>0</v>
      </c>
      <c r="X77" s="51"/>
      <c r="Y77" s="51"/>
    </row>
    <row r="78" spans="1:25" ht="16.5" thickTop="1" x14ac:dyDescent="0.25">
      <c r="A78" s="56"/>
      <c r="B78" s="39"/>
      <c r="C78" s="40" t="s">
        <v>59</v>
      </c>
      <c r="D78" s="45">
        <v>124.84999999999991</v>
      </c>
      <c r="E78" s="45">
        <v>135.87999999999988</v>
      </c>
      <c r="F78" s="45">
        <v>141.90000000000009</v>
      </c>
      <c r="G78" s="45">
        <v>142.63999999999987</v>
      </c>
      <c r="H78" s="45">
        <v>148.59999999999991</v>
      </c>
      <c r="I78" s="45">
        <v>132.26</v>
      </c>
      <c r="J78" s="45">
        <v>134.89999999999998</v>
      </c>
      <c r="K78" s="45">
        <v>145.13000000000011</v>
      </c>
      <c r="L78" s="45">
        <v>152.36000000000013</v>
      </c>
      <c r="M78" s="45">
        <v>456.15000000000009</v>
      </c>
      <c r="N78" s="45">
        <v>124.06999999999994</v>
      </c>
      <c r="O78" s="45">
        <v>134.01</v>
      </c>
      <c r="P78" s="45">
        <v>130.0799999999997</v>
      </c>
      <c r="Q78" s="45">
        <v>1511.0400000000002</v>
      </c>
      <c r="R78" s="45">
        <v>112.72000000000003</v>
      </c>
      <c r="S78" s="45">
        <v>930.36300000000028</v>
      </c>
      <c r="T78" s="45">
        <v>117.12000000000012</v>
      </c>
      <c r="U78" s="45">
        <v>106.69000000000028</v>
      </c>
      <c r="V78" s="45">
        <v>1375.0500000000006</v>
      </c>
      <c r="W78" s="45">
        <v>114.59000000000015</v>
      </c>
      <c r="X78" s="52"/>
      <c r="Y78" s="52"/>
    </row>
    <row r="79" spans="1:25" ht="15.75" x14ac:dyDescent="0.25">
      <c r="A79" s="56"/>
      <c r="B79" s="41"/>
      <c r="C79" s="42" t="s">
        <v>60</v>
      </c>
      <c r="D79" s="46">
        <v>730.31600000000003</v>
      </c>
      <c r="E79" s="46">
        <v>973.01800000000003</v>
      </c>
      <c r="F79" s="46">
        <v>1030.5160000000001</v>
      </c>
      <c r="G79" s="46">
        <v>996.94</v>
      </c>
      <c r="H79" s="46">
        <v>1065.7380000000001</v>
      </c>
      <c r="I79" s="46">
        <v>1110.213</v>
      </c>
      <c r="J79" s="46">
        <v>789.56299999999999</v>
      </c>
      <c r="K79" s="46">
        <v>1245.046</v>
      </c>
      <c r="L79" s="46">
        <v>1230.8689999999999</v>
      </c>
      <c r="M79" s="46">
        <v>1254.1599999999999</v>
      </c>
      <c r="N79" s="46">
        <v>1336.7179999999998</v>
      </c>
      <c r="O79" s="46">
        <v>1371.7849999999999</v>
      </c>
      <c r="P79" s="46">
        <v>1437.491</v>
      </c>
      <c r="Q79" s="46">
        <v>1269.702</v>
      </c>
      <c r="R79" s="46">
        <v>1152.509</v>
      </c>
      <c r="S79" s="46">
        <v>1124.944</v>
      </c>
      <c r="T79" s="46">
        <v>1118.0129999999999</v>
      </c>
      <c r="U79" s="46">
        <v>1291.2739999999999</v>
      </c>
      <c r="V79" s="46">
        <v>1009.855</v>
      </c>
      <c r="W79" s="46">
        <v>1323.193</v>
      </c>
      <c r="X79" s="52"/>
      <c r="Y79" s="52"/>
    </row>
    <row r="80" spans="1:25" ht="15.75" x14ac:dyDescent="0.25">
      <c r="A80" s="56"/>
      <c r="B80" s="41"/>
      <c r="C80" s="42" t="s">
        <v>61</v>
      </c>
      <c r="D80" s="46">
        <v>855.16599999999994</v>
      </c>
      <c r="E80" s="46">
        <v>1108.8979999999999</v>
      </c>
      <c r="F80" s="46">
        <v>1172.4160000000002</v>
      </c>
      <c r="G80" s="46">
        <v>1139.58</v>
      </c>
      <c r="H80" s="46">
        <v>1214.338</v>
      </c>
      <c r="I80" s="46">
        <v>1242.473</v>
      </c>
      <c r="J80" s="46">
        <v>924.46299999999997</v>
      </c>
      <c r="K80" s="46">
        <v>1390.1760000000002</v>
      </c>
      <c r="L80" s="46">
        <v>1383.229</v>
      </c>
      <c r="M80" s="46">
        <v>1710.31</v>
      </c>
      <c r="N80" s="46">
        <v>1460.7879999999998</v>
      </c>
      <c r="O80" s="46">
        <v>1505.7949999999998</v>
      </c>
      <c r="P80" s="46">
        <v>1567.5709999999997</v>
      </c>
      <c r="Q80" s="46">
        <v>2780.7420000000002</v>
      </c>
      <c r="R80" s="46">
        <v>1265.229</v>
      </c>
      <c r="S80" s="46">
        <v>2055.3070000000002</v>
      </c>
      <c r="T80" s="46">
        <v>1235.133</v>
      </c>
      <c r="U80" s="46">
        <v>1397.9640000000002</v>
      </c>
      <c r="V80" s="46">
        <v>2384.9050000000007</v>
      </c>
      <c r="W80" s="46">
        <v>1437.7830000000001</v>
      </c>
      <c r="X80" s="52"/>
      <c r="Y80" s="52"/>
    </row>
    <row r="81" spans="2:25" ht="15.75" x14ac:dyDescent="0.25">
      <c r="B81" s="41"/>
      <c r="C81" s="43" t="s">
        <v>62</v>
      </c>
      <c r="D81" s="47"/>
      <c r="E81" s="47"/>
      <c r="F81" s="47"/>
      <c r="G81" s="47"/>
      <c r="H81" s="47"/>
      <c r="I81" s="47"/>
      <c r="J81" s="47"/>
      <c r="K81" s="48"/>
      <c r="L81" s="49"/>
      <c r="M81" s="49"/>
      <c r="N81" s="49"/>
      <c r="O81" s="48"/>
      <c r="P81" s="48"/>
      <c r="Q81" s="48"/>
      <c r="R81" s="49"/>
      <c r="S81" s="49"/>
      <c r="T81" s="49"/>
      <c r="U81" s="49"/>
      <c r="V81" s="50"/>
      <c r="W81" s="50"/>
      <c r="X81" s="52"/>
      <c r="Y81" s="52"/>
    </row>
  </sheetData>
  <conditionalFormatting sqref="B24:C24">
    <cfRule type="expression" dxfId="41" priority="3" stopIfTrue="1">
      <formula>ROUND($G$388,0)&lt;&gt;0</formula>
    </cfRule>
  </conditionalFormatting>
  <conditionalFormatting sqref="C41">
    <cfRule type="containsText" dxfId="40" priority="1" operator="containsText" text="Early">
      <formula>NOT(ISERROR(SEARCH("Early",C41)))</formula>
    </cfRule>
  </conditionalFormatting>
  <pageMargins left="0.7" right="0.7" top="0.75" bottom="0.75" header="0.3" footer="0.3"/>
  <pageSetup scale="3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2"/>
  <sheetViews>
    <sheetView view="pageBreakPreview" zoomScale="60" zoomScaleNormal="100" workbookViewId="0"/>
  </sheetViews>
  <sheetFormatPr defaultRowHeight="15" x14ac:dyDescent="0.25"/>
  <cols>
    <col min="3" max="3" width="41" customWidth="1"/>
  </cols>
  <sheetData>
    <row r="2" spans="3:23" x14ac:dyDescent="0.25">
      <c r="C2" s="55" t="s">
        <v>88</v>
      </c>
      <c r="D2" s="54">
        <f>D25</f>
        <v>2015</v>
      </c>
      <c r="E2" s="54">
        <f t="shared" ref="E2:W2" si="0">E25</f>
        <v>2016</v>
      </c>
      <c r="F2" s="54">
        <f t="shared" si="0"/>
        <v>2017</v>
      </c>
      <c r="G2" s="54">
        <f t="shared" si="0"/>
        <v>2018</v>
      </c>
      <c r="H2" s="54">
        <f t="shared" si="0"/>
        <v>2019</v>
      </c>
      <c r="I2" s="54">
        <f t="shared" si="0"/>
        <v>2020</v>
      </c>
      <c r="J2" s="54">
        <f t="shared" si="0"/>
        <v>2021</v>
      </c>
      <c r="K2" s="54">
        <f t="shared" si="0"/>
        <v>2022</v>
      </c>
      <c r="L2" s="54">
        <f t="shared" si="0"/>
        <v>2023</v>
      </c>
      <c r="M2" s="54">
        <f t="shared" si="0"/>
        <v>2024</v>
      </c>
      <c r="N2" s="54">
        <f t="shared" si="0"/>
        <v>2025</v>
      </c>
      <c r="O2" s="54">
        <f t="shared" si="0"/>
        <v>2026</v>
      </c>
      <c r="P2" s="54">
        <f t="shared" si="0"/>
        <v>2027</v>
      </c>
      <c r="Q2" s="54">
        <f t="shared" si="0"/>
        <v>2028</v>
      </c>
      <c r="R2" s="54">
        <f t="shared" si="0"/>
        <v>2029</v>
      </c>
      <c r="S2" s="54">
        <f t="shared" si="0"/>
        <v>2030</v>
      </c>
      <c r="T2" s="54">
        <f t="shared" si="0"/>
        <v>2031</v>
      </c>
      <c r="U2" s="54">
        <f t="shared" si="0"/>
        <v>2032</v>
      </c>
      <c r="V2" s="54">
        <f t="shared" si="0"/>
        <v>2033</v>
      </c>
      <c r="W2" s="54">
        <f t="shared" si="0"/>
        <v>2034</v>
      </c>
    </row>
    <row r="3" spans="3:23" x14ac:dyDescent="0.25">
      <c r="C3" t="s">
        <v>89</v>
      </c>
      <c r="D3" s="57">
        <f t="shared" ref="D3:M10" si="1">SUMIF($A$27:$A$77,$C3,D$27:D$77)</f>
        <v>-222</v>
      </c>
      <c r="E3" s="57">
        <f t="shared" si="1"/>
        <v>0</v>
      </c>
      <c r="F3" s="57">
        <f t="shared" si="1"/>
        <v>0</v>
      </c>
      <c r="G3" s="57">
        <f t="shared" si="1"/>
        <v>-280</v>
      </c>
      <c r="H3" s="57">
        <f t="shared" si="1"/>
        <v>-268</v>
      </c>
      <c r="I3" s="57">
        <f t="shared" si="1"/>
        <v>0</v>
      </c>
      <c r="J3" s="57">
        <f t="shared" si="1"/>
        <v>0</v>
      </c>
      <c r="K3" s="57">
        <f t="shared" si="1"/>
        <v>-450</v>
      </c>
      <c r="L3" s="57">
        <f t="shared" si="1"/>
        <v>0</v>
      </c>
      <c r="M3" s="57">
        <f t="shared" si="1"/>
        <v>-354</v>
      </c>
      <c r="N3" s="57">
        <f t="shared" ref="N3:W10" si="2">SUMIF($A$27:$A$77,$C3,N$27:N$77)</f>
        <v>-387</v>
      </c>
      <c r="O3" s="57">
        <f t="shared" si="2"/>
        <v>0</v>
      </c>
      <c r="P3" s="57">
        <f t="shared" si="2"/>
        <v>0</v>
      </c>
      <c r="Q3" s="57">
        <f t="shared" si="2"/>
        <v>-762</v>
      </c>
      <c r="R3" s="57">
        <f t="shared" si="2"/>
        <v>0</v>
      </c>
      <c r="S3" s="57">
        <f t="shared" si="2"/>
        <v>-357</v>
      </c>
      <c r="T3" s="57">
        <f t="shared" si="2"/>
        <v>-77.240000000000009</v>
      </c>
      <c r="U3" s="57">
        <f t="shared" si="2"/>
        <v>0</v>
      </c>
      <c r="V3" s="57">
        <f t="shared" si="2"/>
        <v>-985.5</v>
      </c>
      <c r="W3" s="57">
        <f t="shared" si="2"/>
        <v>0</v>
      </c>
    </row>
    <row r="4" spans="3:23" x14ac:dyDescent="0.25">
      <c r="C4" t="s">
        <v>90</v>
      </c>
      <c r="D4" s="57">
        <f t="shared" si="1"/>
        <v>0</v>
      </c>
      <c r="E4" s="57">
        <f t="shared" si="1"/>
        <v>0</v>
      </c>
      <c r="F4" s="57">
        <f t="shared" si="1"/>
        <v>0</v>
      </c>
      <c r="G4" s="57">
        <f t="shared" si="1"/>
        <v>337</v>
      </c>
      <c r="H4" s="57">
        <f t="shared" si="1"/>
        <v>0</v>
      </c>
      <c r="I4" s="57">
        <f t="shared" si="1"/>
        <v>0</v>
      </c>
      <c r="J4" s="57">
        <f t="shared" si="1"/>
        <v>0</v>
      </c>
      <c r="K4" s="57">
        <f t="shared" si="1"/>
        <v>0</v>
      </c>
      <c r="L4" s="57">
        <f t="shared" si="1"/>
        <v>0</v>
      </c>
      <c r="M4" s="57">
        <f t="shared" si="1"/>
        <v>0</v>
      </c>
      <c r="N4" s="57">
        <f t="shared" si="2"/>
        <v>387</v>
      </c>
      <c r="O4" s="57">
        <f t="shared" si="2"/>
        <v>0</v>
      </c>
      <c r="P4" s="57">
        <f t="shared" si="2"/>
        <v>0</v>
      </c>
      <c r="Q4" s="57">
        <f t="shared" si="2"/>
        <v>0</v>
      </c>
      <c r="R4" s="57">
        <f t="shared" si="2"/>
        <v>0</v>
      </c>
      <c r="S4" s="57">
        <f t="shared" si="2"/>
        <v>-337</v>
      </c>
      <c r="T4" s="57">
        <f t="shared" si="2"/>
        <v>0</v>
      </c>
      <c r="U4" s="57">
        <f t="shared" si="2"/>
        <v>0</v>
      </c>
      <c r="V4" s="57">
        <f t="shared" si="2"/>
        <v>0</v>
      </c>
      <c r="W4" s="57">
        <f t="shared" si="2"/>
        <v>0</v>
      </c>
    </row>
    <row r="5" spans="3:23" x14ac:dyDescent="0.25">
      <c r="C5" t="s">
        <v>91</v>
      </c>
      <c r="D5" s="57">
        <f t="shared" si="1"/>
        <v>0</v>
      </c>
      <c r="E5" s="57">
        <f t="shared" si="1"/>
        <v>0</v>
      </c>
      <c r="F5" s="57">
        <f t="shared" si="1"/>
        <v>0</v>
      </c>
      <c r="G5" s="57">
        <f t="shared" si="1"/>
        <v>0</v>
      </c>
      <c r="H5" s="57">
        <f t="shared" si="1"/>
        <v>0</v>
      </c>
      <c r="I5" s="57">
        <f t="shared" si="1"/>
        <v>0</v>
      </c>
      <c r="J5" s="57">
        <f t="shared" si="1"/>
        <v>0</v>
      </c>
      <c r="K5" s="57">
        <f t="shared" si="1"/>
        <v>0</v>
      </c>
      <c r="L5" s="57">
        <f t="shared" si="1"/>
        <v>0</v>
      </c>
      <c r="M5" s="57">
        <f t="shared" si="1"/>
        <v>635</v>
      </c>
      <c r="N5" s="57">
        <f t="shared" si="2"/>
        <v>0</v>
      </c>
      <c r="O5" s="57">
        <f t="shared" si="2"/>
        <v>0</v>
      </c>
      <c r="P5" s="57">
        <f t="shared" si="2"/>
        <v>0</v>
      </c>
      <c r="Q5" s="57">
        <f t="shared" si="2"/>
        <v>1159.4000000000001</v>
      </c>
      <c r="R5" s="57">
        <f t="shared" si="2"/>
        <v>0</v>
      </c>
      <c r="S5" s="57">
        <f t="shared" si="2"/>
        <v>400.78300000000002</v>
      </c>
      <c r="T5" s="57">
        <f t="shared" si="2"/>
        <v>0</v>
      </c>
      <c r="U5" s="57">
        <f t="shared" si="2"/>
        <v>0</v>
      </c>
      <c r="V5" s="57">
        <f t="shared" si="2"/>
        <v>1270</v>
      </c>
      <c r="W5" s="57">
        <f t="shared" si="2"/>
        <v>0</v>
      </c>
    </row>
    <row r="6" spans="3:23" x14ac:dyDescent="0.25">
      <c r="C6" t="s">
        <v>92</v>
      </c>
      <c r="D6" s="57">
        <f t="shared" si="1"/>
        <v>0</v>
      </c>
      <c r="E6" s="57">
        <f t="shared" si="1"/>
        <v>0</v>
      </c>
      <c r="F6" s="57">
        <f t="shared" si="1"/>
        <v>0</v>
      </c>
      <c r="G6" s="57">
        <f t="shared" si="1"/>
        <v>0</v>
      </c>
      <c r="H6" s="57">
        <f t="shared" si="1"/>
        <v>0</v>
      </c>
      <c r="I6" s="57">
        <f t="shared" si="1"/>
        <v>0</v>
      </c>
      <c r="J6" s="57">
        <f t="shared" si="1"/>
        <v>0</v>
      </c>
      <c r="K6" s="57">
        <f t="shared" si="1"/>
        <v>0</v>
      </c>
      <c r="L6" s="57">
        <f t="shared" si="1"/>
        <v>0</v>
      </c>
      <c r="M6" s="57">
        <f t="shared" si="1"/>
        <v>0</v>
      </c>
      <c r="N6" s="57">
        <f t="shared" si="2"/>
        <v>0</v>
      </c>
      <c r="O6" s="57">
        <f t="shared" si="2"/>
        <v>0</v>
      </c>
      <c r="P6" s="57">
        <f t="shared" si="2"/>
        <v>0</v>
      </c>
      <c r="Q6" s="57">
        <f t="shared" si="2"/>
        <v>0</v>
      </c>
      <c r="R6" s="57">
        <f t="shared" si="2"/>
        <v>0</v>
      </c>
      <c r="S6" s="57">
        <f t="shared" si="2"/>
        <v>0</v>
      </c>
      <c r="T6" s="57">
        <f t="shared" si="2"/>
        <v>0</v>
      </c>
      <c r="U6" s="57">
        <f t="shared" si="2"/>
        <v>0</v>
      </c>
      <c r="V6" s="57">
        <f t="shared" si="2"/>
        <v>0</v>
      </c>
      <c r="W6" s="57">
        <f t="shared" si="2"/>
        <v>0</v>
      </c>
    </row>
    <row r="7" spans="3:23" x14ac:dyDescent="0.25">
      <c r="C7" t="s">
        <v>93</v>
      </c>
      <c r="D7" s="57">
        <f t="shared" si="1"/>
        <v>0</v>
      </c>
      <c r="E7" s="57">
        <f t="shared" si="1"/>
        <v>0</v>
      </c>
      <c r="F7" s="57">
        <f t="shared" si="1"/>
        <v>0</v>
      </c>
      <c r="G7" s="57">
        <f t="shared" si="1"/>
        <v>0</v>
      </c>
      <c r="H7" s="57">
        <f t="shared" si="1"/>
        <v>0</v>
      </c>
      <c r="I7" s="57">
        <f t="shared" si="1"/>
        <v>0</v>
      </c>
      <c r="J7" s="57">
        <f t="shared" si="1"/>
        <v>0</v>
      </c>
      <c r="K7" s="57">
        <f t="shared" si="1"/>
        <v>0</v>
      </c>
      <c r="L7" s="57">
        <f t="shared" si="1"/>
        <v>0</v>
      </c>
      <c r="M7" s="57">
        <f t="shared" si="1"/>
        <v>0</v>
      </c>
      <c r="N7" s="57">
        <f t="shared" si="2"/>
        <v>0</v>
      </c>
      <c r="O7" s="57">
        <f t="shared" si="2"/>
        <v>0</v>
      </c>
      <c r="P7" s="57">
        <f t="shared" si="2"/>
        <v>0</v>
      </c>
      <c r="Q7" s="57">
        <f t="shared" si="2"/>
        <v>435</v>
      </c>
      <c r="R7" s="57">
        <f t="shared" si="2"/>
        <v>0</v>
      </c>
      <c r="S7" s="57">
        <f t="shared" si="2"/>
        <v>0</v>
      </c>
      <c r="T7" s="57">
        <f t="shared" si="2"/>
        <v>0</v>
      </c>
      <c r="U7" s="57">
        <f t="shared" si="2"/>
        <v>0</v>
      </c>
      <c r="V7" s="57">
        <f t="shared" si="2"/>
        <v>0</v>
      </c>
      <c r="W7" s="57">
        <f t="shared" si="2"/>
        <v>0</v>
      </c>
    </row>
    <row r="8" spans="3:23" x14ac:dyDescent="0.25">
      <c r="C8" t="s">
        <v>94</v>
      </c>
      <c r="D8" s="57">
        <f t="shared" si="1"/>
        <v>0</v>
      </c>
      <c r="E8" s="57">
        <f t="shared" si="1"/>
        <v>0</v>
      </c>
      <c r="F8" s="57">
        <f t="shared" si="1"/>
        <v>0</v>
      </c>
      <c r="G8" s="57">
        <f t="shared" si="1"/>
        <v>0</v>
      </c>
      <c r="H8" s="57">
        <f t="shared" si="1"/>
        <v>0</v>
      </c>
      <c r="I8" s="57">
        <f t="shared" si="1"/>
        <v>0</v>
      </c>
      <c r="J8" s="57">
        <f t="shared" si="1"/>
        <v>0</v>
      </c>
      <c r="K8" s="57">
        <f t="shared" si="1"/>
        <v>10.62</v>
      </c>
      <c r="L8" s="57">
        <f t="shared" si="1"/>
        <v>0</v>
      </c>
      <c r="M8" s="57">
        <f t="shared" si="1"/>
        <v>0</v>
      </c>
      <c r="N8" s="57">
        <f t="shared" si="2"/>
        <v>5.0199999999999996</v>
      </c>
      <c r="O8" s="57">
        <f t="shared" si="2"/>
        <v>10.55</v>
      </c>
      <c r="P8" s="57">
        <f t="shared" si="2"/>
        <v>0</v>
      </c>
      <c r="Q8" s="57">
        <f t="shared" si="2"/>
        <v>0</v>
      </c>
      <c r="R8" s="57">
        <f t="shared" si="2"/>
        <v>0</v>
      </c>
      <c r="S8" s="57">
        <f t="shared" si="2"/>
        <v>3.4</v>
      </c>
      <c r="T8" s="57">
        <f t="shared" si="2"/>
        <v>10.6</v>
      </c>
      <c r="U8" s="57">
        <f t="shared" si="2"/>
        <v>0</v>
      </c>
      <c r="V8" s="57">
        <f t="shared" si="2"/>
        <v>0</v>
      </c>
      <c r="W8" s="57">
        <f t="shared" si="2"/>
        <v>1.35</v>
      </c>
    </row>
    <row r="9" spans="3:23" x14ac:dyDescent="0.25">
      <c r="C9" t="s">
        <v>95</v>
      </c>
      <c r="D9" s="57">
        <f t="shared" si="1"/>
        <v>134.02999999999997</v>
      </c>
      <c r="E9" s="57">
        <f t="shared" si="1"/>
        <v>141.81</v>
      </c>
      <c r="F9" s="57">
        <f t="shared" si="1"/>
        <v>148.52000000000001</v>
      </c>
      <c r="G9" s="57">
        <f t="shared" si="1"/>
        <v>149.38999999999999</v>
      </c>
      <c r="H9" s="57">
        <f t="shared" si="1"/>
        <v>158.64000000000001</v>
      </c>
      <c r="I9" s="57">
        <f t="shared" si="1"/>
        <v>147.81</v>
      </c>
      <c r="J9" s="57">
        <f t="shared" si="1"/>
        <v>155.74</v>
      </c>
      <c r="K9" s="57">
        <f t="shared" si="1"/>
        <v>161.36000000000001</v>
      </c>
      <c r="L9" s="57">
        <f t="shared" si="1"/>
        <v>146.08000000000001</v>
      </c>
      <c r="M9" s="57">
        <f t="shared" si="1"/>
        <v>149.20000000000002</v>
      </c>
      <c r="N9" s="57">
        <f t="shared" si="2"/>
        <v>122.96000000000002</v>
      </c>
      <c r="O9" s="57">
        <f t="shared" si="2"/>
        <v>124.39999999999998</v>
      </c>
      <c r="P9" s="57">
        <f t="shared" si="2"/>
        <v>129.93</v>
      </c>
      <c r="Q9" s="57">
        <f t="shared" si="2"/>
        <v>130.84</v>
      </c>
      <c r="R9" s="57">
        <f t="shared" si="2"/>
        <v>128.18</v>
      </c>
      <c r="S9" s="57">
        <f t="shared" si="2"/>
        <v>122.32</v>
      </c>
      <c r="T9" s="57">
        <f t="shared" si="2"/>
        <v>122.63000000000001</v>
      </c>
      <c r="U9" s="57">
        <f t="shared" si="2"/>
        <v>125.41</v>
      </c>
      <c r="V9" s="57">
        <f t="shared" si="2"/>
        <v>118.07</v>
      </c>
      <c r="W9" s="57">
        <f t="shared" si="2"/>
        <v>121.50999999999999</v>
      </c>
    </row>
    <row r="10" spans="3:23" x14ac:dyDescent="0.25">
      <c r="C10" t="s">
        <v>96</v>
      </c>
      <c r="D10" s="57">
        <f t="shared" si="1"/>
        <v>725.90800000000002</v>
      </c>
      <c r="E10" s="57">
        <f t="shared" si="1"/>
        <v>965.423</v>
      </c>
      <c r="F10" s="57">
        <f t="shared" si="1"/>
        <v>1019.4</v>
      </c>
      <c r="G10" s="57">
        <f t="shared" si="1"/>
        <v>982.01900000000001</v>
      </c>
      <c r="H10" s="57">
        <f t="shared" si="1"/>
        <v>1294.8440000000001</v>
      </c>
      <c r="I10" s="57">
        <f t="shared" si="1"/>
        <v>1327.088</v>
      </c>
      <c r="J10" s="57">
        <f t="shared" si="1"/>
        <v>991.41499999999996</v>
      </c>
      <c r="K10" s="57">
        <f t="shared" si="1"/>
        <v>1425.9180000000001</v>
      </c>
      <c r="L10" s="57">
        <f t="shared" si="1"/>
        <v>1419.374</v>
      </c>
      <c r="M10" s="57">
        <f t="shared" si="1"/>
        <v>1132.1880000000001</v>
      </c>
      <c r="N10" s="57">
        <f t="shared" si="2"/>
        <v>1212.171</v>
      </c>
      <c r="O10" s="57">
        <f t="shared" si="2"/>
        <v>1247.5920000000001</v>
      </c>
      <c r="P10" s="57">
        <f t="shared" si="2"/>
        <v>1314.4059999999999</v>
      </c>
      <c r="Q10" s="57">
        <f t="shared" si="2"/>
        <v>985.77600000000007</v>
      </c>
      <c r="R10" s="57">
        <f t="shared" si="2"/>
        <v>858.06099999999992</v>
      </c>
      <c r="S10" s="57">
        <f t="shared" si="2"/>
        <v>1186.306</v>
      </c>
      <c r="T10" s="57">
        <f t="shared" si="2"/>
        <v>1168.7350000000001</v>
      </c>
      <c r="U10" s="57">
        <f t="shared" si="2"/>
        <v>1329.2449999999999</v>
      </c>
      <c r="V10" s="57">
        <f t="shared" si="2"/>
        <v>1039.115</v>
      </c>
      <c r="W10" s="57">
        <f t="shared" si="2"/>
        <v>1347.876</v>
      </c>
    </row>
    <row r="12" spans="3:23" x14ac:dyDescent="0.25">
      <c r="C12" s="55" t="s">
        <v>97</v>
      </c>
      <c r="D12" s="54">
        <f>D25</f>
        <v>2015</v>
      </c>
      <c r="E12" s="54">
        <f t="shared" ref="E12:W12" si="3">E25</f>
        <v>2016</v>
      </c>
      <c r="F12" s="54">
        <f t="shared" si="3"/>
        <v>2017</v>
      </c>
      <c r="G12" s="54">
        <f t="shared" si="3"/>
        <v>2018</v>
      </c>
      <c r="H12" s="54">
        <f t="shared" si="3"/>
        <v>2019</v>
      </c>
      <c r="I12" s="54">
        <f t="shared" si="3"/>
        <v>2020</v>
      </c>
      <c r="J12" s="54">
        <f t="shared" si="3"/>
        <v>2021</v>
      </c>
      <c r="K12" s="54">
        <f t="shared" si="3"/>
        <v>2022</v>
      </c>
      <c r="L12" s="54">
        <f t="shared" si="3"/>
        <v>2023</v>
      </c>
      <c r="M12" s="54">
        <f t="shared" si="3"/>
        <v>2024</v>
      </c>
      <c r="N12" s="54">
        <f t="shared" si="3"/>
        <v>2025</v>
      </c>
      <c r="O12" s="54">
        <f t="shared" si="3"/>
        <v>2026</v>
      </c>
      <c r="P12" s="54">
        <f t="shared" si="3"/>
        <v>2027</v>
      </c>
      <c r="Q12" s="54">
        <f t="shared" si="3"/>
        <v>2028</v>
      </c>
      <c r="R12" s="54">
        <f t="shared" si="3"/>
        <v>2029</v>
      </c>
      <c r="S12" s="54">
        <f t="shared" si="3"/>
        <v>2030</v>
      </c>
      <c r="T12" s="54">
        <f t="shared" si="3"/>
        <v>2031</v>
      </c>
      <c r="U12" s="54">
        <f t="shared" si="3"/>
        <v>2032</v>
      </c>
      <c r="V12" s="54">
        <f t="shared" si="3"/>
        <v>2033</v>
      </c>
      <c r="W12" s="54">
        <f t="shared" si="3"/>
        <v>2034</v>
      </c>
    </row>
    <row r="13" spans="3:23" x14ac:dyDescent="0.25">
      <c r="C13" t="s">
        <v>89</v>
      </c>
      <c r="D13" s="57">
        <f>D3</f>
        <v>-222</v>
      </c>
      <c r="E13" s="57">
        <f>D13+E3</f>
        <v>-222</v>
      </c>
      <c r="F13" s="57">
        <f t="shared" ref="F13:W13" si="4">E13+F3</f>
        <v>-222</v>
      </c>
      <c r="G13" s="57">
        <f t="shared" si="4"/>
        <v>-502</v>
      </c>
      <c r="H13" s="57">
        <f t="shared" si="4"/>
        <v>-770</v>
      </c>
      <c r="I13" s="57">
        <f t="shared" si="4"/>
        <v>-770</v>
      </c>
      <c r="J13" s="57">
        <f t="shared" si="4"/>
        <v>-770</v>
      </c>
      <c r="K13" s="57">
        <f t="shared" si="4"/>
        <v>-1220</v>
      </c>
      <c r="L13" s="57">
        <f t="shared" si="4"/>
        <v>-1220</v>
      </c>
      <c r="M13" s="57">
        <f t="shared" si="4"/>
        <v>-1574</v>
      </c>
      <c r="N13" s="57">
        <f t="shared" si="4"/>
        <v>-1961</v>
      </c>
      <c r="O13" s="57">
        <f t="shared" si="4"/>
        <v>-1961</v>
      </c>
      <c r="P13" s="57">
        <f t="shared" si="4"/>
        <v>-1961</v>
      </c>
      <c r="Q13" s="57">
        <f t="shared" si="4"/>
        <v>-2723</v>
      </c>
      <c r="R13" s="57">
        <f t="shared" si="4"/>
        <v>-2723</v>
      </c>
      <c r="S13" s="57">
        <f t="shared" si="4"/>
        <v>-3080</v>
      </c>
      <c r="T13" s="57">
        <f t="shared" si="4"/>
        <v>-3157.24</v>
      </c>
      <c r="U13" s="57">
        <f t="shared" si="4"/>
        <v>-3157.24</v>
      </c>
      <c r="V13" s="57">
        <f t="shared" si="4"/>
        <v>-4142.74</v>
      </c>
      <c r="W13" s="57">
        <f t="shared" si="4"/>
        <v>-4142.74</v>
      </c>
    </row>
    <row r="14" spans="3:23" x14ac:dyDescent="0.25">
      <c r="C14" t="s">
        <v>90</v>
      </c>
      <c r="D14" s="57">
        <f t="shared" ref="D14:S20" si="5">D4</f>
        <v>0</v>
      </c>
      <c r="E14" s="57">
        <f t="shared" ref="E14:W19" si="6">D14+E4</f>
        <v>0</v>
      </c>
      <c r="F14" s="57">
        <f t="shared" si="6"/>
        <v>0</v>
      </c>
      <c r="G14" s="57">
        <f t="shared" si="6"/>
        <v>337</v>
      </c>
      <c r="H14" s="57">
        <f t="shared" si="6"/>
        <v>337</v>
      </c>
      <c r="I14" s="57">
        <f t="shared" si="6"/>
        <v>337</v>
      </c>
      <c r="J14" s="57">
        <f t="shared" si="6"/>
        <v>337</v>
      </c>
      <c r="K14" s="57">
        <f t="shared" si="6"/>
        <v>337</v>
      </c>
      <c r="L14" s="57">
        <f t="shared" si="6"/>
        <v>337</v>
      </c>
      <c r="M14" s="57">
        <f t="shared" si="6"/>
        <v>337</v>
      </c>
      <c r="N14" s="57">
        <f t="shared" si="6"/>
        <v>724</v>
      </c>
      <c r="O14" s="57">
        <f t="shared" si="6"/>
        <v>724</v>
      </c>
      <c r="P14" s="57">
        <f t="shared" si="6"/>
        <v>724</v>
      </c>
      <c r="Q14" s="57">
        <f t="shared" si="6"/>
        <v>724</v>
      </c>
      <c r="R14" s="57">
        <f t="shared" si="6"/>
        <v>724</v>
      </c>
      <c r="S14" s="57">
        <f t="shared" si="6"/>
        <v>387</v>
      </c>
      <c r="T14" s="57">
        <f t="shared" si="6"/>
        <v>387</v>
      </c>
      <c r="U14" s="57">
        <f t="shared" si="6"/>
        <v>387</v>
      </c>
      <c r="V14" s="57">
        <f t="shared" si="6"/>
        <v>387</v>
      </c>
      <c r="W14" s="57">
        <f t="shared" si="6"/>
        <v>387</v>
      </c>
    </row>
    <row r="15" spans="3:23" x14ac:dyDescent="0.25">
      <c r="C15" t="s">
        <v>91</v>
      </c>
      <c r="D15" s="57">
        <f t="shared" si="5"/>
        <v>0</v>
      </c>
      <c r="E15" s="57">
        <f t="shared" si="6"/>
        <v>0</v>
      </c>
      <c r="F15" s="57">
        <f t="shared" si="6"/>
        <v>0</v>
      </c>
      <c r="G15" s="57">
        <f t="shared" si="6"/>
        <v>0</v>
      </c>
      <c r="H15" s="57">
        <f t="shared" si="6"/>
        <v>0</v>
      </c>
      <c r="I15" s="57">
        <f t="shared" si="6"/>
        <v>0</v>
      </c>
      <c r="J15" s="57">
        <f t="shared" si="6"/>
        <v>0</v>
      </c>
      <c r="K15" s="57">
        <f t="shared" si="6"/>
        <v>0</v>
      </c>
      <c r="L15" s="57">
        <f t="shared" si="6"/>
        <v>0</v>
      </c>
      <c r="M15" s="57">
        <f t="shared" si="6"/>
        <v>635</v>
      </c>
      <c r="N15" s="57">
        <f t="shared" si="6"/>
        <v>635</v>
      </c>
      <c r="O15" s="57">
        <f t="shared" si="6"/>
        <v>635</v>
      </c>
      <c r="P15" s="57">
        <f t="shared" si="6"/>
        <v>635</v>
      </c>
      <c r="Q15" s="57">
        <f t="shared" si="6"/>
        <v>1794.4</v>
      </c>
      <c r="R15" s="57">
        <f t="shared" si="6"/>
        <v>1794.4</v>
      </c>
      <c r="S15" s="57">
        <f t="shared" si="6"/>
        <v>2195.183</v>
      </c>
      <c r="T15" s="57">
        <f t="shared" si="6"/>
        <v>2195.183</v>
      </c>
      <c r="U15" s="57">
        <f t="shared" si="6"/>
        <v>2195.183</v>
      </c>
      <c r="V15" s="57">
        <f t="shared" si="6"/>
        <v>3465.183</v>
      </c>
      <c r="W15" s="57">
        <f t="shared" si="6"/>
        <v>3465.183</v>
      </c>
    </row>
    <row r="16" spans="3:23" x14ac:dyDescent="0.25">
      <c r="C16" t="s">
        <v>92</v>
      </c>
      <c r="D16" s="57">
        <f t="shared" si="5"/>
        <v>0</v>
      </c>
      <c r="E16" s="57">
        <f t="shared" si="6"/>
        <v>0</v>
      </c>
      <c r="F16" s="57">
        <f t="shared" si="6"/>
        <v>0</v>
      </c>
      <c r="G16" s="57">
        <f t="shared" si="6"/>
        <v>0</v>
      </c>
      <c r="H16" s="57">
        <f t="shared" si="6"/>
        <v>0</v>
      </c>
      <c r="I16" s="57">
        <f t="shared" si="6"/>
        <v>0</v>
      </c>
      <c r="J16" s="57">
        <f t="shared" si="6"/>
        <v>0</v>
      </c>
      <c r="K16" s="57">
        <f t="shared" si="6"/>
        <v>0</v>
      </c>
      <c r="L16" s="57">
        <f t="shared" si="6"/>
        <v>0</v>
      </c>
      <c r="M16" s="57">
        <f t="shared" si="6"/>
        <v>0</v>
      </c>
      <c r="N16" s="57">
        <f t="shared" si="6"/>
        <v>0</v>
      </c>
      <c r="O16" s="57">
        <f t="shared" si="6"/>
        <v>0</v>
      </c>
      <c r="P16" s="57">
        <f t="shared" si="6"/>
        <v>0</v>
      </c>
      <c r="Q16" s="57">
        <f t="shared" si="6"/>
        <v>0</v>
      </c>
      <c r="R16" s="57">
        <f t="shared" si="6"/>
        <v>0</v>
      </c>
      <c r="S16" s="57">
        <f t="shared" si="6"/>
        <v>0</v>
      </c>
      <c r="T16" s="57">
        <f t="shared" si="6"/>
        <v>0</v>
      </c>
      <c r="U16" s="57">
        <f t="shared" si="6"/>
        <v>0</v>
      </c>
      <c r="V16" s="57">
        <f t="shared" si="6"/>
        <v>0</v>
      </c>
      <c r="W16" s="57">
        <f t="shared" si="6"/>
        <v>0</v>
      </c>
    </row>
    <row r="17" spans="1:25" x14ac:dyDescent="0.25">
      <c r="C17" t="s">
        <v>93</v>
      </c>
      <c r="D17" s="57">
        <f t="shared" si="5"/>
        <v>0</v>
      </c>
      <c r="E17" s="57">
        <f t="shared" si="6"/>
        <v>0</v>
      </c>
      <c r="F17" s="57">
        <f t="shared" si="6"/>
        <v>0</v>
      </c>
      <c r="G17" s="57">
        <f t="shared" si="6"/>
        <v>0</v>
      </c>
      <c r="H17" s="57">
        <f t="shared" si="6"/>
        <v>0</v>
      </c>
      <c r="I17" s="57">
        <f t="shared" si="6"/>
        <v>0</v>
      </c>
      <c r="J17" s="57">
        <f t="shared" si="6"/>
        <v>0</v>
      </c>
      <c r="K17" s="57">
        <f t="shared" si="6"/>
        <v>0</v>
      </c>
      <c r="L17" s="57">
        <f t="shared" si="6"/>
        <v>0</v>
      </c>
      <c r="M17" s="57">
        <f t="shared" si="6"/>
        <v>0</v>
      </c>
      <c r="N17" s="57">
        <f t="shared" si="6"/>
        <v>0</v>
      </c>
      <c r="O17" s="57">
        <f t="shared" si="6"/>
        <v>0</v>
      </c>
      <c r="P17" s="57">
        <f t="shared" si="6"/>
        <v>0</v>
      </c>
      <c r="Q17" s="57">
        <f t="shared" si="6"/>
        <v>435</v>
      </c>
      <c r="R17" s="57">
        <f t="shared" si="6"/>
        <v>435</v>
      </c>
      <c r="S17" s="57">
        <f t="shared" si="6"/>
        <v>435</v>
      </c>
      <c r="T17" s="57">
        <f t="shared" si="6"/>
        <v>435</v>
      </c>
      <c r="U17" s="57">
        <f t="shared" si="6"/>
        <v>435</v>
      </c>
      <c r="V17" s="57">
        <f t="shared" si="6"/>
        <v>435</v>
      </c>
      <c r="W17" s="57">
        <f t="shared" si="6"/>
        <v>435</v>
      </c>
    </row>
    <row r="18" spans="1:25" x14ac:dyDescent="0.25">
      <c r="C18" t="s">
        <v>94</v>
      </c>
      <c r="D18" s="57">
        <f t="shared" si="5"/>
        <v>0</v>
      </c>
      <c r="E18" s="57">
        <f t="shared" si="6"/>
        <v>0</v>
      </c>
      <c r="F18" s="57">
        <f t="shared" si="6"/>
        <v>0</v>
      </c>
      <c r="G18" s="57">
        <f t="shared" si="6"/>
        <v>0</v>
      </c>
      <c r="H18" s="57">
        <f t="shared" si="6"/>
        <v>0</v>
      </c>
      <c r="I18" s="57">
        <f t="shared" si="6"/>
        <v>0</v>
      </c>
      <c r="J18" s="57">
        <f t="shared" si="6"/>
        <v>0</v>
      </c>
      <c r="K18" s="57">
        <f t="shared" si="6"/>
        <v>10.62</v>
      </c>
      <c r="L18" s="57">
        <f t="shared" si="6"/>
        <v>10.62</v>
      </c>
      <c r="M18" s="57">
        <f t="shared" si="6"/>
        <v>10.62</v>
      </c>
      <c r="N18" s="57">
        <f t="shared" si="6"/>
        <v>15.639999999999999</v>
      </c>
      <c r="O18" s="57">
        <f t="shared" si="6"/>
        <v>26.189999999999998</v>
      </c>
      <c r="P18" s="57">
        <f t="shared" si="6"/>
        <v>26.189999999999998</v>
      </c>
      <c r="Q18" s="57">
        <f t="shared" si="6"/>
        <v>26.189999999999998</v>
      </c>
      <c r="R18" s="57">
        <f t="shared" si="6"/>
        <v>26.189999999999998</v>
      </c>
      <c r="S18" s="57">
        <f t="shared" si="6"/>
        <v>29.589999999999996</v>
      </c>
      <c r="T18" s="57">
        <f t="shared" si="6"/>
        <v>40.19</v>
      </c>
      <c r="U18" s="57">
        <f t="shared" si="6"/>
        <v>40.19</v>
      </c>
      <c r="V18" s="57">
        <f t="shared" si="6"/>
        <v>40.19</v>
      </c>
      <c r="W18" s="57">
        <f t="shared" si="6"/>
        <v>41.54</v>
      </c>
    </row>
    <row r="19" spans="1:25" x14ac:dyDescent="0.25">
      <c r="C19" t="s">
        <v>95</v>
      </c>
      <c r="D19" s="57">
        <f t="shared" si="5"/>
        <v>134.02999999999997</v>
      </c>
      <c r="E19" s="57">
        <f t="shared" si="6"/>
        <v>275.83999999999997</v>
      </c>
      <c r="F19" s="57">
        <f t="shared" si="6"/>
        <v>424.36</v>
      </c>
      <c r="G19" s="57">
        <f t="shared" si="6"/>
        <v>573.75</v>
      </c>
      <c r="H19" s="57">
        <f t="shared" si="6"/>
        <v>732.39</v>
      </c>
      <c r="I19" s="57">
        <f t="shared" si="6"/>
        <v>880.2</v>
      </c>
      <c r="J19" s="57">
        <f t="shared" si="6"/>
        <v>1035.94</v>
      </c>
      <c r="K19" s="57">
        <f t="shared" si="6"/>
        <v>1197.3000000000002</v>
      </c>
      <c r="L19" s="57">
        <f t="shared" si="6"/>
        <v>1343.38</v>
      </c>
      <c r="M19" s="57">
        <f t="shared" si="6"/>
        <v>1492.5800000000002</v>
      </c>
      <c r="N19" s="57">
        <f t="shared" si="6"/>
        <v>1615.5400000000002</v>
      </c>
      <c r="O19" s="57">
        <f t="shared" si="6"/>
        <v>1739.94</v>
      </c>
      <c r="P19" s="57">
        <f t="shared" si="6"/>
        <v>1869.8700000000001</v>
      </c>
      <c r="Q19" s="57">
        <f t="shared" si="6"/>
        <v>2000.71</v>
      </c>
      <c r="R19" s="57">
        <f t="shared" si="6"/>
        <v>2128.89</v>
      </c>
      <c r="S19" s="57">
        <f t="shared" si="6"/>
        <v>2251.21</v>
      </c>
      <c r="T19" s="57">
        <f t="shared" si="6"/>
        <v>2373.84</v>
      </c>
      <c r="U19" s="57">
        <f t="shared" si="6"/>
        <v>2499.25</v>
      </c>
      <c r="V19" s="57">
        <f t="shared" si="6"/>
        <v>2617.3200000000002</v>
      </c>
      <c r="W19" s="57">
        <f t="shared" si="6"/>
        <v>2738.83</v>
      </c>
    </row>
    <row r="20" spans="1:25" x14ac:dyDescent="0.25">
      <c r="C20" t="s">
        <v>96</v>
      </c>
      <c r="D20" s="57">
        <f t="shared" si="5"/>
        <v>725.90800000000002</v>
      </c>
      <c r="E20" s="57">
        <f t="shared" si="5"/>
        <v>965.423</v>
      </c>
      <c r="F20" s="57">
        <f t="shared" si="5"/>
        <v>1019.4</v>
      </c>
      <c r="G20" s="57">
        <f t="shared" si="5"/>
        <v>982.01900000000001</v>
      </c>
      <c r="H20" s="57">
        <f t="shared" si="5"/>
        <v>1294.8440000000001</v>
      </c>
      <c r="I20" s="57">
        <f t="shared" si="5"/>
        <v>1327.088</v>
      </c>
      <c r="J20" s="57">
        <f t="shared" si="5"/>
        <v>991.41499999999996</v>
      </c>
      <c r="K20" s="57">
        <f t="shared" si="5"/>
        <v>1425.9180000000001</v>
      </c>
      <c r="L20" s="57">
        <f t="shared" si="5"/>
        <v>1419.374</v>
      </c>
      <c r="M20" s="57">
        <f t="shared" si="5"/>
        <v>1132.1880000000001</v>
      </c>
      <c r="N20" s="57">
        <f t="shared" si="5"/>
        <v>1212.171</v>
      </c>
      <c r="O20" s="57">
        <f t="shared" si="5"/>
        <v>1247.5920000000001</v>
      </c>
      <c r="P20" s="57">
        <f t="shared" si="5"/>
        <v>1314.4059999999999</v>
      </c>
      <c r="Q20" s="57">
        <f t="shared" si="5"/>
        <v>985.77600000000007</v>
      </c>
      <c r="R20" s="57">
        <f t="shared" si="5"/>
        <v>858.06099999999992</v>
      </c>
      <c r="S20" s="57">
        <f t="shared" si="5"/>
        <v>1186.306</v>
      </c>
      <c r="T20" s="57">
        <f t="shared" ref="T20:W20" si="7">T10</f>
        <v>1168.7350000000001</v>
      </c>
      <c r="U20" s="57">
        <f t="shared" si="7"/>
        <v>1329.2449999999999</v>
      </c>
      <c r="V20" s="57">
        <f t="shared" si="7"/>
        <v>1039.115</v>
      </c>
      <c r="W20" s="57">
        <f t="shared" si="7"/>
        <v>1347.876</v>
      </c>
    </row>
    <row r="24" spans="1:25" ht="18.75" x14ac:dyDescent="0.25">
      <c r="B24" s="1"/>
      <c r="C24" s="2" t="s">
        <v>68</v>
      </c>
      <c r="D24" s="7" t="s">
        <v>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58" t="s">
        <v>4</v>
      </c>
      <c r="Y24" s="59"/>
    </row>
    <row r="25" spans="1:25" ht="15.75" x14ac:dyDescent="0.25">
      <c r="B25" s="3"/>
      <c r="C25" s="4" t="s">
        <v>0</v>
      </c>
      <c r="D25" s="9">
        <v>2015</v>
      </c>
      <c r="E25" s="10">
        <v>2016</v>
      </c>
      <c r="F25" s="10">
        <v>2017</v>
      </c>
      <c r="G25" s="10">
        <v>2018</v>
      </c>
      <c r="H25" s="10">
        <v>2019</v>
      </c>
      <c r="I25" s="10">
        <v>2020</v>
      </c>
      <c r="J25" s="10">
        <v>2021</v>
      </c>
      <c r="K25" s="10">
        <v>2022</v>
      </c>
      <c r="L25" s="10">
        <v>2023</v>
      </c>
      <c r="M25" s="10">
        <v>2024</v>
      </c>
      <c r="N25" s="10">
        <v>2025</v>
      </c>
      <c r="O25" s="10">
        <v>2026</v>
      </c>
      <c r="P25" s="10">
        <v>2027</v>
      </c>
      <c r="Q25" s="10">
        <v>2028</v>
      </c>
      <c r="R25" s="10">
        <v>2029</v>
      </c>
      <c r="S25" s="10">
        <v>2030</v>
      </c>
      <c r="T25" s="10">
        <v>2031</v>
      </c>
      <c r="U25" s="10">
        <v>2032</v>
      </c>
      <c r="V25" s="10">
        <v>2033</v>
      </c>
      <c r="W25" s="10">
        <v>2034</v>
      </c>
      <c r="X25" s="60" t="s">
        <v>5</v>
      </c>
      <c r="Y25" s="60" t="s">
        <v>6</v>
      </c>
    </row>
    <row r="26" spans="1:25" x14ac:dyDescent="0.25">
      <c r="B26" s="5" t="s">
        <v>1</v>
      </c>
      <c r="C26" s="6" t="s">
        <v>2</v>
      </c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3"/>
      <c r="X26" s="11"/>
      <c r="Y26" s="13"/>
    </row>
    <row r="27" spans="1:25" ht="15.75" x14ac:dyDescent="0.25">
      <c r="A27" s="56" t="s">
        <v>89</v>
      </c>
      <c r="B27" s="14"/>
      <c r="C27" s="15" t="s">
        <v>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-44.56</v>
      </c>
      <c r="U27" s="16">
        <v>0</v>
      </c>
      <c r="V27" s="16">
        <v>0</v>
      </c>
      <c r="W27" s="16">
        <v>0</v>
      </c>
      <c r="X27" s="16">
        <v>0</v>
      </c>
      <c r="Y27" s="16">
        <v>-44.56</v>
      </c>
    </row>
    <row r="28" spans="1:25" ht="15.75" x14ac:dyDescent="0.25">
      <c r="A28" s="56" t="s">
        <v>89</v>
      </c>
      <c r="B28" s="14"/>
      <c r="C28" s="15" t="s">
        <v>8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-32.68</v>
      </c>
      <c r="U28" s="16">
        <v>0</v>
      </c>
      <c r="V28" s="16">
        <v>0</v>
      </c>
      <c r="W28" s="16">
        <v>0</v>
      </c>
      <c r="X28" s="16">
        <v>0</v>
      </c>
      <c r="Y28" s="16">
        <v>-32.68</v>
      </c>
    </row>
    <row r="29" spans="1:25" ht="15.75" x14ac:dyDescent="0.25">
      <c r="A29" s="56" t="s">
        <v>89</v>
      </c>
      <c r="B29" s="14"/>
      <c r="C29" s="15" t="s">
        <v>9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-269</v>
      </c>
      <c r="W29" s="16">
        <v>0</v>
      </c>
      <c r="X29" s="16">
        <v>0</v>
      </c>
      <c r="Y29" s="16">
        <v>-269</v>
      </c>
    </row>
    <row r="30" spans="1:25" ht="15.75" x14ac:dyDescent="0.25">
      <c r="A30" s="56" t="s">
        <v>89</v>
      </c>
      <c r="B30" s="14"/>
      <c r="C30" s="15" t="s">
        <v>10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-450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-450</v>
      </c>
      <c r="Y30" s="16">
        <v>-450</v>
      </c>
    </row>
    <row r="31" spans="1:25" ht="15.75" x14ac:dyDescent="0.25">
      <c r="A31" s="56" t="s">
        <v>89</v>
      </c>
      <c r="B31" s="14"/>
      <c r="C31" s="15" t="s">
        <v>11</v>
      </c>
      <c r="D31" s="16">
        <v>-67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-67</v>
      </c>
      <c r="Y31" s="16">
        <v>-67</v>
      </c>
    </row>
    <row r="32" spans="1:25" ht="15.75" x14ac:dyDescent="0.25">
      <c r="A32" s="56" t="s">
        <v>89</v>
      </c>
      <c r="B32" s="14"/>
      <c r="C32" s="15" t="s">
        <v>12</v>
      </c>
      <c r="D32" s="16">
        <v>-105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-105</v>
      </c>
      <c r="Y32" s="16">
        <v>-105</v>
      </c>
    </row>
    <row r="33" spans="1:25" ht="15.75" x14ac:dyDescent="0.25">
      <c r="A33" s="56" t="s">
        <v>89</v>
      </c>
      <c r="B33" s="14"/>
      <c r="C33" s="15" t="s">
        <v>13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-387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-387</v>
      </c>
    </row>
    <row r="34" spans="1:25" ht="15.75" x14ac:dyDescent="0.25">
      <c r="A34" s="56" t="s">
        <v>89</v>
      </c>
      <c r="B34" s="14"/>
      <c r="C34" s="15" t="s">
        <v>14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-106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-106</v>
      </c>
    </row>
    <row r="35" spans="1:25" ht="15.75" x14ac:dyDescent="0.25">
      <c r="A35" s="56" t="s">
        <v>89</v>
      </c>
      <c r="B35" s="14"/>
      <c r="C35" s="15" t="s">
        <v>15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-106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-106</v>
      </c>
    </row>
    <row r="36" spans="1:25" ht="15.75" x14ac:dyDescent="0.25">
      <c r="A36" s="56" t="s">
        <v>89</v>
      </c>
      <c r="B36" s="14"/>
      <c r="C36" s="15" t="s">
        <v>16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-220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-220</v>
      </c>
    </row>
    <row r="37" spans="1:25" ht="15.75" x14ac:dyDescent="0.25">
      <c r="A37" s="56" t="s">
        <v>89</v>
      </c>
      <c r="B37" s="14"/>
      <c r="C37" s="15" t="s">
        <v>17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-330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-330</v>
      </c>
    </row>
    <row r="38" spans="1:25" ht="15.75" x14ac:dyDescent="0.25">
      <c r="A38" s="56" t="s">
        <v>89</v>
      </c>
      <c r="B38" s="14"/>
      <c r="C38" s="15" t="s">
        <v>18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-156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-156</v>
      </c>
    </row>
    <row r="39" spans="1:25" ht="15.75" x14ac:dyDescent="0.25">
      <c r="A39" s="56" t="s">
        <v>89</v>
      </c>
      <c r="B39" s="14"/>
      <c r="C39" s="15" t="s">
        <v>19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-201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-201</v>
      </c>
    </row>
    <row r="40" spans="1:25" ht="15.75" x14ac:dyDescent="0.25">
      <c r="A40" s="56" t="s">
        <v>89</v>
      </c>
      <c r="B40" s="14"/>
      <c r="C40" s="15" t="s">
        <v>20</v>
      </c>
      <c r="D40" s="16">
        <v>-50</v>
      </c>
      <c r="E40" s="16">
        <v>0</v>
      </c>
      <c r="F40" s="16">
        <v>0</v>
      </c>
      <c r="G40" s="16">
        <v>-280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-330</v>
      </c>
      <c r="Y40" s="16">
        <v>-330</v>
      </c>
    </row>
    <row r="41" spans="1:25" ht="15.75" x14ac:dyDescent="0.25">
      <c r="A41" s="56" t="s">
        <v>89</v>
      </c>
      <c r="B41" s="14"/>
      <c r="C41" s="15" t="s">
        <v>67</v>
      </c>
      <c r="D41" s="16">
        <v>0</v>
      </c>
      <c r="E41" s="16">
        <v>0</v>
      </c>
      <c r="F41" s="16">
        <v>0</v>
      </c>
      <c r="G41" s="16">
        <v>0</v>
      </c>
      <c r="H41" s="16">
        <v>-268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-268</v>
      </c>
      <c r="Y41" s="16">
        <v>-268</v>
      </c>
    </row>
    <row r="42" spans="1:25" ht="15.75" x14ac:dyDescent="0.25">
      <c r="A42" s="56" t="s">
        <v>89</v>
      </c>
      <c r="B42" s="14"/>
      <c r="C42" s="15" t="s">
        <v>21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-357.5</v>
      </c>
      <c r="W42" s="19">
        <v>0</v>
      </c>
      <c r="X42" s="16">
        <v>0</v>
      </c>
      <c r="Y42" s="16">
        <v>-357.5</v>
      </c>
    </row>
    <row r="43" spans="1:25" ht="15.75" x14ac:dyDescent="0.25">
      <c r="A43" s="56" t="s">
        <v>90</v>
      </c>
      <c r="B43" s="17"/>
      <c r="C43" s="18" t="s">
        <v>22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387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6">
        <v>0</v>
      </c>
      <c r="Y43" s="16">
        <v>387</v>
      </c>
    </row>
    <row r="44" spans="1:25" ht="15.75" x14ac:dyDescent="0.25">
      <c r="A44" s="56" t="s">
        <v>90</v>
      </c>
      <c r="B44" s="17"/>
      <c r="C44" s="18" t="s">
        <v>23</v>
      </c>
      <c r="D44" s="19">
        <v>0</v>
      </c>
      <c r="E44" s="19">
        <v>0</v>
      </c>
      <c r="F44" s="19">
        <v>0</v>
      </c>
      <c r="G44" s="19">
        <v>337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-337</v>
      </c>
      <c r="T44" s="19">
        <v>0</v>
      </c>
      <c r="U44" s="19">
        <v>0</v>
      </c>
      <c r="V44" s="19">
        <v>0</v>
      </c>
      <c r="W44" s="19">
        <v>0</v>
      </c>
      <c r="X44" s="16">
        <v>337</v>
      </c>
      <c r="Y44" s="16">
        <v>0</v>
      </c>
    </row>
    <row r="45" spans="1:25" x14ac:dyDescent="0.25">
      <c r="A45" s="56"/>
      <c r="B45" s="14"/>
      <c r="C45" s="6" t="s">
        <v>24</v>
      </c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3"/>
      <c r="X45" s="20"/>
      <c r="Y45" s="21"/>
    </row>
    <row r="46" spans="1:25" ht="15.75" x14ac:dyDescent="0.25">
      <c r="A46" s="56"/>
      <c r="B46" s="17"/>
      <c r="C46" s="22" t="s">
        <v>25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313.39999999999998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6">
        <v>0</v>
      </c>
      <c r="Y46" s="16">
        <v>313.39999999999998</v>
      </c>
    </row>
    <row r="47" spans="1:25" ht="15.75" x14ac:dyDescent="0.25">
      <c r="A47" s="56"/>
      <c r="B47" s="17"/>
      <c r="C47" s="22" t="s">
        <v>26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423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6">
        <v>0</v>
      </c>
      <c r="Y47" s="16">
        <v>423</v>
      </c>
    </row>
    <row r="48" spans="1:25" ht="15.75" x14ac:dyDescent="0.25">
      <c r="A48" s="56"/>
      <c r="B48" s="17"/>
      <c r="C48" s="22" t="s">
        <v>27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423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6">
        <v>0</v>
      </c>
      <c r="Y48" s="16">
        <v>423</v>
      </c>
    </row>
    <row r="49" spans="1:25" ht="15.75" x14ac:dyDescent="0.25">
      <c r="A49" s="56"/>
      <c r="B49" s="17"/>
      <c r="C49" s="22" t="s">
        <v>28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400.78300000000002</v>
      </c>
      <c r="T49" s="19">
        <v>0</v>
      </c>
      <c r="U49" s="19">
        <v>0</v>
      </c>
      <c r="V49" s="19">
        <v>0</v>
      </c>
      <c r="W49" s="19">
        <v>0</v>
      </c>
      <c r="X49" s="16">
        <v>0</v>
      </c>
      <c r="Y49" s="16">
        <v>400.78300000000002</v>
      </c>
    </row>
    <row r="50" spans="1:25" ht="15.75" x14ac:dyDescent="0.25">
      <c r="A50" s="56"/>
      <c r="B50" s="17"/>
      <c r="C50" s="22" t="s">
        <v>29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1270</v>
      </c>
      <c r="W50" s="19">
        <v>0</v>
      </c>
      <c r="X50" s="16">
        <v>0</v>
      </c>
      <c r="Y50" s="16">
        <v>1270</v>
      </c>
    </row>
    <row r="51" spans="1:25" ht="16.5" thickBot="1" x14ac:dyDescent="0.3">
      <c r="A51" s="56"/>
      <c r="B51" s="17"/>
      <c r="C51" s="22" t="s">
        <v>65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635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6">
        <v>635</v>
      </c>
      <c r="Y51" s="16">
        <v>635</v>
      </c>
    </row>
    <row r="52" spans="1:25" ht="16.5" thickBot="1" x14ac:dyDescent="0.3">
      <c r="A52" s="56" t="s">
        <v>91</v>
      </c>
      <c r="B52" s="17"/>
      <c r="C52" s="23" t="s">
        <v>32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635</v>
      </c>
      <c r="N52" s="24">
        <v>0</v>
      </c>
      <c r="O52" s="24">
        <v>0</v>
      </c>
      <c r="P52" s="24">
        <v>0</v>
      </c>
      <c r="Q52" s="24">
        <v>1159.4000000000001</v>
      </c>
      <c r="R52" s="24">
        <v>0</v>
      </c>
      <c r="S52" s="24">
        <v>400.78300000000002</v>
      </c>
      <c r="T52" s="24">
        <v>0</v>
      </c>
      <c r="U52" s="24">
        <v>0</v>
      </c>
      <c r="V52" s="24">
        <v>1270</v>
      </c>
      <c r="W52" s="24">
        <v>0</v>
      </c>
      <c r="X52" s="24">
        <v>635</v>
      </c>
      <c r="Y52" s="24">
        <v>3465.183</v>
      </c>
    </row>
    <row r="53" spans="1:25" ht="16.5" thickBot="1" x14ac:dyDescent="0.3">
      <c r="A53" s="56"/>
      <c r="B53" s="17"/>
      <c r="C53" s="22" t="s">
        <v>33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25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6">
        <v>0</v>
      </c>
      <c r="Y53" s="16">
        <v>25</v>
      </c>
    </row>
    <row r="54" spans="1:25" ht="16.5" thickBot="1" x14ac:dyDescent="0.3">
      <c r="A54" s="56" t="s">
        <v>93</v>
      </c>
      <c r="B54" s="17"/>
      <c r="C54" s="23" t="s">
        <v>34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25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25</v>
      </c>
    </row>
    <row r="55" spans="1:25" ht="15.75" x14ac:dyDescent="0.25">
      <c r="A55" s="56" t="s">
        <v>93</v>
      </c>
      <c r="B55" s="17"/>
      <c r="C55" s="25" t="s">
        <v>35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365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19">
        <v>0</v>
      </c>
      <c r="Y55" s="19">
        <v>365</v>
      </c>
    </row>
    <row r="56" spans="1:25" ht="15.75" x14ac:dyDescent="0.25">
      <c r="A56" s="56"/>
      <c r="B56" s="17"/>
      <c r="C56" s="29" t="s">
        <v>38</v>
      </c>
      <c r="D56" s="19">
        <v>3.7399999999999998</v>
      </c>
      <c r="E56" s="19">
        <v>4.12</v>
      </c>
      <c r="F56" s="19">
        <v>4.57</v>
      </c>
      <c r="G56" s="19">
        <v>4.82</v>
      </c>
      <c r="H56" s="19">
        <v>5.1999999999999993</v>
      </c>
      <c r="I56" s="19">
        <v>4.16</v>
      </c>
      <c r="J56" s="19">
        <v>5.25</v>
      </c>
      <c r="K56" s="19">
        <v>5.46</v>
      </c>
      <c r="L56" s="19">
        <v>4.6500000000000004</v>
      </c>
      <c r="M56" s="19">
        <v>4.93</v>
      </c>
      <c r="N56" s="19">
        <v>4.82</v>
      </c>
      <c r="O56" s="19">
        <v>4.8600000000000003</v>
      </c>
      <c r="P56" s="19">
        <v>4.83</v>
      </c>
      <c r="Q56" s="19">
        <v>4.78</v>
      </c>
      <c r="R56" s="19">
        <v>4.6500000000000004</v>
      </c>
      <c r="S56" s="19">
        <v>4.21</v>
      </c>
      <c r="T56" s="19">
        <v>4.4799999999999995</v>
      </c>
      <c r="U56" s="19">
        <v>4.38</v>
      </c>
      <c r="V56" s="19">
        <v>4.32</v>
      </c>
      <c r="W56" s="19">
        <v>4.16</v>
      </c>
      <c r="X56" s="19">
        <v>46.9</v>
      </c>
      <c r="Y56" s="19">
        <v>92.389999999999986</v>
      </c>
    </row>
    <row r="57" spans="1:25" ht="15.75" x14ac:dyDescent="0.25">
      <c r="A57" s="56"/>
      <c r="B57" s="17"/>
      <c r="C57" s="29" t="s">
        <v>39</v>
      </c>
      <c r="D57" s="19">
        <v>69.099999999999994</v>
      </c>
      <c r="E57" s="19">
        <v>79.400000000000006</v>
      </c>
      <c r="F57" s="19">
        <v>86.100000000000009</v>
      </c>
      <c r="G57" s="19">
        <v>87.9</v>
      </c>
      <c r="H57" s="19">
        <v>97.300000000000011</v>
      </c>
      <c r="I57" s="19">
        <v>93.2</v>
      </c>
      <c r="J57" s="19">
        <v>99.7</v>
      </c>
      <c r="K57" s="19">
        <v>103.90000000000002</v>
      </c>
      <c r="L57" s="19">
        <v>90.7</v>
      </c>
      <c r="M57" s="19">
        <v>93.4</v>
      </c>
      <c r="N57" s="19">
        <v>74.700000000000017</v>
      </c>
      <c r="O57" s="19">
        <v>74.199999999999989</v>
      </c>
      <c r="P57" s="19">
        <v>80</v>
      </c>
      <c r="Q57" s="19">
        <v>79.8</v>
      </c>
      <c r="R57" s="19">
        <v>77.400000000000006</v>
      </c>
      <c r="S57" s="19">
        <v>73</v>
      </c>
      <c r="T57" s="19">
        <v>72.3</v>
      </c>
      <c r="U57" s="19">
        <v>74.7</v>
      </c>
      <c r="V57" s="19">
        <v>69.5</v>
      </c>
      <c r="W57" s="19">
        <v>72.5</v>
      </c>
      <c r="X57" s="19">
        <v>900.7</v>
      </c>
      <c r="Y57" s="19">
        <v>1648.8000000000002</v>
      </c>
    </row>
    <row r="58" spans="1:25" ht="16.5" thickBot="1" x14ac:dyDescent="0.3">
      <c r="A58" s="56"/>
      <c r="B58" s="17"/>
      <c r="C58" s="29" t="s">
        <v>40</v>
      </c>
      <c r="D58" s="19">
        <v>7.0200000000000005</v>
      </c>
      <c r="E58" s="19">
        <v>8.49</v>
      </c>
      <c r="F58" s="19">
        <v>10.050000000000001</v>
      </c>
      <c r="G58" s="19">
        <v>11.870000000000001</v>
      </c>
      <c r="H58" s="19">
        <v>13.89</v>
      </c>
      <c r="I58" s="19">
        <v>12.57</v>
      </c>
      <c r="J58" s="19">
        <v>13.47</v>
      </c>
      <c r="K58" s="19">
        <v>14.620000000000001</v>
      </c>
      <c r="L58" s="19">
        <v>15.049999999999999</v>
      </c>
      <c r="M58" s="19">
        <v>15.67</v>
      </c>
      <c r="N58" s="19">
        <v>12.71</v>
      </c>
      <c r="O58" s="19">
        <v>13.21</v>
      </c>
      <c r="P58" s="19">
        <v>13.55</v>
      </c>
      <c r="Q58" s="19">
        <v>14.02</v>
      </c>
      <c r="R58" s="19">
        <v>14.810000000000002</v>
      </c>
      <c r="S58" s="19">
        <v>14.910000000000002</v>
      </c>
      <c r="T58" s="19">
        <v>15.990000000000002</v>
      </c>
      <c r="U58" s="19">
        <v>16.440000000000001</v>
      </c>
      <c r="V58" s="19">
        <v>15.98</v>
      </c>
      <c r="W58" s="19">
        <v>16.920000000000002</v>
      </c>
      <c r="X58" s="31">
        <v>122.70000000000002</v>
      </c>
      <c r="Y58" s="31">
        <v>271.24000000000007</v>
      </c>
    </row>
    <row r="59" spans="1:25" ht="16.5" thickBot="1" x14ac:dyDescent="0.3">
      <c r="A59" s="56" t="s">
        <v>95</v>
      </c>
      <c r="B59" s="17"/>
      <c r="C59" s="23" t="s">
        <v>41</v>
      </c>
      <c r="D59" s="24">
        <v>79.859999999999985</v>
      </c>
      <c r="E59" s="24">
        <v>92.01</v>
      </c>
      <c r="F59" s="24">
        <v>100.72000000000001</v>
      </c>
      <c r="G59" s="24">
        <v>104.59</v>
      </c>
      <c r="H59" s="24">
        <v>116.39000000000001</v>
      </c>
      <c r="I59" s="24">
        <v>109.93</v>
      </c>
      <c r="J59" s="24">
        <v>118.42</v>
      </c>
      <c r="K59" s="24">
        <v>123.98000000000002</v>
      </c>
      <c r="L59" s="24">
        <v>110.4</v>
      </c>
      <c r="M59" s="24">
        <v>114.00000000000001</v>
      </c>
      <c r="N59" s="24">
        <v>92.230000000000018</v>
      </c>
      <c r="O59" s="24">
        <v>92.269999999999982</v>
      </c>
      <c r="P59" s="24">
        <v>98.38</v>
      </c>
      <c r="Q59" s="24">
        <v>98.6</v>
      </c>
      <c r="R59" s="24">
        <v>96.860000000000014</v>
      </c>
      <c r="S59" s="24">
        <v>92.11999999999999</v>
      </c>
      <c r="T59" s="24">
        <v>92.77000000000001</v>
      </c>
      <c r="U59" s="24">
        <v>95.52</v>
      </c>
      <c r="V59" s="24">
        <v>89.8</v>
      </c>
      <c r="W59" s="24">
        <v>93.58</v>
      </c>
      <c r="X59" s="24">
        <v>1070.3</v>
      </c>
      <c r="Y59" s="24">
        <v>2012.4299999999996</v>
      </c>
    </row>
    <row r="60" spans="1:25" ht="15.75" x14ac:dyDescent="0.25">
      <c r="A60" s="56" t="s">
        <v>96</v>
      </c>
      <c r="B60" s="17"/>
      <c r="C60" s="32" t="s">
        <v>42</v>
      </c>
      <c r="D60" s="19">
        <v>0</v>
      </c>
      <c r="E60" s="19">
        <v>0</v>
      </c>
      <c r="F60" s="19">
        <v>0</v>
      </c>
      <c r="G60" s="19">
        <v>0</v>
      </c>
      <c r="H60" s="19">
        <v>151.91900000000001</v>
      </c>
      <c r="I60" s="19">
        <v>184.16300000000001</v>
      </c>
      <c r="J60" s="19">
        <v>0</v>
      </c>
      <c r="K60" s="19">
        <v>282.99299999999999</v>
      </c>
      <c r="L60" s="19">
        <v>276.44900000000001</v>
      </c>
      <c r="M60" s="19">
        <v>0</v>
      </c>
      <c r="N60" s="19">
        <v>69.245999999999995</v>
      </c>
      <c r="O60" s="19">
        <v>104.667</v>
      </c>
      <c r="P60" s="19">
        <v>171.48099999999999</v>
      </c>
      <c r="Q60" s="19">
        <v>44.003</v>
      </c>
      <c r="R60" s="19">
        <v>0</v>
      </c>
      <c r="S60" s="19">
        <v>75.003</v>
      </c>
      <c r="T60" s="19">
        <v>44.003</v>
      </c>
      <c r="U60" s="19">
        <v>186.32</v>
      </c>
      <c r="V60" s="19">
        <v>65.120999999999995</v>
      </c>
      <c r="W60" s="19">
        <v>286.53899999999999</v>
      </c>
      <c r="X60" s="33">
        <v>89.552400000000006</v>
      </c>
      <c r="Y60" s="16">
        <v>97.095349999999996</v>
      </c>
    </row>
    <row r="61" spans="1:25" x14ac:dyDescent="0.25">
      <c r="A61" s="56"/>
      <c r="B61" s="5" t="s">
        <v>43</v>
      </c>
      <c r="C61" s="6" t="s">
        <v>2</v>
      </c>
      <c r="D61" s="1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3"/>
      <c r="X61" s="11"/>
      <c r="Y61" s="21"/>
    </row>
    <row r="62" spans="1:25" ht="15.75" x14ac:dyDescent="0.25">
      <c r="A62" s="56" t="s">
        <v>89</v>
      </c>
      <c r="B62" s="14"/>
      <c r="C62" s="15" t="s">
        <v>44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-354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-354</v>
      </c>
      <c r="Y62" s="16">
        <v>-354</v>
      </c>
    </row>
    <row r="63" spans="1:25" ht="15.75" x14ac:dyDescent="0.25">
      <c r="A63" s="56" t="s">
        <v>89</v>
      </c>
      <c r="B63" s="14"/>
      <c r="C63" s="15" t="s">
        <v>45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-359</v>
      </c>
      <c r="W63" s="16">
        <v>0</v>
      </c>
      <c r="X63" s="16">
        <v>0</v>
      </c>
      <c r="Y63" s="16">
        <v>-359</v>
      </c>
    </row>
    <row r="64" spans="1:25" x14ac:dyDescent="0.25">
      <c r="A64" s="56"/>
      <c r="B64" s="34"/>
      <c r="C64" s="6" t="s">
        <v>24</v>
      </c>
      <c r="D64" s="11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3"/>
      <c r="X64" s="20"/>
      <c r="Y64" s="21"/>
    </row>
    <row r="65" spans="1:25" ht="16.5" thickBot="1" x14ac:dyDescent="0.3">
      <c r="A65" s="56"/>
      <c r="B65" s="35"/>
      <c r="C65" s="29" t="s">
        <v>46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45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6">
        <v>0</v>
      </c>
      <c r="Y65" s="16">
        <v>45</v>
      </c>
    </row>
    <row r="66" spans="1:25" ht="16.5" thickBot="1" x14ac:dyDescent="0.3">
      <c r="A66" s="56" t="s">
        <v>93</v>
      </c>
      <c r="B66" s="35"/>
      <c r="C66" s="23" t="s">
        <v>34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45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45</v>
      </c>
    </row>
    <row r="67" spans="1:25" ht="15.75" x14ac:dyDescent="0.25">
      <c r="A67" s="56"/>
      <c r="B67" s="17"/>
      <c r="C67" s="29" t="s">
        <v>47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10.62</v>
      </c>
      <c r="L67" s="27">
        <v>0</v>
      </c>
      <c r="M67" s="27">
        <v>0</v>
      </c>
      <c r="N67" s="27">
        <v>0</v>
      </c>
      <c r="O67" s="27">
        <v>10.55</v>
      </c>
      <c r="P67" s="27">
        <v>0</v>
      </c>
      <c r="Q67" s="27">
        <v>0</v>
      </c>
      <c r="R67" s="27">
        <v>0</v>
      </c>
      <c r="S67" s="27">
        <v>0</v>
      </c>
      <c r="T67" s="27">
        <v>10.6</v>
      </c>
      <c r="U67" s="27">
        <v>0</v>
      </c>
      <c r="V67" s="27">
        <v>0</v>
      </c>
      <c r="W67" s="27">
        <v>1.0900000000000001</v>
      </c>
      <c r="X67" s="28">
        <v>10.62</v>
      </c>
      <c r="Y67" s="28">
        <v>32.860000000000007</v>
      </c>
    </row>
    <row r="68" spans="1:25" ht="16.5" thickBot="1" x14ac:dyDescent="0.3">
      <c r="A68" s="56"/>
      <c r="B68" s="17"/>
      <c r="C68" s="29" t="s">
        <v>49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5.0199999999999996</v>
      </c>
      <c r="O68" s="27">
        <v>0</v>
      </c>
      <c r="P68" s="27">
        <v>0</v>
      </c>
      <c r="Q68" s="27">
        <v>0</v>
      </c>
      <c r="R68" s="27">
        <v>0</v>
      </c>
      <c r="S68" s="27">
        <v>3.4</v>
      </c>
      <c r="T68" s="27">
        <v>0</v>
      </c>
      <c r="U68" s="27">
        <v>0</v>
      </c>
      <c r="V68" s="27">
        <v>0</v>
      </c>
      <c r="W68" s="27">
        <v>0.26</v>
      </c>
      <c r="X68" s="28">
        <v>0</v>
      </c>
      <c r="Y68" s="28">
        <v>8.68</v>
      </c>
    </row>
    <row r="69" spans="1:25" ht="16.5" thickBot="1" x14ac:dyDescent="0.3">
      <c r="A69" s="56" t="s">
        <v>94</v>
      </c>
      <c r="B69" s="17"/>
      <c r="C69" s="23" t="s">
        <v>50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10.62</v>
      </c>
      <c r="L69" s="30">
        <v>0</v>
      </c>
      <c r="M69" s="30">
        <v>0</v>
      </c>
      <c r="N69" s="30">
        <v>5.0199999999999996</v>
      </c>
      <c r="O69" s="30">
        <v>10.55</v>
      </c>
      <c r="P69" s="30">
        <v>0</v>
      </c>
      <c r="Q69" s="30">
        <v>0</v>
      </c>
      <c r="R69" s="30">
        <v>0</v>
      </c>
      <c r="S69" s="30">
        <v>3.4</v>
      </c>
      <c r="T69" s="30">
        <v>10.6</v>
      </c>
      <c r="U69" s="30">
        <v>0</v>
      </c>
      <c r="V69" s="30">
        <v>0</v>
      </c>
      <c r="W69" s="30">
        <v>1.35</v>
      </c>
      <c r="X69" s="30">
        <v>10.62</v>
      </c>
      <c r="Y69" s="30">
        <v>41.540000000000006</v>
      </c>
    </row>
    <row r="70" spans="1:25" ht="15.75" x14ac:dyDescent="0.25">
      <c r="A70" s="56"/>
      <c r="B70" s="35"/>
      <c r="C70" s="29" t="s">
        <v>51</v>
      </c>
      <c r="D70" s="19">
        <v>1.42</v>
      </c>
      <c r="E70" s="19">
        <v>1.59</v>
      </c>
      <c r="F70" s="19">
        <v>1.75</v>
      </c>
      <c r="G70" s="19">
        <v>1.9799999999999998</v>
      </c>
      <c r="H70" s="19">
        <v>2.16</v>
      </c>
      <c r="I70" s="19">
        <v>1.3699999999999999</v>
      </c>
      <c r="J70" s="19">
        <v>1.55</v>
      </c>
      <c r="K70" s="19">
        <v>1.62</v>
      </c>
      <c r="L70" s="19">
        <v>1.58</v>
      </c>
      <c r="M70" s="19">
        <v>1.5999999999999999</v>
      </c>
      <c r="N70" s="19">
        <v>1.3</v>
      </c>
      <c r="O70" s="19">
        <v>1.37</v>
      </c>
      <c r="P70" s="19">
        <v>1.38</v>
      </c>
      <c r="Q70" s="19">
        <v>1.3699999999999999</v>
      </c>
      <c r="R70" s="19">
        <v>1.3699999999999999</v>
      </c>
      <c r="S70" s="19">
        <v>1.29</v>
      </c>
      <c r="T70" s="19">
        <v>1.26</v>
      </c>
      <c r="U70" s="19">
        <v>1.22</v>
      </c>
      <c r="V70" s="19">
        <v>1.19</v>
      </c>
      <c r="W70" s="19">
        <v>1.18</v>
      </c>
      <c r="X70" s="19">
        <v>16.619999999999997</v>
      </c>
      <c r="Y70" s="19">
        <v>29.55</v>
      </c>
    </row>
    <row r="71" spans="1:25" ht="15.75" x14ac:dyDescent="0.25">
      <c r="A71" s="56"/>
      <c r="B71" s="17"/>
      <c r="C71" s="29" t="s">
        <v>52</v>
      </c>
      <c r="D71" s="19">
        <v>44.1</v>
      </c>
      <c r="E71" s="19">
        <v>38.699999999999996</v>
      </c>
      <c r="F71" s="19">
        <v>35.5</v>
      </c>
      <c r="G71" s="19">
        <v>32.5</v>
      </c>
      <c r="H71" s="19">
        <v>29</v>
      </c>
      <c r="I71" s="19">
        <v>27.3</v>
      </c>
      <c r="J71" s="19">
        <v>26.2</v>
      </c>
      <c r="K71" s="19">
        <v>25.8</v>
      </c>
      <c r="L71" s="19">
        <v>23.4</v>
      </c>
      <c r="M71" s="19">
        <v>23</v>
      </c>
      <c r="N71" s="19">
        <v>20.700000000000003</v>
      </c>
      <c r="O71" s="19">
        <v>22.1</v>
      </c>
      <c r="P71" s="19">
        <v>21.6</v>
      </c>
      <c r="Q71" s="19">
        <v>21.700000000000003</v>
      </c>
      <c r="R71" s="19">
        <v>21</v>
      </c>
      <c r="S71" s="19">
        <v>20.9</v>
      </c>
      <c r="T71" s="19">
        <v>20.7</v>
      </c>
      <c r="U71" s="19">
        <v>20.9</v>
      </c>
      <c r="V71" s="19">
        <v>19.5</v>
      </c>
      <c r="W71" s="19">
        <v>19.399999999999999</v>
      </c>
      <c r="X71" s="19">
        <v>305.5</v>
      </c>
      <c r="Y71" s="19">
        <v>514</v>
      </c>
    </row>
    <row r="72" spans="1:25" ht="16.5" thickBot="1" x14ac:dyDescent="0.3">
      <c r="A72" s="56"/>
      <c r="B72" s="17"/>
      <c r="C72" s="29" t="s">
        <v>53</v>
      </c>
      <c r="D72" s="19">
        <v>8.6499999999999986</v>
      </c>
      <c r="E72" s="19">
        <v>9.51</v>
      </c>
      <c r="F72" s="19">
        <v>10.549999999999999</v>
      </c>
      <c r="G72" s="19">
        <v>10.319999999999999</v>
      </c>
      <c r="H72" s="19">
        <v>11.089999999999995</v>
      </c>
      <c r="I72" s="19">
        <v>9.2100000000000026</v>
      </c>
      <c r="J72" s="19">
        <v>9.57</v>
      </c>
      <c r="K72" s="19">
        <v>9.9600000000000009</v>
      </c>
      <c r="L72" s="19">
        <v>10.700000000000005</v>
      </c>
      <c r="M72" s="19">
        <v>10.600000000000003</v>
      </c>
      <c r="N72" s="19">
        <v>8.7300000000000022</v>
      </c>
      <c r="O72" s="19">
        <v>8.66</v>
      </c>
      <c r="P72" s="19">
        <v>8.5699999999999985</v>
      </c>
      <c r="Q72" s="19">
        <v>9.1700000000000017</v>
      </c>
      <c r="R72" s="19">
        <v>8.9500000000000011</v>
      </c>
      <c r="S72" s="19">
        <v>8.01</v>
      </c>
      <c r="T72" s="19">
        <v>7.9</v>
      </c>
      <c r="U72" s="19">
        <v>7.77</v>
      </c>
      <c r="V72" s="19">
        <v>7.5799999999999992</v>
      </c>
      <c r="W72" s="19">
        <v>7.35</v>
      </c>
      <c r="X72" s="31">
        <v>100.16</v>
      </c>
      <c r="Y72" s="31">
        <v>182.85</v>
      </c>
    </row>
    <row r="73" spans="1:25" ht="16.5" thickBot="1" x14ac:dyDescent="0.3">
      <c r="A73" s="56" t="s">
        <v>95</v>
      </c>
      <c r="B73" s="17"/>
      <c r="C73" s="23" t="s">
        <v>54</v>
      </c>
      <c r="D73" s="24">
        <v>54.17</v>
      </c>
      <c r="E73" s="24">
        <v>49.8</v>
      </c>
      <c r="F73" s="24">
        <v>47.8</v>
      </c>
      <c r="G73" s="24">
        <v>44.8</v>
      </c>
      <c r="H73" s="24">
        <v>42.249999999999993</v>
      </c>
      <c r="I73" s="24">
        <v>37.880000000000003</v>
      </c>
      <c r="J73" s="24">
        <v>37.32</v>
      </c>
      <c r="K73" s="24">
        <v>37.380000000000003</v>
      </c>
      <c r="L73" s="24">
        <v>35.68</v>
      </c>
      <c r="M73" s="24">
        <v>35.200000000000003</v>
      </c>
      <c r="N73" s="24">
        <v>30.730000000000004</v>
      </c>
      <c r="O73" s="24">
        <v>32.130000000000003</v>
      </c>
      <c r="P73" s="24">
        <v>31.549999999999997</v>
      </c>
      <c r="Q73" s="24">
        <v>32.240000000000009</v>
      </c>
      <c r="R73" s="24">
        <v>31.32</v>
      </c>
      <c r="S73" s="24">
        <v>30.199999999999996</v>
      </c>
      <c r="T73" s="24">
        <v>29.86</v>
      </c>
      <c r="U73" s="24">
        <v>29.889999999999997</v>
      </c>
      <c r="V73" s="24">
        <v>28.27</v>
      </c>
      <c r="W73" s="24">
        <v>27.93</v>
      </c>
      <c r="X73" s="24">
        <v>422.28</v>
      </c>
      <c r="Y73" s="24">
        <v>726.4</v>
      </c>
    </row>
    <row r="74" spans="1:25" ht="15.75" x14ac:dyDescent="0.25">
      <c r="A74" s="56" t="s">
        <v>96</v>
      </c>
      <c r="B74" s="35"/>
      <c r="C74" s="36" t="s">
        <v>55</v>
      </c>
      <c r="D74" s="19">
        <v>0</v>
      </c>
      <c r="E74" s="19">
        <v>90.423000000000002</v>
      </c>
      <c r="F74" s="19">
        <v>144.4</v>
      </c>
      <c r="G74" s="19">
        <v>107.01900000000001</v>
      </c>
      <c r="H74" s="19">
        <v>267.92500000000001</v>
      </c>
      <c r="I74" s="19">
        <v>267.92500000000001</v>
      </c>
      <c r="J74" s="19">
        <v>116.41500000000001</v>
      </c>
      <c r="K74" s="19">
        <v>267.92500000000001</v>
      </c>
      <c r="L74" s="19">
        <v>267.92500000000001</v>
      </c>
      <c r="M74" s="19">
        <v>257.18799999999999</v>
      </c>
      <c r="N74" s="19">
        <v>267.92500000000001</v>
      </c>
      <c r="O74" s="19">
        <v>267.92500000000001</v>
      </c>
      <c r="P74" s="19">
        <v>267.92500000000001</v>
      </c>
      <c r="Q74" s="19">
        <v>66.772999999999996</v>
      </c>
      <c r="R74" s="19">
        <v>0</v>
      </c>
      <c r="S74" s="19">
        <v>236.303</v>
      </c>
      <c r="T74" s="19">
        <v>249.732</v>
      </c>
      <c r="U74" s="19">
        <v>267.92500000000001</v>
      </c>
      <c r="V74" s="19">
        <v>98.994</v>
      </c>
      <c r="W74" s="19">
        <v>186.33699999999999</v>
      </c>
      <c r="X74" s="16">
        <v>178.71449999999999</v>
      </c>
      <c r="Y74" s="16">
        <v>184.84920000000005</v>
      </c>
    </row>
    <row r="75" spans="1:25" ht="15.75" x14ac:dyDescent="0.25">
      <c r="A75" s="56" t="s">
        <v>96</v>
      </c>
      <c r="B75" s="35"/>
      <c r="C75" s="36" t="s">
        <v>56</v>
      </c>
      <c r="D75" s="19">
        <v>400</v>
      </c>
      <c r="E75" s="19">
        <v>400</v>
      </c>
      <c r="F75" s="19">
        <v>400</v>
      </c>
      <c r="G75" s="19">
        <v>400</v>
      </c>
      <c r="H75" s="19">
        <v>400</v>
      </c>
      <c r="I75" s="19">
        <v>400</v>
      </c>
      <c r="J75" s="19">
        <v>400</v>
      </c>
      <c r="K75" s="19">
        <v>400</v>
      </c>
      <c r="L75" s="19">
        <v>400</v>
      </c>
      <c r="M75" s="19">
        <v>400</v>
      </c>
      <c r="N75" s="19">
        <v>400</v>
      </c>
      <c r="O75" s="19">
        <v>400</v>
      </c>
      <c r="P75" s="19">
        <v>400</v>
      </c>
      <c r="Q75" s="19">
        <v>400</v>
      </c>
      <c r="R75" s="19">
        <v>400</v>
      </c>
      <c r="S75" s="19">
        <v>400</v>
      </c>
      <c r="T75" s="19">
        <v>400</v>
      </c>
      <c r="U75" s="19">
        <v>400</v>
      </c>
      <c r="V75" s="19">
        <v>400</v>
      </c>
      <c r="W75" s="19">
        <v>400</v>
      </c>
      <c r="X75" s="16">
        <v>400</v>
      </c>
      <c r="Y75" s="16">
        <v>400</v>
      </c>
    </row>
    <row r="76" spans="1:25" ht="15.75" x14ac:dyDescent="0.25">
      <c r="A76" s="56" t="s">
        <v>96</v>
      </c>
      <c r="B76" s="35"/>
      <c r="C76" s="36" t="s">
        <v>57</v>
      </c>
      <c r="D76" s="19">
        <v>225.90799999999999</v>
      </c>
      <c r="E76" s="19">
        <v>375</v>
      </c>
      <c r="F76" s="19">
        <v>375</v>
      </c>
      <c r="G76" s="19">
        <v>375</v>
      </c>
      <c r="H76" s="19">
        <v>375</v>
      </c>
      <c r="I76" s="19">
        <v>375</v>
      </c>
      <c r="J76" s="19">
        <v>375</v>
      </c>
      <c r="K76" s="19">
        <v>375</v>
      </c>
      <c r="L76" s="19">
        <v>375</v>
      </c>
      <c r="M76" s="19">
        <v>375</v>
      </c>
      <c r="N76" s="19">
        <v>375</v>
      </c>
      <c r="O76" s="19">
        <v>375</v>
      </c>
      <c r="P76" s="19">
        <v>375</v>
      </c>
      <c r="Q76" s="19">
        <v>375</v>
      </c>
      <c r="R76" s="19">
        <v>358.06099999999998</v>
      </c>
      <c r="S76" s="19">
        <v>375</v>
      </c>
      <c r="T76" s="19">
        <v>375</v>
      </c>
      <c r="U76" s="19">
        <v>375</v>
      </c>
      <c r="V76" s="19">
        <v>375</v>
      </c>
      <c r="W76" s="19">
        <v>375</v>
      </c>
      <c r="X76" s="16">
        <v>360.0908</v>
      </c>
      <c r="Y76" s="16">
        <v>366.69844999999998</v>
      </c>
    </row>
    <row r="77" spans="1:25" ht="16.5" thickBot="1" x14ac:dyDescent="0.3">
      <c r="A77" s="56" t="s">
        <v>96</v>
      </c>
      <c r="B77" s="35"/>
      <c r="C77" s="36" t="s">
        <v>58</v>
      </c>
      <c r="D77" s="19">
        <v>100</v>
      </c>
      <c r="E77" s="19">
        <v>100</v>
      </c>
      <c r="F77" s="19">
        <v>100</v>
      </c>
      <c r="G77" s="19">
        <v>100</v>
      </c>
      <c r="H77" s="19">
        <v>100</v>
      </c>
      <c r="I77" s="19">
        <v>100</v>
      </c>
      <c r="J77" s="19">
        <v>100</v>
      </c>
      <c r="K77" s="19">
        <v>100</v>
      </c>
      <c r="L77" s="19">
        <v>100</v>
      </c>
      <c r="M77" s="19">
        <v>100</v>
      </c>
      <c r="N77" s="19">
        <v>100</v>
      </c>
      <c r="O77" s="19">
        <v>100</v>
      </c>
      <c r="P77" s="19">
        <v>100</v>
      </c>
      <c r="Q77" s="19">
        <v>100</v>
      </c>
      <c r="R77" s="19">
        <v>100</v>
      </c>
      <c r="S77" s="19">
        <v>100</v>
      </c>
      <c r="T77" s="19">
        <v>100</v>
      </c>
      <c r="U77" s="19">
        <v>100</v>
      </c>
      <c r="V77" s="19">
        <v>100</v>
      </c>
      <c r="W77" s="19">
        <v>100</v>
      </c>
      <c r="X77" s="16">
        <v>100</v>
      </c>
      <c r="Y77" s="16">
        <v>100</v>
      </c>
    </row>
    <row r="78" spans="1:25" ht="17.25" thickTop="1" thickBot="1" x14ac:dyDescent="0.3">
      <c r="B78" s="37"/>
      <c r="C78" s="38" t="s">
        <v>2</v>
      </c>
      <c r="D78" s="44">
        <v>-222</v>
      </c>
      <c r="E78" s="44">
        <v>0</v>
      </c>
      <c r="F78" s="44">
        <v>0</v>
      </c>
      <c r="G78" s="44">
        <v>57</v>
      </c>
      <c r="H78" s="44">
        <v>-268</v>
      </c>
      <c r="I78" s="44">
        <v>0</v>
      </c>
      <c r="J78" s="44">
        <v>0</v>
      </c>
      <c r="K78" s="44">
        <v>-450</v>
      </c>
      <c r="L78" s="44">
        <v>0</v>
      </c>
      <c r="M78" s="44">
        <v>-354</v>
      </c>
      <c r="N78" s="44">
        <v>0</v>
      </c>
      <c r="O78" s="44">
        <v>0</v>
      </c>
      <c r="P78" s="44">
        <v>0</v>
      </c>
      <c r="Q78" s="44">
        <v>-762</v>
      </c>
      <c r="R78" s="44">
        <v>0</v>
      </c>
      <c r="S78" s="44">
        <v>-694</v>
      </c>
      <c r="T78" s="44">
        <v>-77.240000000000009</v>
      </c>
      <c r="U78" s="44">
        <v>0</v>
      </c>
      <c r="V78" s="44">
        <v>-985.5</v>
      </c>
      <c r="W78" s="44">
        <v>0</v>
      </c>
      <c r="X78" s="51"/>
      <c r="Y78" s="51"/>
    </row>
    <row r="79" spans="1:25" ht="16.5" thickTop="1" x14ac:dyDescent="0.25">
      <c r="B79" s="39"/>
      <c r="C79" s="40" t="s">
        <v>59</v>
      </c>
      <c r="D79" s="45">
        <v>134.02999999999997</v>
      </c>
      <c r="E79" s="45">
        <v>141.81000000000017</v>
      </c>
      <c r="F79" s="45">
        <v>148.5200000000001</v>
      </c>
      <c r="G79" s="45">
        <v>149.3900000000001</v>
      </c>
      <c r="H79" s="45">
        <v>158.63999999999987</v>
      </c>
      <c r="I79" s="45">
        <v>147.80999999999995</v>
      </c>
      <c r="J79" s="45">
        <v>155.74</v>
      </c>
      <c r="K79" s="45">
        <v>171.98000000000002</v>
      </c>
      <c r="L79" s="45">
        <v>146.07999999999993</v>
      </c>
      <c r="M79" s="45">
        <v>784.20000000000027</v>
      </c>
      <c r="N79" s="45">
        <v>127.98000000000002</v>
      </c>
      <c r="O79" s="45">
        <v>134.95000000000005</v>
      </c>
      <c r="P79" s="45">
        <v>129.93000000000029</v>
      </c>
      <c r="Q79" s="45">
        <v>1725.2400000000005</v>
      </c>
      <c r="R79" s="45">
        <v>128.18000000000018</v>
      </c>
      <c r="S79" s="45">
        <v>526.5029999999997</v>
      </c>
      <c r="T79" s="45">
        <v>133.23000000000002</v>
      </c>
      <c r="U79" s="45">
        <v>125.41000000000008</v>
      </c>
      <c r="V79" s="45">
        <v>1388.07</v>
      </c>
      <c r="W79" s="45">
        <v>122.86000000000013</v>
      </c>
      <c r="X79" s="52"/>
      <c r="Y79" s="52"/>
    </row>
    <row r="80" spans="1:25" ht="15.75" x14ac:dyDescent="0.25">
      <c r="B80" s="41"/>
      <c r="C80" s="42" t="s">
        <v>60</v>
      </c>
      <c r="D80" s="46">
        <v>725.90800000000002</v>
      </c>
      <c r="E80" s="46">
        <v>965.423</v>
      </c>
      <c r="F80" s="46">
        <v>1019.4</v>
      </c>
      <c r="G80" s="46">
        <v>982.01900000000001</v>
      </c>
      <c r="H80" s="46">
        <v>1294.8440000000001</v>
      </c>
      <c r="I80" s="46">
        <v>1327.088</v>
      </c>
      <c r="J80" s="46">
        <v>991.41499999999996</v>
      </c>
      <c r="K80" s="46">
        <v>1425.9180000000001</v>
      </c>
      <c r="L80" s="46">
        <v>1419.374</v>
      </c>
      <c r="M80" s="46">
        <v>1132.1880000000001</v>
      </c>
      <c r="N80" s="46">
        <v>1212.171</v>
      </c>
      <c r="O80" s="46">
        <v>1247.5920000000001</v>
      </c>
      <c r="P80" s="46">
        <v>1314.4059999999999</v>
      </c>
      <c r="Q80" s="46">
        <v>985.77600000000007</v>
      </c>
      <c r="R80" s="46">
        <v>858.06099999999992</v>
      </c>
      <c r="S80" s="46">
        <v>1186.306</v>
      </c>
      <c r="T80" s="46">
        <v>1168.7350000000001</v>
      </c>
      <c r="U80" s="46">
        <v>1329.2449999999999</v>
      </c>
      <c r="V80" s="46">
        <v>1039.115</v>
      </c>
      <c r="W80" s="46">
        <v>1347.876</v>
      </c>
      <c r="X80" s="52"/>
      <c r="Y80" s="52"/>
    </row>
    <row r="81" spans="2:25" ht="15.75" x14ac:dyDescent="0.25">
      <c r="B81" s="41"/>
      <c r="C81" s="42" t="s">
        <v>61</v>
      </c>
      <c r="D81" s="46">
        <v>859.93799999999999</v>
      </c>
      <c r="E81" s="46">
        <v>1107.2330000000002</v>
      </c>
      <c r="F81" s="46">
        <v>1167.92</v>
      </c>
      <c r="G81" s="46">
        <v>1131.4090000000001</v>
      </c>
      <c r="H81" s="46">
        <v>1453.4839999999999</v>
      </c>
      <c r="I81" s="46">
        <v>1474.8979999999999</v>
      </c>
      <c r="J81" s="46">
        <v>1147.155</v>
      </c>
      <c r="K81" s="46">
        <v>1597.8980000000001</v>
      </c>
      <c r="L81" s="46">
        <v>1565.454</v>
      </c>
      <c r="M81" s="46">
        <v>1916.3880000000004</v>
      </c>
      <c r="N81" s="46">
        <v>1340.1510000000001</v>
      </c>
      <c r="O81" s="46">
        <v>1382.5420000000001</v>
      </c>
      <c r="P81" s="46">
        <v>1444.3360000000002</v>
      </c>
      <c r="Q81" s="46">
        <v>2711.0160000000005</v>
      </c>
      <c r="R81" s="46">
        <v>986.2410000000001</v>
      </c>
      <c r="S81" s="46">
        <v>1712.8089999999997</v>
      </c>
      <c r="T81" s="46">
        <v>1301.9650000000001</v>
      </c>
      <c r="U81" s="46">
        <v>1454.655</v>
      </c>
      <c r="V81" s="46">
        <v>2427.1849999999999</v>
      </c>
      <c r="W81" s="46">
        <v>1470.7360000000001</v>
      </c>
      <c r="X81" s="52"/>
      <c r="Y81" s="52"/>
    </row>
    <row r="82" spans="2:25" ht="15.75" x14ac:dyDescent="0.25">
      <c r="B82" s="41"/>
      <c r="C82" s="43" t="s">
        <v>62</v>
      </c>
      <c r="D82" s="47"/>
      <c r="E82" s="47"/>
      <c r="F82" s="47"/>
      <c r="G82" s="47"/>
      <c r="H82" s="47"/>
      <c r="I82" s="47"/>
      <c r="J82" s="47"/>
      <c r="K82" s="48"/>
      <c r="L82" s="49"/>
      <c r="M82" s="49"/>
      <c r="N82" s="49"/>
      <c r="O82" s="48"/>
      <c r="P82" s="48"/>
      <c r="Q82" s="48"/>
      <c r="R82" s="49"/>
      <c r="S82" s="49"/>
      <c r="T82" s="49"/>
      <c r="U82" s="49"/>
      <c r="V82" s="50"/>
      <c r="W82" s="50"/>
      <c r="X82" s="52"/>
      <c r="Y82" s="52"/>
    </row>
  </sheetData>
  <conditionalFormatting sqref="B24:C24">
    <cfRule type="expression" dxfId="39" priority="2" stopIfTrue="1">
      <formula>ROUND($G$388,0)&lt;&gt;0</formula>
    </cfRule>
  </conditionalFormatting>
  <conditionalFormatting sqref="C42">
    <cfRule type="containsText" dxfId="38" priority="1" operator="containsText" text="Early">
      <formula>NOT(ISERROR(SEARCH("Early",C42)))</formula>
    </cfRule>
  </conditionalFormatting>
  <pageMargins left="0.7" right="0.7" top="0.75" bottom="0.75" header="0.3" footer="0.3"/>
  <pageSetup scale="3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2"/>
  <sheetViews>
    <sheetView view="pageBreakPreview" zoomScale="60" zoomScaleNormal="100" workbookViewId="0">
      <selection activeCell="A22" sqref="A22"/>
    </sheetView>
  </sheetViews>
  <sheetFormatPr defaultRowHeight="15" x14ac:dyDescent="0.25"/>
  <cols>
    <col min="3" max="3" width="41" customWidth="1"/>
  </cols>
  <sheetData>
    <row r="2" spans="3:23" x14ac:dyDescent="0.25">
      <c r="C2" s="55" t="s">
        <v>88</v>
      </c>
      <c r="D2" s="54">
        <f>D25</f>
        <v>2015</v>
      </c>
      <c r="E2" s="54">
        <f t="shared" ref="E2:W2" si="0">E25</f>
        <v>2016</v>
      </c>
      <c r="F2" s="54">
        <f t="shared" si="0"/>
        <v>2017</v>
      </c>
      <c r="G2" s="54">
        <f t="shared" si="0"/>
        <v>2018</v>
      </c>
      <c r="H2" s="54">
        <f t="shared" si="0"/>
        <v>2019</v>
      </c>
      <c r="I2" s="54">
        <f t="shared" si="0"/>
        <v>2020</v>
      </c>
      <c r="J2" s="54">
        <f t="shared" si="0"/>
        <v>2021</v>
      </c>
      <c r="K2" s="54">
        <f t="shared" si="0"/>
        <v>2022</v>
      </c>
      <c r="L2" s="54">
        <f t="shared" si="0"/>
        <v>2023</v>
      </c>
      <c r="M2" s="54">
        <f t="shared" si="0"/>
        <v>2024</v>
      </c>
      <c r="N2" s="54">
        <f t="shared" si="0"/>
        <v>2025</v>
      </c>
      <c r="O2" s="54">
        <f t="shared" si="0"/>
        <v>2026</v>
      </c>
      <c r="P2" s="54">
        <f t="shared" si="0"/>
        <v>2027</v>
      </c>
      <c r="Q2" s="54">
        <f t="shared" si="0"/>
        <v>2028</v>
      </c>
      <c r="R2" s="54">
        <f t="shared" si="0"/>
        <v>2029</v>
      </c>
      <c r="S2" s="54">
        <f t="shared" si="0"/>
        <v>2030</v>
      </c>
      <c r="T2" s="54">
        <f t="shared" si="0"/>
        <v>2031</v>
      </c>
      <c r="U2" s="54">
        <f t="shared" si="0"/>
        <v>2032</v>
      </c>
      <c r="V2" s="54">
        <f t="shared" si="0"/>
        <v>2033</v>
      </c>
      <c r="W2" s="54">
        <f t="shared" si="0"/>
        <v>2034</v>
      </c>
    </row>
    <row r="3" spans="3:23" x14ac:dyDescent="0.25">
      <c r="C3" t="s">
        <v>89</v>
      </c>
      <c r="D3" s="57">
        <f t="shared" ref="D3:M10" si="1">SUMIF($A$27:$A$77,$C3,D$27:D$77)</f>
        <v>-222</v>
      </c>
      <c r="E3" s="57">
        <f t="shared" si="1"/>
        <v>0</v>
      </c>
      <c r="F3" s="57">
        <f t="shared" si="1"/>
        <v>0</v>
      </c>
      <c r="G3" s="57">
        <f t="shared" si="1"/>
        <v>-280</v>
      </c>
      <c r="H3" s="57">
        <f t="shared" si="1"/>
        <v>-268</v>
      </c>
      <c r="I3" s="57">
        <f t="shared" si="1"/>
        <v>0</v>
      </c>
      <c r="J3" s="57">
        <f t="shared" si="1"/>
        <v>0</v>
      </c>
      <c r="K3" s="57">
        <f t="shared" si="1"/>
        <v>-450</v>
      </c>
      <c r="L3" s="57">
        <f t="shared" si="1"/>
        <v>0</v>
      </c>
      <c r="M3" s="57">
        <f t="shared" si="1"/>
        <v>-354</v>
      </c>
      <c r="N3" s="57">
        <f t="shared" ref="N3:W10" si="2">SUMIF($A$27:$A$77,$C3,N$27:N$77)</f>
        <v>-387</v>
      </c>
      <c r="O3" s="57">
        <f t="shared" si="2"/>
        <v>0</v>
      </c>
      <c r="P3" s="57">
        <f t="shared" si="2"/>
        <v>0</v>
      </c>
      <c r="Q3" s="57">
        <f t="shared" si="2"/>
        <v>-762</v>
      </c>
      <c r="R3" s="57">
        <f t="shared" si="2"/>
        <v>0</v>
      </c>
      <c r="S3" s="57">
        <f t="shared" si="2"/>
        <v>-357</v>
      </c>
      <c r="T3" s="57">
        <f t="shared" si="2"/>
        <v>-77.240000000000009</v>
      </c>
      <c r="U3" s="57">
        <f t="shared" si="2"/>
        <v>0</v>
      </c>
      <c r="V3" s="57">
        <f t="shared" si="2"/>
        <v>-985.5</v>
      </c>
      <c r="W3" s="57">
        <f t="shared" si="2"/>
        <v>0</v>
      </c>
    </row>
    <row r="4" spans="3:23" x14ac:dyDescent="0.25">
      <c r="C4" t="s">
        <v>90</v>
      </c>
      <c r="D4" s="57">
        <f t="shared" si="1"/>
        <v>0</v>
      </c>
      <c r="E4" s="57">
        <f t="shared" si="1"/>
        <v>0</v>
      </c>
      <c r="F4" s="57">
        <f t="shared" si="1"/>
        <v>0</v>
      </c>
      <c r="G4" s="57">
        <f t="shared" si="1"/>
        <v>337</v>
      </c>
      <c r="H4" s="57">
        <f t="shared" si="1"/>
        <v>0</v>
      </c>
      <c r="I4" s="57">
        <f t="shared" si="1"/>
        <v>0</v>
      </c>
      <c r="J4" s="57">
        <f t="shared" si="1"/>
        <v>0</v>
      </c>
      <c r="K4" s="57">
        <f t="shared" si="1"/>
        <v>0</v>
      </c>
      <c r="L4" s="57">
        <f t="shared" si="1"/>
        <v>0</v>
      </c>
      <c r="M4" s="57">
        <f t="shared" si="1"/>
        <v>0</v>
      </c>
      <c r="N4" s="57">
        <f t="shared" si="2"/>
        <v>387</v>
      </c>
      <c r="O4" s="57">
        <f t="shared" si="2"/>
        <v>0</v>
      </c>
      <c r="P4" s="57">
        <f t="shared" si="2"/>
        <v>0</v>
      </c>
      <c r="Q4" s="57">
        <f t="shared" si="2"/>
        <v>0</v>
      </c>
      <c r="R4" s="57">
        <f t="shared" si="2"/>
        <v>0</v>
      </c>
      <c r="S4" s="57">
        <f t="shared" si="2"/>
        <v>-337</v>
      </c>
      <c r="T4" s="57">
        <f t="shared" si="2"/>
        <v>0</v>
      </c>
      <c r="U4" s="57">
        <f t="shared" si="2"/>
        <v>0</v>
      </c>
      <c r="V4" s="57">
        <f t="shared" si="2"/>
        <v>0</v>
      </c>
      <c r="W4" s="57">
        <f t="shared" si="2"/>
        <v>0</v>
      </c>
    </row>
    <row r="5" spans="3:23" x14ac:dyDescent="0.25">
      <c r="C5" t="s">
        <v>91</v>
      </c>
      <c r="D5" s="57">
        <f t="shared" si="1"/>
        <v>0</v>
      </c>
      <c r="E5" s="57">
        <f t="shared" si="1"/>
        <v>0</v>
      </c>
      <c r="F5" s="57">
        <f t="shared" si="1"/>
        <v>0</v>
      </c>
      <c r="G5" s="57">
        <f t="shared" si="1"/>
        <v>0</v>
      </c>
      <c r="H5" s="57">
        <f t="shared" si="1"/>
        <v>0</v>
      </c>
      <c r="I5" s="57">
        <f t="shared" si="1"/>
        <v>0</v>
      </c>
      <c r="J5" s="57">
        <f t="shared" si="1"/>
        <v>0</v>
      </c>
      <c r="K5" s="57">
        <f t="shared" si="1"/>
        <v>0</v>
      </c>
      <c r="L5" s="57">
        <f t="shared" si="1"/>
        <v>0</v>
      </c>
      <c r="M5" s="57">
        <f t="shared" si="1"/>
        <v>423</v>
      </c>
      <c r="N5" s="57">
        <f t="shared" si="2"/>
        <v>0</v>
      </c>
      <c r="O5" s="57">
        <f t="shared" si="2"/>
        <v>0</v>
      </c>
      <c r="P5" s="57">
        <f t="shared" si="2"/>
        <v>423</v>
      </c>
      <c r="Q5" s="57">
        <f t="shared" si="2"/>
        <v>635</v>
      </c>
      <c r="R5" s="57">
        <f t="shared" si="2"/>
        <v>0</v>
      </c>
      <c r="S5" s="57">
        <f t="shared" si="2"/>
        <v>635</v>
      </c>
      <c r="T5" s="57">
        <f t="shared" si="2"/>
        <v>0</v>
      </c>
      <c r="U5" s="57">
        <f t="shared" si="2"/>
        <v>423</v>
      </c>
      <c r="V5" s="57">
        <f t="shared" si="2"/>
        <v>635</v>
      </c>
      <c r="W5" s="57">
        <f t="shared" si="2"/>
        <v>400.78300000000002</v>
      </c>
    </row>
    <row r="6" spans="3:23" x14ac:dyDescent="0.25">
      <c r="C6" t="s">
        <v>92</v>
      </c>
      <c r="D6" s="57">
        <f t="shared" si="1"/>
        <v>0</v>
      </c>
      <c r="E6" s="57">
        <f t="shared" si="1"/>
        <v>0</v>
      </c>
      <c r="F6" s="57">
        <f t="shared" si="1"/>
        <v>0</v>
      </c>
      <c r="G6" s="57">
        <f t="shared" si="1"/>
        <v>0</v>
      </c>
      <c r="H6" s="57">
        <f t="shared" si="1"/>
        <v>0</v>
      </c>
      <c r="I6" s="57">
        <f t="shared" si="1"/>
        <v>0</v>
      </c>
      <c r="J6" s="57">
        <f t="shared" si="1"/>
        <v>0</v>
      </c>
      <c r="K6" s="57">
        <f t="shared" si="1"/>
        <v>0</v>
      </c>
      <c r="L6" s="57">
        <f t="shared" si="1"/>
        <v>0</v>
      </c>
      <c r="M6" s="57">
        <f t="shared" si="1"/>
        <v>0</v>
      </c>
      <c r="N6" s="57">
        <f t="shared" si="2"/>
        <v>0</v>
      </c>
      <c r="O6" s="57">
        <f t="shared" si="2"/>
        <v>0</v>
      </c>
      <c r="P6" s="57">
        <f t="shared" si="2"/>
        <v>0</v>
      </c>
      <c r="Q6" s="57">
        <f t="shared" si="2"/>
        <v>0</v>
      </c>
      <c r="R6" s="57">
        <f t="shared" si="2"/>
        <v>0</v>
      </c>
      <c r="S6" s="57">
        <f t="shared" si="2"/>
        <v>0</v>
      </c>
      <c r="T6" s="57">
        <f t="shared" si="2"/>
        <v>0</v>
      </c>
      <c r="U6" s="57">
        <f t="shared" si="2"/>
        <v>0</v>
      </c>
      <c r="V6" s="57">
        <f t="shared" si="2"/>
        <v>0</v>
      </c>
      <c r="W6" s="57">
        <f t="shared" si="2"/>
        <v>0</v>
      </c>
    </row>
    <row r="7" spans="3:23" x14ac:dyDescent="0.25">
      <c r="C7" t="s">
        <v>93</v>
      </c>
      <c r="D7" s="57">
        <f t="shared" si="1"/>
        <v>0</v>
      </c>
      <c r="E7" s="57">
        <f t="shared" si="1"/>
        <v>0</v>
      </c>
      <c r="F7" s="57">
        <f t="shared" si="1"/>
        <v>0</v>
      </c>
      <c r="G7" s="57">
        <f t="shared" si="1"/>
        <v>0</v>
      </c>
      <c r="H7" s="57">
        <f t="shared" si="1"/>
        <v>0</v>
      </c>
      <c r="I7" s="57">
        <f t="shared" si="1"/>
        <v>0</v>
      </c>
      <c r="J7" s="57">
        <f t="shared" si="1"/>
        <v>0</v>
      </c>
      <c r="K7" s="57">
        <f t="shared" si="1"/>
        <v>11.414</v>
      </c>
      <c r="L7" s="57">
        <f t="shared" si="1"/>
        <v>0</v>
      </c>
      <c r="M7" s="57">
        <f t="shared" si="1"/>
        <v>0</v>
      </c>
      <c r="N7" s="57">
        <f t="shared" si="2"/>
        <v>0</v>
      </c>
      <c r="O7" s="57">
        <f t="shared" si="2"/>
        <v>7.5640000000000001</v>
      </c>
      <c r="P7" s="57">
        <f t="shared" si="2"/>
        <v>0</v>
      </c>
      <c r="Q7" s="57">
        <f t="shared" si="2"/>
        <v>412</v>
      </c>
      <c r="R7" s="57">
        <f t="shared" si="2"/>
        <v>0</v>
      </c>
      <c r="S7" s="57">
        <f t="shared" si="2"/>
        <v>0</v>
      </c>
      <c r="T7" s="57">
        <f t="shared" si="2"/>
        <v>0</v>
      </c>
      <c r="U7" s="57">
        <f t="shared" si="2"/>
        <v>0</v>
      </c>
      <c r="V7" s="57">
        <f t="shared" si="2"/>
        <v>0</v>
      </c>
      <c r="W7" s="57">
        <f t="shared" si="2"/>
        <v>0</v>
      </c>
    </row>
    <row r="8" spans="3:23" x14ac:dyDescent="0.25">
      <c r="C8" t="s">
        <v>94</v>
      </c>
      <c r="D8" s="57">
        <f t="shared" si="1"/>
        <v>0</v>
      </c>
      <c r="E8" s="57">
        <f t="shared" si="1"/>
        <v>0</v>
      </c>
      <c r="F8" s="57">
        <f t="shared" si="1"/>
        <v>0</v>
      </c>
      <c r="G8" s="57">
        <f t="shared" si="1"/>
        <v>0</v>
      </c>
      <c r="H8" s="57">
        <f t="shared" si="1"/>
        <v>0</v>
      </c>
      <c r="I8" s="57">
        <f t="shared" si="1"/>
        <v>0</v>
      </c>
      <c r="J8" s="57">
        <f t="shared" si="1"/>
        <v>3.4</v>
      </c>
      <c r="K8" s="57">
        <f t="shared" si="1"/>
        <v>15.57</v>
      </c>
      <c r="L8" s="57">
        <f t="shared" si="1"/>
        <v>0</v>
      </c>
      <c r="M8" s="57">
        <f t="shared" si="1"/>
        <v>0</v>
      </c>
      <c r="N8" s="57">
        <f t="shared" si="2"/>
        <v>0</v>
      </c>
      <c r="O8" s="57">
        <f t="shared" si="2"/>
        <v>10.62</v>
      </c>
      <c r="P8" s="57">
        <f t="shared" si="2"/>
        <v>0</v>
      </c>
      <c r="Q8" s="57">
        <f t="shared" si="2"/>
        <v>0</v>
      </c>
      <c r="R8" s="57">
        <f t="shared" si="2"/>
        <v>0</v>
      </c>
      <c r="S8" s="57">
        <f t="shared" si="2"/>
        <v>0</v>
      </c>
      <c r="T8" s="57">
        <f t="shared" si="2"/>
        <v>10.6</v>
      </c>
      <c r="U8" s="57">
        <f t="shared" si="2"/>
        <v>0</v>
      </c>
      <c r="V8" s="57">
        <f t="shared" si="2"/>
        <v>0</v>
      </c>
      <c r="W8" s="57">
        <f t="shared" si="2"/>
        <v>1.35</v>
      </c>
    </row>
    <row r="9" spans="3:23" x14ac:dyDescent="0.25">
      <c r="C9" t="s">
        <v>95</v>
      </c>
      <c r="D9" s="57">
        <f t="shared" si="1"/>
        <v>129.32999999999998</v>
      </c>
      <c r="E9" s="57">
        <f t="shared" si="1"/>
        <v>137.10000000000002</v>
      </c>
      <c r="F9" s="57">
        <f t="shared" si="1"/>
        <v>146.06</v>
      </c>
      <c r="G9" s="57">
        <f t="shared" si="1"/>
        <v>149.23000000000002</v>
      </c>
      <c r="H9" s="57">
        <f t="shared" si="1"/>
        <v>158.24</v>
      </c>
      <c r="I9" s="57">
        <f t="shared" si="1"/>
        <v>146.38</v>
      </c>
      <c r="J9" s="57">
        <f t="shared" si="1"/>
        <v>149.81</v>
      </c>
      <c r="K9" s="57">
        <f t="shared" si="1"/>
        <v>155.80000000000004</v>
      </c>
      <c r="L9" s="57">
        <f t="shared" si="1"/>
        <v>149.68</v>
      </c>
      <c r="M9" s="57">
        <f t="shared" si="1"/>
        <v>157.11000000000001</v>
      </c>
      <c r="N9" s="57">
        <f t="shared" si="2"/>
        <v>130.35000000000002</v>
      </c>
      <c r="O9" s="57">
        <f t="shared" si="2"/>
        <v>132.15</v>
      </c>
      <c r="P9" s="57">
        <f t="shared" si="2"/>
        <v>116.4</v>
      </c>
      <c r="Q9" s="57">
        <f t="shared" si="2"/>
        <v>116.44000000000001</v>
      </c>
      <c r="R9" s="57">
        <f t="shared" si="2"/>
        <v>113.59000000000002</v>
      </c>
      <c r="S9" s="57">
        <f t="shared" si="2"/>
        <v>107.44</v>
      </c>
      <c r="T9" s="57">
        <f t="shared" si="2"/>
        <v>111.60000000000001</v>
      </c>
      <c r="U9" s="57">
        <f t="shared" si="2"/>
        <v>114.13999999999999</v>
      </c>
      <c r="V9" s="57">
        <f t="shared" si="2"/>
        <v>115.29</v>
      </c>
      <c r="W9" s="57">
        <f t="shared" si="2"/>
        <v>108.30000000000001</v>
      </c>
    </row>
    <row r="10" spans="3:23" x14ac:dyDescent="0.25">
      <c r="C10" t="s">
        <v>96</v>
      </c>
      <c r="D10" s="57">
        <f t="shared" si="1"/>
        <v>728.01400000000001</v>
      </c>
      <c r="E10" s="57">
        <f t="shared" si="1"/>
        <v>970.11599999999999</v>
      </c>
      <c r="F10" s="57">
        <f t="shared" si="1"/>
        <v>1024.739</v>
      </c>
      <c r="G10" s="57">
        <f t="shared" si="1"/>
        <v>986.99700000000007</v>
      </c>
      <c r="H10" s="57">
        <f t="shared" si="1"/>
        <v>1299.6500000000001</v>
      </c>
      <c r="I10" s="57">
        <f t="shared" si="1"/>
        <v>1332.6109999999999</v>
      </c>
      <c r="J10" s="57">
        <f t="shared" si="1"/>
        <v>997.02199999999993</v>
      </c>
      <c r="K10" s="57">
        <f t="shared" si="1"/>
        <v>1425.9259999999999</v>
      </c>
      <c r="L10" s="57">
        <f t="shared" si="1"/>
        <v>1416.4099999999999</v>
      </c>
      <c r="M10" s="57">
        <f t="shared" si="1"/>
        <v>1338.8389999999999</v>
      </c>
      <c r="N10" s="57">
        <f t="shared" si="2"/>
        <v>1417.3779999999999</v>
      </c>
      <c r="O10" s="57">
        <f t="shared" si="2"/>
        <v>1442.925</v>
      </c>
      <c r="P10" s="57">
        <f t="shared" si="2"/>
        <v>1149.499</v>
      </c>
      <c r="Q10" s="57">
        <f t="shared" si="2"/>
        <v>1306.8040000000001</v>
      </c>
      <c r="R10" s="57">
        <f t="shared" si="2"/>
        <v>1188.9349999999999</v>
      </c>
      <c r="S10" s="57">
        <f t="shared" si="2"/>
        <v>1295.05</v>
      </c>
      <c r="T10" s="57">
        <f t="shared" si="2"/>
        <v>1284.296</v>
      </c>
      <c r="U10" s="57">
        <f t="shared" si="2"/>
        <v>1082</v>
      </c>
      <c r="V10" s="57">
        <f t="shared" si="2"/>
        <v>1378.6010000000001</v>
      </c>
      <c r="W10" s="57">
        <f t="shared" si="2"/>
        <v>1345.3</v>
      </c>
    </row>
    <row r="12" spans="3:23" x14ac:dyDescent="0.25">
      <c r="C12" s="55" t="s">
        <v>97</v>
      </c>
      <c r="D12" s="54">
        <f>D25</f>
        <v>2015</v>
      </c>
      <c r="E12" s="54">
        <f t="shared" ref="E12:W12" si="3">E25</f>
        <v>2016</v>
      </c>
      <c r="F12" s="54">
        <f t="shared" si="3"/>
        <v>2017</v>
      </c>
      <c r="G12" s="54">
        <f t="shared" si="3"/>
        <v>2018</v>
      </c>
      <c r="H12" s="54">
        <f t="shared" si="3"/>
        <v>2019</v>
      </c>
      <c r="I12" s="54">
        <f t="shared" si="3"/>
        <v>2020</v>
      </c>
      <c r="J12" s="54">
        <f t="shared" si="3"/>
        <v>2021</v>
      </c>
      <c r="K12" s="54">
        <f t="shared" si="3"/>
        <v>2022</v>
      </c>
      <c r="L12" s="54">
        <f t="shared" si="3"/>
        <v>2023</v>
      </c>
      <c r="M12" s="54">
        <f t="shared" si="3"/>
        <v>2024</v>
      </c>
      <c r="N12" s="54">
        <f t="shared" si="3"/>
        <v>2025</v>
      </c>
      <c r="O12" s="54">
        <f t="shared" si="3"/>
        <v>2026</v>
      </c>
      <c r="P12" s="54">
        <f t="shared" si="3"/>
        <v>2027</v>
      </c>
      <c r="Q12" s="54">
        <f t="shared" si="3"/>
        <v>2028</v>
      </c>
      <c r="R12" s="54">
        <f t="shared" si="3"/>
        <v>2029</v>
      </c>
      <c r="S12" s="54">
        <f t="shared" si="3"/>
        <v>2030</v>
      </c>
      <c r="T12" s="54">
        <f t="shared" si="3"/>
        <v>2031</v>
      </c>
      <c r="U12" s="54">
        <f t="shared" si="3"/>
        <v>2032</v>
      </c>
      <c r="V12" s="54">
        <f t="shared" si="3"/>
        <v>2033</v>
      </c>
      <c r="W12" s="54">
        <f t="shared" si="3"/>
        <v>2034</v>
      </c>
    </row>
    <row r="13" spans="3:23" x14ac:dyDescent="0.25">
      <c r="C13" t="s">
        <v>89</v>
      </c>
      <c r="D13" s="57">
        <f>D3</f>
        <v>-222</v>
      </c>
      <c r="E13" s="57">
        <f>D13+E3</f>
        <v>-222</v>
      </c>
      <c r="F13" s="57">
        <f t="shared" ref="F13:W13" si="4">E13+F3</f>
        <v>-222</v>
      </c>
      <c r="G13" s="57">
        <f t="shared" si="4"/>
        <v>-502</v>
      </c>
      <c r="H13" s="57">
        <f t="shared" si="4"/>
        <v>-770</v>
      </c>
      <c r="I13" s="57">
        <f t="shared" si="4"/>
        <v>-770</v>
      </c>
      <c r="J13" s="57">
        <f t="shared" si="4"/>
        <v>-770</v>
      </c>
      <c r="K13" s="57">
        <f t="shared" si="4"/>
        <v>-1220</v>
      </c>
      <c r="L13" s="57">
        <f t="shared" si="4"/>
        <v>-1220</v>
      </c>
      <c r="M13" s="57">
        <f t="shared" si="4"/>
        <v>-1574</v>
      </c>
      <c r="N13" s="57">
        <f t="shared" si="4"/>
        <v>-1961</v>
      </c>
      <c r="O13" s="57">
        <f t="shared" si="4"/>
        <v>-1961</v>
      </c>
      <c r="P13" s="57">
        <f t="shared" si="4"/>
        <v>-1961</v>
      </c>
      <c r="Q13" s="57">
        <f t="shared" si="4"/>
        <v>-2723</v>
      </c>
      <c r="R13" s="57">
        <f t="shared" si="4"/>
        <v>-2723</v>
      </c>
      <c r="S13" s="57">
        <f t="shared" si="4"/>
        <v>-3080</v>
      </c>
      <c r="T13" s="57">
        <f t="shared" si="4"/>
        <v>-3157.24</v>
      </c>
      <c r="U13" s="57">
        <f t="shared" si="4"/>
        <v>-3157.24</v>
      </c>
      <c r="V13" s="57">
        <f t="shared" si="4"/>
        <v>-4142.74</v>
      </c>
      <c r="W13" s="57">
        <f t="shared" si="4"/>
        <v>-4142.74</v>
      </c>
    </row>
    <row r="14" spans="3:23" x14ac:dyDescent="0.25">
      <c r="C14" t="s">
        <v>90</v>
      </c>
      <c r="D14" s="57">
        <f t="shared" ref="D14:S20" si="5">D4</f>
        <v>0</v>
      </c>
      <c r="E14" s="57">
        <f t="shared" ref="E14:W19" si="6">D14+E4</f>
        <v>0</v>
      </c>
      <c r="F14" s="57">
        <f t="shared" si="6"/>
        <v>0</v>
      </c>
      <c r="G14" s="57">
        <f t="shared" si="6"/>
        <v>337</v>
      </c>
      <c r="H14" s="57">
        <f t="shared" si="6"/>
        <v>337</v>
      </c>
      <c r="I14" s="57">
        <f t="shared" si="6"/>
        <v>337</v>
      </c>
      <c r="J14" s="57">
        <f t="shared" si="6"/>
        <v>337</v>
      </c>
      <c r="K14" s="57">
        <f t="shared" si="6"/>
        <v>337</v>
      </c>
      <c r="L14" s="57">
        <f t="shared" si="6"/>
        <v>337</v>
      </c>
      <c r="M14" s="57">
        <f t="shared" si="6"/>
        <v>337</v>
      </c>
      <c r="N14" s="57">
        <f t="shared" si="6"/>
        <v>724</v>
      </c>
      <c r="O14" s="57">
        <f t="shared" si="6"/>
        <v>724</v>
      </c>
      <c r="P14" s="57">
        <f t="shared" si="6"/>
        <v>724</v>
      </c>
      <c r="Q14" s="57">
        <f t="shared" si="6"/>
        <v>724</v>
      </c>
      <c r="R14" s="57">
        <f t="shared" si="6"/>
        <v>724</v>
      </c>
      <c r="S14" s="57">
        <f t="shared" si="6"/>
        <v>387</v>
      </c>
      <c r="T14" s="57">
        <f t="shared" si="6"/>
        <v>387</v>
      </c>
      <c r="U14" s="57">
        <f t="shared" si="6"/>
        <v>387</v>
      </c>
      <c r="V14" s="57">
        <f t="shared" si="6"/>
        <v>387</v>
      </c>
      <c r="W14" s="57">
        <f t="shared" si="6"/>
        <v>387</v>
      </c>
    </row>
    <row r="15" spans="3:23" x14ac:dyDescent="0.25">
      <c r="C15" t="s">
        <v>91</v>
      </c>
      <c r="D15" s="57">
        <f t="shared" si="5"/>
        <v>0</v>
      </c>
      <c r="E15" s="57">
        <f t="shared" si="6"/>
        <v>0</v>
      </c>
      <c r="F15" s="57">
        <f t="shared" si="6"/>
        <v>0</v>
      </c>
      <c r="G15" s="57">
        <f t="shared" si="6"/>
        <v>0</v>
      </c>
      <c r="H15" s="57">
        <f t="shared" si="6"/>
        <v>0</v>
      </c>
      <c r="I15" s="57">
        <f t="shared" si="6"/>
        <v>0</v>
      </c>
      <c r="J15" s="57">
        <f t="shared" si="6"/>
        <v>0</v>
      </c>
      <c r="K15" s="57">
        <f t="shared" si="6"/>
        <v>0</v>
      </c>
      <c r="L15" s="57">
        <f t="shared" si="6"/>
        <v>0</v>
      </c>
      <c r="M15" s="57">
        <f t="shared" si="6"/>
        <v>423</v>
      </c>
      <c r="N15" s="57">
        <f t="shared" si="6"/>
        <v>423</v>
      </c>
      <c r="O15" s="57">
        <f t="shared" si="6"/>
        <v>423</v>
      </c>
      <c r="P15" s="57">
        <f t="shared" si="6"/>
        <v>846</v>
      </c>
      <c r="Q15" s="57">
        <f t="shared" si="6"/>
        <v>1481</v>
      </c>
      <c r="R15" s="57">
        <f t="shared" si="6"/>
        <v>1481</v>
      </c>
      <c r="S15" s="57">
        <f t="shared" si="6"/>
        <v>2116</v>
      </c>
      <c r="T15" s="57">
        <f t="shared" si="6"/>
        <v>2116</v>
      </c>
      <c r="U15" s="57">
        <f t="shared" si="6"/>
        <v>2539</v>
      </c>
      <c r="V15" s="57">
        <f t="shared" si="6"/>
        <v>3174</v>
      </c>
      <c r="W15" s="57">
        <f t="shared" si="6"/>
        <v>3574.7829999999999</v>
      </c>
    </row>
    <row r="16" spans="3:23" x14ac:dyDescent="0.25">
      <c r="C16" t="s">
        <v>92</v>
      </c>
      <c r="D16" s="57">
        <f t="shared" si="5"/>
        <v>0</v>
      </c>
      <c r="E16" s="57">
        <f t="shared" si="6"/>
        <v>0</v>
      </c>
      <c r="F16" s="57">
        <f t="shared" si="6"/>
        <v>0</v>
      </c>
      <c r="G16" s="57">
        <f t="shared" si="6"/>
        <v>0</v>
      </c>
      <c r="H16" s="57">
        <f t="shared" si="6"/>
        <v>0</v>
      </c>
      <c r="I16" s="57">
        <f t="shared" si="6"/>
        <v>0</v>
      </c>
      <c r="J16" s="57">
        <f t="shared" si="6"/>
        <v>0</v>
      </c>
      <c r="K16" s="57">
        <f t="shared" si="6"/>
        <v>0</v>
      </c>
      <c r="L16" s="57">
        <f t="shared" si="6"/>
        <v>0</v>
      </c>
      <c r="M16" s="57">
        <f t="shared" si="6"/>
        <v>0</v>
      </c>
      <c r="N16" s="57">
        <f t="shared" si="6"/>
        <v>0</v>
      </c>
      <c r="O16" s="57">
        <f t="shared" si="6"/>
        <v>0</v>
      </c>
      <c r="P16" s="57">
        <f t="shared" si="6"/>
        <v>0</v>
      </c>
      <c r="Q16" s="57">
        <f t="shared" si="6"/>
        <v>0</v>
      </c>
      <c r="R16" s="57">
        <f t="shared" si="6"/>
        <v>0</v>
      </c>
      <c r="S16" s="57">
        <f t="shared" si="6"/>
        <v>0</v>
      </c>
      <c r="T16" s="57">
        <f t="shared" si="6"/>
        <v>0</v>
      </c>
      <c r="U16" s="57">
        <f t="shared" si="6"/>
        <v>0</v>
      </c>
      <c r="V16" s="57">
        <f t="shared" si="6"/>
        <v>0</v>
      </c>
      <c r="W16" s="57">
        <f t="shared" si="6"/>
        <v>0</v>
      </c>
    </row>
    <row r="17" spans="1:25" x14ac:dyDescent="0.25">
      <c r="C17" t="s">
        <v>93</v>
      </c>
      <c r="D17" s="57">
        <f t="shared" si="5"/>
        <v>0</v>
      </c>
      <c r="E17" s="57">
        <f t="shared" si="6"/>
        <v>0</v>
      </c>
      <c r="F17" s="57">
        <f t="shared" si="6"/>
        <v>0</v>
      </c>
      <c r="G17" s="57">
        <f t="shared" si="6"/>
        <v>0</v>
      </c>
      <c r="H17" s="57">
        <f t="shared" si="6"/>
        <v>0</v>
      </c>
      <c r="I17" s="57">
        <f t="shared" si="6"/>
        <v>0</v>
      </c>
      <c r="J17" s="57">
        <f t="shared" si="6"/>
        <v>0</v>
      </c>
      <c r="K17" s="57">
        <f t="shared" si="6"/>
        <v>11.414</v>
      </c>
      <c r="L17" s="57">
        <f t="shared" si="6"/>
        <v>11.414</v>
      </c>
      <c r="M17" s="57">
        <f t="shared" si="6"/>
        <v>11.414</v>
      </c>
      <c r="N17" s="57">
        <f t="shared" si="6"/>
        <v>11.414</v>
      </c>
      <c r="O17" s="57">
        <f t="shared" si="6"/>
        <v>18.978000000000002</v>
      </c>
      <c r="P17" s="57">
        <f t="shared" si="6"/>
        <v>18.978000000000002</v>
      </c>
      <c r="Q17" s="57">
        <f t="shared" si="6"/>
        <v>430.97800000000001</v>
      </c>
      <c r="R17" s="57">
        <f t="shared" si="6"/>
        <v>430.97800000000001</v>
      </c>
      <c r="S17" s="57">
        <f t="shared" si="6"/>
        <v>430.97800000000001</v>
      </c>
      <c r="T17" s="57">
        <f t="shared" si="6"/>
        <v>430.97800000000001</v>
      </c>
      <c r="U17" s="57">
        <f t="shared" si="6"/>
        <v>430.97800000000001</v>
      </c>
      <c r="V17" s="57">
        <f t="shared" si="6"/>
        <v>430.97800000000001</v>
      </c>
      <c r="W17" s="57">
        <f t="shared" si="6"/>
        <v>430.97800000000001</v>
      </c>
    </row>
    <row r="18" spans="1:25" x14ac:dyDescent="0.25">
      <c r="C18" t="s">
        <v>94</v>
      </c>
      <c r="D18" s="57">
        <f t="shared" si="5"/>
        <v>0</v>
      </c>
      <c r="E18" s="57">
        <f t="shared" si="6"/>
        <v>0</v>
      </c>
      <c r="F18" s="57">
        <f t="shared" si="6"/>
        <v>0</v>
      </c>
      <c r="G18" s="57">
        <f t="shared" si="6"/>
        <v>0</v>
      </c>
      <c r="H18" s="57">
        <f t="shared" si="6"/>
        <v>0</v>
      </c>
      <c r="I18" s="57">
        <f t="shared" si="6"/>
        <v>0</v>
      </c>
      <c r="J18" s="57">
        <f t="shared" si="6"/>
        <v>3.4</v>
      </c>
      <c r="K18" s="57">
        <f t="shared" si="6"/>
        <v>18.97</v>
      </c>
      <c r="L18" s="57">
        <f t="shared" si="6"/>
        <v>18.97</v>
      </c>
      <c r="M18" s="57">
        <f t="shared" si="6"/>
        <v>18.97</v>
      </c>
      <c r="N18" s="57">
        <f t="shared" si="6"/>
        <v>18.97</v>
      </c>
      <c r="O18" s="57">
        <f t="shared" si="6"/>
        <v>29.589999999999996</v>
      </c>
      <c r="P18" s="57">
        <f t="shared" si="6"/>
        <v>29.589999999999996</v>
      </c>
      <c r="Q18" s="57">
        <f t="shared" si="6"/>
        <v>29.589999999999996</v>
      </c>
      <c r="R18" s="57">
        <f t="shared" si="6"/>
        <v>29.589999999999996</v>
      </c>
      <c r="S18" s="57">
        <f t="shared" si="6"/>
        <v>29.589999999999996</v>
      </c>
      <c r="T18" s="57">
        <f t="shared" si="6"/>
        <v>40.19</v>
      </c>
      <c r="U18" s="57">
        <f t="shared" si="6"/>
        <v>40.19</v>
      </c>
      <c r="V18" s="57">
        <f t="shared" si="6"/>
        <v>40.19</v>
      </c>
      <c r="W18" s="57">
        <f t="shared" si="6"/>
        <v>41.54</v>
      </c>
    </row>
    <row r="19" spans="1:25" x14ac:dyDescent="0.25">
      <c r="C19" t="s">
        <v>95</v>
      </c>
      <c r="D19" s="57">
        <f t="shared" si="5"/>
        <v>129.32999999999998</v>
      </c>
      <c r="E19" s="57">
        <f t="shared" si="6"/>
        <v>266.43</v>
      </c>
      <c r="F19" s="57">
        <f t="shared" si="6"/>
        <v>412.49</v>
      </c>
      <c r="G19" s="57">
        <f t="shared" si="6"/>
        <v>561.72</v>
      </c>
      <c r="H19" s="57">
        <f t="shared" si="6"/>
        <v>719.96</v>
      </c>
      <c r="I19" s="57">
        <f t="shared" si="6"/>
        <v>866.34</v>
      </c>
      <c r="J19" s="57">
        <f t="shared" si="6"/>
        <v>1016.1500000000001</v>
      </c>
      <c r="K19" s="57">
        <f t="shared" si="6"/>
        <v>1171.95</v>
      </c>
      <c r="L19" s="57">
        <f t="shared" si="6"/>
        <v>1321.63</v>
      </c>
      <c r="M19" s="57">
        <f t="shared" si="6"/>
        <v>1478.7400000000002</v>
      </c>
      <c r="N19" s="57">
        <f t="shared" si="6"/>
        <v>1609.0900000000001</v>
      </c>
      <c r="O19" s="57">
        <f t="shared" si="6"/>
        <v>1741.2400000000002</v>
      </c>
      <c r="P19" s="57">
        <f t="shared" si="6"/>
        <v>1857.6400000000003</v>
      </c>
      <c r="Q19" s="57">
        <f t="shared" si="6"/>
        <v>1974.0800000000004</v>
      </c>
      <c r="R19" s="57">
        <f t="shared" si="6"/>
        <v>2087.6700000000005</v>
      </c>
      <c r="S19" s="57">
        <f t="shared" si="6"/>
        <v>2195.1100000000006</v>
      </c>
      <c r="T19" s="57">
        <f t="shared" si="6"/>
        <v>2306.7100000000005</v>
      </c>
      <c r="U19" s="57">
        <f t="shared" si="6"/>
        <v>2420.8500000000004</v>
      </c>
      <c r="V19" s="57">
        <f t="shared" si="6"/>
        <v>2536.1400000000003</v>
      </c>
      <c r="W19" s="57">
        <f t="shared" si="6"/>
        <v>2644.4400000000005</v>
      </c>
    </row>
    <row r="20" spans="1:25" x14ac:dyDescent="0.25">
      <c r="C20" t="s">
        <v>96</v>
      </c>
      <c r="D20" s="57">
        <f t="shared" si="5"/>
        <v>728.01400000000001</v>
      </c>
      <c r="E20" s="57">
        <f t="shared" si="5"/>
        <v>970.11599999999999</v>
      </c>
      <c r="F20" s="57">
        <f t="shared" si="5"/>
        <v>1024.739</v>
      </c>
      <c r="G20" s="57">
        <f t="shared" si="5"/>
        <v>986.99700000000007</v>
      </c>
      <c r="H20" s="57">
        <f t="shared" si="5"/>
        <v>1299.6500000000001</v>
      </c>
      <c r="I20" s="57">
        <f t="shared" si="5"/>
        <v>1332.6109999999999</v>
      </c>
      <c r="J20" s="57">
        <f t="shared" si="5"/>
        <v>997.02199999999993</v>
      </c>
      <c r="K20" s="57">
        <f t="shared" si="5"/>
        <v>1425.9259999999999</v>
      </c>
      <c r="L20" s="57">
        <f t="shared" si="5"/>
        <v>1416.4099999999999</v>
      </c>
      <c r="M20" s="57">
        <f t="shared" si="5"/>
        <v>1338.8389999999999</v>
      </c>
      <c r="N20" s="57">
        <f t="shared" si="5"/>
        <v>1417.3779999999999</v>
      </c>
      <c r="O20" s="57">
        <f t="shared" si="5"/>
        <v>1442.925</v>
      </c>
      <c r="P20" s="57">
        <f t="shared" si="5"/>
        <v>1149.499</v>
      </c>
      <c r="Q20" s="57">
        <f t="shared" si="5"/>
        <v>1306.8040000000001</v>
      </c>
      <c r="R20" s="57">
        <f t="shared" si="5"/>
        <v>1188.9349999999999</v>
      </c>
      <c r="S20" s="57">
        <f t="shared" si="5"/>
        <v>1295.05</v>
      </c>
      <c r="T20" s="57">
        <f t="shared" ref="T20:W20" si="7">T10</f>
        <v>1284.296</v>
      </c>
      <c r="U20" s="57">
        <f t="shared" si="7"/>
        <v>1082</v>
      </c>
      <c r="V20" s="57">
        <f t="shared" si="7"/>
        <v>1378.6010000000001</v>
      </c>
      <c r="W20" s="57">
        <f t="shared" si="7"/>
        <v>1345.3</v>
      </c>
    </row>
    <row r="24" spans="1:25" ht="18.75" x14ac:dyDescent="0.25">
      <c r="B24" s="1"/>
      <c r="C24" s="2" t="s">
        <v>71</v>
      </c>
      <c r="D24" s="7" t="s">
        <v>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58" t="s">
        <v>4</v>
      </c>
      <c r="Y24" s="59"/>
    </row>
    <row r="25" spans="1:25" ht="15.75" x14ac:dyDescent="0.25">
      <c r="B25" s="3"/>
      <c r="C25" s="4" t="s">
        <v>0</v>
      </c>
      <c r="D25" s="9">
        <v>2015</v>
      </c>
      <c r="E25" s="10">
        <v>2016</v>
      </c>
      <c r="F25" s="10">
        <v>2017</v>
      </c>
      <c r="G25" s="10">
        <v>2018</v>
      </c>
      <c r="H25" s="10">
        <v>2019</v>
      </c>
      <c r="I25" s="10">
        <v>2020</v>
      </c>
      <c r="J25" s="10">
        <v>2021</v>
      </c>
      <c r="K25" s="10">
        <v>2022</v>
      </c>
      <c r="L25" s="10">
        <v>2023</v>
      </c>
      <c r="M25" s="10">
        <v>2024</v>
      </c>
      <c r="N25" s="10">
        <v>2025</v>
      </c>
      <c r="O25" s="10">
        <v>2026</v>
      </c>
      <c r="P25" s="10">
        <v>2027</v>
      </c>
      <c r="Q25" s="10">
        <v>2028</v>
      </c>
      <c r="R25" s="10">
        <v>2029</v>
      </c>
      <c r="S25" s="10">
        <v>2030</v>
      </c>
      <c r="T25" s="10">
        <v>2031</v>
      </c>
      <c r="U25" s="10">
        <v>2032</v>
      </c>
      <c r="V25" s="10">
        <v>2033</v>
      </c>
      <c r="W25" s="10">
        <v>2034</v>
      </c>
      <c r="X25" s="60" t="s">
        <v>5</v>
      </c>
      <c r="Y25" s="60" t="s">
        <v>6</v>
      </c>
    </row>
    <row r="26" spans="1:25" x14ac:dyDescent="0.25">
      <c r="B26" s="5" t="s">
        <v>1</v>
      </c>
      <c r="C26" s="6" t="s">
        <v>2</v>
      </c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3"/>
      <c r="X26" s="11"/>
      <c r="Y26" s="13"/>
    </row>
    <row r="27" spans="1:25" ht="15.75" x14ac:dyDescent="0.25">
      <c r="A27" s="56" t="s">
        <v>89</v>
      </c>
      <c r="B27" s="14"/>
      <c r="C27" s="15" t="s">
        <v>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-44.56</v>
      </c>
      <c r="U27" s="16">
        <v>0</v>
      </c>
      <c r="V27" s="16">
        <v>0</v>
      </c>
      <c r="W27" s="16">
        <v>0</v>
      </c>
      <c r="X27" s="16">
        <v>0</v>
      </c>
      <c r="Y27" s="16">
        <v>-44.56</v>
      </c>
    </row>
    <row r="28" spans="1:25" ht="15.75" x14ac:dyDescent="0.25">
      <c r="A28" s="56" t="s">
        <v>89</v>
      </c>
      <c r="B28" s="14"/>
      <c r="C28" s="15" t="s">
        <v>8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-32.68</v>
      </c>
      <c r="U28" s="16">
        <v>0</v>
      </c>
      <c r="V28" s="16">
        <v>0</v>
      </c>
      <c r="W28" s="16">
        <v>0</v>
      </c>
      <c r="X28" s="16">
        <v>0</v>
      </c>
      <c r="Y28" s="16">
        <v>-32.68</v>
      </c>
    </row>
    <row r="29" spans="1:25" ht="15.75" x14ac:dyDescent="0.25">
      <c r="A29" s="56" t="s">
        <v>89</v>
      </c>
      <c r="B29" s="14"/>
      <c r="C29" s="15" t="s">
        <v>9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-269</v>
      </c>
      <c r="W29" s="16">
        <v>0</v>
      </c>
      <c r="X29" s="16">
        <v>0</v>
      </c>
      <c r="Y29" s="16">
        <v>-269</v>
      </c>
    </row>
    <row r="30" spans="1:25" ht="15.75" x14ac:dyDescent="0.25">
      <c r="A30" s="56" t="s">
        <v>89</v>
      </c>
      <c r="B30" s="14"/>
      <c r="C30" s="15" t="s">
        <v>10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-450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-450</v>
      </c>
      <c r="Y30" s="16">
        <v>-450</v>
      </c>
    </row>
    <row r="31" spans="1:25" ht="15.75" x14ac:dyDescent="0.25">
      <c r="A31" s="56" t="s">
        <v>89</v>
      </c>
      <c r="B31" s="14"/>
      <c r="C31" s="15" t="s">
        <v>11</v>
      </c>
      <c r="D31" s="16">
        <v>-67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-67</v>
      </c>
      <c r="Y31" s="16">
        <v>-67</v>
      </c>
    </row>
    <row r="32" spans="1:25" ht="15.75" x14ac:dyDescent="0.25">
      <c r="A32" s="56" t="s">
        <v>89</v>
      </c>
      <c r="B32" s="14"/>
      <c r="C32" s="15" t="s">
        <v>12</v>
      </c>
      <c r="D32" s="16">
        <v>-105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-105</v>
      </c>
      <c r="Y32" s="16">
        <v>-105</v>
      </c>
    </row>
    <row r="33" spans="1:25" ht="15.75" x14ac:dyDescent="0.25">
      <c r="A33" s="56" t="s">
        <v>89</v>
      </c>
      <c r="B33" s="14"/>
      <c r="C33" s="15" t="s">
        <v>13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-387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-387</v>
      </c>
    </row>
    <row r="34" spans="1:25" ht="15.75" x14ac:dyDescent="0.25">
      <c r="A34" s="56" t="s">
        <v>89</v>
      </c>
      <c r="B34" s="14"/>
      <c r="C34" s="15" t="s">
        <v>14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-106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-106</v>
      </c>
    </row>
    <row r="35" spans="1:25" ht="15.75" x14ac:dyDescent="0.25">
      <c r="A35" s="56" t="s">
        <v>89</v>
      </c>
      <c r="B35" s="14"/>
      <c r="C35" s="15" t="s">
        <v>15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-106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-106</v>
      </c>
    </row>
    <row r="36" spans="1:25" ht="15.75" x14ac:dyDescent="0.25">
      <c r="A36" s="56" t="s">
        <v>89</v>
      </c>
      <c r="B36" s="14"/>
      <c r="C36" s="15" t="s">
        <v>16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-220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-220</v>
      </c>
    </row>
    <row r="37" spans="1:25" ht="15.75" x14ac:dyDescent="0.25">
      <c r="A37" s="56" t="s">
        <v>89</v>
      </c>
      <c r="B37" s="14"/>
      <c r="C37" s="15" t="s">
        <v>17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-330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-330</v>
      </c>
    </row>
    <row r="38" spans="1:25" ht="15.75" x14ac:dyDescent="0.25">
      <c r="A38" s="56" t="s">
        <v>89</v>
      </c>
      <c r="B38" s="14"/>
      <c r="C38" s="15" t="s">
        <v>18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-156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-156</v>
      </c>
    </row>
    <row r="39" spans="1:25" ht="15.75" x14ac:dyDescent="0.25">
      <c r="A39" s="56" t="s">
        <v>89</v>
      </c>
      <c r="B39" s="14"/>
      <c r="C39" s="15" t="s">
        <v>19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-201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-201</v>
      </c>
    </row>
    <row r="40" spans="1:25" ht="15.75" x14ac:dyDescent="0.25">
      <c r="A40" s="56" t="s">
        <v>89</v>
      </c>
      <c r="B40" s="14"/>
      <c r="C40" s="15" t="s">
        <v>20</v>
      </c>
      <c r="D40" s="16">
        <v>-50</v>
      </c>
      <c r="E40" s="16">
        <v>0</v>
      </c>
      <c r="F40" s="16">
        <v>0</v>
      </c>
      <c r="G40" s="16">
        <v>-280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-330</v>
      </c>
      <c r="Y40" s="16">
        <v>-330</v>
      </c>
    </row>
    <row r="41" spans="1:25" ht="15.75" x14ac:dyDescent="0.25">
      <c r="A41" s="56" t="s">
        <v>89</v>
      </c>
      <c r="B41" s="14"/>
      <c r="C41" s="15" t="s">
        <v>67</v>
      </c>
      <c r="D41" s="16">
        <v>0</v>
      </c>
      <c r="E41" s="16">
        <v>0</v>
      </c>
      <c r="F41" s="16">
        <v>0</v>
      </c>
      <c r="G41" s="16">
        <v>0</v>
      </c>
      <c r="H41" s="16">
        <v>-268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-268</v>
      </c>
      <c r="Y41" s="16">
        <v>-268</v>
      </c>
    </row>
    <row r="42" spans="1:25" ht="15.75" x14ac:dyDescent="0.25">
      <c r="A42" s="56" t="s">
        <v>89</v>
      </c>
      <c r="B42" s="14"/>
      <c r="C42" s="15" t="s">
        <v>21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-357.5</v>
      </c>
      <c r="W42" s="19">
        <v>0</v>
      </c>
      <c r="X42" s="16">
        <v>0</v>
      </c>
      <c r="Y42" s="16">
        <v>-357.5</v>
      </c>
    </row>
    <row r="43" spans="1:25" ht="15.75" x14ac:dyDescent="0.25">
      <c r="A43" s="56" t="s">
        <v>90</v>
      </c>
      <c r="B43" s="17"/>
      <c r="C43" s="18" t="s">
        <v>22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387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6">
        <v>0</v>
      </c>
      <c r="Y43" s="16">
        <v>387</v>
      </c>
    </row>
    <row r="44" spans="1:25" ht="15.75" x14ac:dyDescent="0.25">
      <c r="A44" s="56" t="s">
        <v>90</v>
      </c>
      <c r="B44" s="17"/>
      <c r="C44" s="18" t="s">
        <v>23</v>
      </c>
      <c r="D44" s="19">
        <v>0</v>
      </c>
      <c r="E44" s="19">
        <v>0</v>
      </c>
      <c r="F44" s="19">
        <v>0</v>
      </c>
      <c r="G44" s="19">
        <v>337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-337</v>
      </c>
      <c r="T44" s="19">
        <v>0</v>
      </c>
      <c r="U44" s="19">
        <v>0</v>
      </c>
      <c r="V44" s="19">
        <v>0</v>
      </c>
      <c r="W44" s="19">
        <v>0</v>
      </c>
      <c r="X44" s="16">
        <v>337</v>
      </c>
      <c r="Y44" s="16">
        <v>0</v>
      </c>
    </row>
    <row r="45" spans="1:25" x14ac:dyDescent="0.25">
      <c r="A45" s="56"/>
      <c r="B45" s="14"/>
      <c r="C45" s="6" t="s">
        <v>24</v>
      </c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3"/>
      <c r="X45" s="20"/>
      <c r="Y45" s="21"/>
    </row>
    <row r="46" spans="1:25" ht="15.75" x14ac:dyDescent="0.25">
      <c r="A46" s="56"/>
      <c r="B46" s="17"/>
      <c r="C46" s="22" t="s">
        <v>69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635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6">
        <v>0</v>
      </c>
      <c r="Y46" s="16">
        <v>635</v>
      </c>
    </row>
    <row r="47" spans="1:25" ht="15.75" x14ac:dyDescent="0.25">
      <c r="A47" s="56"/>
      <c r="B47" s="17"/>
      <c r="C47" s="22" t="s">
        <v>27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423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6">
        <v>0</v>
      </c>
      <c r="Y47" s="16">
        <v>423</v>
      </c>
    </row>
    <row r="48" spans="1:25" ht="15.75" x14ac:dyDescent="0.25">
      <c r="A48" s="56"/>
      <c r="B48" s="17"/>
      <c r="C48" s="22" t="s">
        <v>28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400.78300000000002</v>
      </c>
      <c r="X48" s="16">
        <v>0</v>
      </c>
      <c r="Y48" s="16">
        <v>400.78300000000002</v>
      </c>
    </row>
    <row r="49" spans="1:25" ht="15.75" x14ac:dyDescent="0.25">
      <c r="A49" s="56"/>
      <c r="B49" s="17"/>
      <c r="C49" s="22" t="s">
        <v>29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635</v>
      </c>
      <c r="T49" s="19">
        <v>0</v>
      </c>
      <c r="U49" s="19">
        <v>0</v>
      </c>
      <c r="V49" s="19">
        <v>635</v>
      </c>
      <c r="W49" s="19">
        <v>0</v>
      </c>
      <c r="X49" s="16">
        <v>0</v>
      </c>
      <c r="Y49" s="16">
        <v>1270</v>
      </c>
    </row>
    <row r="50" spans="1:25" ht="16.5" thickBot="1" x14ac:dyDescent="0.3">
      <c r="A50" s="56"/>
      <c r="B50" s="17"/>
      <c r="C50" s="22" t="s">
        <v>31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423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423</v>
      </c>
      <c r="V50" s="19">
        <v>0</v>
      </c>
      <c r="W50" s="19">
        <v>0</v>
      </c>
      <c r="X50" s="16">
        <v>423</v>
      </c>
      <c r="Y50" s="16">
        <v>846</v>
      </c>
    </row>
    <row r="51" spans="1:25" ht="16.5" thickBot="1" x14ac:dyDescent="0.3">
      <c r="A51" s="56" t="s">
        <v>91</v>
      </c>
      <c r="B51" s="17"/>
      <c r="C51" s="23" t="s">
        <v>32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423</v>
      </c>
      <c r="N51" s="24">
        <v>0</v>
      </c>
      <c r="O51" s="24">
        <v>0</v>
      </c>
      <c r="P51" s="24">
        <v>423</v>
      </c>
      <c r="Q51" s="24">
        <v>635</v>
      </c>
      <c r="R51" s="24">
        <v>0</v>
      </c>
      <c r="S51" s="24">
        <v>635</v>
      </c>
      <c r="T51" s="24">
        <v>0</v>
      </c>
      <c r="U51" s="24">
        <v>423</v>
      </c>
      <c r="V51" s="24">
        <v>635</v>
      </c>
      <c r="W51" s="24">
        <v>400.78300000000002</v>
      </c>
      <c r="X51" s="24">
        <v>423</v>
      </c>
      <c r="Y51" s="24">
        <v>3574.7829999999999</v>
      </c>
    </row>
    <row r="52" spans="1:25" ht="16.5" thickBot="1" x14ac:dyDescent="0.3">
      <c r="A52" s="56"/>
      <c r="B52" s="17"/>
      <c r="C52" s="22" t="s">
        <v>33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127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6">
        <v>0</v>
      </c>
      <c r="Y52" s="16">
        <v>127</v>
      </c>
    </row>
    <row r="53" spans="1:25" ht="16.5" thickBot="1" x14ac:dyDescent="0.3">
      <c r="A53" s="56" t="s">
        <v>93</v>
      </c>
      <c r="B53" s="17"/>
      <c r="C53" s="23" t="s">
        <v>34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127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127</v>
      </c>
    </row>
    <row r="54" spans="1:25" ht="15.75" x14ac:dyDescent="0.25">
      <c r="A54" s="56" t="s">
        <v>93</v>
      </c>
      <c r="B54" s="17"/>
      <c r="C54" s="25" t="s">
        <v>35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154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19">
        <v>0</v>
      </c>
      <c r="Y54" s="19">
        <v>154</v>
      </c>
    </row>
    <row r="55" spans="1:25" ht="15.75" x14ac:dyDescent="0.25">
      <c r="A55" s="56"/>
      <c r="B55" s="17"/>
      <c r="C55" s="29" t="s">
        <v>38</v>
      </c>
      <c r="D55" s="19">
        <v>3.41</v>
      </c>
      <c r="E55" s="19">
        <v>3.9300000000000006</v>
      </c>
      <c r="F55" s="19">
        <v>4.57</v>
      </c>
      <c r="G55" s="19">
        <v>4.82</v>
      </c>
      <c r="H55" s="19">
        <v>5.1999999999999993</v>
      </c>
      <c r="I55" s="19">
        <v>4.08</v>
      </c>
      <c r="J55" s="19">
        <v>4.25</v>
      </c>
      <c r="K55" s="19">
        <v>4.4400000000000004</v>
      </c>
      <c r="L55" s="19">
        <v>4.6400000000000006</v>
      </c>
      <c r="M55" s="19">
        <v>4.62</v>
      </c>
      <c r="N55" s="19">
        <v>3.99</v>
      </c>
      <c r="O55" s="19">
        <v>4.04</v>
      </c>
      <c r="P55" s="19">
        <v>3.91</v>
      </c>
      <c r="Q55" s="19">
        <v>3.87</v>
      </c>
      <c r="R55" s="19">
        <v>3.76</v>
      </c>
      <c r="S55" s="19">
        <v>3.3499999999999996</v>
      </c>
      <c r="T55" s="19">
        <v>3.3400000000000003</v>
      </c>
      <c r="U55" s="19">
        <v>3.27</v>
      </c>
      <c r="V55" s="19">
        <v>3.5000000000000004</v>
      </c>
      <c r="W55" s="19">
        <v>3.06</v>
      </c>
      <c r="X55" s="19">
        <v>43.959999999999994</v>
      </c>
      <c r="Y55" s="19">
        <v>80.049999999999983</v>
      </c>
    </row>
    <row r="56" spans="1:25" ht="15.75" x14ac:dyDescent="0.25">
      <c r="A56" s="56"/>
      <c r="B56" s="17"/>
      <c r="C56" s="29" t="s">
        <v>39</v>
      </c>
      <c r="D56" s="19">
        <v>69</v>
      </c>
      <c r="E56" s="19">
        <v>78.100000000000009</v>
      </c>
      <c r="F56" s="19">
        <v>87.2</v>
      </c>
      <c r="G56" s="19">
        <v>88.800000000000011</v>
      </c>
      <c r="H56" s="19">
        <v>97.800000000000011</v>
      </c>
      <c r="I56" s="19">
        <v>92.7</v>
      </c>
      <c r="J56" s="19">
        <v>96.7</v>
      </c>
      <c r="K56" s="19">
        <v>100.90000000000002</v>
      </c>
      <c r="L56" s="19">
        <v>94.5</v>
      </c>
      <c r="M56" s="19">
        <v>102.10000000000001</v>
      </c>
      <c r="N56" s="19">
        <v>83.200000000000017</v>
      </c>
      <c r="O56" s="19">
        <v>84</v>
      </c>
      <c r="P56" s="19">
        <v>70</v>
      </c>
      <c r="Q56" s="19">
        <v>69.600000000000009</v>
      </c>
      <c r="R56" s="19">
        <v>67.400000000000006</v>
      </c>
      <c r="S56" s="19">
        <v>62.900000000000006</v>
      </c>
      <c r="T56" s="19">
        <v>67</v>
      </c>
      <c r="U56" s="19">
        <v>69</v>
      </c>
      <c r="V56" s="19">
        <v>71</v>
      </c>
      <c r="W56" s="19">
        <v>64.8</v>
      </c>
      <c r="X56" s="19">
        <v>907.80000000000007</v>
      </c>
      <c r="Y56" s="19">
        <v>1616.7</v>
      </c>
    </row>
    <row r="57" spans="1:25" ht="16.5" thickBot="1" x14ac:dyDescent="0.3">
      <c r="A57" s="56"/>
      <c r="B57" s="17"/>
      <c r="C57" s="29" t="s">
        <v>40</v>
      </c>
      <c r="D57" s="19">
        <v>6.42</v>
      </c>
      <c r="E57" s="19">
        <v>7.8600000000000012</v>
      </c>
      <c r="F57" s="19">
        <v>9.31</v>
      </c>
      <c r="G57" s="19">
        <v>11.68</v>
      </c>
      <c r="H57" s="19">
        <v>13.71</v>
      </c>
      <c r="I57" s="19">
        <v>12.47</v>
      </c>
      <c r="J57" s="19">
        <v>13.23</v>
      </c>
      <c r="K57" s="19">
        <v>14.600000000000001</v>
      </c>
      <c r="L57" s="19">
        <v>15.049999999999999</v>
      </c>
      <c r="M57" s="19">
        <v>15.67</v>
      </c>
      <c r="N57" s="19">
        <v>12.58</v>
      </c>
      <c r="O57" s="19">
        <v>13.21</v>
      </c>
      <c r="P57" s="19">
        <v>12.899999999999999</v>
      </c>
      <c r="Q57" s="19">
        <v>13.41</v>
      </c>
      <c r="R57" s="19">
        <v>13.72</v>
      </c>
      <c r="S57" s="19">
        <v>13.8</v>
      </c>
      <c r="T57" s="19">
        <v>14.2</v>
      </c>
      <c r="U57" s="19">
        <v>14.640000000000002</v>
      </c>
      <c r="V57" s="19">
        <v>14.969999999999999</v>
      </c>
      <c r="W57" s="19">
        <v>15.04</v>
      </c>
      <c r="X57" s="31">
        <v>120</v>
      </c>
      <c r="Y57" s="31">
        <v>258.47000000000003</v>
      </c>
    </row>
    <row r="58" spans="1:25" ht="16.5" thickBot="1" x14ac:dyDescent="0.3">
      <c r="A58" s="56" t="s">
        <v>95</v>
      </c>
      <c r="B58" s="17"/>
      <c r="C58" s="23" t="s">
        <v>41</v>
      </c>
      <c r="D58" s="24">
        <v>78.83</v>
      </c>
      <c r="E58" s="24">
        <v>89.890000000000015</v>
      </c>
      <c r="F58" s="24">
        <v>101.08000000000001</v>
      </c>
      <c r="G58" s="24">
        <v>105.30000000000001</v>
      </c>
      <c r="H58" s="24">
        <v>116.71000000000001</v>
      </c>
      <c r="I58" s="24">
        <v>109.25</v>
      </c>
      <c r="J58" s="24">
        <v>114.18</v>
      </c>
      <c r="K58" s="24">
        <v>119.94000000000003</v>
      </c>
      <c r="L58" s="24">
        <v>114.19</v>
      </c>
      <c r="M58" s="24">
        <v>122.39000000000001</v>
      </c>
      <c r="N58" s="24">
        <v>99.77000000000001</v>
      </c>
      <c r="O58" s="24">
        <v>101.25</v>
      </c>
      <c r="P58" s="24">
        <v>86.81</v>
      </c>
      <c r="Q58" s="24">
        <v>86.88000000000001</v>
      </c>
      <c r="R58" s="24">
        <v>84.88000000000001</v>
      </c>
      <c r="S58" s="24">
        <v>80.05</v>
      </c>
      <c r="T58" s="24">
        <v>84.54</v>
      </c>
      <c r="U58" s="24">
        <v>86.91</v>
      </c>
      <c r="V58" s="24">
        <v>89.47</v>
      </c>
      <c r="W58" s="24">
        <v>82.9</v>
      </c>
      <c r="X58" s="24">
        <v>1071.7600000000002</v>
      </c>
      <c r="Y58" s="24">
        <v>1955.2200000000005</v>
      </c>
    </row>
    <row r="59" spans="1:25" ht="15.75" x14ac:dyDescent="0.25">
      <c r="A59" s="56" t="s">
        <v>96</v>
      </c>
      <c r="B59" s="17"/>
      <c r="C59" s="32" t="s">
        <v>42</v>
      </c>
      <c r="D59" s="19">
        <v>0</v>
      </c>
      <c r="E59" s="19">
        <v>0</v>
      </c>
      <c r="F59" s="19">
        <v>0</v>
      </c>
      <c r="G59" s="19">
        <v>0</v>
      </c>
      <c r="H59" s="19">
        <v>156.72499999999999</v>
      </c>
      <c r="I59" s="19">
        <v>189.68600000000001</v>
      </c>
      <c r="J59" s="19">
        <v>35.906999999999996</v>
      </c>
      <c r="K59" s="19">
        <v>283.00099999999998</v>
      </c>
      <c r="L59" s="19">
        <v>283.00099999999998</v>
      </c>
      <c r="M59" s="19">
        <v>283.00099999999998</v>
      </c>
      <c r="N59" s="19">
        <v>300</v>
      </c>
      <c r="O59" s="19">
        <v>300</v>
      </c>
      <c r="P59" s="19">
        <v>147.67099999999999</v>
      </c>
      <c r="Q59" s="19">
        <v>219.09299999999999</v>
      </c>
      <c r="R59" s="19">
        <v>170.74199999999999</v>
      </c>
      <c r="S59" s="19">
        <v>279.78800000000001</v>
      </c>
      <c r="T59" s="19">
        <v>229.86199999999999</v>
      </c>
      <c r="U59" s="19">
        <v>75.003</v>
      </c>
      <c r="V59" s="19">
        <v>235.67599999999999</v>
      </c>
      <c r="W59" s="19">
        <v>202.375</v>
      </c>
      <c r="X59" s="33">
        <v>123.13209999999999</v>
      </c>
      <c r="Y59" s="16">
        <v>169.57655000000003</v>
      </c>
    </row>
    <row r="60" spans="1:25" x14ac:dyDescent="0.25">
      <c r="A60" s="56"/>
      <c r="B60" s="5" t="s">
        <v>43</v>
      </c>
      <c r="C60" s="6" t="s">
        <v>2</v>
      </c>
      <c r="D60" s="1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3"/>
      <c r="X60" s="11"/>
      <c r="Y60" s="21"/>
    </row>
    <row r="61" spans="1:25" ht="15.75" x14ac:dyDescent="0.25">
      <c r="A61" s="56" t="s">
        <v>89</v>
      </c>
      <c r="B61" s="14"/>
      <c r="C61" s="15" t="s">
        <v>44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-354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-354</v>
      </c>
      <c r="Y61" s="16">
        <v>-354</v>
      </c>
    </row>
    <row r="62" spans="1:25" ht="15.75" x14ac:dyDescent="0.25">
      <c r="A62" s="56" t="s">
        <v>89</v>
      </c>
      <c r="B62" s="14"/>
      <c r="C62" s="15" t="s">
        <v>45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-359</v>
      </c>
      <c r="W62" s="16">
        <v>0</v>
      </c>
      <c r="X62" s="16">
        <v>0</v>
      </c>
      <c r="Y62" s="16">
        <v>-359</v>
      </c>
    </row>
    <row r="63" spans="1:25" x14ac:dyDescent="0.25">
      <c r="A63" s="56"/>
      <c r="B63" s="34"/>
      <c r="C63" s="6" t="s">
        <v>24</v>
      </c>
      <c r="D63" s="1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3"/>
      <c r="X63" s="20"/>
      <c r="Y63" s="21"/>
    </row>
    <row r="64" spans="1:25" ht="16.5" thickBot="1" x14ac:dyDescent="0.3">
      <c r="A64" s="56"/>
      <c r="B64" s="35"/>
      <c r="C64" s="29" t="s">
        <v>46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131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6">
        <v>0</v>
      </c>
      <c r="Y64" s="16">
        <v>131</v>
      </c>
    </row>
    <row r="65" spans="1:25" ht="16.5" thickBot="1" x14ac:dyDescent="0.3">
      <c r="A65" s="56" t="s">
        <v>93</v>
      </c>
      <c r="B65" s="35"/>
      <c r="C65" s="23" t="s">
        <v>34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131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131</v>
      </c>
    </row>
    <row r="66" spans="1:25" ht="15.75" x14ac:dyDescent="0.25">
      <c r="A66" s="56" t="s">
        <v>93</v>
      </c>
      <c r="B66" s="35"/>
      <c r="C66" s="53" t="s">
        <v>70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11.414</v>
      </c>
      <c r="L66" s="19">
        <v>0</v>
      </c>
      <c r="M66" s="19">
        <v>0</v>
      </c>
      <c r="N66" s="19">
        <v>0</v>
      </c>
      <c r="O66" s="19">
        <v>7.5640000000000001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11.414</v>
      </c>
      <c r="Y66" s="19">
        <v>18.978000000000002</v>
      </c>
    </row>
    <row r="67" spans="1:25" ht="15.75" x14ac:dyDescent="0.25">
      <c r="A67" s="56"/>
      <c r="B67" s="17"/>
      <c r="C67" s="29" t="s">
        <v>47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10.55</v>
      </c>
      <c r="L67" s="27">
        <v>0</v>
      </c>
      <c r="M67" s="27">
        <v>0</v>
      </c>
      <c r="N67" s="27">
        <v>0</v>
      </c>
      <c r="O67" s="27">
        <v>10.62</v>
      </c>
      <c r="P67" s="27">
        <v>0</v>
      </c>
      <c r="Q67" s="27">
        <v>0</v>
      </c>
      <c r="R67" s="27">
        <v>0</v>
      </c>
      <c r="S67" s="27">
        <v>0</v>
      </c>
      <c r="T67" s="27">
        <v>10.6</v>
      </c>
      <c r="U67" s="27">
        <v>0</v>
      </c>
      <c r="V67" s="27">
        <v>0</v>
      </c>
      <c r="W67" s="27">
        <v>1.0900000000000001</v>
      </c>
      <c r="X67" s="28">
        <v>10.55</v>
      </c>
      <c r="Y67" s="28">
        <v>32.860000000000007</v>
      </c>
    </row>
    <row r="68" spans="1:25" ht="16.5" thickBot="1" x14ac:dyDescent="0.3">
      <c r="A68" s="56"/>
      <c r="B68" s="17"/>
      <c r="C68" s="29" t="s">
        <v>49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3.4</v>
      </c>
      <c r="K68" s="27">
        <v>5.0199999999999996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0.26</v>
      </c>
      <c r="X68" s="28">
        <v>8.42</v>
      </c>
      <c r="Y68" s="28">
        <v>8.68</v>
      </c>
    </row>
    <row r="69" spans="1:25" ht="16.5" thickBot="1" x14ac:dyDescent="0.3">
      <c r="A69" s="56" t="s">
        <v>94</v>
      </c>
      <c r="B69" s="17"/>
      <c r="C69" s="23" t="s">
        <v>50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3.4</v>
      </c>
      <c r="K69" s="30">
        <v>15.57</v>
      </c>
      <c r="L69" s="30">
        <v>0</v>
      </c>
      <c r="M69" s="30">
        <v>0</v>
      </c>
      <c r="N69" s="30">
        <v>0</v>
      </c>
      <c r="O69" s="30">
        <v>10.62</v>
      </c>
      <c r="P69" s="30">
        <v>0</v>
      </c>
      <c r="Q69" s="30">
        <v>0</v>
      </c>
      <c r="R69" s="30">
        <v>0</v>
      </c>
      <c r="S69" s="30">
        <v>0</v>
      </c>
      <c r="T69" s="30">
        <v>10.6</v>
      </c>
      <c r="U69" s="30">
        <v>0</v>
      </c>
      <c r="V69" s="30">
        <v>0</v>
      </c>
      <c r="W69" s="30">
        <v>1.35</v>
      </c>
      <c r="X69" s="30">
        <v>18.97</v>
      </c>
      <c r="Y69" s="30">
        <v>41.540000000000006</v>
      </c>
    </row>
    <row r="70" spans="1:25" ht="15.75" x14ac:dyDescent="0.25">
      <c r="A70" s="56"/>
      <c r="B70" s="35"/>
      <c r="C70" s="29" t="s">
        <v>51</v>
      </c>
      <c r="D70" s="19">
        <v>1.26</v>
      </c>
      <c r="E70" s="19">
        <v>1.44</v>
      </c>
      <c r="F70" s="19">
        <v>1.69</v>
      </c>
      <c r="G70" s="19">
        <v>1.91</v>
      </c>
      <c r="H70" s="19">
        <v>2.09</v>
      </c>
      <c r="I70" s="19">
        <v>1.3699999999999999</v>
      </c>
      <c r="J70" s="19">
        <v>1.45</v>
      </c>
      <c r="K70" s="19">
        <v>1.51</v>
      </c>
      <c r="L70" s="19">
        <v>1.58</v>
      </c>
      <c r="M70" s="19">
        <v>1.51</v>
      </c>
      <c r="N70" s="19">
        <v>1.25</v>
      </c>
      <c r="O70" s="19">
        <v>1.24</v>
      </c>
      <c r="P70" s="19">
        <v>1.0899999999999999</v>
      </c>
      <c r="Q70" s="19">
        <v>1.0899999999999999</v>
      </c>
      <c r="R70" s="19">
        <v>1.23</v>
      </c>
      <c r="S70" s="19">
        <v>1.1300000000000001</v>
      </c>
      <c r="T70" s="19">
        <v>1.1000000000000001</v>
      </c>
      <c r="U70" s="19">
        <v>1.06</v>
      </c>
      <c r="V70" s="19">
        <v>1.03</v>
      </c>
      <c r="W70" s="19">
        <v>0.97</v>
      </c>
      <c r="X70" s="19">
        <v>15.809999999999999</v>
      </c>
      <c r="Y70" s="19">
        <v>26.999999999999996</v>
      </c>
    </row>
    <row r="71" spans="1:25" ht="15.75" x14ac:dyDescent="0.25">
      <c r="A71" s="56"/>
      <c r="B71" s="17"/>
      <c r="C71" s="29" t="s">
        <v>52</v>
      </c>
      <c r="D71" s="19">
        <v>41</v>
      </c>
      <c r="E71" s="19">
        <v>36.699999999999996</v>
      </c>
      <c r="F71" s="19">
        <v>33.6</v>
      </c>
      <c r="G71" s="19">
        <v>32.400000000000006</v>
      </c>
      <c r="H71" s="19">
        <v>29</v>
      </c>
      <c r="I71" s="19">
        <v>27.2</v>
      </c>
      <c r="J71" s="19">
        <v>24.8</v>
      </c>
      <c r="K71" s="19">
        <v>24.500000000000004</v>
      </c>
      <c r="L71" s="19">
        <v>23.4</v>
      </c>
      <c r="M71" s="19">
        <v>22.799999999999997</v>
      </c>
      <c r="N71" s="19">
        <v>20.600000000000005</v>
      </c>
      <c r="O71" s="19">
        <v>21</v>
      </c>
      <c r="P71" s="19">
        <v>20.6</v>
      </c>
      <c r="Q71" s="19">
        <v>20.6</v>
      </c>
      <c r="R71" s="19">
        <v>19.900000000000002</v>
      </c>
      <c r="S71" s="19">
        <v>19.299999999999997</v>
      </c>
      <c r="T71" s="19">
        <v>19.100000000000001</v>
      </c>
      <c r="U71" s="19">
        <v>19.3</v>
      </c>
      <c r="V71" s="19">
        <v>18.100000000000001</v>
      </c>
      <c r="W71" s="19">
        <v>18</v>
      </c>
      <c r="X71" s="19">
        <v>295.39999999999998</v>
      </c>
      <c r="Y71" s="19">
        <v>491.90000000000009</v>
      </c>
    </row>
    <row r="72" spans="1:25" ht="16.5" thickBot="1" x14ac:dyDescent="0.3">
      <c r="A72" s="56"/>
      <c r="B72" s="17"/>
      <c r="C72" s="29" t="s">
        <v>53</v>
      </c>
      <c r="D72" s="19">
        <v>8.24</v>
      </c>
      <c r="E72" s="19">
        <v>9.07</v>
      </c>
      <c r="F72" s="19">
        <v>9.69</v>
      </c>
      <c r="G72" s="19">
        <v>9.6199999999999992</v>
      </c>
      <c r="H72" s="19">
        <v>10.44</v>
      </c>
      <c r="I72" s="19">
        <v>8.56</v>
      </c>
      <c r="J72" s="19">
        <v>9.3800000000000008</v>
      </c>
      <c r="K72" s="19">
        <v>9.8500000000000014</v>
      </c>
      <c r="L72" s="19">
        <v>10.510000000000003</v>
      </c>
      <c r="M72" s="19">
        <v>10.410000000000002</v>
      </c>
      <c r="N72" s="19">
        <v>8.7300000000000022</v>
      </c>
      <c r="O72" s="19">
        <v>8.66</v>
      </c>
      <c r="P72" s="19">
        <v>7.8999999999999995</v>
      </c>
      <c r="Q72" s="19">
        <v>7.8699999999999992</v>
      </c>
      <c r="R72" s="19">
        <v>7.580000000000001</v>
      </c>
      <c r="S72" s="19">
        <v>6.9600000000000009</v>
      </c>
      <c r="T72" s="19">
        <v>6.8600000000000012</v>
      </c>
      <c r="U72" s="19">
        <v>6.8699999999999992</v>
      </c>
      <c r="V72" s="19">
        <v>6.69</v>
      </c>
      <c r="W72" s="19">
        <v>6.43</v>
      </c>
      <c r="X72" s="31">
        <v>95.77</v>
      </c>
      <c r="Y72" s="31">
        <v>170.32000000000005</v>
      </c>
    </row>
    <row r="73" spans="1:25" ht="16.5" thickBot="1" x14ac:dyDescent="0.3">
      <c r="A73" s="56" t="s">
        <v>95</v>
      </c>
      <c r="B73" s="17"/>
      <c r="C73" s="23" t="s">
        <v>54</v>
      </c>
      <c r="D73" s="24">
        <v>50.5</v>
      </c>
      <c r="E73" s="24">
        <v>47.209999999999994</v>
      </c>
      <c r="F73" s="24">
        <v>44.98</v>
      </c>
      <c r="G73" s="24">
        <v>43.93</v>
      </c>
      <c r="H73" s="24">
        <v>41.53</v>
      </c>
      <c r="I73" s="24">
        <v>37.130000000000003</v>
      </c>
      <c r="J73" s="24">
        <v>35.630000000000003</v>
      </c>
      <c r="K73" s="24">
        <v>35.860000000000007</v>
      </c>
      <c r="L73" s="24">
        <v>35.49</v>
      </c>
      <c r="M73" s="24">
        <v>34.72</v>
      </c>
      <c r="N73" s="24">
        <v>30.580000000000005</v>
      </c>
      <c r="O73" s="24">
        <v>30.9</v>
      </c>
      <c r="P73" s="24">
        <v>29.59</v>
      </c>
      <c r="Q73" s="24">
        <v>29.560000000000002</v>
      </c>
      <c r="R73" s="24">
        <v>28.710000000000004</v>
      </c>
      <c r="S73" s="24">
        <v>27.389999999999997</v>
      </c>
      <c r="T73" s="24">
        <v>27.060000000000002</v>
      </c>
      <c r="U73" s="24">
        <v>27.229999999999997</v>
      </c>
      <c r="V73" s="24">
        <v>25.820000000000004</v>
      </c>
      <c r="W73" s="24">
        <v>25.4</v>
      </c>
      <c r="X73" s="24">
        <v>406.98</v>
      </c>
      <c r="Y73" s="24">
        <v>689.22</v>
      </c>
    </row>
    <row r="74" spans="1:25" ht="15.75" x14ac:dyDescent="0.25">
      <c r="A74" s="56" t="s">
        <v>96</v>
      </c>
      <c r="B74" s="35"/>
      <c r="C74" s="36" t="s">
        <v>55</v>
      </c>
      <c r="D74" s="19">
        <v>0</v>
      </c>
      <c r="E74" s="19">
        <v>95.116</v>
      </c>
      <c r="F74" s="19">
        <v>149.739</v>
      </c>
      <c r="G74" s="19">
        <v>111.997</v>
      </c>
      <c r="H74" s="19">
        <v>267.92500000000001</v>
      </c>
      <c r="I74" s="19">
        <v>267.92500000000001</v>
      </c>
      <c r="J74" s="19">
        <v>86.114999999999995</v>
      </c>
      <c r="K74" s="19">
        <v>267.92500000000001</v>
      </c>
      <c r="L74" s="19">
        <v>258.40899999999999</v>
      </c>
      <c r="M74" s="19">
        <v>180.83799999999999</v>
      </c>
      <c r="N74" s="19">
        <v>242.37799999999999</v>
      </c>
      <c r="O74" s="19">
        <v>267.92500000000001</v>
      </c>
      <c r="P74" s="19">
        <v>126.828</v>
      </c>
      <c r="Q74" s="19">
        <v>212.71100000000001</v>
      </c>
      <c r="R74" s="19">
        <v>143.19300000000001</v>
      </c>
      <c r="S74" s="19">
        <v>140.262</v>
      </c>
      <c r="T74" s="19">
        <v>179.434</v>
      </c>
      <c r="U74" s="19">
        <v>131.99700000000001</v>
      </c>
      <c r="V74" s="19">
        <v>267.92500000000001</v>
      </c>
      <c r="W74" s="19">
        <v>267.92500000000001</v>
      </c>
      <c r="X74" s="16">
        <v>168.59889999999999</v>
      </c>
      <c r="Y74" s="16">
        <v>183.32835000000006</v>
      </c>
    </row>
    <row r="75" spans="1:25" ht="15.75" x14ac:dyDescent="0.25">
      <c r="A75" s="56" t="s">
        <v>96</v>
      </c>
      <c r="B75" s="35"/>
      <c r="C75" s="36" t="s">
        <v>56</v>
      </c>
      <c r="D75" s="19">
        <v>400</v>
      </c>
      <c r="E75" s="19">
        <v>400</v>
      </c>
      <c r="F75" s="19">
        <v>400</v>
      </c>
      <c r="G75" s="19">
        <v>400</v>
      </c>
      <c r="H75" s="19">
        <v>400</v>
      </c>
      <c r="I75" s="19">
        <v>400</v>
      </c>
      <c r="J75" s="19">
        <v>400</v>
      </c>
      <c r="K75" s="19">
        <v>400</v>
      </c>
      <c r="L75" s="19">
        <v>400</v>
      </c>
      <c r="M75" s="19">
        <v>400</v>
      </c>
      <c r="N75" s="19">
        <v>400</v>
      </c>
      <c r="O75" s="19">
        <v>400</v>
      </c>
      <c r="P75" s="19">
        <v>400</v>
      </c>
      <c r="Q75" s="19">
        <v>400</v>
      </c>
      <c r="R75" s="19">
        <v>400</v>
      </c>
      <c r="S75" s="19">
        <v>400</v>
      </c>
      <c r="T75" s="19">
        <v>400</v>
      </c>
      <c r="U75" s="19">
        <v>400</v>
      </c>
      <c r="V75" s="19">
        <v>400</v>
      </c>
      <c r="W75" s="19">
        <v>400</v>
      </c>
      <c r="X75" s="16">
        <v>400</v>
      </c>
      <c r="Y75" s="16">
        <v>400</v>
      </c>
    </row>
    <row r="76" spans="1:25" ht="15.75" x14ac:dyDescent="0.25">
      <c r="A76" s="56" t="s">
        <v>96</v>
      </c>
      <c r="B76" s="35"/>
      <c r="C76" s="36" t="s">
        <v>57</v>
      </c>
      <c r="D76" s="19">
        <v>228.01400000000001</v>
      </c>
      <c r="E76" s="19">
        <v>375</v>
      </c>
      <c r="F76" s="19">
        <v>375</v>
      </c>
      <c r="G76" s="19">
        <v>375</v>
      </c>
      <c r="H76" s="19">
        <v>375</v>
      </c>
      <c r="I76" s="19">
        <v>375</v>
      </c>
      <c r="J76" s="19">
        <v>375</v>
      </c>
      <c r="K76" s="19">
        <v>375</v>
      </c>
      <c r="L76" s="19">
        <v>375</v>
      </c>
      <c r="M76" s="19">
        <v>375</v>
      </c>
      <c r="N76" s="19">
        <v>375</v>
      </c>
      <c r="O76" s="19">
        <v>375</v>
      </c>
      <c r="P76" s="19">
        <v>375</v>
      </c>
      <c r="Q76" s="19">
        <v>375</v>
      </c>
      <c r="R76" s="19">
        <v>375</v>
      </c>
      <c r="S76" s="19">
        <v>375</v>
      </c>
      <c r="T76" s="19">
        <v>375</v>
      </c>
      <c r="U76" s="19">
        <v>375</v>
      </c>
      <c r="V76" s="19">
        <v>375</v>
      </c>
      <c r="W76" s="19">
        <v>375</v>
      </c>
      <c r="X76" s="16">
        <v>360.3014</v>
      </c>
      <c r="Y76" s="16">
        <v>367.65070000000003</v>
      </c>
    </row>
    <row r="77" spans="1:25" ht="16.5" thickBot="1" x14ac:dyDescent="0.3">
      <c r="A77" s="56" t="s">
        <v>96</v>
      </c>
      <c r="B77" s="35"/>
      <c r="C77" s="36" t="s">
        <v>58</v>
      </c>
      <c r="D77" s="19">
        <v>100</v>
      </c>
      <c r="E77" s="19">
        <v>100</v>
      </c>
      <c r="F77" s="19">
        <v>100</v>
      </c>
      <c r="G77" s="19">
        <v>100</v>
      </c>
      <c r="H77" s="19">
        <v>100</v>
      </c>
      <c r="I77" s="19">
        <v>100</v>
      </c>
      <c r="J77" s="19">
        <v>100</v>
      </c>
      <c r="K77" s="19">
        <v>100</v>
      </c>
      <c r="L77" s="19">
        <v>100</v>
      </c>
      <c r="M77" s="19">
        <v>100</v>
      </c>
      <c r="N77" s="19">
        <v>100</v>
      </c>
      <c r="O77" s="19">
        <v>100</v>
      </c>
      <c r="P77" s="19">
        <v>100</v>
      </c>
      <c r="Q77" s="19">
        <v>100</v>
      </c>
      <c r="R77" s="19">
        <v>100</v>
      </c>
      <c r="S77" s="19">
        <v>100</v>
      </c>
      <c r="T77" s="19">
        <v>100</v>
      </c>
      <c r="U77" s="19">
        <v>100</v>
      </c>
      <c r="V77" s="19">
        <v>100</v>
      </c>
      <c r="W77" s="19">
        <v>100</v>
      </c>
      <c r="X77" s="16">
        <v>100</v>
      </c>
      <c r="Y77" s="16">
        <v>100</v>
      </c>
    </row>
    <row r="78" spans="1:25" ht="17.25" thickTop="1" thickBot="1" x14ac:dyDescent="0.3">
      <c r="B78" s="37"/>
      <c r="C78" s="38" t="s">
        <v>2</v>
      </c>
      <c r="D78" s="44">
        <v>-222</v>
      </c>
      <c r="E78" s="44">
        <v>0</v>
      </c>
      <c r="F78" s="44">
        <v>0</v>
      </c>
      <c r="G78" s="44">
        <v>57</v>
      </c>
      <c r="H78" s="44">
        <v>-268</v>
      </c>
      <c r="I78" s="44">
        <v>0</v>
      </c>
      <c r="J78" s="44">
        <v>0</v>
      </c>
      <c r="K78" s="44">
        <v>-450</v>
      </c>
      <c r="L78" s="44">
        <v>0</v>
      </c>
      <c r="M78" s="44">
        <v>-354</v>
      </c>
      <c r="N78" s="44">
        <v>0</v>
      </c>
      <c r="O78" s="44">
        <v>0</v>
      </c>
      <c r="P78" s="44">
        <v>0</v>
      </c>
      <c r="Q78" s="44">
        <v>-762</v>
      </c>
      <c r="R78" s="44">
        <v>0</v>
      </c>
      <c r="S78" s="44">
        <v>-694</v>
      </c>
      <c r="T78" s="44">
        <v>-77.240000000000009</v>
      </c>
      <c r="U78" s="44">
        <v>0</v>
      </c>
      <c r="V78" s="44">
        <v>-985.5</v>
      </c>
      <c r="W78" s="44">
        <v>0</v>
      </c>
      <c r="X78" s="51"/>
      <c r="Y78" s="51"/>
    </row>
    <row r="79" spans="1:25" ht="16.5" thickTop="1" x14ac:dyDescent="0.25">
      <c r="B79" s="39"/>
      <c r="C79" s="40" t="s">
        <v>59</v>
      </c>
      <c r="D79" s="45">
        <v>129.32999999999993</v>
      </c>
      <c r="E79" s="45">
        <v>137.09999999999991</v>
      </c>
      <c r="F79" s="45">
        <v>146.05999999999995</v>
      </c>
      <c r="G79" s="45">
        <v>149.23000000000002</v>
      </c>
      <c r="H79" s="45">
        <v>158.24</v>
      </c>
      <c r="I79" s="45">
        <v>146.38000000000011</v>
      </c>
      <c r="J79" s="45">
        <v>153.20999999999981</v>
      </c>
      <c r="K79" s="45">
        <v>182.78400000000033</v>
      </c>
      <c r="L79" s="45">
        <v>149.68000000000006</v>
      </c>
      <c r="M79" s="45">
        <v>580.11000000000058</v>
      </c>
      <c r="N79" s="45">
        <v>130.35000000000014</v>
      </c>
      <c r="O79" s="45">
        <v>150.33400000000006</v>
      </c>
      <c r="P79" s="45">
        <v>539.39999999999986</v>
      </c>
      <c r="Q79" s="45">
        <v>1163.4399999999996</v>
      </c>
      <c r="R79" s="45">
        <v>113.58999999999992</v>
      </c>
      <c r="S79" s="45">
        <v>742.44000000000051</v>
      </c>
      <c r="T79" s="45">
        <v>122.20000000000027</v>
      </c>
      <c r="U79" s="45">
        <v>537.13999999999965</v>
      </c>
      <c r="V79" s="45">
        <v>750.29</v>
      </c>
      <c r="W79" s="45">
        <v>510.43300000000022</v>
      </c>
      <c r="X79" s="52"/>
      <c r="Y79" s="52"/>
    </row>
    <row r="80" spans="1:25" ht="15.75" x14ac:dyDescent="0.25">
      <c r="B80" s="41"/>
      <c r="C80" s="42" t="s">
        <v>60</v>
      </c>
      <c r="D80" s="46">
        <v>728.01400000000001</v>
      </c>
      <c r="E80" s="46">
        <v>970.11599999999999</v>
      </c>
      <c r="F80" s="46">
        <v>1024.739</v>
      </c>
      <c r="G80" s="46">
        <v>986.99700000000007</v>
      </c>
      <c r="H80" s="46">
        <v>1299.6500000000001</v>
      </c>
      <c r="I80" s="46">
        <v>1332.6109999999999</v>
      </c>
      <c r="J80" s="46">
        <v>997.02199999999993</v>
      </c>
      <c r="K80" s="46">
        <v>1425.9259999999999</v>
      </c>
      <c r="L80" s="46">
        <v>1416.4099999999999</v>
      </c>
      <c r="M80" s="46">
        <v>1338.8389999999999</v>
      </c>
      <c r="N80" s="46">
        <v>1417.3779999999999</v>
      </c>
      <c r="O80" s="46">
        <v>1442.925</v>
      </c>
      <c r="P80" s="46">
        <v>1149.499</v>
      </c>
      <c r="Q80" s="46">
        <v>1306.8040000000001</v>
      </c>
      <c r="R80" s="46">
        <v>1188.9349999999999</v>
      </c>
      <c r="S80" s="46">
        <v>1295.05</v>
      </c>
      <c r="T80" s="46">
        <v>1284.296</v>
      </c>
      <c r="U80" s="46">
        <v>1082</v>
      </c>
      <c r="V80" s="46">
        <v>1378.6010000000001</v>
      </c>
      <c r="W80" s="46">
        <v>1345.3</v>
      </c>
      <c r="X80" s="52"/>
      <c r="Y80" s="52"/>
    </row>
    <row r="81" spans="2:25" ht="15.75" x14ac:dyDescent="0.25">
      <c r="B81" s="41"/>
      <c r="C81" s="42" t="s">
        <v>61</v>
      </c>
      <c r="D81" s="46">
        <v>857.34399999999994</v>
      </c>
      <c r="E81" s="46">
        <v>1107.2159999999999</v>
      </c>
      <c r="F81" s="46">
        <v>1170.799</v>
      </c>
      <c r="G81" s="46">
        <v>1136.2270000000001</v>
      </c>
      <c r="H81" s="46">
        <v>1457.89</v>
      </c>
      <c r="I81" s="46">
        <v>1478.991</v>
      </c>
      <c r="J81" s="46">
        <v>1150.2319999999997</v>
      </c>
      <c r="K81" s="46">
        <v>1608.7100000000003</v>
      </c>
      <c r="L81" s="46">
        <v>1566.09</v>
      </c>
      <c r="M81" s="46">
        <v>1918.9490000000005</v>
      </c>
      <c r="N81" s="46">
        <v>1547.7280000000001</v>
      </c>
      <c r="O81" s="46">
        <v>1593.259</v>
      </c>
      <c r="P81" s="46">
        <v>1688.8989999999999</v>
      </c>
      <c r="Q81" s="46">
        <v>2470.2439999999997</v>
      </c>
      <c r="R81" s="46">
        <v>1302.5249999999999</v>
      </c>
      <c r="S81" s="46">
        <v>2037.4900000000005</v>
      </c>
      <c r="T81" s="46">
        <v>1406.4960000000003</v>
      </c>
      <c r="U81" s="46">
        <v>1619.1399999999996</v>
      </c>
      <c r="V81" s="46">
        <v>2128.8910000000001</v>
      </c>
      <c r="W81" s="46">
        <v>1855.7330000000002</v>
      </c>
      <c r="X81" s="52"/>
      <c r="Y81" s="52"/>
    </row>
    <row r="82" spans="2:25" ht="15.75" x14ac:dyDescent="0.25">
      <c r="B82" s="41"/>
      <c r="C82" s="43" t="s">
        <v>62</v>
      </c>
      <c r="D82" s="47"/>
      <c r="E82" s="47"/>
      <c r="F82" s="47"/>
      <c r="G82" s="47"/>
      <c r="H82" s="47"/>
      <c r="I82" s="47"/>
      <c r="J82" s="47"/>
      <c r="K82" s="48"/>
      <c r="L82" s="49"/>
      <c r="M82" s="49"/>
      <c r="N82" s="49"/>
      <c r="O82" s="48"/>
      <c r="P82" s="48"/>
      <c r="Q82" s="48"/>
      <c r="R82" s="49"/>
      <c r="S82" s="49"/>
      <c r="T82" s="49"/>
      <c r="U82" s="49"/>
      <c r="V82" s="50"/>
      <c r="W82" s="50"/>
      <c r="X82" s="52"/>
      <c r="Y82" s="52"/>
    </row>
  </sheetData>
  <conditionalFormatting sqref="B24">
    <cfRule type="expression" dxfId="37" priority="3" stopIfTrue="1">
      <formula>ROUND($G$388,0)&lt;&gt;0</formula>
    </cfRule>
  </conditionalFormatting>
  <conditionalFormatting sqref="C42">
    <cfRule type="containsText" dxfId="36" priority="2" operator="containsText" text="Early">
      <formula>NOT(ISERROR(SEARCH("Early",C42)))</formula>
    </cfRule>
  </conditionalFormatting>
  <conditionalFormatting sqref="C24">
    <cfRule type="expression" dxfId="35" priority="1" stopIfTrue="1">
      <formula>ROUND($G$388,0)&lt;&gt;0</formula>
    </cfRule>
  </conditionalFormatting>
  <pageMargins left="0.7" right="0.7" top="0.75" bottom="0.75" header="0.3" footer="0.3"/>
  <pageSetup scale="3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5"/>
  <sheetViews>
    <sheetView view="pageBreakPreview" zoomScale="60" zoomScaleNormal="100" workbookViewId="0"/>
  </sheetViews>
  <sheetFormatPr defaultRowHeight="15" x14ac:dyDescent="0.25"/>
  <cols>
    <col min="3" max="3" width="41" customWidth="1"/>
  </cols>
  <sheetData>
    <row r="2" spans="3:23" x14ac:dyDescent="0.25">
      <c r="C2" s="55" t="s">
        <v>88</v>
      </c>
      <c r="D2" s="54">
        <f>D25</f>
        <v>2015</v>
      </c>
      <c r="E2" s="54">
        <f t="shared" ref="E2:W2" si="0">E25</f>
        <v>2016</v>
      </c>
      <c r="F2" s="54">
        <f t="shared" si="0"/>
        <v>2017</v>
      </c>
      <c r="G2" s="54">
        <f t="shared" si="0"/>
        <v>2018</v>
      </c>
      <c r="H2" s="54">
        <f t="shared" si="0"/>
        <v>2019</v>
      </c>
      <c r="I2" s="54">
        <f t="shared" si="0"/>
        <v>2020</v>
      </c>
      <c r="J2" s="54">
        <f t="shared" si="0"/>
        <v>2021</v>
      </c>
      <c r="K2" s="54">
        <f t="shared" si="0"/>
        <v>2022</v>
      </c>
      <c r="L2" s="54">
        <f t="shared" si="0"/>
        <v>2023</v>
      </c>
      <c r="M2" s="54">
        <f t="shared" si="0"/>
        <v>2024</v>
      </c>
      <c r="N2" s="54">
        <f t="shared" si="0"/>
        <v>2025</v>
      </c>
      <c r="O2" s="54">
        <f t="shared" si="0"/>
        <v>2026</v>
      </c>
      <c r="P2" s="54">
        <f t="shared" si="0"/>
        <v>2027</v>
      </c>
      <c r="Q2" s="54">
        <f t="shared" si="0"/>
        <v>2028</v>
      </c>
      <c r="R2" s="54">
        <f t="shared" si="0"/>
        <v>2029</v>
      </c>
      <c r="S2" s="54">
        <f t="shared" si="0"/>
        <v>2030</v>
      </c>
      <c r="T2" s="54">
        <f t="shared" si="0"/>
        <v>2031</v>
      </c>
      <c r="U2" s="54">
        <f t="shared" si="0"/>
        <v>2032</v>
      </c>
      <c r="V2" s="54">
        <f t="shared" si="0"/>
        <v>2033</v>
      </c>
      <c r="W2" s="54">
        <f t="shared" si="0"/>
        <v>2034</v>
      </c>
    </row>
    <row r="3" spans="3:23" x14ac:dyDescent="0.25">
      <c r="C3" t="s">
        <v>89</v>
      </c>
      <c r="D3" s="57">
        <f t="shared" ref="D3:M10" si="1">SUMIF($A$27:$A$80,$C3,D$27:D$80)</f>
        <v>-222</v>
      </c>
      <c r="E3" s="57">
        <f t="shared" si="1"/>
        <v>0</v>
      </c>
      <c r="F3" s="57">
        <f t="shared" si="1"/>
        <v>0</v>
      </c>
      <c r="G3" s="57">
        <f t="shared" si="1"/>
        <v>-280</v>
      </c>
      <c r="H3" s="57">
        <f t="shared" si="1"/>
        <v>-268</v>
      </c>
      <c r="I3" s="57">
        <f t="shared" si="1"/>
        <v>0</v>
      </c>
      <c r="J3" s="57">
        <f t="shared" si="1"/>
        <v>0</v>
      </c>
      <c r="K3" s="57">
        <f t="shared" si="1"/>
        <v>-450</v>
      </c>
      <c r="L3" s="57">
        <f t="shared" si="1"/>
        <v>0</v>
      </c>
      <c r="M3" s="57">
        <f t="shared" si="1"/>
        <v>-354</v>
      </c>
      <c r="N3" s="57">
        <f t="shared" ref="N3:W10" si="2">SUMIF($A$27:$A$80,$C3,N$27:N$80)</f>
        <v>-387</v>
      </c>
      <c r="O3" s="57">
        <f t="shared" si="2"/>
        <v>0</v>
      </c>
      <c r="P3" s="57">
        <f t="shared" si="2"/>
        <v>0</v>
      </c>
      <c r="Q3" s="57">
        <f t="shared" si="2"/>
        <v>-762</v>
      </c>
      <c r="R3" s="57">
        <f t="shared" si="2"/>
        <v>0</v>
      </c>
      <c r="S3" s="57">
        <f t="shared" si="2"/>
        <v>-357</v>
      </c>
      <c r="T3" s="57">
        <f t="shared" si="2"/>
        <v>-77.240000000000009</v>
      </c>
      <c r="U3" s="57">
        <f t="shared" si="2"/>
        <v>0</v>
      </c>
      <c r="V3" s="57">
        <f t="shared" si="2"/>
        <v>-985.5</v>
      </c>
      <c r="W3" s="57">
        <f t="shared" si="2"/>
        <v>0</v>
      </c>
    </row>
    <row r="4" spans="3:23" x14ac:dyDescent="0.25">
      <c r="C4" t="s">
        <v>90</v>
      </c>
      <c r="D4" s="57">
        <f t="shared" si="1"/>
        <v>0</v>
      </c>
      <c r="E4" s="57">
        <f t="shared" si="1"/>
        <v>0</v>
      </c>
      <c r="F4" s="57">
        <f t="shared" si="1"/>
        <v>0</v>
      </c>
      <c r="G4" s="57">
        <f t="shared" si="1"/>
        <v>337</v>
      </c>
      <c r="H4" s="57">
        <f t="shared" si="1"/>
        <v>269</v>
      </c>
      <c r="I4" s="57">
        <f t="shared" si="1"/>
        <v>0</v>
      </c>
      <c r="J4" s="57">
        <f t="shared" si="1"/>
        <v>0</v>
      </c>
      <c r="K4" s="57">
        <f t="shared" si="1"/>
        <v>0</v>
      </c>
      <c r="L4" s="57">
        <f t="shared" si="1"/>
        <v>0</v>
      </c>
      <c r="M4" s="57">
        <f t="shared" si="1"/>
        <v>0</v>
      </c>
      <c r="N4" s="57">
        <f t="shared" si="2"/>
        <v>387</v>
      </c>
      <c r="O4" s="57">
        <f t="shared" si="2"/>
        <v>0</v>
      </c>
      <c r="P4" s="57">
        <f t="shared" si="2"/>
        <v>0</v>
      </c>
      <c r="Q4" s="57">
        <f t="shared" si="2"/>
        <v>0</v>
      </c>
      <c r="R4" s="57">
        <f t="shared" si="2"/>
        <v>0</v>
      </c>
      <c r="S4" s="57">
        <f t="shared" si="2"/>
        <v>-337</v>
      </c>
      <c r="T4" s="57">
        <f t="shared" si="2"/>
        <v>0</v>
      </c>
      <c r="U4" s="57">
        <f t="shared" si="2"/>
        <v>0</v>
      </c>
      <c r="V4" s="57">
        <f t="shared" si="2"/>
        <v>0</v>
      </c>
      <c r="W4" s="57">
        <f t="shared" si="2"/>
        <v>0</v>
      </c>
    </row>
    <row r="5" spans="3:23" x14ac:dyDescent="0.25">
      <c r="C5" t="s">
        <v>91</v>
      </c>
      <c r="D5" s="57">
        <f t="shared" si="1"/>
        <v>0</v>
      </c>
      <c r="E5" s="57">
        <f t="shared" si="1"/>
        <v>0</v>
      </c>
      <c r="F5" s="57">
        <f t="shared" si="1"/>
        <v>0</v>
      </c>
      <c r="G5" s="57">
        <f t="shared" si="1"/>
        <v>0</v>
      </c>
      <c r="H5" s="57">
        <f t="shared" si="1"/>
        <v>0</v>
      </c>
      <c r="I5" s="57">
        <f t="shared" si="1"/>
        <v>0</v>
      </c>
      <c r="J5" s="57">
        <f t="shared" si="1"/>
        <v>0</v>
      </c>
      <c r="K5" s="57">
        <f t="shared" si="1"/>
        <v>0</v>
      </c>
      <c r="L5" s="57">
        <f t="shared" si="1"/>
        <v>0</v>
      </c>
      <c r="M5" s="57">
        <f t="shared" si="1"/>
        <v>423</v>
      </c>
      <c r="N5" s="57">
        <f t="shared" si="2"/>
        <v>0</v>
      </c>
      <c r="O5" s="57">
        <f t="shared" si="2"/>
        <v>0</v>
      </c>
      <c r="P5" s="57">
        <f t="shared" si="2"/>
        <v>0</v>
      </c>
      <c r="Q5" s="57">
        <f t="shared" si="2"/>
        <v>736.4</v>
      </c>
      <c r="R5" s="57">
        <f t="shared" si="2"/>
        <v>0</v>
      </c>
      <c r="S5" s="57">
        <f t="shared" si="2"/>
        <v>846</v>
      </c>
      <c r="T5" s="57">
        <f t="shared" si="2"/>
        <v>0</v>
      </c>
      <c r="U5" s="57">
        <f t="shared" si="2"/>
        <v>0</v>
      </c>
      <c r="V5" s="57">
        <f t="shared" si="2"/>
        <v>1035.7829999999999</v>
      </c>
      <c r="W5" s="57">
        <f t="shared" si="2"/>
        <v>423</v>
      </c>
    </row>
    <row r="6" spans="3:23" x14ac:dyDescent="0.25">
      <c r="C6" t="s">
        <v>92</v>
      </c>
      <c r="D6" s="57">
        <f t="shared" si="1"/>
        <v>0</v>
      </c>
      <c r="E6" s="57">
        <f t="shared" si="1"/>
        <v>0</v>
      </c>
      <c r="F6" s="57">
        <f t="shared" si="1"/>
        <v>0</v>
      </c>
      <c r="G6" s="57">
        <f t="shared" si="1"/>
        <v>0</v>
      </c>
      <c r="H6" s="57">
        <f t="shared" si="1"/>
        <v>0</v>
      </c>
      <c r="I6" s="57">
        <f t="shared" si="1"/>
        <v>0</v>
      </c>
      <c r="J6" s="57">
        <f t="shared" si="1"/>
        <v>0</v>
      </c>
      <c r="K6" s="57">
        <f t="shared" si="1"/>
        <v>0</v>
      </c>
      <c r="L6" s="57">
        <f t="shared" si="1"/>
        <v>0</v>
      </c>
      <c r="M6" s="57">
        <f t="shared" si="1"/>
        <v>0</v>
      </c>
      <c r="N6" s="57">
        <f t="shared" si="2"/>
        <v>0</v>
      </c>
      <c r="O6" s="57">
        <f t="shared" si="2"/>
        <v>0</v>
      </c>
      <c r="P6" s="57">
        <f t="shared" si="2"/>
        <v>0</v>
      </c>
      <c r="Q6" s="57">
        <f t="shared" si="2"/>
        <v>0</v>
      </c>
      <c r="R6" s="57">
        <f t="shared" si="2"/>
        <v>0</v>
      </c>
      <c r="S6" s="57">
        <f t="shared" si="2"/>
        <v>0</v>
      </c>
      <c r="T6" s="57">
        <f t="shared" si="2"/>
        <v>0</v>
      </c>
      <c r="U6" s="57">
        <f t="shared" si="2"/>
        <v>0</v>
      </c>
      <c r="V6" s="57">
        <f t="shared" si="2"/>
        <v>0</v>
      </c>
      <c r="W6" s="57">
        <f t="shared" si="2"/>
        <v>0</v>
      </c>
    </row>
    <row r="7" spans="3:23" x14ac:dyDescent="0.25">
      <c r="C7" t="s">
        <v>93</v>
      </c>
      <c r="D7" s="57">
        <f t="shared" si="1"/>
        <v>0</v>
      </c>
      <c r="E7" s="57">
        <f t="shared" si="1"/>
        <v>0</v>
      </c>
      <c r="F7" s="57">
        <f t="shared" si="1"/>
        <v>0</v>
      </c>
      <c r="G7" s="57">
        <f t="shared" si="1"/>
        <v>0</v>
      </c>
      <c r="H7" s="57">
        <f t="shared" si="1"/>
        <v>0</v>
      </c>
      <c r="I7" s="57">
        <f t="shared" si="1"/>
        <v>0</v>
      </c>
      <c r="J7" s="57">
        <f t="shared" si="1"/>
        <v>0</v>
      </c>
      <c r="K7" s="57">
        <f t="shared" si="1"/>
        <v>0</v>
      </c>
      <c r="L7" s="57">
        <f t="shared" si="1"/>
        <v>0</v>
      </c>
      <c r="M7" s="57">
        <f t="shared" si="1"/>
        <v>0</v>
      </c>
      <c r="N7" s="57">
        <f t="shared" si="2"/>
        <v>0</v>
      </c>
      <c r="O7" s="57">
        <f t="shared" si="2"/>
        <v>0</v>
      </c>
      <c r="P7" s="57">
        <f t="shared" si="2"/>
        <v>0</v>
      </c>
      <c r="Q7" s="57">
        <f t="shared" si="2"/>
        <v>488</v>
      </c>
      <c r="R7" s="57">
        <f t="shared" si="2"/>
        <v>0</v>
      </c>
      <c r="S7" s="57">
        <f t="shared" si="2"/>
        <v>0</v>
      </c>
      <c r="T7" s="57">
        <f t="shared" si="2"/>
        <v>0</v>
      </c>
      <c r="U7" s="57">
        <f t="shared" si="2"/>
        <v>0</v>
      </c>
      <c r="V7" s="57">
        <f t="shared" si="2"/>
        <v>0</v>
      </c>
      <c r="W7" s="57">
        <f t="shared" si="2"/>
        <v>0</v>
      </c>
    </row>
    <row r="8" spans="3:23" x14ac:dyDescent="0.25">
      <c r="C8" t="s">
        <v>94</v>
      </c>
      <c r="D8" s="57">
        <f t="shared" si="1"/>
        <v>0</v>
      </c>
      <c r="E8" s="57">
        <f t="shared" si="1"/>
        <v>0</v>
      </c>
      <c r="F8" s="57">
        <f t="shared" si="1"/>
        <v>0</v>
      </c>
      <c r="G8" s="57">
        <f t="shared" si="1"/>
        <v>0</v>
      </c>
      <c r="H8" s="57">
        <f t="shared" si="1"/>
        <v>0</v>
      </c>
      <c r="I8" s="57">
        <f t="shared" si="1"/>
        <v>0</v>
      </c>
      <c r="J8" s="57">
        <f t="shared" si="1"/>
        <v>0</v>
      </c>
      <c r="K8" s="57">
        <f t="shared" si="1"/>
        <v>5.0199999999999996</v>
      </c>
      <c r="L8" s="57">
        <f t="shared" si="1"/>
        <v>10.55</v>
      </c>
      <c r="M8" s="57">
        <f t="shared" si="1"/>
        <v>0</v>
      </c>
      <c r="N8" s="57">
        <f t="shared" si="2"/>
        <v>0</v>
      </c>
      <c r="O8" s="57">
        <f t="shared" si="2"/>
        <v>10.62</v>
      </c>
      <c r="P8" s="57">
        <f t="shared" si="2"/>
        <v>0</v>
      </c>
      <c r="Q8" s="57">
        <f t="shared" si="2"/>
        <v>0</v>
      </c>
      <c r="R8" s="57">
        <f t="shared" si="2"/>
        <v>0</v>
      </c>
      <c r="S8" s="57">
        <f t="shared" si="2"/>
        <v>3.4</v>
      </c>
      <c r="T8" s="57">
        <f t="shared" si="2"/>
        <v>10.6</v>
      </c>
      <c r="U8" s="57">
        <f t="shared" si="2"/>
        <v>0</v>
      </c>
      <c r="V8" s="57">
        <f t="shared" si="2"/>
        <v>4.9400000000000004</v>
      </c>
      <c r="W8" s="57">
        <f t="shared" si="2"/>
        <v>1.0900000000000001</v>
      </c>
    </row>
    <row r="9" spans="3:23" x14ac:dyDescent="0.25">
      <c r="C9" t="s">
        <v>95</v>
      </c>
      <c r="D9" s="57">
        <f t="shared" si="1"/>
        <v>133.37</v>
      </c>
      <c r="E9" s="57">
        <f t="shared" si="1"/>
        <v>140.06</v>
      </c>
      <c r="F9" s="57">
        <f t="shared" si="1"/>
        <v>146.24</v>
      </c>
      <c r="G9" s="57">
        <f t="shared" si="1"/>
        <v>146.70999999999998</v>
      </c>
      <c r="H9" s="57">
        <f t="shared" si="1"/>
        <v>154.37</v>
      </c>
      <c r="I9" s="57">
        <f t="shared" si="1"/>
        <v>136.82</v>
      </c>
      <c r="J9" s="57">
        <f t="shared" si="1"/>
        <v>142.51</v>
      </c>
      <c r="K9" s="57">
        <f t="shared" si="1"/>
        <v>148.12</v>
      </c>
      <c r="L9" s="57">
        <f t="shared" si="1"/>
        <v>150.32</v>
      </c>
      <c r="M9" s="57">
        <f t="shared" si="1"/>
        <v>158.82000000000002</v>
      </c>
      <c r="N9" s="57">
        <f t="shared" si="2"/>
        <v>129.98000000000002</v>
      </c>
      <c r="O9" s="57">
        <f t="shared" si="2"/>
        <v>130.67000000000002</v>
      </c>
      <c r="P9" s="57">
        <f t="shared" si="2"/>
        <v>133.04000000000002</v>
      </c>
      <c r="Q9" s="57">
        <f t="shared" si="2"/>
        <v>133.01</v>
      </c>
      <c r="R9" s="57">
        <f t="shared" si="2"/>
        <v>129.21</v>
      </c>
      <c r="S9" s="57">
        <f t="shared" si="2"/>
        <v>121.59</v>
      </c>
      <c r="T9" s="57">
        <f t="shared" si="2"/>
        <v>121.84</v>
      </c>
      <c r="U9" s="57">
        <f t="shared" si="2"/>
        <v>122.25000000000001</v>
      </c>
      <c r="V9" s="57">
        <f t="shared" si="2"/>
        <v>118.82999999999998</v>
      </c>
      <c r="W9" s="57">
        <f t="shared" si="2"/>
        <v>120.02000000000001</v>
      </c>
    </row>
    <row r="10" spans="3:23" x14ac:dyDescent="0.25">
      <c r="C10" t="s">
        <v>96</v>
      </c>
      <c r="D10" s="57">
        <f t="shared" si="1"/>
        <v>726.29499999999996</v>
      </c>
      <c r="E10" s="57">
        <f t="shared" si="1"/>
        <v>967.11900000000003</v>
      </c>
      <c r="F10" s="57">
        <f t="shared" si="1"/>
        <v>1022.579</v>
      </c>
      <c r="G10" s="57">
        <f t="shared" si="1"/>
        <v>986.99599999999998</v>
      </c>
      <c r="H10" s="57">
        <f t="shared" si="1"/>
        <v>1049.337</v>
      </c>
      <c r="I10" s="57">
        <f t="shared" si="1"/>
        <v>1090.319</v>
      </c>
      <c r="J10" s="57">
        <f t="shared" si="1"/>
        <v>768.20900000000006</v>
      </c>
      <c r="K10" s="57">
        <f t="shared" si="1"/>
        <v>1214.0520000000001</v>
      </c>
      <c r="L10" s="57">
        <f t="shared" si="1"/>
        <v>1194.056</v>
      </c>
      <c r="M10" s="57">
        <f t="shared" si="1"/>
        <v>1116.223</v>
      </c>
      <c r="N10" s="57">
        <f t="shared" si="2"/>
        <v>1195.9490000000001</v>
      </c>
      <c r="O10" s="57">
        <f t="shared" si="2"/>
        <v>1226.278</v>
      </c>
      <c r="P10" s="57">
        <f t="shared" si="2"/>
        <v>1291.329</v>
      </c>
      <c r="Q10" s="57">
        <f t="shared" si="2"/>
        <v>1344.8809999999999</v>
      </c>
      <c r="R10" s="57">
        <f t="shared" si="2"/>
        <v>1216.4639999999999</v>
      </c>
      <c r="S10" s="57">
        <f t="shared" si="2"/>
        <v>1156.067</v>
      </c>
      <c r="T10" s="57">
        <f t="shared" si="2"/>
        <v>1139.0129999999999</v>
      </c>
      <c r="U10" s="57">
        <f t="shared" si="2"/>
        <v>1301.9739999999999</v>
      </c>
      <c r="V10" s="57">
        <f t="shared" si="2"/>
        <v>1241.6469999999999</v>
      </c>
      <c r="W10" s="57">
        <f t="shared" si="2"/>
        <v>1182.133</v>
      </c>
    </row>
    <row r="12" spans="3:23" x14ac:dyDescent="0.25">
      <c r="C12" s="55" t="s">
        <v>97</v>
      </c>
      <c r="D12" s="54">
        <f>D25</f>
        <v>2015</v>
      </c>
      <c r="E12" s="54">
        <f t="shared" ref="E12:W12" si="3">E25</f>
        <v>2016</v>
      </c>
      <c r="F12" s="54">
        <f t="shared" si="3"/>
        <v>2017</v>
      </c>
      <c r="G12" s="54">
        <f t="shared" si="3"/>
        <v>2018</v>
      </c>
      <c r="H12" s="54">
        <f t="shared" si="3"/>
        <v>2019</v>
      </c>
      <c r="I12" s="54">
        <f t="shared" si="3"/>
        <v>2020</v>
      </c>
      <c r="J12" s="54">
        <f t="shared" si="3"/>
        <v>2021</v>
      </c>
      <c r="K12" s="54">
        <f t="shared" si="3"/>
        <v>2022</v>
      </c>
      <c r="L12" s="54">
        <f t="shared" si="3"/>
        <v>2023</v>
      </c>
      <c r="M12" s="54">
        <f t="shared" si="3"/>
        <v>2024</v>
      </c>
      <c r="N12" s="54">
        <f t="shared" si="3"/>
        <v>2025</v>
      </c>
      <c r="O12" s="54">
        <f t="shared" si="3"/>
        <v>2026</v>
      </c>
      <c r="P12" s="54">
        <f t="shared" si="3"/>
        <v>2027</v>
      </c>
      <c r="Q12" s="54">
        <f t="shared" si="3"/>
        <v>2028</v>
      </c>
      <c r="R12" s="54">
        <f t="shared" si="3"/>
        <v>2029</v>
      </c>
      <c r="S12" s="54">
        <f t="shared" si="3"/>
        <v>2030</v>
      </c>
      <c r="T12" s="54">
        <f t="shared" si="3"/>
        <v>2031</v>
      </c>
      <c r="U12" s="54">
        <f t="shared" si="3"/>
        <v>2032</v>
      </c>
      <c r="V12" s="54">
        <f t="shared" si="3"/>
        <v>2033</v>
      </c>
      <c r="W12" s="54">
        <f t="shared" si="3"/>
        <v>2034</v>
      </c>
    </row>
    <row r="13" spans="3:23" x14ac:dyDescent="0.25">
      <c r="C13" t="s">
        <v>89</v>
      </c>
      <c r="D13" s="57">
        <f>D3</f>
        <v>-222</v>
      </c>
      <c r="E13" s="57">
        <f>D13+E3</f>
        <v>-222</v>
      </c>
      <c r="F13" s="57">
        <f t="shared" ref="F13:W13" si="4">E13+F3</f>
        <v>-222</v>
      </c>
      <c r="G13" s="57">
        <f t="shared" si="4"/>
        <v>-502</v>
      </c>
      <c r="H13" s="57">
        <f t="shared" si="4"/>
        <v>-770</v>
      </c>
      <c r="I13" s="57">
        <f t="shared" si="4"/>
        <v>-770</v>
      </c>
      <c r="J13" s="57">
        <f t="shared" si="4"/>
        <v>-770</v>
      </c>
      <c r="K13" s="57">
        <f t="shared" si="4"/>
        <v>-1220</v>
      </c>
      <c r="L13" s="57">
        <f t="shared" si="4"/>
        <v>-1220</v>
      </c>
      <c r="M13" s="57">
        <f t="shared" si="4"/>
        <v>-1574</v>
      </c>
      <c r="N13" s="57">
        <f t="shared" si="4"/>
        <v>-1961</v>
      </c>
      <c r="O13" s="57">
        <f t="shared" si="4"/>
        <v>-1961</v>
      </c>
      <c r="P13" s="57">
        <f t="shared" si="4"/>
        <v>-1961</v>
      </c>
      <c r="Q13" s="57">
        <f t="shared" si="4"/>
        <v>-2723</v>
      </c>
      <c r="R13" s="57">
        <f t="shared" si="4"/>
        <v>-2723</v>
      </c>
      <c r="S13" s="57">
        <f t="shared" si="4"/>
        <v>-3080</v>
      </c>
      <c r="T13" s="57">
        <f t="shared" si="4"/>
        <v>-3157.24</v>
      </c>
      <c r="U13" s="57">
        <f t="shared" si="4"/>
        <v>-3157.24</v>
      </c>
      <c r="V13" s="57">
        <f t="shared" si="4"/>
        <v>-4142.74</v>
      </c>
      <c r="W13" s="57">
        <f t="shared" si="4"/>
        <v>-4142.74</v>
      </c>
    </row>
    <row r="14" spans="3:23" x14ac:dyDescent="0.25">
      <c r="C14" t="s">
        <v>90</v>
      </c>
      <c r="D14" s="57">
        <f t="shared" ref="D14:S20" si="5">D4</f>
        <v>0</v>
      </c>
      <c r="E14" s="57">
        <f t="shared" ref="E14:W19" si="6">D14+E4</f>
        <v>0</v>
      </c>
      <c r="F14" s="57">
        <f t="shared" si="6"/>
        <v>0</v>
      </c>
      <c r="G14" s="57">
        <f t="shared" si="6"/>
        <v>337</v>
      </c>
      <c r="H14" s="57">
        <f t="shared" si="6"/>
        <v>606</v>
      </c>
      <c r="I14" s="57">
        <f t="shared" si="6"/>
        <v>606</v>
      </c>
      <c r="J14" s="57">
        <f t="shared" si="6"/>
        <v>606</v>
      </c>
      <c r="K14" s="57">
        <f t="shared" si="6"/>
        <v>606</v>
      </c>
      <c r="L14" s="57">
        <f t="shared" si="6"/>
        <v>606</v>
      </c>
      <c r="M14" s="57">
        <f t="shared" si="6"/>
        <v>606</v>
      </c>
      <c r="N14" s="57">
        <f t="shared" si="6"/>
        <v>993</v>
      </c>
      <c r="O14" s="57">
        <f t="shared" si="6"/>
        <v>993</v>
      </c>
      <c r="P14" s="57">
        <f t="shared" si="6"/>
        <v>993</v>
      </c>
      <c r="Q14" s="57">
        <f t="shared" si="6"/>
        <v>993</v>
      </c>
      <c r="R14" s="57">
        <f t="shared" si="6"/>
        <v>993</v>
      </c>
      <c r="S14" s="57">
        <f t="shared" si="6"/>
        <v>656</v>
      </c>
      <c r="T14" s="57">
        <f t="shared" si="6"/>
        <v>656</v>
      </c>
      <c r="U14" s="57">
        <f t="shared" si="6"/>
        <v>656</v>
      </c>
      <c r="V14" s="57">
        <f t="shared" si="6"/>
        <v>656</v>
      </c>
      <c r="W14" s="57">
        <f t="shared" si="6"/>
        <v>656</v>
      </c>
    </row>
    <row r="15" spans="3:23" x14ac:dyDescent="0.25">
      <c r="C15" t="s">
        <v>91</v>
      </c>
      <c r="D15" s="57">
        <f t="shared" si="5"/>
        <v>0</v>
      </c>
      <c r="E15" s="57">
        <f t="shared" si="6"/>
        <v>0</v>
      </c>
      <c r="F15" s="57">
        <f t="shared" si="6"/>
        <v>0</v>
      </c>
      <c r="G15" s="57">
        <f t="shared" si="6"/>
        <v>0</v>
      </c>
      <c r="H15" s="57">
        <f t="shared" si="6"/>
        <v>0</v>
      </c>
      <c r="I15" s="57">
        <f t="shared" si="6"/>
        <v>0</v>
      </c>
      <c r="J15" s="57">
        <f t="shared" si="6"/>
        <v>0</v>
      </c>
      <c r="K15" s="57">
        <f t="shared" si="6"/>
        <v>0</v>
      </c>
      <c r="L15" s="57">
        <f t="shared" si="6"/>
        <v>0</v>
      </c>
      <c r="M15" s="57">
        <f t="shared" si="6"/>
        <v>423</v>
      </c>
      <c r="N15" s="57">
        <f t="shared" si="6"/>
        <v>423</v>
      </c>
      <c r="O15" s="57">
        <f t="shared" si="6"/>
        <v>423</v>
      </c>
      <c r="P15" s="57">
        <f t="shared" si="6"/>
        <v>423</v>
      </c>
      <c r="Q15" s="57">
        <f t="shared" si="6"/>
        <v>1159.4000000000001</v>
      </c>
      <c r="R15" s="57">
        <f t="shared" si="6"/>
        <v>1159.4000000000001</v>
      </c>
      <c r="S15" s="57">
        <f t="shared" si="6"/>
        <v>2005.4</v>
      </c>
      <c r="T15" s="57">
        <f t="shared" si="6"/>
        <v>2005.4</v>
      </c>
      <c r="U15" s="57">
        <f t="shared" si="6"/>
        <v>2005.4</v>
      </c>
      <c r="V15" s="57">
        <f t="shared" si="6"/>
        <v>3041.183</v>
      </c>
      <c r="W15" s="57">
        <f t="shared" si="6"/>
        <v>3464.183</v>
      </c>
    </row>
    <row r="16" spans="3:23" x14ac:dyDescent="0.25">
      <c r="C16" t="s">
        <v>92</v>
      </c>
      <c r="D16" s="57">
        <f t="shared" si="5"/>
        <v>0</v>
      </c>
      <c r="E16" s="57">
        <f t="shared" si="6"/>
        <v>0</v>
      </c>
      <c r="F16" s="57">
        <f t="shared" si="6"/>
        <v>0</v>
      </c>
      <c r="G16" s="57">
        <f t="shared" si="6"/>
        <v>0</v>
      </c>
      <c r="H16" s="57">
        <f t="shared" si="6"/>
        <v>0</v>
      </c>
      <c r="I16" s="57">
        <f t="shared" si="6"/>
        <v>0</v>
      </c>
      <c r="J16" s="57">
        <f t="shared" si="6"/>
        <v>0</v>
      </c>
      <c r="K16" s="57">
        <f t="shared" si="6"/>
        <v>0</v>
      </c>
      <c r="L16" s="57">
        <f t="shared" si="6"/>
        <v>0</v>
      </c>
      <c r="M16" s="57">
        <f t="shared" si="6"/>
        <v>0</v>
      </c>
      <c r="N16" s="57">
        <f t="shared" si="6"/>
        <v>0</v>
      </c>
      <c r="O16" s="57">
        <f t="shared" si="6"/>
        <v>0</v>
      </c>
      <c r="P16" s="57">
        <f t="shared" si="6"/>
        <v>0</v>
      </c>
      <c r="Q16" s="57">
        <f t="shared" si="6"/>
        <v>0</v>
      </c>
      <c r="R16" s="57">
        <f t="shared" si="6"/>
        <v>0</v>
      </c>
      <c r="S16" s="57">
        <f t="shared" si="6"/>
        <v>0</v>
      </c>
      <c r="T16" s="57">
        <f t="shared" si="6"/>
        <v>0</v>
      </c>
      <c r="U16" s="57">
        <f t="shared" si="6"/>
        <v>0</v>
      </c>
      <c r="V16" s="57">
        <f t="shared" si="6"/>
        <v>0</v>
      </c>
      <c r="W16" s="57">
        <f t="shared" si="6"/>
        <v>0</v>
      </c>
    </row>
    <row r="17" spans="1:25" x14ac:dyDescent="0.25">
      <c r="C17" t="s">
        <v>93</v>
      </c>
      <c r="D17" s="57">
        <f t="shared" si="5"/>
        <v>0</v>
      </c>
      <c r="E17" s="57">
        <f t="shared" si="6"/>
        <v>0</v>
      </c>
      <c r="F17" s="57">
        <f t="shared" si="6"/>
        <v>0</v>
      </c>
      <c r="G17" s="57">
        <f t="shared" si="6"/>
        <v>0</v>
      </c>
      <c r="H17" s="57">
        <f t="shared" si="6"/>
        <v>0</v>
      </c>
      <c r="I17" s="57">
        <f t="shared" si="6"/>
        <v>0</v>
      </c>
      <c r="J17" s="57">
        <f t="shared" si="6"/>
        <v>0</v>
      </c>
      <c r="K17" s="57">
        <f t="shared" si="6"/>
        <v>0</v>
      </c>
      <c r="L17" s="57">
        <f t="shared" si="6"/>
        <v>0</v>
      </c>
      <c r="M17" s="57">
        <f t="shared" si="6"/>
        <v>0</v>
      </c>
      <c r="N17" s="57">
        <f t="shared" si="6"/>
        <v>0</v>
      </c>
      <c r="O17" s="57">
        <f t="shared" si="6"/>
        <v>0</v>
      </c>
      <c r="P17" s="57">
        <f t="shared" si="6"/>
        <v>0</v>
      </c>
      <c r="Q17" s="57">
        <f t="shared" si="6"/>
        <v>488</v>
      </c>
      <c r="R17" s="57">
        <f t="shared" si="6"/>
        <v>488</v>
      </c>
      <c r="S17" s="57">
        <f t="shared" si="6"/>
        <v>488</v>
      </c>
      <c r="T17" s="57">
        <f t="shared" si="6"/>
        <v>488</v>
      </c>
      <c r="U17" s="57">
        <f t="shared" si="6"/>
        <v>488</v>
      </c>
      <c r="V17" s="57">
        <f t="shared" si="6"/>
        <v>488</v>
      </c>
      <c r="W17" s="57">
        <f t="shared" si="6"/>
        <v>488</v>
      </c>
    </row>
    <row r="18" spans="1:25" x14ac:dyDescent="0.25">
      <c r="C18" t="s">
        <v>94</v>
      </c>
      <c r="D18" s="57">
        <f t="shared" si="5"/>
        <v>0</v>
      </c>
      <c r="E18" s="57">
        <f t="shared" si="6"/>
        <v>0</v>
      </c>
      <c r="F18" s="57">
        <f t="shared" si="6"/>
        <v>0</v>
      </c>
      <c r="G18" s="57">
        <f t="shared" si="6"/>
        <v>0</v>
      </c>
      <c r="H18" s="57">
        <f t="shared" si="6"/>
        <v>0</v>
      </c>
      <c r="I18" s="57">
        <f t="shared" si="6"/>
        <v>0</v>
      </c>
      <c r="J18" s="57">
        <f t="shared" si="6"/>
        <v>0</v>
      </c>
      <c r="K18" s="57">
        <f t="shared" si="6"/>
        <v>5.0199999999999996</v>
      </c>
      <c r="L18" s="57">
        <f t="shared" si="6"/>
        <v>15.57</v>
      </c>
      <c r="M18" s="57">
        <f t="shared" si="6"/>
        <v>15.57</v>
      </c>
      <c r="N18" s="57">
        <f t="shared" si="6"/>
        <v>15.57</v>
      </c>
      <c r="O18" s="57">
        <f t="shared" si="6"/>
        <v>26.189999999999998</v>
      </c>
      <c r="P18" s="57">
        <f t="shared" si="6"/>
        <v>26.189999999999998</v>
      </c>
      <c r="Q18" s="57">
        <f t="shared" si="6"/>
        <v>26.189999999999998</v>
      </c>
      <c r="R18" s="57">
        <f t="shared" si="6"/>
        <v>26.189999999999998</v>
      </c>
      <c r="S18" s="57">
        <f t="shared" si="6"/>
        <v>29.589999999999996</v>
      </c>
      <c r="T18" s="57">
        <f t="shared" si="6"/>
        <v>40.19</v>
      </c>
      <c r="U18" s="57">
        <f t="shared" si="6"/>
        <v>40.19</v>
      </c>
      <c r="V18" s="57">
        <f t="shared" si="6"/>
        <v>45.129999999999995</v>
      </c>
      <c r="W18" s="57">
        <f t="shared" si="6"/>
        <v>46.22</v>
      </c>
    </row>
    <row r="19" spans="1:25" x14ac:dyDescent="0.25">
      <c r="C19" t="s">
        <v>95</v>
      </c>
      <c r="D19" s="57">
        <f t="shared" si="5"/>
        <v>133.37</v>
      </c>
      <c r="E19" s="57">
        <f t="shared" si="6"/>
        <v>273.43</v>
      </c>
      <c r="F19" s="57">
        <f t="shared" si="6"/>
        <v>419.67</v>
      </c>
      <c r="G19" s="57">
        <f t="shared" si="6"/>
        <v>566.38</v>
      </c>
      <c r="H19" s="57">
        <f t="shared" si="6"/>
        <v>720.75</v>
      </c>
      <c r="I19" s="57">
        <f t="shared" si="6"/>
        <v>857.56999999999994</v>
      </c>
      <c r="J19" s="57">
        <f t="shared" si="6"/>
        <v>1000.0799999999999</v>
      </c>
      <c r="K19" s="57">
        <f t="shared" si="6"/>
        <v>1148.1999999999998</v>
      </c>
      <c r="L19" s="57">
        <f t="shared" si="6"/>
        <v>1298.5199999999998</v>
      </c>
      <c r="M19" s="57">
        <f t="shared" si="6"/>
        <v>1457.3399999999997</v>
      </c>
      <c r="N19" s="57">
        <f t="shared" si="6"/>
        <v>1587.3199999999997</v>
      </c>
      <c r="O19" s="57">
        <f t="shared" si="6"/>
        <v>1717.9899999999998</v>
      </c>
      <c r="P19" s="57">
        <f t="shared" si="6"/>
        <v>1851.0299999999997</v>
      </c>
      <c r="Q19" s="57">
        <f t="shared" si="6"/>
        <v>1984.0399999999997</v>
      </c>
      <c r="R19" s="57">
        <f t="shared" si="6"/>
        <v>2113.2499999999995</v>
      </c>
      <c r="S19" s="57">
        <f t="shared" si="6"/>
        <v>2234.8399999999997</v>
      </c>
      <c r="T19" s="57">
        <f t="shared" si="6"/>
        <v>2356.6799999999998</v>
      </c>
      <c r="U19" s="57">
        <f t="shared" si="6"/>
        <v>2478.9299999999998</v>
      </c>
      <c r="V19" s="57">
        <f t="shared" si="6"/>
        <v>2597.7599999999998</v>
      </c>
      <c r="W19" s="57">
        <f t="shared" si="6"/>
        <v>2717.7799999999997</v>
      </c>
    </row>
    <row r="20" spans="1:25" x14ac:dyDescent="0.25">
      <c r="C20" t="s">
        <v>96</v>
      </c>
      <c r="D20" s="57">
        <f t="shared" si="5"/>
        <v>726.29499999999996</v>
      </c>
      <c r="E20" s="57">
        <f t="shared" si="5"/>
        <v>967.11900000000003</v>
      </c>
      <c r="F20" s="57">
        <f t="shared" si="5"/>
        <v>1022.579</v>
      </c>
      <c r="G20" s="57">
        <f t="shared" si="5"/>
        <v>986.99599999999998</v>
      </c>
      <c r="H20" s="57">
        <f t="shared" si="5"/>
        <v>1049.337</v>
      </c>
      <c r="I20" s="57">
        <f t="shared" si="5"/>
        <v>1090.319</v>
      </c>
      <c r="J20" s="57">
        <f t="shared" si="5"/>
        <v>768.20900000000006</v>
      </c>
      <c r="K20" s="57">
        <f t="shared" si="5"/>
        <v>1214.0520000000001</v>
      </c>
      <c r="L20" s="57">
        <f t="shared" si="5"/>
        <v>1194.056</v>
      </c>
      <c r="M20" s="57">
        <f t="shared" si="5"/>
        <v>1116.223</v>
      </c>
      <c r="N20" s="57">
        <f t="shared" si="5"/>
        <v>1195.9490000000001</v>
      </c>
      <c r="O20" s="57">
        <f t="shared" si="5"/>
        <v>1226.278</v>
      </c>
      <c r="P20" s="57">
        <f t="shared" si="5"/>
        <v>1291.329</v>
      </c>
      <c r="Q20" s="57">
        <f t="shared" si="5"/>
        <v>1344.8809999999999</v>
      </c>
      <c r="R20" s="57">
        <f t="shared" si="5"/>
        <v>1216.4639999999999</v>
      </c>
      <c r="S20" s="57">
        <f t="shared" si="5"/>
        <v>1156.067</v>
      </c>
      <c r="T20" s="57">
        <f t="shared" ref="T20:W20" si="7">T10</f>
        <v>1139.0129999999999</v>
      </c>
      <c r="U20" s="57">
        <f t="shared" si="7"/>
        <v>1301.9739999999999</v>
      </c>
      <c r="V20" s="57">
        <f t="shared" si="7"/>
        <v>1241.6469999999999</v>
      </c>
      <c r="W20" s="57">
        <f t="shared" si="7"/>
        <v>1182.133</v>
      </c>
    </row>
    <row r="24" spans="1:25" ht="18.75" x14ac:dyDescent="0.25">
      <c r="B24" s="1"/>
      <c r="C24" s="2" t="s">
        <v>72</v>
      </c>
      <c r="D24" s="7" t="s">
        <v>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58" t="s">
        <v>4</v>
      </c>
      <c r="Y24" s="59"/>
    </row>
    <row r="25" spans="1:25" ht="15.75" x14ac:dyDescent="0.25">
      <c r="B25" s="3"/>
      <c r="C25" s="4" t="s">
        <v>0</v>
      </c>
      <c r="D25" s="9">
        <v>2015</v>
      </c>
      <c r="E25" s="10">
        <v>2016</v>
      </c>
      <c r="F25" s="10">
        <v>2017</v>
      </c>
      <c r="G25" s="10">
        <v>2018</v>
      </c>
      <c r="H25" s="10">
        <v>2019</v>
      </c>
      <c r="I25" s="10">
        <v>2020</v>
      </c>
      <c r="J25" s="10">
        <v>2021</v>
      </c>
      <c r="K25" s="10">
        <v>2022</v>
      </c>
      <c r="L25" s="10">
        <v>2023</v>
      </c>
      <c r="M25" s="10">
        <v>2024</v>
      </c>
      <c r="N25" s="10">
        <v>2025</v>
      </c>
      <c r="O25" s="10">
        <v>2026</v>
      </c>
      <c r="P25" s="10">
        <v>2027</v>
      </c>
      <c r="Q25" s="10">
        <v>2028</v>
      </c>
      <c r="R25" s="10">
        <v>2029</v>
      </c>
      <c r="S25" s="10">
        <v>2030</v>
      </c>
      <c r="T25" s="10">
        <v>2031</v>
      </c>
      <c r="U25" s="10">
        <v>2032</v>
      </c>
      <c r="V25" s="10">
        <v>2033</v>
      </c>
      <c r="W25" s="10">
        <v>2034</v>
      </c>
      <c r="X25" s="60" t="s">
        <v>5</v>
      </c>
      <c r="Y25" s="60" t="s">
        <v>6</v>
      </c>
    </row>
    <row r="26" spans="1:25" x14ac:dyDescent="0.25">
      <c r="B26" s="5" t="s">
        <v>1</v>
      </c>
      <c r="C26" s="6" t="s">
        <v>2</v>
      </c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3"/>
      <c r="X26" s="11"/>
      <c r="Y26" s="13"/>
    </row>
    <row r="27" spans="1:25" ht="15.75" x14ac:dyDescent="0.25">
      <c r="A27" s="56" t="s">
        <v>89</v>
      </c>
      <c r="B27" s="14"/>
      <c r="C27" s="15" t="s">
        <v>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-44.56</v>
      </c>
      <c r="U27" s="16">
        <v>0</v>
      </c>
      <c r="V27" s="16">
        <v>0</v>
      </c>
      <c r="W27" s="16">
        <v>0</v>
      </c>
      <c r="X27" s="16">
        <v>0</v>
      </c>
      <c r="Y27" s="16">
        <v>-44.56</v>
      </c>
    </row>
    <row r="28" spans="1:25" ht="15.75" x14ac:dyDescent="0.25">
      <c r="A28" s="56" t="s">
        <v>89</v>
      </c>
      <c r="B28" s="14"/>
      <c r="C28" s="15" t="s">
        <v>8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-32.68</v>
      </c>
      <c r="U28" s="16">
        <v>0</v>
      </c>
      <c r="V28" s="16">
        <v>0</v>
      </c>
      <c r="W28" s="16">
        <v>0</v>
      </c>
      <c r="X28" s="16">
        <v>0</v>
      </c>
      <c r="Y28" s="16">
        <v>-32.68</v>
      </c>
    </row>
    <row r="29" spans="1:25" ht="15.75" x14ac:dyDescent="0.25">
      <c r="A29" s="56" t="s">
        <v>89</v>
      </c>
      <c r="B29" s="14"/>
      <c r="C29" s="15" t="s">
        <v>9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-269</v>
      </c>
      <c r="W29" s="16">
        <v>0</v>
      </c>
      <c r="X29" s="16">
        <v>0</v>
      </c>
      <c r="Y29" s="16">
        <v>-269</v>
      </c>
    </row>
    <row r="30" spans="1:25" ht="15.75" x14ac:dyDescent="0.25">
      <c r="A30" s="56" t="s">
        <v>89</v>
      </c>
      <c r="B30" s="14"/>
      <c r="C30" s="15" t="s">
        <v>10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-450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-450</v>
      </c>
      <c r="Y30" s="16">
        <v>-450</v>
      </c>
    </row>
    <row r="31" spans="1:25" ht="15.75" x14ac:dyDescent="0.25">
      <c r="A31" s="56" t="s">
        <v>89</v>
      </c>
      <c r="B31" s="14"/>
      <c r="C31" s="15" t="s">
        <v>11</v>
      </c>
      <c r="D31" s="16">
        <v>-67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-67</v>
      </c>
      <c r="Y31" s="16">
        <v>-67</v>
      </c>
    </row>
    <row r="32" spans="1:25" ht="15.75" x14ac:dyDescent="0.25">
      <c r="A32" s="56" t="s">
        <v>89</v>
      </c>
      <c r="B32" s="14"/>
      <c r="C32" s="15" t="s">
        <v>12</v>
      </c>
      <c r="D32" s="16">
        <v>-105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-105</v>
      </c>
      <c r="Y32" s="16">
        <v>-105</v>
      </c>
    </row>
    <row r="33" spans="1:25" ht="15.75" x14ac:dyDescent="0.25">
      <c r="A33" s="56" t="s">
        <v>89</v>
      </c>
      <c r="B33" s="14"/>
      <c r="C33" s="15" t="s">
        <v>13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-387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-387</v>
      </c>
    </row>
    <row r="34" spans="1:25" ht="15.75" x14ac:dyDescent="0.25">
      <c r="A34" s="56" t="s">
        <v>89</v>
      </c>
      <c r="B34" s="14"/>
      <c r="C34" s="15" t="s">
        <v>14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-106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-106</v>
      </c>
    </row>
    <row r="35" spans="1:25" ht="15.75" x14ac:dyDescent="0.25">
      <c r="A35" s="56" t="s">
        <v>89</v>
      </c>
      <c r="B35" s="14"/>
      <c r="C35" s="15" t="s">
        <v>15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-106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-106</v>
      </c>
    </row>
    <row r="36" spans="1:25" ht="15.75" x14ac:dyDescent="0.25">
      <c r="A36" s="56" t="s">
        <v>89</v>
      </c>
      <c r="B36" s="14"/>
      <c r="C36" s="15" t="s">
        <v>16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-220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-220</v>
      </c>
    </row>
    <row r="37" spans="1:25" ht="15.75" x14ac:dyDescent="0.25">
      <c r="A37" s="56" t="s">
        <v>89</v>
      </c>
      <c r="B37" s="14"/>
      <c r="C37" s="15" t="s">
        <v>17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-330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-330</v>
      </c>
    </row>
    <row r="38" spans="1:25" ht="15.75" x14ac:dyDescent="0.25">
      <c r="A38" s="56" t="s">
        <v>89</v>
      </c>
      <c r="B38" s="14"/>
      <c r="C38" s="15" t="s">
        <v>18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-156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-156</v>
      </c>
    </row>
    <row r="39" spans="1:25" ht="15.75" x14ac:dyDescent="0.25">
      <c r="A39" s="56" t="s">
        <v>89</v>
      </c>
      <c r="B39" s="14"/>
      <c r="C39" s="15" t="s">
        <v>19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-201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-201</v>
      </c>
    </row>
    <row r="40" spans="1:25" ht="15.75" x14ac:dyDescent="0.25">
      <c r="A40" s="56" t="s">
        <v>89</v>
      </c>
      <c r="B40" s="14"/>
      <c r="C40" s="15" t="s">
        <v>20</v>
      </c>
      <c r="D40" s="16">
        <v>-50</v>
      </c>
      <c r="E40" s="16">
        <v>0</v>
      </c>
      <c r="F40" s="16">
        <v>0</v>
      </c>
      <c r="G40" s="16">
        <v>-280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-330</v>
      </c>
      <c r="Y40" s="16">
        <v>-330</v>
      </c>
    </row>
    <row r="41" spans="1:25" ht="15.75" x14ac:dyDescent="0.25">
      <c r="A41" s="56" t="s">
        <v>89</v>
      </c>
      <c r="B41" s="14"/>
      <c r="C41" s="15" t="s">
        <v>67</v>
      </c>
      <c r="D41" s="16">
        <v>0</v>
      </c>
      <c r="E41" s="16">
        <v>0</v>
      </c>
      <c r="F41" s="16">
        <v>0</v>
      </c>
      <c r="G41" s="16">
        <v>0</v>
      </c>
      <c r="H41" s="16">
        <v>-268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-268</v>
      </c>
      <c r="Y41" s="16">
        <v>-268</v>
      </c>
    </row>
    <row r="42" spans="1:25" ht="15.75" x14ac:dyDescent="0.25">
      <c r="A42" s="56" t="s">
        <v>89</v>
      </c>
      <c r="B42" s="14"/>
      <c r="C42" s="15" t="s">
        <v>21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-357.5</v>
      </c>
      <c r="W42" s="19">
        <v>0</v>
      </c>
      <c r="X42" s="16">
        <v>0</v>
      </c>
      <c r="Y42" s="16">
        <v>-357.5</v>
      </c>
    </row>
    <row r="43" spans="1:25" ht="15.75" x14ac:dyDescent="0.25">
      <c r="A43" s="56" t="s">
        <v>90</v>
      </c>
      <c r="B43" s="17"/>
      <c r="C43" s="18" t="s">
        <v>22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387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6">
        <v>0</v>
      </c>
      <c r="Y43" s="16">
        <v>387</v>
      </c>
    </row>
    <row r="44" spans="1:25" ht="15.75" x14ac:dyDescent="0.25">
      <c r="A44" s="56" t="s">
        <v>90</v>
      </c>
      <c r="B44" s="17"/>
      <c r="C44" s="18" t="s">
        <v>23</v>
      </c>
      <c r="D44" s="19">
        <v>0</v>
      </c>
      <c r="E44" s="19">
        <v>0</v>
      </c>
      <c r="F44" s="19">
        <v>0</v>
      </c>
      <c r="G44" s="19">
        <v>337</v>
      </c>
      <c r="H44" s="19">
        <v>269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-337</v>
      </c>
      <c r="T44" s="19">
        <v>0</v>
      </c>
      <c r="U44" s="19">
        <v>0</v>
      </c>
      <c r="V44" s="19">
        <v>0</v>
      </c>
      <c r="W44" s="19">
        <v>0</v>
      </c>
      <c r="X44" s="16">
        <v>606</v>
      </c>
      <c r="Y44" s="16">
        <v>269</v>
      </c>
    </row>
    <row r="45" spans="1:25" x14ac:dyDescent="0.25">
      <c r="A45" s="56"/>
      <c r="B45" s="14"/>
      <c r="C45" s="6" t="s">
        <v>24</v>
      </c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3"/>
      <c r="X45" s="20"/>
      <c r="Y45" s="21"/>
    </row>
    <row r="46" spans="1:25" ht="15.75" x14ac:dyDescent="0.25">
      <c r="A46" s="56"/>
      <c r="B46" s="17"/>
      <c r="C46" s="22" t="s">
        <v>25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313.39999999999998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6">
        <v>0</v>
      </c>
      <c r="Y46" s="16">
        <v>313.39999999999998</v>
      </c>
    </row>
    <row r="47" spans="1:25" ht="15.75" x14ac:dyDescent="0.25">
      <c r="A47" s="56"/>
      <c r="B47" s="17"/>
      <c r="C47" s="22" t="s">
        <v>26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423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6">
        <v>0</v>
      </c>
      <c r="Y47" s="16">
        <v>423</v>
      </c>
    </row>
    <row r="48" spans="1:25" ht="15.75" x14ac:dyDescent="0.25">
      <c r="A48" s="56"/>
      <c r="B48" s="17"/>
      <c r="C48" s="22" t="s">
        <v>27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423</v>
      </c>
      <c r="T48" s="19">
        <v>0</v>
      </c>
      <c r="U48" s="19">
        <v>0</v>
      </c>
      <c r="V48" s="19">
        <v>0</v>
      </c>
      <c r="W48" s="19">
        <v>0</v>
      </c>
      <c r="X48" s="16">
        <v>0</v>
      </c>
      <c r="Y48" s="16">
        <v>423</v>
      </c>
    </row>
    <row r="49" spans="1:25" ht="15.75" x14ac:dyDescent="0.25">
      <c r="A49" s="56"/>
      <c r="B49" s="17"/>
      <c r="C49" s="22" t="s">
        <v>28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400.78300000000002</v>
      </c>
      <c r="W49" s="19">
        <v>0</v>
      </c>
      <c r="X49" s="16">
        <v>0</v>
      </c>
      <c r="Y49" s="16">
        <v>400.78300000000002</v>
      </c>
    </row>
    <row r="50" spans="1:25" ht="15.75" x14ac:dyDescent="0.25">
      <c r="A50" s="56"/>
      <c r="B50" s="17"/>
      <c r="C50" s="22" t="s">
        <v>29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635</v>
      </c>
      <c r="W50" s="19">
        <v>0</v>
      </c>
      <c r="X50" s="16">
        <v>0</v>
      </c>
      <c r="Y50" s="16">
        <v>635</v>
      </c>
    </row>
    <row r="51" spans="1:25" ht="15.75" x14ac:dyDescent="0.25">
      <c r="A51" s="56"/>
      <c r="B51" s="17"/>
      <c r="C51" s="22" t="s">
        <v>30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423</v>
      </c>
      <c r="X51" s="16">
        <v>0</v>
      </c>
      <c r="Y51" s="16">
        <v>423</v>
      </c>
    </row>
    <row r="52" spans="1:25" ht="16.5" thickBot="1" x14ac:dyDescent="0.3">
      <c r="A52" s="56"/>
      <c r="B52" s="17"/>
      <c r="C52" s="22" t="s">
        <v>31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423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423</v>
      </c>
      <c r="T52" s="19">
        <v>0</v>
      </c>
      <c r="U52" s="19">
        <v>0</v>
      </c>
      <c r="V52" s="19">
        <v>0</v>
      </c>
      <c r="W52" s="19">
        <v>0</v>
      </c>
      <c r="X52" s="16">
        <v>423</v>
      </c>
      <c r="Y52" s="16">
        <v>846</v>
      </c>
    </row>
    <row r="53" spans="1:25" ht="16.5" thickBot="1" x14ac:dyDescent="0.3">
      <c r="A53" s="56" t="s">
        <v>91</v>
      </c>
      <c r="B53" s="17"/>
      <c r="C53" s="23" t="s">
        <v>32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423</v>
      </c>
      <c r="N53" s="24">
        <v>0</v>
      </c>
      <c r="O53" s="24">
        <v>0</v>
      </c>
      <c r="P53" s="24">
        <v>0</v>
      </c>
      <c r="Q53" s="24">
        <v>736.4</v>
      </c>
      <c r="R53" s="24">
        <v>0</v>
      </c>
      <c r="S53" s="24">
        <v>846</v>
      </c>
      <c r="T53" s="24">
        <v>0</v>
      </c>
      <c r="U53" s="24">
        <v>0</v>
      </c>
      <c r="V53" s="24">
        <v>1035.7829999999999</v>
      </c>
      <c r="W53" s="24">
        <v>423</v>
      </c>
      <c r="X53" s="24">
        <v>423</v>
      </c>
      <c r="Y53" s="24">
        <v>3464.183</v>
      </c>
    </row>
    <row r="54" spans="1:25" ht="16.5" thickBot="1" x14ac:dyDescent="0.3">
      <c r="A54" s="56"/>
      <c r="B54" s="17"/>
      <c r="C54" s="22" t="s">
        <v>33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25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6">
        <v>0</v>
      </c>
      <c r="Y54" s="16">
        <v>25</v>
      </c>
    </row>
    <row r="55" spans="1:25" ht="16.5" thickBot="1" x14ac:dyDescent="0.3">
      <c r="A55" s="56" t="s">
        <v>93</v>
      </c>
      <c r="B55" s="17"/>
      <c r="C55" s="23" t="s">
        <v>34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25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25</v>
      </c>
    </row>
    <row r="56" spans="1:25" ht="15.75" x14ac:dyDescent="0.25">
      <c r="A56" s="56" t="s">
        <v>93</v>
      </c>
      <c r="B56" s="17"/>
      <c r="C56" s="25" t="s">
        <v>35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154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19">
        <v>0</v>
      </c>
      <c r="Y56" s="19">
        <v>154</v>
      </c>
    </row>
    <row r="57" spans="1:25" ht="16.5" thickBot="1" x14ac:dyDescent="0.3">
      <c r="A57" s="56"/>
      <c r="B57" s="17"/>
      <c r="C57" s="25" t="s">
        <v>36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4.9400000000000004</v>
      </c>
      <c r="W57" s="27">
        <v>0</v>
      </c>
      <c r="X57" s="28">
        <v>0</v>
      </c>
      <c r="Y57" s="28">
        <v>4.9400000000000004</v>
      </c>
    </row>
    <row r="58" spans="1:25" ht="16.5" thickBot="1" x14ac:dyDescent="0.3">
      <c r="A58" s="56" t="s">
        <v>94</v>
      </c>
      <c r="B58" s="17"/>
      <c r="C58" s="23" t="s">
        <v>37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4.9400000000000004</v>
      </c>
      <c r="W58" s="30">
        <v>0</v>
      </c>
      <c r="X58" s="30">
        <v>0</v>
      </c>
      <c r="Y58" s="30">
        <v>4.9400000000000004</v>
      </c>
    </row>
    <row r="59" spans="1:25" ht="15.75" x14ac:dyDescent="0.25">
      <c r="A59" s="56"/>
      <c r="B59" s="17"/>
      <c r="C59" s="29" t="s">
        <v>38</v>
      </c>
      <c r="D59" s="19">
        <v>3.73</v>
      </c>
      <c r="E59" s="19">
        <v>4.12</v>
      </c>
      <c r="F59" s="19">
        <v>4.58</v>
      </c>
      <c r="G59" s="19">
        <v>4.84</v>
      </c>
      <c r="H59" s="19">
        <v>5.1999999999999993</v>
      </c>
      <c r="I59" s="19">
        <v>4.09</v>
      </c>
      <c r="J59" s="19">
        <v>4.25</v>
      </c>
      <c r="K59" s="19">
        <v>4.88</v>
      </c>
      <c r="L59" s="19">
        <v>5.5699999999999994</v>
      </c>
      <c r="M59" s="19">
        <v>5.65</v>
      </c>
      <c r="N59" s="19">
        <v>4.92</v>
      </c>
      <c r="O59" s="19">
        <v>4.87</v>
      </c>
      <c r="P59" s="19">
        <v>4.83</v>
      </c>
      <c r="Q59" s="19">
        <v>4.78</v>
      </c>
      <c r="R59" s="19">
        <v>4.66</v>
      </c>
      <c r="S59" s="19">
        <v>4.49</v>
      </c>
      <c r="T59" s="19">
        <v>4.4799999999999995</v>
      </c>
      <c r="U59" s="19">
        <v>4.38</v>
      </c>
      <c r="V59" s="19">
        <v>4.3500000000000005</v>
      </c>
      <c r="W59" s="19">
        <v>4.3600000000000003</v>
      </c>
      <c r="X59" s="19">
        <v>46.91</v>
      </c>
      <c r="Y59" s="19">
        <v>93.029999999999973</v>
      </c>
    </row>
    <row r="60" spans="1:25" ht="15.75" x14ac:dyDescent="0.25">
      <c r="A60" s="56"/>
      <c r="B60" s="17"/>
      <c r="C60" s="29" t="s">
        <v>39</v>
      </c>
      <c r="D60" s="19">
        <v>69</v>
      </c>
      <c r="E60" s="19">
        <v>77.7</v>
      </c>
      <c r="F60" s="19">
        <v>84.4</v>
      </c>
      <c r="G60" s="19">
        <v>85.699999999999989</v>
      </c>
      <c r="H60" s="19">
        <v>93.4</v>
      </c>
      <c r="I60" s="19">
        <v>82.5</v>
      </c>
      <c r="J60" s="19">
        <v>89.100000000000009</v>
      </c>
      <c r="K60" s="19">
        <v>92.800000000000011</v>
      </c>
      <c r="L60" s="19">
        <v>93.7</v>
      </c>
      <c r="M60" s="19">
        <v>101.10000000000001</v>
      </c>
      <c r="N60" s="19">
        <v>80.800000000000011</v>
      </c>
      <c r="O60" s="19">
        <v>80.400000000000006</v>
      </c>
      <c r="P60" s="19">
        <v>81.5</v>
      </c>
      <c r="Q60" s="19">
        <v>81.100000000000009</v>
      </c>
      <c r="R60" s="19">
        <v>78.500000000000014</v>
      </c>
      <c r="S60" s="19">
        <v>72.900000000000006</v>
      </c>
      <c r="T60" s="19">
        <v>72.099999999999994</v>
      </c>
      <c r="U60" s="19">
        <v>71.300000000000011</v>
      </c>
      <c r="V60" s="19">
        <v>69.599999999999994</v>
      </c>
      <c r="W60" s="19">
        <v>69.8</v>
      </c>
      <c r="X60" s="19">
        <v>869.4</v>
      </c>
      <c r="Y60" s="19">
        <v>1627.3999999999999</v>
      </c>
    </row>
    <row r="61" spans="1:25" ht="16.5" thickBot="1" x14ac:dyDescent="0.3">
      <c r="A61" s="56"/>
      <c r="B61" s="17"/>
      <c r="C61" s="29" t="s">
        <v>40</v>
      </c>
      <c r="D61" s="19">
        <v>6.82</v>
      </c>
      <c r="E61" s="19">
        <v>8.49</v>
      </c>
      <c r="F61" s="19">
        <v>10.029999999999999</v>
      </c>
      <c r="G61" s="19">
        <v>11.86</v>
      </c>
      <c r="H61" s="19">
        <v>13.71</v>
      </c>
      <c r="I61" s="19">
        <v>12.47</v>
      </c>
      <c r="J61" s="19">
        <v>13.24</v>
      </c>
      <c r="K61" s="19">
        <v>14.370000000000001</v>
      </c>
      <c r="L61" s="19">
        <v>15.28</v>
      </c>
      <c r="M61" s="19">
        <v>15.930000000000001</v>
      </c>
      <c r="N61" s="19">
        <v>12.75</v>
      </c>
      <c r="O61" s="19">
        <v>13.23</v>
      </c>
      <c r="P61" s="19">
        <v>14.39</v>
      </c>
      <c r="Q61" s="19">
        <v>14.899999999999999</v>
      </c>
      <c r="R61" s="19">
        <v>14.810000000000002</v>
      </c>
      <c r="S61" s="19">
        <v>14.920000000000002</v>
      </c>
      <c r="T61" s="19">
        <v>15.400000000000002</v>
      </c>
      <c r="U61" s="19">
        <v>16.48</v>
      </c>
      <c r="V61" s="19">
        <v>16.61</v>
      </c>
      <c r="W61" s="19">
        <v>17.18</v>
      </c>
      <c r="X61" s="31">
        <v>122.20000000000002</v>
      </c>
      <c r="Y61" s="31">
        <v>272.87</v>
      </c>
    </row>
    <row r="62" spans="1:25" ht="16.5" thickBot="1" x14ac:dyDescent="0.3">
      <c r="A62" s="56" t="s">
        <v>95</v>
      </c>
      <c r="B62" s="17"/>
      <c r="C62" s="23" t="s">
        <v>41</v>
      </c>
      <c r="D62" s="24">
        <v>79.550000000000011</v>
      </c>
      <c r="E62" s="24">
        <v>90.31</v>
      </c>
      <c r="F62" s="24">
        <v>99.01</v>
      </c>
      <c r="G62" s="24">
        <v>102.39999999999999</v>
      </c>
      <c r="H62" s="24">
        <v>112.31</v>
      </c>
      <c r="I62" s="24">
        <v>99.06</v>
      </c>
      <c r="J62" s="24">
        <v>106.59</v>
      </c>
      <c r="K62" s="24">
        <v>112.05000000000001</v>
      </c>
      <c r="L62" s="24">
        <v>114.55</v>
      </c>
      <c r="M62" s="24">
        <v>122.68000000000002</v>
      </c>
      <c r="N62" s="24">
        <v>98.470000000000013</v>
      </c>
      <c r="O62" s="24">
        <v>98.500000000000014</v>
      </c>
      <c r="P62" s="24">
        <v>100.72</v>
      </c>
      <c r="Q62" s="24">
        <v>100.78</v>
      </c>
      <c r="R62" s="24">
        <v>97.970000000000013</v>
      </c>
      <c r="S62" s="24">
        <v>92.31</v>
      </c>
      <c r="T62" s="24">
        <v>91.98</v>
      </c>
      <c r="U62" s="24">
        <v>92.160000000000011</v>
      </c>
      <c r="V62" s="24">
        <v>90.559999999999988</v>
      </c>
      <c r="W62" s="24">
        <v>91.34</v>
      </c>
      <c r="X62" s="24">
        <v>1038.51</v>
      </c>
      <c r="Y62" s="24">
        <v>1993.3</v>
      </c>
    </row>
    <row r="63" spans="1:25" ht="15.75" x14ac:dyDescent="0.25">
      <c r="A63" s="56" t="s">
        <v>96</v>
      </c>
      <c r="B63" s="17"/>
      <c r="C63" s="32" t="s">
        <v>42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71.126999999999995</v>
      </c>
      <c r="L63" s="19">
        <v>51.131</v>
      </c>
      <c r="M63" s="19">
        <v>0</v>
      </c>
      <c r="N63" s="19">
        <v>53.024000000000001</v>
      </c>
      <c r="O63" s="19">
        <v>83.352999999999994</v>
      </c>
      <c r="P63" s="19">
        <v>148.404</v>
      </c>
      <c r="Q63" s="19">
        <v>201.95599999999999</v>
      </c>
      <c r="R63" s="19">
        <v>73.539000000000001</v>
      </c>
      <c r="S63" s="19">
        <v>44.003</v>
      </c>
      <c r="T63" s="19">
        <v>44.003</v>
      </c>
      <c r="U63" s="19">
        <v>218.411</v>
      </c>
      <c r="V63" s="19">
        <v>206.989</v>
      </c>
      <c r="W63" s="19">
        <v>169.886</v>
      </c>
      <c r="X63" s="33">
        <v>12.2258</v>
      </c>
      <c r="Y63" s="16">
        <v>68.291300000000007</v>
      </c>
    </row>
    <row r="64" spans="1:25" x14ac:dyDescent="0.25">
      <c r="A64" s="56"/>
      <c r="B64" s="5" t="s">
        <v>43</v>
      </c>
      <c r="C64" s="6" t="s">
        <v>2</v>
      </c>
      <c r="D64" s="11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3"/>
      <c r="X64" s="11"/>
      <c r="Y64" s="21"/>
    </row>
    <row r="65" spans="1:25" ht="15.75" x14ac:dyDescent="0.25">
      <c r="A65" s="56" t="s">
        <v>89</v>
      </c>
      <c r="B65" s="14"/>
      <c r="C65" s="15" t="s">
        <v>44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-354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-354</v>
      </c>
      <c r="Y65" s="16">
        <v>-354</v>
      </c>
    </row>
    <row r="66" spans="1:25" ht="15.75" x14ac:dyDescent="0.25">
      <c r="A66" s="56" t="s">
        <v>89</v>
      </c>
      <c r="B66" s="14"/>
      <c r="C66" s="15" t="s">
        <v>45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-359</v>
      </c>
      <c r="W66" s="16">
        <v>0</v>
      </c>
      <c r="X66" s="16">
        <v>0</v>
      </c>
      <c r="Y66" s="16">
        <v>-359</v>
      </c>
    </row>
    <row r="67" spans="1:25" x14ac:dyDescent="0.25">
      <c r="A67" s="56"/>
      <c r="B67" s="34"/>
      <c r="C67" s="6" t="s">
        <v>24</v>
      </c>
      <c r="D67" s="1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3"/>
      <c r="X67" s="20"/>
      <c r="Y67" s="21"/>
    </row>
    <row r="68" spans="1:25" ht="16.5" thickBot="1" x14ac:dyDescent="0.3">
      <c r="A68" s="56"/>
      <c r="B68" s="35"/>
      <c r="C68" s="29" t="s">
        <v>46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309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6">
        <v>0</v>
      </c>
      <c r="Y68" s="16">
        <v>309</v>
      </c>
    </row>
    <row r="69" spans="1:25" ht="16.5" thickBot="1" x14ac:dyDescent="0.3">
      <c r="A69" s="56" t="s">
        <v>93</v>
      </c>
      <c r="B69" s="35"/>
      <c r="C69" s="23" t="s">
        <v>34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309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309</v>
      </c>
    </row>
    <row r="70" spans="1:25" ht="15.75" x14ac:dyDescent="0.25">
      <c r="A70" s="56"/>
      <c r="B70" s="17"/>
      <c r="C70" s="29" t="s">
        <v>47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10.55</v>
      </c>
      <c r="M70" s="27">
        <v>0</v>
      </c>
      <c r="N70" s="27">
        <v>0</v>
      </c>
      <c r="O70" s="27">
        <v>10.62</v>
      </c>
      <c r="P70" s="27">
        <v>0</v>
      </c>
      <c r="Q70" s="27">
        <v>0</v>
      </c>
      <c r="R70" s="27">
        <v>0</v>
      </c>
      <c r="S70" s="27">
        <v>0</v>
      </c>
      <c r="T70" s="27">
        <v>10.6</v>
      </c>
      <c r="U70" s="27">
        <v>0</v>
      </c>
      <c r="V70" s="27">
        <v>0</v>
      </c>
      <c r="W70" s="27">
        <v>1.0900000000000001</v>
      </c>
      <c r="X70" s="28">
        <v>10.55</v>
      </c>
      <c r="Y70" s="28">
        <v>32.860000000000007</v>
      </c>
    </row>
    <row r="71" spans="1:25" ht="16.5" thickBot="1" x14ac:dyDescent="0.3">
      <c r="A71" s="56"/>
      <c r="B71" s="17"/>
      <c r="C71" s="29" t="s">
        <v>49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5.0199999999999996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3.4</v>
      </c>
      <c r="T71" s="27">
        <v>0</v>
      </c>
      <c r="U71" s="27">
        <v>0</v>
      </c>
      <c r="V71" s="27">
        <v>0</v>
      </c>
      <c r="W71" s="27">
        <v>0</v>
      </c>
      <c r="X71" s="28">
        <v>5.0199999999999996</v>
      </c>
      <c r="Y71" s="28">
        <v>8.42</v>
      </c>
    </row>
    <row r="72" spans="1:25" ht="16.5" thickBot="1" x14ac:dyDescent="0.3">
      <c r="A72" s="56" t="s">
        <v>94</v>
      </c>
      <c r="B72" s="17"/>
      <c r="C72" s="23" t="s">
        <v>50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5.0199999999999996</v>
      </c>
      <c r="L72" s="30">
        <v>10.55</v>
      </c>
      <c r="M72" s="30">
        <v>0</v>
      </c>
      <c r="N72" s="30">
        <v>0</v>
      </c>
      <c r="O72" s="30">
        <v>10.62</v>
      </c>
      <c r="P72" s="30">
        <v>0</v>
      </c>
      <c r="Q72" s="30">
        <v>0</v>
      </c>
      <c r="R72" s="30">
        <v>0</v>
      </c>
      <c r="S72" s="30">
        <v>3.4</v>
      </c>
      <c r="T72" s="30">
        <v>10.6</v>
      </c>
      <c r="U72" s="30">
        <v>0</v>
      </c>
      <c r="V72" s="30">
        <v>0</v>
      </c>
      <c r="W72" s="30">
        <v>1.0900000000000001</v>
      </c>
      <c r="X72" s="30">
        <v>15.57</v>
      </c>
      <c r="Y72" s="30">
        <v>41.280000000000008</v>
      </c>
    </row>
    <row r="73" spans="1:25" ht="15.75" x14ac:dyDescent="0.25">
      <c r="A73" s="56"/>
      <c r="B73" s="35"/>
      <c r="C73" s="29" t="s">
        <v>51</v>
      </c>
      <c r="D73" s="19">
        <v>1.35</v>
      </c>
      <c r="E73" s="19">
        <v>1.58</v>
      </c>
      <c r="F73" s="19">
        <v>1.75</v>
      </c>
      <c r="G73" s="19">
        <v>1.99</v>
      </c>
      <c r="H73" s="19">
        <v>2.15</v>
      </c>
      <c r="I73" s="19">
        <v>1.3699999999999999</v>
      </c>
      <c r="J73" s="19">
        <v>1.45</v>
      </c>
      <c r="K73" s="19">
        <v>1.51</v>
      </c>
      <c r="L73" s="19">
        <v>1.67</v>
      </c>
      <c r="M73" s="19">
        <v>1.63</v>
      </c>
      <c r="N73" s="19">
        <v>1.3800000000000001</v>
      </c>
      <c r="O73" s="19">
        <v>1.37</v>
      </c>
      <c r="P73" s="19">
        <v>1.38</v>
      </c>
      <c r="Q73" s="19">
        <v>1.38</v>
      </c>
      <c r="R73" s="19">
        <v>1.39</v>
      </c>
      <c r="S73" s="19">
        <v>1.3</v>
      </c>
      <c r="T73" s="19">
        <v>1.25</v>
      </c>
      <c r="U73" s="19">
        <v>1.3</v>
      </c>
      <c r="V73" s="19">
        <v>1.27</v>
      </c>
      <c r="W73" s="19">
        <v>1.19</v>
      </c>
      <c r="X73" s="19">
        <v>16.45</v>
      </c>
      <c r="Y73" s="19">
        <v>29.66</v>
      </c>
    </row>
    <row r="74" spans="1:25" ht="15.75" x14ac:dyDescent="0.25">
      <c r="A74" s="56"/>
      <c r="B74" s="17"/>
      <c r="C74" s="29" t="s">
        <v>52</v>
      </c>
      <c r="D74" s="19">
        <v>44.1</v>
      </c>
      <c r="E74" s="19">
        <v>38.799999999999997</v>
      </c>
      <c r="F74" s="19">
        <v>35.5</v>
      </c>
      <c r="G74" s="19">
        <v>32.5</v>
      </c>
      <c r="H74" s="19">
        <v>29</v>
      </c>
      <c r="I74" s="19">
        <v>27.2</v>
      </c>
      <c r="J74" s="19">
        <v>24.9</v>
      </c>
      <c r="K74" s="19">
        <v>24.6</v>
      </c>
      <c r="L74" s="19">
        <v>23.4</v>
      </c>
      <c r="M74" s="19">
        <v>23.9</v>
      </c>
      <c r="N74" s="19">
        <v>21.400000000000002</v>
      </c>
      <c r="O74" s="19">
        <v>22.1</v>
      </c>
      <c r="P74" s="19">
        <v>21.700000000000003</v>
      </c>
      <c r="Q74" s="19">
        <v>21.700000000000003</v>
      </c>
      <c r="R74" s="19">
        <v>21</v>
      </c>
      <c r="S74" s="19">
        <v>20.200000000000003</v>
      </c>
      <c r="T74" s="19">
        <v>20.7</v>
      </c>
      <c r="U74" s="19">
        <v>21</v>
      </c>
      <c r="V74" s="19">
        <v>19.399999999999999</v>
      </c>
      <c r="W74" s="19">
        <v>20.100000000000001</v>
      </c>
      <c r="X74" s="19">
        <v>303.89999999999998</v>
      </c>
      <c r="Y74" s="19">
        <v>513.19999999999993</v>
      </c>
    </row>
    <row r="75" spans="1:25" ht="16.5" thickBot="1" x14ac:dyDescent="0.3">
      <c r="A75" s="56"/>
      <c r="B75" s="17"/>
      <c r="C75" s="29" t="s">
        <v>53</v>
      </c>
      <c r="D75" s="19">
        <v>8.3699999999999992</v>
      </c>
      <c r="E75" s="19">
        <v>9.370000000000001</v>
      </c>
      <c r="F75" s="19">
        <v>9.9799999999999986</v>
      </c>
      <c r="G75" s="19">
        <v>9.8199999999999985</v>
      </c>
      <c r="H75" s="19">
        <v>10.909999999999995</v>
      </c>
      <c r="I75" s="19">
        <v>9.1900000000000013</v>
      </c>
      <c r="J75" s="19">
        <v>9.57</v>
      </c>
      <c r="K75" s="19">
        <v>9.9600000000000009</v>
      </c>
      <c r="L75" s="19">
        <v>10.700000000000005</v>
      </c>
      <c r="M75" s="19">
        <v>10.610000000000003</v>
      </c>
      <c r="N75" s="19">
        <v>8.7300000000000022</v>
      </c>
      <c r="O75" s="19">
        <v>8.7000000000000011</v>
      </c>
      <c r="P75" s="19">
        <v>9.240000000000002</v>
      </c>
      <c r="Q75" s="19">
        <v>9.15</v>
      </c>
      <c r="R75" s="19">
        <v>8.8500000000000014</v>
      </c>
      <c r="S75" s="19">
        <v>7.7800000000000011</v>
      </c>
      <c r="T75" s="19">
        <v>7.91</v>
      </c>
      <c r="U75" s="19">
        <v>7.7899999999999991</v>
      </c>
      <c r="V75" s="19">
        <v>7.5999999999999988</v>
      </c>
      <c r="W75" s="19">
        <v>7.3900000000000006</v>
      </c>
      <c r="X75" s="31">
        <v>98.480000000000018</v>
      </c>
      <c r="Y75" s="31">
        <v>181.62</v>
      </c>
    </row>
    <row r="76" spans="1:25" ht="16.5" thickBot="1" x14ac:dyDescent="0.3">
      <c r="A76" s="56" t="s">
        <v>95</v>
      </c>
      <c r="B76" s="17"/>
      <c r="C76" s="23" t="s">
        <v>54</v>
      </c>
      <c r="D76" s="24">
        <v>53.82</v>
      </c>
      <c r="E76" s="24">
        <v>49.75</v>
      </c>
      <c r="F76" s="24">
        <v>47.23</v>
      </c>
      <c r="G76" s="24">
        <v>44.31</v>
      </c>
      <c r="H76" s="24">
        <v>42.059999999999995</v>
      </c>
      <c r="I76" s="24">
        <v>37.760000000000005</v>
      </c>
      <c r="J76" s="24">
        <v>35.92</v>
      </c>
      <c r="K76" s="24">
        <v>36.070000000000007</v>
      </c>
      <c r="L76" s="24">
        <v>35.770000000000003</v>
      </c>
      <c r="M76" s="24">
        <v>36.14</v>
      </c>
      <c r="N76" s="24">
        <v>31.510000000000005</v>
      </c>
      <c r="O76" s="24">
        <v>32.17</v>
      </c>
      <c r="P76" s="24">
        <v>32.320000000000007</v>
      </c>
      <c r="Q76" s="24">
        <v>32.230000000000004</v>
      </c>
      <c r="R76" s="24">
        <v>31.240000000000002</v>
      </c>
      <c r="S76" s="24">
        <v>29.280000000000005</v>
      </c>
      <c r="T76" s="24">
        <v>29.86</v>
      </c>
      <c r="U76" s="24">
        <v>30.09</v>
      </c>
      <c r="V76" s="24">
        <v>28.269999999999996</v>
      </c>
      <c r="W76" s="24">
        <v>28.680000000000003</v>
      </c>
      <c r="X76" s="24">
        <v>418.83</v>
      </c>
      <c r="Y76" s="24">
        <v>724.48</v>
      </c>
    </row>
    <row r="77" spans="1:25" ht="15.75" x14ac:dyDescent="0.25">
      <c r="A77" s="56" t="s">
        <v>96</v>
      </c>
      <c r="B77" s="35"/>
      <c r="C77" s="36" t="s">
        <v>55</v>
      </c>
      <c r="D77" s="19">
        <v>0</v>
      </c>
      <c r="E77" s="19">
        <v>92.119</v>
      </c>
      <c r="F77" s="19">
        <v>147.57900000000001</v>
      </c>
      <c r="G77" s="19">
        <v>111.996</v>
      </c>
      <c r="H77" s="19">
        <v>174.33699999999999</v>
      </c>
      <c r="I77" s="19">
        <v>215.31899999999999</v>
      </c>
      <c r="J77" s="19">
        <v>0</v>
      </c>
      <c r="K77" s="19">
        <v>267.92500000000001</v>
      </c>
      <c r="L77" s="19">
        <v>267.92500000000001</v>
      </c>
      <c r="M77" s="19">
        <v>241.22300000000001</v>
      </c>
      <c r="N77" s="19">
        <v>267.92500000000001</v>
      </c>
      <c r="O77" s="19">
        <v>267.92500000000001</v>
      </c>
      <c r="P77" s="19">
        <v>267.92500000000001</v>
      </c>
      <c r="Q77" s="19">
        <v>267.92500000000001</v>
      </c>
      <c r="R77" s="19">
        <v>267.92500000000001</v>
      </c>
      <c r="S77" s="19">
        <v>237.06399999999999</v>
      </c>
      <c r="T77" s="19">
        <v>220.01</v>
      </c>
      <c r="U77" s="19">
        <v>208.56299999999999</v>
      </c>
      <c r="V77" s="19">
        <v>159.65799999999999</v>
      </c>
      <c r="W77" s="19">
        <v>137.24700000000001</v>
      </c>
      <c r="X77" s="16">
        <v>151.84229999999997</v>
      </c>
      <c r="Y77" s="16">
        <v>191.02950000000001</v>
      </c>
    </row>
    <row r="78" spans="1:25" ht="15.75" x14ac:dyDescent="0.25">
      <c r="A78" s="56" t="s">
        <v>96</v>
      </c>
      <c r="B78" s="35"/>
      <c r="C78" s="36" t="s">
        <v>56</v>
      </c>
      <c r="D78" s="19">
        <v>400</v>
      </c>
      <c r="E78" s="19">
        <v>400</v>
      </c>
      <c r="F78" s="19">
        <v>400</v>
      </c>
      <c r="G78" s="19">
        <v>400</v>
      </c>
      <c r="H78" s="19">
        <v>400</v>
      </c>
      <c r="I78" s="19">
        <v>400</v>
      </c>
      <c r="J78" s="19">
        <v>400</v>
      </c>
      <c r="K78" s="19">
        <v>400</v>
      </c>
      <c r="L78" s="19">
        <v>400</v>
      </c>
      <c r="M78" s="19">
        <v>400</v>
      </c>
      <c r="N78" s="19">
        <v>400</v>
      </c>
      <c r="O78" s="19">
        <v>400</v>
      </c>
      <c r="P78" s="19">
        <v>400</v>
      </c>
      <c r="Q78" s="19">
        <v>400</v>
      </c>
      <c r="R78" s="19">
        <v>400</v>
      </c>
      <c r="S78" s="19">
        <v>400</v>
      </c>
      <c r="T78" s="19">
        <v>400</v>
      </c>
      <c r="U78" s="19">
        <v>400</v>
      </c>
      <c r="V78" s="19">
        <v>400</v>
      </c>
      <c r="W78" s="19">
        <v>400</v>
      </c>
      <c r="X78" s="16">
        <v>400</v>
      </c>
      <c r="Y78" s="16">
        <v>400</v>
      </c>
    </row>
    <row r="79" spans="1:25" ht="15.75" x14ac:dyDescent="0.25">
      <c r="A79" s="56" t="s">
        <v>96</v>
      </c>
      <c r="B79" s="35"/>
      <c r="C79" s="36" t="s">
        <v>57</v>
      </c>
      <c r="D79" s="19">
        <v>226.29499999999999</v>
      </c>
      <c r="E79" s="19">
        <v>375</v>
      </c>
      <c r="F79" s="19">
        <v>375</v>
      </c>
      <c r="G79" s="19">
        <v>375</v>
      </c>
      <c r="H79" s="19">
        <v>375</v>
      </c>
      <c r="I79" s="19">
        <v>375</v>
      </c>
      <c r="J79" s="19">
        <v>268.209</v>
      </c>
      <c r="K79" s="19">
        <v>375</v>
      </c>
      <c r="L79" s="19">
        <v>375</v>
      </c>
      <c r="M79" s="19">
        <v>375</v>
      </c>
      <c r="N79" s="19">
        <v>375</v>
      </c>
      <c r="O79" s="19">
        <v>375</v>
      </c>
      <c r="P79" s="19">
        <v>375</v>
      </c>
      <c r="Q79" s="19">
        <v>375</v>
      </c>
      <c r="R79" s="19">
        <v>375</v>
      </c>
      <c r="S79" s="19">
        <v>375</v>
      </c>
      <c r="T79" s="19">
        <v>375</v>
      </c>
      <c r="U79" s="19">
        <v>375</v>
      </c>
      <c r="V79" s="19">
        <v>375</v>
      </c>
      <c r="W79" s="19">
        <v>375</v>
      </c>
      <c r="X79" s="16">
        <v>349.4504</v>
      </c>
      <c r="Y79" s="16">
        <v>362.22519999999997</v>
      </c>
    </row>
    <row r="80" spans="1:25" ht="16.5" thickBot="1" x14ac:dyDescent="0.3">
      <c r="A80" s="56" t="s">
        <v>96</v>
      </c>
      <c r="B80" s="35"/>
      <c r="C80" s="36" t="s">
        <v>58</v>
      </c>
      <c r="D80" s="19">
        <v>100</v>
      </c>
      <c r="E80" s="19">
        <v>100</v>
      </c>
      <c r="F80" s="19">
        <v>100</v>
      </c>
      <c r="G80" s="19">
        <v>100</v>
      </c>
      <c r="H80" s="19">
        <v>100</v>
      </c>
      <c r="I80" s="19">
        <v>100</v>
      </c>
      <c r="J80" s="19">
        <v>100</v>
      </c>
      <c r="K80" s="19">
        <v>100</v>
      </c>
      <c r="L80" s="19">
        <v>100</v>
      </c>
      <c r="M80" s="19">
        <v>100</v>
      </c>
      <c r="N80" s="19">
        <v>100</v>
      </c>
      <c r="O80" s="19">
        <v>100</v>
      </c>
      <c r="P80" s="19">
        <v>100</v>
      </c>
      <c r="Q80" s="19">
        <v>100</v>
      </c>
      <c r="R80" s="19">
        <v>100</v>
      </c>
      <c r="S80" s="19">
        <v>100</v>
      </c>
      <c r="T80" s="19">
        <v>100</v>
      </c>
      <c r="U80" s="19">
        <v>100</v>
      </c>
      <c r="V80" s="19">
        <v>100</v>
      </c>
      <c r="W80" s="19">
        <v>100</v>
      </c>
      <c r="X80" s="16">
        <v>100</v>
      </c>
      <c r="Y80" s="16">
        <v>100</v>
      </c>
    </row>
    <row r="81" spans="2:25" ht="17.25" thickTop="1" thickBot="1" x14ac:dyDescent="0.3">
      <c r="B81" s="37"/>
      <c r="C81" s="38" t="s">
        <v>2</v>
      </c>
      <c r="D81" s="44">
        <v>-222</v>
      </c>
      <c r="E81" s="44">
        <v>0</v>
      </c>
      <c r="F81" s="44">
        <v>0</v>
      </c>
      <c r="G81" s="44">
        <v>57</v>
      </c>
      <c r="H81" s="44">
        <v>1</v>
      </c>
      <c r="I81" s="44">
        <v>0</v>
      </c>
      <c r="J81" s="44">
        <v>0</v>
      </c>
      <c r="K81" s="44">
        <v>-450</v>
      </c>
      <c r="L81" s="44">
        <v>0</v>
      </c>
      <c r="M81" s="44">
        <v>-354</v>
      </c>
      <c r="N81" s="44">
        <v>0</v>
      </c>
      <c r="O81" s="44">
        <v>0</v>
      </c>
      <c r="P81" s="44">
        <v>0</v>
      </c>
      <c r="Q81" s="44">
        <v>-762</v>
      </c>
      <c r="R81" s="44">
        <v>0</v>
      </c>
      <c r="S81" s="44">
        <v>-694</v>
      </c>
      <c r="T81" s="44">
        <v>-77.240000000000009</v>
      </c>
      <c r="U81" s="44">
        <v>0</v>
      </c>
      <c r="V81" s="44">
        <v>-985.5</v>
      </c>
      <c r="W81" s="44">
        <v>0</v>
      </c>
      <c r="X81" s="51"/>
      <c r="Y81" s="51"/>
    </row>
    <row r="82" spans="2:25" ht="16.5" thickTop="1" x14ac:dyDescent="0.25">
      <c r="B82" s="39"/>
      <c r="C82" s="40" t="s">
        <v>59</v>
      </c>
      <c r="D82" s="45">
        <v>133.37</v>
      </c>
      <c r="E82" s="45">
        <v>140.06000000000006</v>
      </c>
      <c r="F82" s="45">
        <v>146.24</v>
      </c>
      <c r="G82" s="45">
        <v>146.70999999999992</v>
      </c>
      <c r="H82" s="45">
        <v>154.37000000000012</v>
      </c>
      <c r="I82" s="45">
        <v>136.81999999999994</v>
      </c>
      <c r="J82" s="45">
        <v>142.51</v>
      </c>
      <c r="K82" s="45">
        <v>153.1400000000001</v>
      </c>
      <c r="L82" s="45">
        <v>160.87000000000012</v>
      </c>
      <c r="M82" s="45">
        <v>581.82000000000016</v>
      </c>
      <c r="N82" s="45">
        <v>129.98000000000002</v>
      </c>
      <c r="O82" s="45">
        <v>141.29000000000019</v>
      </c>
      <c r="P82" s="45">
        <v>133.04000000000019</v>
      </c>
      <c r="Q82" s="45">
        <v>1357.4099999999999</v>
      </c>
      <c r="R82" s="45">
        <v>129.21000000000004</v>
      </c>
      <c r="S82" s="45">
        <v>970.99000000000024</v>
      </c>
      <c r="T82" s="45">
        <v>132.44000000000028</v>
      </c>
      <c r="U82" s="45">
        <v>122.25</v>
      </c>
      <c r="V82" s="45">
        <v>1159.5529999999999</v>
      </c>
      <c r="W82" s="45">
        <v>544.1099999999999</v>
      </c>
      <c r="X82" s="52"/>
      <c r="Y82" s="52"/>
    </row>
    <row r="83" spans="2:25" ht="15.75" x14ac:dyDescent="0.25">
      <c r="B83" s="41"/>
      <c r="C83" s="42" t="s">
        <v>60</v>
      </c>
      <c r="D83" s="46">
        <v>726.29499999999996</v>
      </c>
      <c r="E83" s="46">
        <v>967.11900000000003</v>
      </c>
      <c r="F83" s="46">
        <v>1022.579</v>
      </c>
      <c r="G83" s="46">
        <v>986.99599999999998</v>
      </c>
      <c r="H83" s="46">
        <v>1049.337</v>
      </c>
      <c r="I83" s="46">
        <v>1090.319</v>
      </c>
      <c r="J83" s="46">
        <v>768.20900000000006</v>
      </c>
      <c r="K83" s="46">
        <v>1214.0520000000001</v>
      </c>
      <c r="L83" s="46">
        <v>1194.056</v>
      </c>
      <c r="M83" s="46">
        <v>1116.223</v>
      </c>
      <c r="N83" s="46">
        <v>1195.9490000000001</v>
      </c>
      <c r="O83" s="46">
        <v>1226.278</v>
      </c>
      <c r="P83" s="46">
        <v>1291.329</v>
      </c>
      <c r="Q83" s="46">
        <v>1344.8809999999999</v>
      </c>
      <c r="R83" s="46">
        <v>1216.4639999999999</v>
      </c>
      <c r="S83" s="46">
        <v>1156.067</v>
      </c>
      <c r="T83" s="46">
        <v>1139.0129999999999</v>
      </c>
      <c r="U83" s="46">
        <v>1301.9739999999999</v>
      </c>
      <c r="V83" s="46">
        <v>1241.6469999999999</v>
      </c>
      <c r="W83" s="46">
        <v>1182.133</v>
      </c>
      <c r="X83" s="52"/>
      <c r="Y83" s="52"/>
    </row>
    <row r="84" spans="2:25" ht="15.75" x14ac:dyDescent="0.25">
      <c r="B84" s="41"/>
      <c r="C84" s="42" t="s">
        <v>61</v>
      </c>
      <c r="D84" s="46">
        <v>859.66499999999996</v>
      </c>
      <c r="E84" s="46">
        <v>1107.1790000000001</v>
      </c>
      <c r="F84" s="46">
        <v>1168.819</v>
      </c>
      <c r="G84" s="46">
        <v>1133.7059999999999</v>
      </c>
      <c r="H84" s="46">
        <v>1203.7070000000001</v>
      </c>
      <c r="I84" s="46">
        <v>1227.1389999999999</v>
      </c>
      <c r="J84" s="46">
        <v>910.71900000000005</v>
      </c>
      <c r="K84" s="46">
        <v>1367.1920000000002</v>
      </c>
      <c r="L84" s="46">
        <v>1354.9260000000002</v>
      </c>
      <c r="M84" s="46">
        <v>1698.0430000000001</v>
      </c>
      <c r="N84" s="46">
        <v>1325.9290000000001</v>
      </c>
      <c r="O84" s="46">
        <v>1367.5680000000002</v>
      </c>
      <c r="P84" s="46">
        <v>1424.3690000000001</v>
      </c>
      <c r="Q84" s="46">
        <v>2702.2909999999997</v>
      </c>
      <c r="R84" s="46">
        <v>1345.674</v>
      </c>
      <c r="S84" s="46">
        <v>2127.0570000000002</v>
      </c>
      <c r="T84" s="46">
        <v>1271.4530000000002</v>
      </c>
      <c r="U84" s="46">
        <v>1424.2239999999999</v>
      </c>
      <c r="V84" s="46">
        <v>2401.1999999999998</v>
      </c>
      <c r="W84" s="46">
        <v>1726.2429999999999</v>
      </c>
      <c r="X84" s="52"/>
      <c r="Y84" s="52"/>
    </row>
    <row r="85" spans="2:25" ht="15.75" x14ac:dyDescent="0.25">
      <c r="B85" s="41"/>
      <c r="C85" s="43" t="s">
        <v>62</v>
      </c>
      <c r="D85" s="47"/>
      <c r="E85" s="47"/>
      <c r="F85" s="47"/>
      <c r="G85" s="47"/>
      <c r="H85" s="47"/>
      <c r="I85" s="47"/>
      <c r="J85" s="47"/>
      <c r="K85" s="48"/>
      <c r="L85" s="49"/>
      <c r="M85" s="49"/>
      <c r="N85" s="49"/>
      <c r="O85" s="48"/>
      <c r="P85" s="48"/>
      <c r="Q85" s="48"/>
      <c r="R85" s="49"/>
      <c r="S85" s="49"/>
      <c r="T85" s="49"/>
      <c r="U85" s="49"/>
      <c r="V85" s="50"/>
      <c r="W85" s="50"/>
      <c r="X85" s="52"/>
      <c r="Y85" s="52"/>
    </row>
  </sheetData>
  <conditionalFormatting sqref="B24:C24">
    <cfRule type="expression" dxfId="34" priority="2" stopIfTrue="1">
      <formula>ROUND($G$388,0)&lt;&gt;0</formula>
    </cfRule>
  </conditionalFormatting>
  <conditionalFormatting sqref="C42">
    <cfRule type="containsText" dxfId="33" priority="1" operator="containsText" text="Early">
      <formula>NOT(ISERROR(SEARCH("Early",C42)))</formula>
    </cfRule>
  </conditionalFormatting>
  <pageMargins left="0.7" right="0.7" top="0.75" bottom="0.75" header="0.3" footer="0.3"/>
  <pageSetup scale="3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1"/>
  <sheetViews>
    <sheetView view="pageBreakPreview" zoomScale="60" zoomScaleNormal="100" workbookViewId="0"/>
  </sheetViews>
  <sheetFormatPr defaultRowHeight="15" x14ac:dyDescent="0.25"/>
  <cols>
    <col min="3" max="3" width="41" customWidth="1"/>
  </cols>
  <sheetData>
    <row r="2" spans="3:23" x14ac:dyDescent="0.25">
      <c r="C2" s="55" t="s">
        <v>88</v>
      </c>
      <c r="D2" s="54">
        <f>D25</f>
        <v>2015</v>
      </c>
      <c r="E2" s="54">
        <f t="shared" ref="E2:W2" si="0">E25</f>
        <v>2016</v>
      </c>
      <c r="F2" s="54">
        <f t="shared" si="0"/>
        <v>2017</v>
      </c>
      <c r="G2" s="54">
        <f t="shared" si="0"/>
        <v>2018</v>
      </c>
      <c r="H2" s="54">
        <f t="shared" si="0"/>
        <v>2019</v>
      </c>
      <c r="I2" s="54">
        <f t="shared" si="0"/>
        <v>2020</v>
      </c>
      <c r="J2" s="54">
        <f t="shared" si="0"/>
        <v>2021</v>
      </c>
      <c r="K2" s="54">
        <f t="shared" si="0"/>
        <v>2022</v>
      </c>
      <c r="L2" s="54">
        <f t="shared" si="0"/>
        <v>2023</v>
      </c>
      <c r="M2" s="54">
        <f t="shared" si="0"/>
        <v>2024</v>
      </c>
      <c r="N2" s="54">
        <f t="shared" si="0"/>
        <v>2025</v>
      </c>
      <c r="O2" s="54">
        <f t="shared" si="0"/>
        <v>2026</v>
      </c>
      <c r="P2" s="54">
        <f t="shared" si="0"/>
        <v>2027</v>
      </c>
      <c r="Q2" s="54">
        <f t="shared" si="0"/>
        <v>2028</v>
      </c>
      <c r="R2" s="54">
        <f t="shared" si="0"/>
        <v>2029</v>
      </c>
      <c r="S2" s="54">
        <f t="shared" si="0"/>
        <v>2030</v>
      </c>
      <c r="T2" s="54">
        <f t="shared" si="0"/>
        <v>2031</v>
      </c>
      <c r="U2" s="54">
        <f t="shared" si="0"/>
        <v>2032</v>
      </c>
      <c r="V2" s="54">
        <f t="shared" si="0"/>
        <v>2033</v>
      </c>
      <c r="W2" s="54">
        <f t="shared" si="0"/>
        <v>2034</v>
      </c>
    </row>
    <row r="3" spans="3:23" x14ac:dyDescent="0.25">
      <c r="C3" t="s">
        <v>89</v>
      </c>
      <c r="D3" s="57">
        <f t="shared" ref="D3:M10" si="1">SUMIF($A$27:$A$75,$C3,D$27:D$76)</f>
        <v>-222</v>
      </c>
      <c r="E3" s="57">
        <f t="shared" si="1"/>
        <v>0</v>
      </c>
      <c r="F3" s="57">
        <f t="shared" si="1"/>
        <v>0</v>
      </c>
      <c r="G3" s="57">
        <f t="shared" si="1"/>
        <v>-280</v>
      </c>
      <c r="H3" s="57">
        <f t="shared" si="1"/>
        <v>-268</v>
      </c>
      <c r="I3" s="57">
        <f t="shared" si="1"/>
        <v>0</v>
      </c>
      <c r="J3" s="57">
        <f t="shared" si="1"/>
        <v>0</v>
      </c>
      <c r="K3" s="57">
        <f t="shared" si="1"/>
        <v>-450</v>
      </c>
      <c r="L3" s="57">
        <f t="shared" si="1"/>
        <v>0</v>
      </c>
      <c r="M3" s="57">
        <f t="shared" si="1"/>
        <v>-354</v>
      </c>
      <c r="N3" s="57">
        <f t="shared" ref="N3:W10" si="2">SUMIF($A$27:$A$75,$C3,N$27:N$76)</f>
        <v>-387</v>
      </c>
      <c r="O3" s="57">
        <f t="shared" si="2"/>
        <v>0</v>
      </c>
      <c r="P3" s="57">
        <f t="shared" si="2"/>
        <v>0</v>
      </c>
      <c r="Q3" s="57">
        <f t="shared" si="2"/>
        <v>-762</v>
      </c>
      <c r="R3" s="57">
        <f t="shared" si="2"/>
        <v>0</v>
      </c>
      <c r="S3" s="57">
        <f t="shared" si="2"/>
        <v>-357</v>
      </c>
      <c r="T3" s="57">
        <f t="shared" si="2"/>
        <v>-77.240000000000009</v>
      </c>
      <c r="U3" s="57">
        <f t="shared" si="2"/>
        <v>0</v>
      </c>
      <c r="V3" s="57">
        <f t="shared" si="2"/>
        <v>-985.5</v>
      </c>
      <c r="W3" s="57">
        <f t="shared" si="2"/>
        <v>0</v>
      </c>
    </row>
    <row r="4" spans="3:23" x14ac:dyDescent="0.25">
      <c r="C4" t="s">
        <v>90</v>
      </c>
      <c r="D4" s="57">
        <f t="shared" si="1"/>
        <v>0</v>
      </c>
      <c r="E4" s="57">
        <f t="shared" si="1"/>
        <v>0</v>
      </c>
      <c r="F4" s="57">
        <f t="shared" si="1"/>
        <v>0</v>
      </c>
      <c r="G4" s="57">
        <f t="shared" si="1"/>
        <v>337</v>
      </c>
      <c r="H4" s="57">
        <f t="shared" si="1"/>
        <v>269</v>
      </c>
      <c r="I4" s="57">
        <f t="shared" si="1"/>
        <v>0</v>
      </c>
      <c r="J4" s="57">
        <f t="shared" si="1"/>
        <v>0</v>
      </c>
      <c r="K4" s="57">
        <f t="shared" si="1"/>
        <v>0</v>
      </c>
      <c r="L4" s="57">
        <f t="shared" si="1"/>
        <v>0</v>
      </c>
      <c r="M4" s="57">
        <f t="shared" si="1"/>
        <v>0</v>
      </c>
      <c r="N4" s="57">
        <f t="shared" si="2"/>
        <v>387</v>
      </c>
      <c r="O4" s="57">
        <f t="shared" si="2"/>
        <v>0</v>
      </c>
      <c r="P4" s="57">
        <f t="shared" si="2"/>
        <v>0</v>
      </c>
      <c r="Q4" s="57">
        <f t="shared" si="2"/>
        <v>0</v>
      </c>
      <c r="R4" s="57">
        <f t="shared" si="2"/>
        <v>0</v>
      </c>
      <c r="S4" s="57">
        <f t="shared" si="2"/>
        <v>-337</v>
      </c>
      <c r="T4" s="57">
        <f t="shared" si="2"/>
        <v>0</v>
      </c>
      <c r="U4" s="57">
        <f t="shared" si="2"/>
        <v>0</v>
      </c>
      <c r="V4" s="57">
        <f t="shared" si="2"/>
        <v>0</v>
      </c>
      <c r="W4" s="57">
        <f t="shared" si="2"/>
        <v>0</v>
      </c>
    </row>
    <row r="5" spans="3:23" x14ac:dyDescent="0.25">
      <c r="C5" t="s">
        <v>91</v>
      </c>
      <c r="D5" s="57">
        <f t="shared" si="1"/>
        <v>0</v>
      </c>
      <c r="E5" s="57">
        <f t="shared" si="1"/>
        <v>0</v>
      </c>
      <c r="F5" s="57">
        <f t="shared" si="1"/>
        <v>0</v>
      </c>
      <c r="G5" s="57">
        <f t="shared" si="1"/>
        <v>0</v>
      </c>
      <c r="H5" s="57">
        <f t="shared" si="1"/>
        <v>0</v>
      </c>
      <c r="I5" s="57">
        <f t="shared" si="1"/>
        <v>0</v>
      </c>
      <c r="J5" s="57">
        <f t="shared" si="1"/>
        <v>0</v>
      </c>
      <c r="K5" s="57">
        <f t="shared" si="1"/>
        <v>0</v>
      </c>
      <c r="L5" s="57">
        <f t="shared" si="1"/>
        <v>0</v>
      </c>
      <c r="M5" s="57">
        <f t="shared" si="1"/>
        <v>423</v>
      </c>
      <c r="N5" s="57">
        <f t="shared" si="2"/>
        <v>0</v>
      </c>
      <c r="O5" s="57">
        <f t="shared" si="2"/>
        <v>0</v>
      </c>
      <c r="P5" s="57">
        <f t="shared" si="2"/>
        <v>0</v>
      </c>
      <c r="Q5" s="57">
        <f t="shared" si="2"/>
        <v>1270</v>
      </c>
      <c r="R5" s="57">
        <f t="shared" si="2"/>
        <v>0</v>
      </c>
      <c r="S5" s="57">
        <f t="shared" si="2"/>
        <v>400.78300000000002</v>
      </c>
      <c r="T5" s="57">
        <f t="shared" si="2"/>
        <v>0</v>
      </c>
      <c r="U5" s="57">
        <f t="shared" si="2"/>
        <v>0</v>
      </c>
      <c r="V5" s="57">
        <f t="shared" si="2"/>
        <v>1270</v>
      </c>
      <c r="W5" s="57">
        <f t="shared" si="2"/>
        <v>0</v>
      </c>
    </row>
    <row r="6" spans="3:23" x14ac:dyDescent="0.25">
      <c r="C6" t="s">
        <v>92</v>
      </c>
      <c r="D6" s="57">
        <f t="shared" si="1"/>
        <v>0</v>
      </c>
      <c r="E6" s="57">
        <f t="shared" si="1"/>
        <v>0</v>
      </c>
      <c r="F6" s="57">
        <f t="shared" si="1"/>
        <v>0</v>
      </c>
      <c r="G6" s="57">
        <f t="shared" si="1"/>
        <v>0</v>
      </c>
      <c r="H6" s="57">
        <f t="shared" si="1"/>
        <v>0</v>
      </c>
      <c r="I6" s="57">
        <f t="shared" si="1"/>
        <v>0</v>
      </c>
      <c r="J6" s="57">
        <f t="shared" si="1"/>
        <v>0</v>
      </c>
      <c r="K6" s="57">
        <f t="shared" si="1"/>
        <v>0</v>
      </c>
      <c r="L6" s="57">
        <f t="shared" si="1"/>
        <v>0</v>
      </c>
      <c r="M6" s="57">
        <f t="shared" si="1"/>
        <v>0</v>
      </c>
      <c r="N6" s="57">
        <f t="shared" si="2"/>
        <v>0</v>
      </c>
      <c r="O6" s="57">
        <f t="shared" si="2"/>
        <v>0</v>
      </c>
      <c r="P6" s="57">
        <f t="shared" si="2"/>
        <v>0</v>
      </c>
      <c r="Q6" s="57">
        <f t="shared" si="2"/>
        <v>0</v>
      </c>
      <c r="R6" s="57">
        <f t="shared" si="2"/>
        <v>0</v>
      </c>
      <c r="S6" s="57">
        <f t="shared" si="2"/>
        <v>0</v>
      </c>
      <c r="T6" s="57">
        <f t="shared" si="2"/>
        <v>0</v>
      </c>
      <c r="U6" s="57">
        <f t="shared" si="2"/>
        <v>0</v>
      </c>
      <c r="V6" s="57">
        <f t="shared" si="2"/>
        <v>0</v>
      </c>
      <c r="W6" s="57">
        <f t="shared" si="2"/>
        <v>0</v>
      </c>
    </row>
    <row r="7" spans="3:23" x14ac:dyDescent="0.25">
      <c r="C7" t="s">
        <v>93</v>
      </c>
      <c r="D7" s="57">
        <f t="shared" si="1"/>
        <v>0</v>
      </c>
      <c r="E7" s="57">
        <f t="shared" si="1"/>
        <v>0</v>
      </c>
      <c r="F7" s="57">
        <f t="shared" si="1"/>
        <v>0</v>
      </c>
      <c r="G7" s="57">
        <f t="shared" si="1"/>
        <v>0</v>
      </c>
      <c r="H7" s="57">
        <f t="shared" si="1"/>
        <v>0</v>
      </c>
      <c r="I7" s="57">
        <f t="shared" si="1"/>
        <v>0</v>
      </c>
      <c r="J7" s="57">
        <f t="shared" si="1"/>
        <v>0</v>
      </c>
      <c r="K7" s="57">
        <f t="shared" si="1"/>
        <v>0</v>
      </c>
      <c r="L7" s="57">
        <f t="shared" si="1"/>
        <v>0</v>
      </c>
      <c r="M7" s="57">
        <f t="shared" si="1"/>
        <v>0</v>
      </c>
      <c r="N7" s="57">
        <f t="shared" si="2"/>
        <v>0</v>
      </c>
      <c r="O7" s="57">
        <f t="shared" si="2"/>
        <v>0</v>
      </c>
      <c r="P7" s="57">
        <f t="shared" si="2"/>
        <v>0</v>
      </c>
      <c r="Q7" s="57">
        <f t="shared" si="2"/>
        <v>407</v>
      </c>
      <c r="R7" s="57">
        <f t="shared" si="2"/>
        <v>0</v>
      </c>
      <c r="S7" s="57">
        <f t="shared" si="2"/>
        <v>0</v>
      </c>
      <c r="T7" s="57">
        <f t="shared" si="2"/>
        <v>0</v>
      </c>
      <c r="U7" s="57">
        <f t="shared" si="2"/>
        <v>0</v>
      </c>
      <c r="V7" s="57">
        <f t="shared" si="2"/>
        <v>0</v>
      </c>
      <c r="W7" s="57">
        <f t="shared" si="2"/>
        <v>0</v>
      </c>
    </row>
    <row r="8" spans="3:23" x14ac:dyDescent="0.25">
      <c r="C8" t="s">
        <v>94</v>
      </c>
      <c r="D8" s="57">
        <f t="shared" si="1"/>
        <v>0</v>
      </c>
      <c r="E8" s="57">
        <f t="shared" si="1"/>
        <v>0</v>
      </c>
      <c r="F8" s="57">
        <f t="shared" si="1"/>
        <v>0</v>
      </c>
      <c r="G8" s="57">
        <f t="shared" si="1"/>
        <v>0</v>
      </c>
      <c r="H8" s="57">
        <f t="shared" si="1"/>
        <v>0</v>
      </c>
      <c r="I8" s="57">
        <f t="shared" si="1"/>
        <v>0</v>
      </c>
      <c r="J8" s="57">
        <f t="shared" si="1"/>
        <v>0</v>
      </c>
      <c r="K8" s="57">
        <f t="shared" si="1"/>
        <v>5.0199999999999996</v>
      </c>
      <c r="L8" s="57">
        <f t="shared" si="1"/>
        <v>10.55</v>
      </c>
      <c r="M8" s="57">
        <f t="shared" si="1"/>
        <v>0</v>
      </c>
      <c r="N8" s="57">
        <f t="shared" si="2"/>
        <v>0</v>
      </c>
      <c r="O8" s="57">
        <f t="shared" si="2"/>
        <v>10.62</v>
      </c>
      <c r="P8" s="57">
        <f t="shared" si="2"/>
        <v>0</v>
      </c>
      <c r="Q8" s="57">
        <f t="shared" si="2"/>
        <v>0</v>
      </c>
      <c r="R8" s="57">
        <f t="shared" si="2"/>
        <v>3.73</v>
      </c>
      <c r="S8" s="57">
        <f t="shared" si="2"/>
        <v>0</v>
      </c>
      <c r="T8" s="57">
        <f t="shared" si="2"/>
        <v>10.6</v>
      </c>
      <c r="U8" s="57">
        <f t="shared" si="2"/>
        <v>0</v>
      </c>
      <c r="V8" s="57">
        <f t="shared" si="2"/>
        <v>0</v>
      </c>
      <c r="W8" s="57">
        <f t="shared" si="2"/>
        <v>0</v>
      </c>
    </row>
    <row r="9" spans="3:23" x14ac:dyDescent="0.25">
      <c r="C9" t="s">
        <v>95</v>
      </c>
      <c r="D9" s="57">
        <f t="shared" si="1"/>
        <v>124.25999999999999</v>
      </c>
      <c r="E9" s="57">
        <f t="shared" si="1"/>
        <v>131.25</v>
      </c>
      <c r="F9" s="57">
        <f t="shared" si="1"/>
        <v>137.43</v>
      </c>
      <c r="G9" s="57">
        <f t="shared" si="1"/>
        <v>139.03</v>
      </c>
      <c r="H9" s="57">
        <f t="shared" si="1"/>
        <v>148.31</v>
      </c>
      <c r="I9" s="57">
        <f t="shared" si="1"/>
        <v>129.85</v>
      </c>
      <c r="J9" s="57">
        <f t="shared" si="1"/>
        <v>133.11000000000001</v>
      </c>
      <c r="K9" s="57">
        <f t="shared" si="1"/>
        <v>137.82000000000002</v>
      </c>
      <c r="L9" s="57">
        <f t="shared" si="1"/>
        <v>140.81</v>
      </c>
      <c r="M9" s="57">
        <f t="shared" si="1"/>
        <v>140.36000000000001</v>
      </c>
      <c r="N9" s="57">
        <f t="shared" si="2"/>
        <v>116.00000000000003</v>
      </c>
      <c r="O9" s="57">
        <f t="shared" si="2"/>
        <v>116.19</v>
      </c>
      <c r="P9" s="57">
        <f t="shared" si="2"/>
        <v>115.62</v>
      </c>
      <c r="Q9" s="57">
        <f t="shared" si="2"/>
        <v>115.54000000000002</v>
      </c>
      <c r="R9" s="57">
        <f t="shared" si="2"/>
        <v>112.96000000000002</v>
      </c>
      <c r="S9" s="57">
        <f t="shared" si="2"/>
        <v>107.11999999999999</v>
      </c>
      <c r="T9" s="57">
        <f t="shared" si="2"/>
        <v>106.94000000000001</v>
      </c>
      <c r="U9" s="57">
        <f t="shared" si="2"/>
        <v>108.39000000000001</v>
      </c>
      <c r="V9" s="57">
        <f t="shared" si="2"/>
        <v>108.89</v>
      </c>
      <c r="W9" s="57">
        <f t="shared" si="2"/>
        <v>113.92999999999999</v>
      </c>
    </row>
    <row r="10" spans="3:23" x14ac:dyDescent="0.25">
      <c r="C10" t="s">
        <v>96</v>
      </c>
      <c r="D10" s="57">
        <f t="shared" si="1"/>
        <v>730.74700000000007</v>
      </c>
      <c r="E10" s="57">
        <f t="shared" si="1"/>
        <v>976.024</v>
      </c>
      <c r="F10" s="57">
        <f t="shared" si="1"/>
        <v>1035.768</v>
      </c>
      <c r="G10" s="57">
        <f t="shared" si="1"/>
        <v>1004.1</v>
      </c>
      <c r="H10" s="57">
        <f t="shared" si="1"/>
        <v>1069.769</v>
      </c>
      <c r="I10" s="57">
        <f t="shared" si="1"/>
        <v>1114.588</v>
      </c>
      <c r="J10" s="57">
        <f t="shared" si="1"/>
        <v>794.63099999999997</v>
      </c>
      <c r="K10" s="57">
        <f t="shared" si="1"/>
        <v>1251.0550000000001</v>
      </c>
      <c r="L10" s="57">
        <f t="shared" si="1"/>
        <v>1237.489</v>
      </c>
      <c r="M10" s="57">
        <f t="shared" si="1"/>
        <v>1172.8009999999999</v>
      </c>
      <c r="N10" s="57">
        <f t="shared" si="2"/>
        <v>1262.3869999999999</v>
      </c>
      <c r="O10" s="57">
        <f t="shared" si="2"/>
        <v>1302.8139999999999</v>
      </c>
      <c r="P10" s="57">
        <f t="shared" si="2"/>
        <v>1379.644</v>
      </c>
      <c r="Q10" s="57">
        <f t="shared" si="2"/>
        <v>936.81700000000001</v>
      </c>
      <c r="R10" s="57">
        <f t="shared" si="2"/>
        <v>837.899</v>
      </c>
      <c r="S10" s="57">
        <f t="shared" si="2"/>
        <v>1157.1880000000001</v>
      </c>
      <c r="T10" s="57">
        <f t="shared" si="2"/>
        <v>1150.0550000000001</v>
      </c>
      <c r="U10" s="57">
        <f t="shared" si="2"/>
        <v>1322.059</v>
      </c>
      <c r="V10" s="57">
        <f t="shared" si="2"/>
        <v>1037.6500000000001</v>
      </c>
      <c r="W10" s="57">
        <f t="shared" si="2"/>
        <v>1352.1959999999999</v>
      </c>
    </row>
    <row r="12" spans="3:23" x14ac:dyDescent="0.25">
      <c r="C12" s="55" t="s">
        <v>97</v>
      </c>
      <c r="D12" s="54">
        <f>D25</f>
        <v>2015</v>
      </c>
      <c r="E12" s="54">
        <f t="shared" ref="E12:W12" si="3">E25</f>
        <v>2016</v>
      </c>
      <c r="F12" s="54">
        <f t="shared" si="3"/>
        <v>2017</v>
      </c>
      <c r="G12" s="54">
        <f t="shared" si="3"/>
        <v>2018</v>
      </c>
      <c r="H12" s="54">
        <f t="shared" si="3"/>
        <v>2019</v>
      </c>
      <c r="I12" s="54">
        <f t="shared" si="3"/>
        <v>2020</v>
      </c>
      <c r="J12" s="54">
        <f t="shared" si="3"/>
        <v>2021</v>
      </c>
      <c r="K12" s="54">
        <f t="shared" si="3"/>
        <v>2022</v>
      </c>
      <c r="L12" s="54">
        <f t="shared" si="3"/>
        <v>2023</v>
      </c>
      <c r="M12" s="54">
        <f t="shared" si="3"/>
        <v>2024</v>
      </c>
      <c r="N12" s="54">
        <f t="shared" si="3"/>
        <v>2025</v>
      </c>
      <c r="O12" s="54">
        <f t="shared" si="3"/>
        <v>2026</v>
      </c>
      <c r="P12" s="54">
        <f t="shared" si="3"/>
        <v>2027</v>
      </c>
      <c r="Q12" s="54">
        <f t="shared" si="3"/>
        <v>2028</v>
      </c>
      <c r="R12" s="54">
        <f t="shared" si="3"/>
        <v>2029</v>
      </c>
      <c r="S12" s="54">
        <f t="shared" si="3"/>
        <v>2030</v>
      </c>
      <c r="T12" s="54">
        <f t="shared" si="3"/>
        <v>2031</v>
      </c>
      <c r="U12" s="54">
        <f t="shared" si="3"/>
        <v>2032</v>
      </c>
      <c r="V12" s="54">
        <f t="shared" si="3"/>
        <v>2033</v>
      </c>
      <c r="W12" s="54">
        <f t="shared" si="3"/>
        <v>2034</v>
      </c>
    </row>
    <row r="13" spans="3:23" x14ac:dyDescent="0.25">
      <c r="C13" t="s">
        <v>89</v>
      </c>
      <c r="D13" s="57">
        <f>D3</f>
        <v>-222</v>
      </c>
      <c r="E13" s="57">
        <f>D13+E3</f>
        <v>-222</v>
      </c>
      <c r="F13" s="57">
        <f t="shared" ref="F13:W13" si="4">E13+F3</f>
        <v>-222</v>
      </c>
      <c r="G13" s="57">
        <f t="shared" si="4"/>
        <v>-502</v>
      </c>
      <c r="H13" s="57">
        <f t="shared" si="4"/>
        <v>-770</v>
      </c>
      <c r="I13" s="57">
        <f t="shared" si="4"/>
        <v>-770</v>
      </c>
      <c r="J13" s="57">
        <f t="shared" si="4"/>
        <v>-770</v>
      </c>
      <c r="K13" s="57">
        <f t="shared" si="4"/>
        <v>-1220</v>
      </c>
      <c r="L13" s="57">
        <f t="shared" si="4"/>
        <v>-1220</v>
      </c>
      <c r="M13" s="57">
        <f t="shared" si="4"/>
        <v>-1574</v>
      </c>
      <c r="N13" s="57">
        <f t="shared" si="4"/>
        <v>-1961</v>
      </c>
      <c r="O13" s="57">
        <f t="shared" si="4"/>
        <v>-1961</v>
      </c>
      <c r="P13" s="57">
        <f t="shared" si="4"/>
        <v>-1961</v>
      </c>
      <c r="Q13" s="57">
        <f t="shared" si="4"/>
        <v>-2723</v>
      </c>
      <c r="R13" s="57">
        <f t="shared" si="4"/>
        <v>-2723</v>
      </c>
      <c r="S13" s="57">
        <f t="shared" si="4"/>
        <v>-3080</v>
      </c>
      <c r="T13" s="57">
        <f t="shared" si="4"/>
        <v>-3157.24</v>
      </c>
      <c r="U13" s="57">
        <f t="shared" si="4"/>
        <v>-3157.24</v>
      </c>
      <c r="V13" s="57">
        <f t="shared" si="4"/>
        <v>-4142.74</v>
      </c>
      <c r="W13" s="57">
        <f t="shared" si="4"/>
        <v>-4142.74</v>
      </c>
    </row>
    <row r="14" spans="3:23" x14ac:dyDescent="0.25">
      <c r="C14" t="s">
        <v>90</v>
      </c>
      <c r="D14" s="57">
        <f t="shared" ref="D14:S20" si="5">D4</f>
        <v>0</v>
      </c>
      <c r="E14" s="57">
        <f t="shared" ref="E14:W19" si="6">D14+E4</f>
        <v>0</v>
      </c>
      <c r="F14" s="57">
        <f t="shared" si="6"/>
        <v>0</v>
      </c>
      <c r="G14" s="57">
        <f t="shared" si="6"/>
        <v>337</v>
      </c>
      <c r="H14" s="57">
        <f t="shared" si="6"/>
        <v>606</v>
      </c>
      <c r="I14" s="57">
        <f t="shared" si="6"/>
        <v>606</v>
      </c>
      <c r="J14" s="57">
        <f t="shared" si="6"/>
        <v>606</v>
      </c>
      <c r="K14" s="57">
        <f t="shared" si="6"/>
        <v>606</v>
      </c>
      <c r="L14" s="57">
        <f t="shared" si="6"/>
        <v>606</v>
      </c>
      <c r="M14" s="57">
        <f t="shared" si="6"/>
        <v>606</v>
      </c>
      <c r="N14" s="57">
        <f t="shared" si="6"/>
        <v>993</v>
      </c>
      <c r="O14" s="57">
        <f t="shared" si="6"/>
        <v>993</v>
      </c>
      <c r="P14" s="57">
        <f t="shared" si="6"/>
        <v>993</v>
      </c>
      <c r="Q14" s="57">
        <f t="shared" si="6"/>
        <v>993</v>
      </c>
      <c r="R14" s="57">
        <f t="shared" si="6"/>
        <v>993</v>
      </c>
      <c r="S14" s="57">
        <f t="shared" si="6"/>
        <v>656</v>
      </c>
      <c r="T14" s="57">
        <f t="shared" si="6"/>
        <v>656</v>
      </c>
      <c r="U14" s="57">
        <f t="shared" si="6"/>
        <v>656</v>
      </c>
      <c r="V14" s="57">
        <f t="shared" si="6"/>
        <v>656</v>
      </c>
      <c r="W14" s="57">
        <f t="shared" si="6"/>
        <v>656</v>
      </c>
    </row>
    <row r="15" spans="3:23" x14ac:dyDescent="0.25">
      <c r="C15" t="s">
        <v>91</v>
      </c>
      <c r="D15" s="57">
        <f t="shared" si="5"/>
        <v>0</v>
      </c>
      <c r="E15" s="57">
        <f t="shared" si="6"/>
        <v>0</v>
      </c>
      <c r="F15" s="57">
        <f t="shared" si="6"/>
        <v>0</v>
      </c>
      <c r="G15" s="57">
        <f t="shared" si="6"/>
        <v>0</v>
      </c>
      <c r="H15" s="57">
        <f t="shared" si="6"/>
        <v>0</v>
      </c>
      <c r="I15" s="57">
        <f t="shared" si="6"/>
        <v>0</v>
      </c>
      <c r="J15" s="57">
        <f t="shared" si="6"/>
        <v>0</v>
      </c>
      <c r="K15" s="57">
        <f t="shared" si="6"/>
        <v>0</v>
      </c>
      <c r="L15" s="57">
        <f t="shared" si="6"/>
        <v>0</v>
      </c>
      <c r="M15" s="57">
        <f t="shared" si="6"/>
        <v>423</v>
      </c>
      <c r="N15" s="57">
        <f t="shared" si="6"/>
        <v>423</v>
      </c>
      <c r="O15" s="57">
        <f t="shared" si="6"/>
        <v>423</v>
      </c>
      <c r="P15" s="57">
        <f t="shared" si="6"/>
        <v>423</v>
      </c>
      <c r="Q15" s="57">
        <f t="shared" si="6"/>
        <v>1693</v>
      </c>
      <c r="R15" s="57">
        <f t="shared" si="6"/>
        <v>1693</v>
      </c>
      <c r="S15" s="57">
        <f t="shared" si="6"/>
        <v>2093.7829999999999</v>
      </c>
      <c r="T15" s="57">
        <f t="shared" si="6"/>
        <v>2093.7829999999999</v>
      </c>
      <c r="U15" s="57">
        <f t="shared" si="6"/>
        <v>2093.7829999999999</v>
      </c>
      <c r="V15" s="57">
        <f t="shared" si="6"/>
        <v>3363.7829999999999</v>
      </c>
      <c r="W15" s="57">
        <f t="shared" si="6"/>
        <v>3363.7829999999999</v>
      </c>
    </row>
    <row r="16" spans="3:23" x14ac:dyDescent="0.25">
      <c r="C16" t="s">
        <v>92</v>
      </c>
      <c r="D16" s="57">
        <f t="shared" si="5"/>
        <v>0</v>
      </c>
      <c r="E16" s="57">
        <f t="shared" si="6"/>
        <v>0</v>
      </c>
      <c r="F16" s="57">
        <f t="shared" si="6"/>
        <v>0</v>
      </c>
      <c r="G16" s="57">
        <f t="shared" si="6"/>
        <v>0</v>
      </c>
      <c r="H16" s="57">
        <f t="shared" si="6"/>
        <v>0</v>
      </c>
      <c r="I16" s="57">
        <f t="shared" si="6"/>
        <v>0</v>
      </c>
      <c r="J16" s="57">
        <f t="shared" si="6"/>
        <v>0</v>
      </c>
      <c r="K16" s="57">
        <f t="shared" si="6"/>
        <v>0</v>
      </c>
      <c r="L16" s="57">
        <f t="shared" si="6"/>
        <v>0</v>
      </c>
      <c r="M16" s="57">
        <f t="shared" si="6"/>
        <v>0</v>
      </c>
      <c r="N16" s="57">
        <f t="shared" si="6"/>
        <v>0</v>
      </c>
      <c r="O16" s="57">
        <f t="shared" si="6"/>
        <v>0</v>
      </c>
      <c r="P16" s="57">
        <f t="shared" si="6"/>
        <v>0</v>
      </c>
      <c r="Q16" s="57">
        <f t="shared" si="6"/>
        <v>0</v>
      </c>
      <c r="R16" s="57">
        <f t="shared" si="6"/>
        <v>0</v>
      </c>
      <c r="S16" s="57">
        <f t="shared" si="6"/>
        <v>0</v>
      </c>
      <c r="T16" s="57">
        <f t="shared" si="6"/>
        <v>0</v>
      </c>
      <c r="U16" s="57">
        <f t="shared" si="6"/>
        <v>0</v>
      </c>
      <c r="V16" s="57">
        <f t="shared" si="6"/>
        <v>0</v>
      </c>
      <c r="W16" s="57">
        <f t="shared" si="6"/>
        <v>0</v>
      </c>
    </row>
    <row r="17" spans="1:25" x14ac:dyDescent="0.25">
      <c r="C17" t="s">
        <v>93</v>
      </c>
      <c r="D17" s="57">
        <f t="shared" si="5"/>
        <v>0</v>
      </c>
      <c r="E17" s="57">
        <f t="shared" si="6"/>
        <v>0</v>
      </c>
      <c r="F17" s="57">
        <f t="shared" si="6"/>
        <v>0</v>
      </c>
      <c r="G17" s="57">
        <f t="shared" si="6"/>
        <v>0</v>
      </c>
      <c r="H17" s="57">
        <f t="shared" si="6"/>
        <v>0</v>
      </c>
      <c r="I17" s="57">
        <f t="shared" si="6"/>
        <v>0</v>
      </c>
      <c r="J17" s="57">
        <f t="shared" si="6"/>
        <v>0</v>
      </c>
      <c r="K17" s="57">
        <f t="shared" si="6"/>
        <v>0</v>
      </c>
      <c r="L17" s="57">
        <f t="shared" si="6"/>
        <v>0</v>
      </c>
      <c r="M17" s="57">
        <f t="shared" si="6"/>
        <v>0</v>
      </c>
      <c r="N17" s="57">
        <f t="shared" si="6"/>
        <v>0</v>
      </c>
      <c r="O17" s="57">
        <f t="shared" si="6"/>
        <v>0</v>
      </c>
      <c r="P17" s="57">
        <f t="shared" si="6"/>
        <v>0</v>
      </c>
      <c r="Q17" s="57">
        <f t="shared" si="6"/>
        <v>407</v>
      </c>
      <c r="R17" s="57">
        <f t="shared" si="6"/>
        <v>407</v>
      </c>
      <c r="S17" s="57">
        <f t="shared" si="6"/>
        <v>407</v>
      </c>
      <c r="T17" s="57">
        <f t="shared" si="6"/>
        <v>407</v>
      </c>
      <c r="U17" s="57">
        <f t="shared" si="6"/>
        <v>407</v>
      </c>
      <c r="V17" s="57">
        <f t="shared" si="6"/>
        <v>407</v>
      </c>
      <c r="W17" s="57">
        <f t="shared" si="6"/>
        <v>407</v>
      </c>
    </row>
    <row r="18" spans="1:25" x14ac:dyDescent="0.25">
      <c r="C18" t="s">
        <v>94</v>
      </c>
      <c r="D18" s="57">
        <f t="shared" si="5"/>
        <v>0</v>
      </c>
      <c r="E18" s="57">
        <f t="shared" si="6"/>
        <v>0</v>
      </c>
      <c r="F18" s="57">
        <f t="shared" si="6"/>
        <v>0</v>
      </c>
      <c r="G18" s="57">
        <f t="shared" si="6"/>
        <v>0</v>
      </c>
      <c r="H18" s="57">
        <f t="shared" si="6"/>
        <v>0</v>
      </c>
      <c r="I18" s="57">
        <f t="shared" si="6"/>
        <v>0</v>
      </c>
      <c r="J18" s="57">
        <f t="shared" si="6"/>
        <v>0</v>
      </c>
      <c r="K18" s="57">
        <f t="shared" si="6"/>
        <v>5.0199999999999996</v>
      </c>
      <c r="L18" s="57">
        <f t="shared" si="6"/>
        <v>15.57</v>
      </c>
      <c r="M18" s="57">
        <f t="shared" si="6"/>
        <v>15.57</v>
      </c>
      <c r="N18" s="57">
        <f t="shared" si="6"/>
        <v>15.57</v>
      </c>
      <c r="O18" s="57">
        <f t="shared" si="6"/>
        <v>26.189999999999998</v>
      </c>
      <c r="P18" s="57">
        <f t="shared" si="6"/>
        <v>26.189999999999998</v>
      </c>
      <c r="Q18" s="57">
        <f t="shared" si="6"/>
        <v>26.189999999999998</v>
      </c>
      <c r="R18" s="57">
        <f t="shared" si="6"/>
        <v>29.919999999999998</v>
      </c>
      <c r="S18" s="57">
        <f t="shared" si="6"/>
        <v>29.919999999999998</v>
      </c>
      <c r="T18" s="57">
        <f t="shared" si="6"/>
        <v>40.519999999999996</v>
      </c>
      <c r="U18" s="57">
        <f t="shared" si="6"/>
        <v>40.519999999999996</v>
      </c>
      <c r="V18" s="57">
        <f t="shared" si="6"/>
        <v>40.519999999999996</v>
      </c>
      <c r="W18" s="57">
        <f t="shared" si="6"/>
        <v>40.519999999999996</v>
      </c>
    </row>
    <row r="19" spans="1:25" x14ac:dyDescent="0.25">
      <c r="C19" t="s">
        <v>95</v>
      </c>
      <c r="D19" s="57">
        <f t="shared" si="5"/>
        <v>124.25999999999999</v>
      </c>
      <c r="E19" s="57">
        <f t="shared" si="6"/>
        <v>255.51</v>
      </c>
      <c r="F19" s="57">
        <f t="shared" si="6"/>
        <v>392.94</v>
      </c>
      <c r="G19" s="57">
        <f t="shared" si="6"/>
        <v>531.97</v>
      </c>
      <c r="H19" s="57">
        <f t="shared" si="6"/>
        <v>680.28</v>
      </c>
      <c r="I19" s="57">
        <f t="shared" si="6"/>
        <v>810.13</v>
      </c>
      <c r="J19" s="57">
        <f t="shared" si="6"/>
        <v>943.24</v>
      </c>
      <c r="K19" s="57">
        <f t="shared" si="6"/>
        <v>1081.06</v>
      </c>
      <c r="L19" s="57">
        <f t="shared" si="6"/>
        <v>1221.8699999999999</v>
      </c>
      <c r="M19" s="57">
        <f t="shared" si="6"/>
        <v>1362.23</v>
      </c>
      <c r="N19" s="57">
        <f t="shared" si="6"/>
        <v>1478.23</v>
      </c>
      <c r="O19" s="57">
        <f t="shared" si="6"/>
        <v>1594.42</v>
      </c>
      <c r="P19" s="57">
        <f t="shared" si="6"/>
        <v>1710.04</v>
      </c>
      <c r="Q19" s="57">
        <f t="shared" si="6"/>
        <v>1825.58</v>
      </c>
      <c r="R19" s="57">
        <f t="shared" si="6"/>
        <v>1938.54</v>
      </c>
      <c r="S19" s="57">
        <f t="shared" si="6"/>
        <v>2045.6599999999999</v>
      </c>
      <c r="T19" s="57">
        <f t="shared" si="6"/>
        <v>2152.6</v>
      </c>
      <c r="U19" s="57">
        <f t="shared" si="6"/>
        <v>2260.9899999999998</v>
      </c>
      <c r="V19" s="57">
        <f t="shared" si="6"/>
        <v>2369.8799999999997</v>
      </c>
      <c r="W19" s="57">
        <f t="shared" si="6"/>
        <v>2483.8099999999995</v>
      </c>
    </row>
    <row r="20" spans="1:25" x14ac:dyDescent="0.25">
      <c r="C20" t="s">
        <v>96</v>
      </c>
      <c r="D20" s="57">
        <f t="shared" si="5"/>
        <v>730.74700000000007</v>
      </c>
      <c r="E20" s="57">
        <f t="shared" si="5"/>
        <v>976.024</v>
      </c>
      <c r="F20" s="57">
        <f t="shared" si="5"/>
        <v>1035.768</v>
      </c>
      <c r="G20" s="57">
        <f t="shared" si="5"/>
        <v>1004.1</v>
      </c>
      <c r="H20" s="57">
        <f t="shared" si="5"/>
        <v>1069.769</v>
      </c>
      <c r="I20" s="57">
        <f t="shared" si="5"/>
        <v>1114.588</v>
      </c>
      <c r="J20" s="57">
        <f t="shared" si="5"/>
        <v>794.63099999999997</v>
      </c>
      <c r="K20" s="57">
        <f t="shared" si="5"/>
        <v>1251.0550000000001</v>
      </c>
      <c r="L20" s="57">
        <f t="shared" si="5"/>
        <v>1237.489</v>
      </c>
      <c r="M20" s="57">
        <f t="shared" si="5"/>
        <v>1172.8009999999999</v>
      </c>
      <c r="N20" s="57">
        <f t="shared" si="5"/>
        <v>1262.3869999999999</v>
      </c>
      <c r="O20" s="57">
        <f t="shared" si="5"/>
        <v>1302.8139999999999</v>
      </c>
      <c r="P20" s="57">
        <f t="shared" si="5"/>
        <v>1379.644</v>
      </c>
      <c r="Q20" s="57">
        <f t="shared" si="5"/>
        <v>936.81700000000001</v>
      </c>
      <c r="R20" s="57">
        <f t="shared" si="5"/>
        <v>837.899</v>
      </c>
      <c r="S20" s="57">
        <f t="shared" si="5"/>
        <v>1157.1880000000001</v>
      </c>
      <c r="T20" s="57">
        <f t="shared" ref="T20:W20" si="7">T10</f>
        <v>1150.0550000000001</v>
      </c>
      <c r="U20" s="57">
        <f t="shared" si="7"/>
        <v>1322.059</v>
      </c>
      <c r="V20" s="57">
        <f t="shared" si="7"/>
        <v>1037.6500000000001</v>
      </c>
      <c r="W20" s="57">
        <f t="shared" si="7"/>
        <v>1352.1959999999999</v>
      </c>
    </row>
    <row r="24" spans="1:25" ht="18.75" x14ac:dyDescent="0.25">
      <c r="B24" s="1"/>
      <c r="C24" s="2" t="s">
        <v>73</v>
      </c>
      <c r="D24" s="7" t="s">
        <v>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58" t="s">
        <v>4</v>
      </c>
      <c r="Y24" s="59"/>
    </row>
    <row r="25" spans="1:25" ht="15.75" x14ac:dyDescent="0.25">
      <c r="B25" s="3"/>
      <c r="C25" s="4" t="s">
        <v>0</v>
      </c>
      <c r="D25" s="9">
        <v>2015</v>
      </c>
      <c r="E25" s="10">
        <v>2016</v>
      </c>
      <c r="F25" s="10">
        <v>2017</v>
      </c>
      <c r="G25" s="10">
        <v>2018</v>
      </c>
      <c r="H25" s="10">
        <v>2019</v>
      </c>
      <c r="I25" s="10">
        <v>2020</v>
      </c>
      <c r="J25" s="10">
        <v>2021</v>
      </c>
      <c r="K25" s="10">
        <v>2022</v>
      </c>
      <c r="L25" s="10">
        <v>2023</v>
      </c>
      <c r="M25" s="10">
        <v>2024</v>
      </c>
      <c r="N25" s="10">
        <v>2025</v>
      </c>
      <c r="O25" s="10">
        <v>2026</v>
      </c>
      <c r="P25" s="10">
        <v>2027</v>
      </c>
      <c r="Q25" s="10">
        <v>2028</v>
      </c>
      <c r="R25" s="10">
        <v>2029</v>
      </c>
      <c r="S25" s="10">
        <v>2030</v>
      </c>
      <c r="T25" s="10">
        <v>2031</v>
      </c>
      <c r="U25" s="10">
        <v>2032</v>
      </c>
      <c r="V25" s="10">
        <v>2033</v>
      </c>
      <c r="W25" s="10">
        <v>2034</v>
      </c>
      <c r="X25" s="62" t="s">
        <v>5</v>
      </c>
      <c r="Y25" s="62" t="s">
        <v>6</v>
      </c>
    </row>
    <row r="26" spans="1:25" x14ac:dyDescent="0.25">
      <c r="B26" s="5" t="s">
        <v>1</v>
      </c>
      <c r="C26" s="6" t="s">
        <v>2</v>
      </c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3"/>
      <c r="X26" s="11"/>
      <c r="Y26" s="13"/>
    </row>
    <row r="27" spans="1:25" ht="15.75" x14ac:dyDescent="0.25">
      <c r="A27" s="56" t="s">
        <v>89</v>
      </c>
      <c r="B27" s="14"/>
      <c r="C27" s="15" t="s">
        <v>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-44.56</v>
      </c>
      <c r="U27" s="16">
        <v>0</v>
      </c>
      <c r="V27" s="16">
        <v>0</v>
      </c>
      <c r="W27" s="16">
        <v>0</v>
      </c>
      <c r="X27" s="16">
        <v>0</v>
      </c>
      <c r="Y27" s="16">
        <v>-44.56</v>
      </c>
    </row>
    <row r="28" spans="1:25" ht="15.75" x14ac:dyDescent="0.25">
      <c r="A28" s="56" t="s">
        <v>89</v>
      </c>
      <c r="B28" s="14"/>
      <c r="C28" s="15" t="s">
        <v>8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-32.68</v>
      </c>
      <c r="U28" s="16">
        <v>0</v>
      </c>
      <c r="V28" s="16">
        <v>0</v>
      </c>
      <c r="W28" s="16">
        <v>0</v>
      </c>
      <c r="X28" s="16">
        <v>0</v>
      </c>
      <c r="Y28" s="16">
        <v>-32.68</v>
      </c>
    </row>
    <row r="29" spans="1:25" ht="15.75" x14ac:dyDescent="0.25">
      <c r="A29" s="56" t="s">
        <v>89</v>
      </c>
      <c r="B29" s="14"/>
      <c r="C29" s="15" t="s">
        <v>9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-269</v>
      </c>
      <c r="W29" s="16">
        <v>0</v>
      </c>
      <c r="X29" s="16">
        <v>0</v>
      </c>
      <c r="Y29" s="16">
        <v>-269</v>
      </c>
    </row>
    <row r="30" spans="1:25" ht="15.75" x14ac:dyDescent="0.25">
      <c r="A30" s="56" t="s">
        <v>89</v>
      </c>
      <c r="B30" s="14"/>
      <c r="C30" s="15" t="s">
        <v>10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-450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-450</v>
      </c>
      <c r="Y30" s="16">
        <v>-450</v>
      </c>
    </row>
    <row r="31" spans="1:25" ht="15.75" x14ac:dyDescent="0.25">
      <c r="A31" s="56" t="s">
        <v>89</v>
      </c>
      <c r="B31" s="14"/>
      <c r="C31" s="15" t="s">
        <v>11</v>
      </c>
      <c r="D31" s="16">
        <v>-67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-67</v>
      </c>
      <c r="Y31" s="16">
        <v>-67</v>
      </c>
    </row>
    <row r="32" spans="1:25" ht="15.75" x14ac:dyDescent="0.25">
      <c r="A32" s="56" t="s">
        <v>89</v>
      </c>
      <c r="B32" s="14"/>
      <c r="C32" s="15" t="s">
        <v>12</v>
      </c>
      <c r="D32" s="16">
        <v>-105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-105</v>
      </c>
      <c r="Y32" s="16">
        <v>-105</v>
      </c>
    </row>
    <row r="33" spans="1:25" ht="15.75" x14ac:dyDescent="0.25">
      <c r="A33" s="56" t="s">
        <v>89</v>
      </c>
      <c r="B33" s="14"/>
      <c r="C33" s="15" t="s">
        <v>13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-387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-387</v>
      </c>
    </row>
    <row r="34" spans="1:25" ht="15.75" x14ac:dyDescent="0.25">
      <c r="A34" s="56" t="s">
        <v>89</v>
      </c>
      <c r="B34" s="14"/>
      <c r="C34" s="15" t="s">
        <v>14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-106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-106</v>
      </c>
    </row>
    <row r="35" spans="1:25" ht="15.75" x14ac:dyDescent="0.25">
      <c r="A35" s="56" t="s">
        <v>89</v>
      </c>
      <c r="B35" s="14"/>
      <c r="C35" s="15" t="s">
        <v>15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-106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-106</v>
      </c>
    </row>
    <row r="36" spans="1:25" ht="15.75" x14ac:dyDescent="0.25">
      <c r="A36" s="56" t="s">
        <v>89</v>
      </c>
      <c r="B36" s="14"/>
      <c r="C36" s="15" t="s">
        <v>16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-220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-220</v>
      </c>
    </row>
    <row r="37" spans="1:25" ht="15.75" x14ac:dyDescent="0.25">
      <c r="A37" s="56" t="s">
        <v>89</v>
      </c>
      <c r="B37" s="14"/>
      <c r="C37" s="15" t="s">
        <v>17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-330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-330</v>
      </c>
    </row>
    <row r="38" spans="1:25" ht="15.75" x14ac:dyDescent="0.25">
      <c r="A38" s="56" t="s">
        <v>89</v>
      </c>
      <c r="B38" s="14"/>
      <c r="C38" s="15" t="s">
        <v>18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-156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-156</v>
      </c>
    </row>
    <row r="39" spans="1:25" ht="15.75" x14ac:dyDescent="0.25">
      <c r="A39" s="56" t="s">
        <v>89</v>
      </c>
      <c r="B39" s="14"/>
      <c r="C39" s="15" t="s">
        <v>19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-201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-201</v>
      </c>
    </row>
    <row r="40" spans="1:25" ht="15.75" x14ac:dyDescent="0.25">
      <c r="A40" s="56" t="s">
        <v>89</v>
      </c>
      <c r="B40" s="14"/>
      <c r="C40" s="15" t="s">
        <v>20</v>
      </c>
      <c r="D40" s="16">
        <v>-50</v>
      </c>
      <c r="E40" s="16">
        <v>0</v>
      </c>
      <c r="F40" s="16">
        <v>0</v>
      </c>
      <c r="G40" s="16">
        <v>-280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-330</v>
      </c>
      <c r="Y40" s="16">
        <v>-330</v>
      </c>
    </row>
    <row r="41" spans="1:25" ht="15.75" x14ac:dyDescent="0.25">
      <c r="A41" s="56" t="s">
        <v>89</v>
      </c>
      <c r="B41" s="14"/>
      <c r="C41" s="15" t="s">
        <v>67</v>
      </c>
      <c r="D41" s="16">
        <v>0</v>
      </c>
      <c r="E41" s="16">
        <v>0</v>
      </c>
      <c r="F41" s="16">
        <v>0</v>
      </c>
      <c r="G41" s="16">
        <v>0</v>
      </c>
      <c r="H41" s="16">
        <v>-268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-268</v>
      </c>
      <c r="Y41" s="16">
        <v>-268</v>
      </c>
    </row>
    <row r="42" spans="1:25" ht="15.75" x14ac:dyDescent="0.25">
      <c r="A42" s="56" t="s">
        <v>89</v>
      </c>
      <c r="B42" s="14"/>
      <c r="C42" s="15" t="s">
        <v>21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-357.5</v>
      </c>
      <c r="W42" s="19">
        <v>0</v>
      </c>
      <c r="X42" s="16">
        <v>0</v>
      </c>
      <c r="Y42" s="16">
        <v>-357.5</v>
      </c>
    </row>
    <row r="43" spans="1:25" ht="15.75" x14ac:dyDescent="0.25">
      <c r="A43" s="56" t="s">
        <v>90</v>
      </c>
      <c r="B43" s="17"/>
      <c r="C43" s="18" t="s">
        <v>22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387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6">
        <v>0</v>
      </c>
      <c r="Y43" s="16">
        <v>387</v>
      </c>
    </row>
    <row r="44" spans="1:25" ht="15.75" x14ac:dyDescent="0.25">
      <c r="A44" s="56" t="s">
        <v>90</v>
      </c>
      <c r="B44" s="17"/>
      <c r="C44" s="18" t="s">
        <v>23</v>
      </c>
      <c r="D44" s="19">
        <v>0</v>
      </c>
      <c r="E44" s="19">
        <v>0</v>
      </c>
      <c r="F44" s="19">
        <v>0</v>
      </c>
      <c r="G44" s="19">
        <v>337</v>
      </c>
      <c r="H44" s="19">
        <v>269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-337</v>
      </c>
      <c r="T44" s="19">
        <v>0</v>
      </c>
      <c r="U44" s="19">
        <v>0</v>
      </c>
      <c r="V44" s="19">
        <v>0</v>
      </c>
      <c r="W44" s="19">
        <v>0</v>
      </c>
      <c r="X44" s="16">
        <v>606</v>
      </c>
      <c r="Y44" s="16">
        <v>269</v>
      </c>
    </row>
    <row r="45" spans="1:25" x14ac:dyDescent="0.25">
      <c r="A45" s="56"/>
      <c r="B45" s="14"/>
      <c r="C45" s="6" t="s">
        <v>24</v>
      </c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3"/>
      <c r="X45" s="20"/>
      <c r="Y45" s="21"/>
    </row>
    <row r="46" spans="1:25" ht="15.75" x14ac:dyDescent="0.25">
      <c r="A46" s="56"/>
      <c r="B46" s="17"/>
      <c r="C46" s="22" t="s">
        <v>69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635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6">
        <v>0</v>
      </c>
      <c r="Y46" s="16">
        <v>635</v>
      </c>
    </row>
    <row r="47" spans="1:25" ht="15.75" x14ac:dyDescent="0.25">
      <c r="A47" s="56"/>
      <c r="B47" s="17"/>
      <c r="C47" s="22" t="s">
        <v>27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423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6">
        <v>423</v>
      </c>
      <c r="Y47" s="16">
        <v>423</v>
      </c>
    </row>
    <row r="48" spans="1:25" ht="15.75" x14ac:dyDescent="0.25">
      <c r="A48" s="56"/>
      <c r="B48" s="17"/>
      <c r="C48" s="22" t="s">
        <v>28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400.78300000000002</v>
      </c>
      <c r="T48" s="19">
        <v>0</v>
      </c>
      <c r="U48" s="19">
        <v>0</v>
      </c>
      <c r="V48" s="19">
        <v>0</v>
      </c>
      <c r="W48" s="19">
        <v>0</v>
      </c>
      <c r="X48" s="16">
        <v>0</v>
      </c>
      <c r="Y48" s="16">
        <v>400.78300000000002</v>
      </c>
    </row>
    <row r="49" spans="1:25" ht="15.75" x14ac:dyDescent="0.25">
      <c r="A49" s="56"/>
      <c r="B49" s="17"/>
      <c r="C49" s="22" t="s">
        <v>29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1270</v>
      </c>
      <c r="W49" s="19">
        <v>0</v>
      </c>
      <c r="X49" s="16">
        <v>0</v>
      </c>
      <c r="Y49" s="16">
        <v>1270</v>
      </c>
    </row>
    <row r="50" spans="1:25" ht="16.5" thickBot="1" x14ac:dyDescent="0.3">
      <c r="A50" s="56"/>
      <c r="B50" s="17"/>
      <c r="C50" s="22" t="s">
        <v>65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635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6">
        <v>0</v>
      </c>
      <c r="Y50" s="16">
        <v>635</v>
      </c>
    </row>
    <row r="51" spans="1:25" ht="16.5" thickBot="1" x14ac:dyDescent="0.3">
      <c r="A51" s="56" t="s">
        <v>91</v>
      </c>
      <c r="B51" s="17"/>
      <c r="C51" s="23" t="s">
        <v>32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423</v>
      </c>
      <c r="N51" s="24">
        <v>0</v>
      </c>
      <c r="O51" s="24">
        <v>0</v>
      </c>
      <c r="P51" s="24">
        <v>0</v>
      </c>
      <c r="Q51" s="24">
        <v>1270</v>
      </c>
      <c r="R51" s="24">
        <v>0</v>
      </c>
      <c r="S51" s="24">
        <v>400.78300000000002</v>
      </c>
      <c r="T51" s="24">
        <v>0</v>
      </c>
      <c r="U51" s="24">
        <v>0</v>
      </c>
      <c r="V51" s="24">
        <v>1270</v>
      </c>
      <c r="W51" s="24">
        <v>0</v>
      </c>
      <c r="X51" s="24">
        <v>423</v>
      </c>
      <c r="Y51" s="24">
        <v>3363.7829999999999</v>
      </c>
    </row>
    <row r="52" spans="1:25" ht="16.5" thickBot="1" x14ac:dyDescent="0.3">
      <c r="A52" s="56"/>
      <c r="B52" s="17"/>
      <c r="C52" s="22" t="s">
        <v>33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127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6">
        <v>0</v>
      </c>
      <c r="Y52" s="16">
        <v>127</v>
      </c>
    </row>
    <row r="53" spans="1:25" ht="16.5" thickBot="1" x14ac:dyDescent="0.3">
      <c r="A53" s="56" t="s">
        <v>93</v>
      </c>
      <c r="B53" s="17"/>
      <c r="C53" s="23" t="s">
        <v>34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127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127</v>
      </c>
    </row>
    <row r="54" spans="1:25" ht="15.75" x14ac:dyDescent="0.25">
      <c r="A54" s="56" t="s">
        <v>93</v>
      </c>
      <c r="B54" s="17"/>
      <c r="C54" s="25" t="s">
        <v>35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280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19">
        <v>0</v>
      </c>
      <c r="Y54" s="19">
        <v>280</v>
      </c>
    </row>
    <row r="55" spans="1:25" ht="15.75" x14ac:dyDescent="0.25">
      <c r="A55" s="56"/>
      <c r="B55" s="17"/>
      <c r="C55" s="29" t="s">
        <v>38</v>
      </c>
      <c r="D55" s="19">
        <v>3.41</v>
      </c>
      <c r="E55" s="19">
        <v>3.8100000000000005</v>
      </c>
      <c r="F55" s="19">
        <v>4.2300000000000004</v>
      </c>
      <c r="G55" s="19">
        <v>4.47</v>
      </c>
      <c r="H55" s="19">
        <v>4.84</v>
      </c>
      <c r="I55" s="19">
        <v>3.71</v>
      </c>
      <c r="J55" s="19">
        <v>3.87</v>
      </c>
      <c r="K55" s="19">
        <v>4.04</v>
      </c>
      <c r="L55" s="19">
        <v>4</v>
      </c>
      <c r="M55" s="19">
        <v>4</v>
      </c>
      <c r="N55" s="19">
        <v>3.76</v>
      </c>
      <c r="O55" s="19">
        <v>3.71</v>
      </c>
      <c r="P55" s="19">
        <v>3.6800000000000006</v>
      </c>
      <c r="Q55" s="19">
        <v>3.64</v>
      </c>
      <c r="R55" s="19">
        <v>3.76</v>
      </c>
      <c r="S55" s="19">
        <v>3.3499999999999996</v>
      </c>
      <c r="T55" s="19">
        <v>3.3400000000000003</v>
      </c>
      <c r="U55" s="19">
        <v>3.2600000000000002</v>
      </c>
      <c r="V55" s="19">
        <v>3.1999999999999997</v>
      </c>
      <c r="W55" s="19">
        <v>3.78</v>
      </c>
      <c r="X55" s="19">
        <v>40.380000000000003</v>
      </c>
      <c r="Y55" s="19">
        <v>75.860000000000014</v>
      </c>
    </row>
    <row r="56" spans="1:25" ht="15.75" x14ac:dyDescent="0.25">
      <c r="A56" s="56"/>
      <c r="B56" s="17"/>
      <c r="C56" s="29" t="s">
        <v>39</v>
      </c>
      <c r="D56" s="19">
        <v>65</v>
      </c>
      <c r="E56" s="19">
        <v>73.8</v>
      </c>
      <c r="F56" s="19">
        <v>80.400000000000006</v>
      </c>
      <c r="G56" s="19">
        <v>82.1</v>
      </c>
      <c r="H56" s="19">
        <v>91.800000000000011</v>
      </c>
      <c r="I56" s="19">
        <v>80.400000000000006</v>
      </c>
      <c r="J56" s="19">
        <v>83.800000000000011</v>
      </c>
      <c r="K56" s="19">
        <v>87.4</v>
      </c>
      <c r="L56" s="19">
        <v>88.5</v>
      </c>
      <c r="M56" s="19">
        <v>88.200000000000017</v>
      </c>
      <c r="N56" s="19">
        <v>70.900000000000006</v>
      </c>
      <c r="O56" s="19">
        <v>70.400000000000006</v>
      </c>
      <c r="P56" s="19">
        <v>70</v>
      </c>
      <c r="Q56" s="19">
        <v>69.600000000000009</v>
      </c>
      <c r="R56" s="19">
        <v>67.400000000000006</v>
      </c>
      <c r="S56" s="19">
        <v>62.900000000000006</v>
      </c>
      <c r="T56" s="19">
        <v>62.400000000000006</v>
      </c>
      <c r="U56" s="19">
        <v>63.400000000000006</v>
      </c>
      <c r="V56" s="19">
        <v>65.099999999999994</v>
      </c>
      <c r="W56" s="19">
        <v>69.5</v>
      </c>
      <c r="X56" s="19">
        <v>821.4</v>
      </c>
      <c r="Y56" s="19">
        <v>1493</v>
      </c>
    </row>
    <row r="57" spans="1:25" ht="16.5" thickBot="1" x14ac:dyDescent="0.3">
      <c r="A57" s="56"/>
      <c r="B57" s="17"/>
      <c r="C57" s="29" t="s">
        <v>40</v>
      </c>
      <c r="D57" s="19">
        <v>5.8900000000000006</v>
      </c>
      <c r="E57" s="19">
        <v>7.2900000000000009</v>
      </c>
      <c r="F57" s="19">
        <v>9.31</v>
      </c>
      <c r="G57" s="19">
        <v>11.060000000000002</v>
      </c>
      <c r="H57" s="19">
        <v>12.83</v>
      </c>
      <c r="I57" s="19">
        <v>11.58</v>
      </c>
      <c r="J57" s="19">
        <v>12.34</v>
      </c>
      <c r="K57" s="19">
        <v>13.430000000000001</v>
      </c>
      <c r="L57" s="19">
        <v>13.94</v>
      </c>
      <c r="M57" s="19">
        <v>14.540000000000001</v>
      </c>
      <c r="N57" s="19">
        <v>11.790000000000001</v>
      </c>
      <c r="O57" s="19">
        <v>12.22</v>
      </c>
      <c r="P57" s="19">
        <v>12.510000000000002</v>
      </c>
      <c r="Q57" s="19">
        <v>12.95</v>
      </c>
      <c r="R57" s="19">
        <v>13.320000000000002</v>
      </c>
      <c r="S57" s="19">
        <v>13.8</v>
      </c>
      <c r="T57" s="19">
        <v>14.2</v>
      </c>
      <c r="U57" s="19">
        <v>14.640000000000002</v>
      </c>
      <c r="V57" s="19">
        <v>14.77</v>
      </c>
      <c r="W57" s="19">
        <v>15.24</v>
      </c>
      <c r="X57" s="31">
        <v>112.21000000000001</v>
      </c>
      <c r="Y57" s="31">
        <v>247.65000000000003</v>
      </c>
    </row>
    <row r="58" spans="1:25" ht="16.5" thickBot="1" x14ac:dyDescent="0.3">
      <c r="A58" s="56" t="s">
        <v>95</v>
      </c>
      <c r="B58" s="17"/>
      <c r="C58" s="23" t="s">
        <v>41</v>
      </c>
      <c r="D58" s="24">
        <v>74.3</v>
      </c>
      <c r="E58" s="24">
        <v>84.9</v>
      </c>
      <c r="F58" s="24">
        <v>93.940000000000012</v>
      </c>
      <c r="G58" s="24">
        <v>97.63</v>
      </c>
      <c r="H58" s="24">
        <v>109.47000000000001</v>
      </c>
      <c r="I58" s="24">
        <v>95.69</v>
      </c>
      <c r="J58" s="24">
        <v>100.01000000000002</v>
      </c>
      <c r="K58" s="24">
        <v>104.87000000000002</v>
      </c>
      <c r="L58" s="24">
        <v>106.44</v>
      </c>
      <c r="M58" s="24">
        <v>106.74000000000002</v>
      </c>
      <c r="N58" s="24">
        <v>86.450000000000017</v>
      </c>
      <c r="O58" s="24">
        <v>86.33</v>
      </c>
      <c r="P58" s="24">
        <v>86.190000000000012</v>
      </c>
      <c r="Q58" s="24">
        <v>86.190000000000012</v>
      </c>
      <c r="R58" s="24">
        <v>84.480000000000018</v>
      </c>
      <c r="S58" s="24">
        <v>80.05</v>
      </c>
      <c r="T58" s="24">
        <v>79.940000000000012</v>
      </c>
      <c r="U58" s="24">
        <v>81.300000000000011</v>
      </c>
      <c r="V58" s="24">
        <v>83.07</v>
      </c>
      <c r="W58" s="24">
        <v>88.52</v>
      </c>
      <c r="X58" s="24">
        <v>973.99</v>
      </c>
      <c r="Y58" s="24">
        <v>1816.51</v>
      </c>
    </row>
    <row r="59" spans="1:25" ht="15.75" x14ac:dyDescent="0.25">
      <c r="A59" s="56" t="s">
        <v>96</v>
      </c>
      <c r="B59" s="17"/>
      <c r="C59" s="32" t="s">
        <v>42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273.214</v>
      </c>
      <c r="L59" s="19">
        <v>283.00099999999998</v>
      </c>
      <c r="M59" s="19">
        <v>270.02300000000002</v>
      </c>
      <c r="N59" s="19">
        <v>300</v>
      </c>
      <c r="O59" s="19">
        <v>300</v>
      </c>
      <c r="P59" s="19">
        <v>300</v>
      </c>
      <c r="Q59" s="19">
        <v>28.003</v>
      </c>
      <c r="R59" s="19">
        <v>0</v>
      </c>
      <c r="S59" s="19">
        <v>101.24</v>
      </c>
      <c r="T59" s="19">
        <v>76.647999999999996</v>
      </c>
      <c r="U59" s="19">
        <v>179.13399999999999</v>
      </c>
      <c r="V59" s="19">
        <v>44.003</v>
      </c>
      <c r="W59" s="19">
        <v>209.27099999999999</v>
      </c>
      <c r="X59" s="33">
        <v>82.623799999999989</v>
      </c>
      <c r="Y59" s="16">
        <v>118.22684999999998</v>
      </c>
    </row>
    <row r="60" spans="1:25" x14ac:dyDescent="0.25">
      <c r="A60" s="56"/>
      <c r="B60" s="5" t="s">
        <v>43</v>
      </c>
      <c r="C60" s="6" t="s">
        <v>2</v>
      </c>
      <c r="D60" s="1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3"/>
      <c r="X60" s="11"/>
      <c r="Y60" s="21"/>
    </row>
    <row r="61" spans="1:25" ht="15.75" x14ac:dyDescent="0.25">
      <c r="A61" s="56" t="s">
        <v>89</v>
      </c>
      <c r="B61" s="14"/>
      <c r="C61" s="15" t="s">
        <v>44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-354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-354</v>
      </c>
      <c r="Y61" s="16">
        <v>-354</v>
      </c>
    </row>
    <row r="62" spans="1:25" ht="15.75" x14ac:dyDescent="0.25">
      <c r="A62" s="56" t="s">
        <v>89</v>
      </c>
      <c r="B62" s="14"/>
      <c r="C62" s="15" t="s">
        <v>45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-359</v>
      </c>
      <c r="W62" s="16">
        <v>0</v>
      </c>
      <c r="X62" s="16">
        <v>0</v>
      </c>
      <c r="Y62" s="16">
        <v>-359</v>
      </c>
    </row>
    <row r="63" spans="1:25" x14ac:dyDescent="0.25">
      <c r="A63" s="56"/>
      <c r="B63" s="34"/>
      <c r="C63" s="6" t="s">
        <v>24</v>
      </c>
      <c r="D63" s="1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3"/>
      <c r="X63" s="20"/>
      <c r="Y63" s="21"/>
    </row>
    <row r="64" spans="1:25" ht="15.75" x14ac:dyDescent="0.25">
      <c r="A64" s="56"/>
      <c r="B64" s="17"/>
      <c r="C64" s="29" t="s">
        <v>47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10.55</v>
      </c>
      <c r="M64" s="27">
        <v>0</v>
      </c>
      <c r="N64" s="27">
        <v>0</v>
      </c>
      <c r="O64" s="27">
        <v>10.62</v>
      </c>
      <c r="P64" s="27">
        <v>0</v>
      </c>
      <c r="Q64" s="27">
        <v>0</v>
      </c>
      <c r="R64" s="27">
        <v>0</v>
      </c>
      <c r="S64" s="27">
        <v>0</v>
      </c>
      <c r="T64" s="27">
        <v>10.6</v>
      </c>
      <c r="U64" s="27">
        <v>0</v>
      </c>
      <c r="V64" s="27">
        <v>0</v>
      </c>
      <c r="W64" s="27">
        <v>0</v>
      </c>
      <c r="X64" s="28">
        <v>10.55</v>
      </c>
      <c r="Y64" s="28">
        <v>31.770000000000003</v>
      </c>
    </row>
    <row r="65" spans="1:25" ht="15.75" x14ac:dyDescent="0.25">
      <c r="A65" s="56"/>
      <c r="B65" s="17"/>
      <c r="C65" s="29" t="s">
        <v>48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3.73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8">
        <v>0</v>
      </c>
      <c r="Y65" s="28">
        <v>3.73</v>
      </c>
    </row>
    <row r="66" spans="1:25" ht="16.5" thickBot="1" x14ac:dyDescent="0.3">
      <c r="B66" s="17"/>
      <c r="C66" s="29" t="s">
        <v>49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5.0199999999999996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8">
        <v>5.0199999999999996</v>
      </c>
      <c r="Y66" s="28">
        <v>5.0199999999999996</v>
      </c>
    </row>
    <row r="67" spans="1:25" ht="16.5" thickBot="1" x14ac:dyDescent="0.3">
      <c r="A67" s="56" t="s">
        <v>94</v>
      </c>
      <c r="B67" s="17"/>
      <c r="C67" s="23" t="s">
        <v>50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5.0199999999999996</v>
      </c>
      <c r="L67" s="30">
        <v>10.55</v>
      </c>
      <c r="M67" s="30">
        <v>0</v>
      </c>
      <c r="N67" s="30">
        <v>0</v>
      </c>
      <c r="O67" s="30">
        <v>10.62</v>
      </c>
      <c r="P67" s="30">
        <v>0</v>
      </c>
      <c r="Q67" s="30">
        <v>0</v>
      </c>
      <c r="R67" s="30">
        <v>3.73</v>
      </c>
      <c r="S67" s="30">
        <v>0</v>
      </c>
      <c r="T67" s="30">
        <v>10.6</v>
      </c>
      <c r="U67" s="30">
        <v>0</v>
      </c>
      <c r="V67" s="30">
        <v>0</v>
      </c>
      <c r="W67" s="30">
        <v>0</v>
      </c>
      <c r="X67" s="30">
        <v>15.57</v>
      </c>
      <c r="Y67" s="30">
        <v>40.519999999999996</v>
      </c>
    </row>
    <row r="68" spans="1:25" ht="15.75" x14ac:dyDescent="0.25">
      <c r="A68" s="56"/>
      <c r="B68" s="35"/>
      <c r="C68" s="29" t="s">
        <v>51</v>
      </c>
      <c r="D68" s="19">
        <v>1.26</v>
      </c>
      <c r="E68" s="19">
        <v>1.44</v>
      </c>
      <c r="F68" s="19">
        <v>1.6</v>
      </c>
      <c r="G68" s="19">
        <v>1.82</v>
      </c>
      <c r="H68" s="19">
        <v>1.9900000000000002</v>
      </c>
      <c r="I68" s="19">
        <v>1.21</v>
      </c>
      <c r="J68" s="19">
        <v>1.28</v>
      </c>
      <c r="K68" s="19">
        <v>1.33</v>
      </c>
      <c r="L68" s="19">
        <v>1.3</v>
      </c>
      <c r="M68" s="19">
        <v>1.24</v>
      </c>
      <c r="N68" s="19">
        <v>1.03</v>
      </c>
      <c r="O68" s="19">
        <v>1.03</v>
      </c>
      <c r="P68" s="19">
        <v>1.0899999999999999</v>
      </c>
      <c r="Q68" s="19">
        <v>1.08</v>
      </c>
      <c r="R68" s="19">
        <v>1.0699999999999998</v>
      </c>
      <c r="S68" s="19">
        <v>1.1300000000000001</v>
      </c>
      <c r="T68" s="19">
        <v>1.1000000000000001</v>
      </c>
      <c r="U68" s="19">
        <v>1.06</v>
      </c>
      <c r="V68" s="19">
        <v>1.03</v>
      </c>
      <c r="W68" s="19">
        <v>1</v>
      </c>
      <c r="X68" s="19">
        <v>14.47</v>
      </c>
      <c r="Y68" s="19">
        <v>25.090000000000003</v>
      </c>
    </row>
    <row r="69" spans="1:25" ht="15.75" x14ac:dyDescent="0.25">
      <c r="A69" s="56"/>
      <c r="B69" s="17"/>
      <c r="C69" s="29" t="s">
        <v>52</v>
      </c>
      <c r="D69" s="19">
        <v>41</v>
      </c>
      <c r="E69" s="19">
        <v>36.6</v>
      </c>
      <c r="F69" s="19">
        <v>33</v>
      </c>
      <c r="G69" s="19">
        <v>30.5</v>
      </c>
      <c r="H69" s="19">
        <v>27.1</v>
      </c>
      <c r="I69" s="19">
        <v>25.1</v>
      </c>
      <c r="J69" s="19">
        <v>23.3</v>
      </c>
      <c r="K69" s="19">
        <v>22.700000000000003</v>
      </c>
      <c r="L69" s="19">
        <v>23.4</v>
      </c>
      <c r="M69" s="19">
        <v>22.799999999999997</v>
      </c>
      <c r="N69" s="19">
        <v>20.600000000000005</v>
      </c>
      <c r="O69" s="19">
        <v>21</v>
      </c>
      <c r="P69" s="19">
        <v>20.6</v>
      </c>
      <c r="Q69" s="19">
        <v>20.6</v>
      </c>
      <c r="R69" s="19">
        <v>19.900000000000002</v>
      </c>
      <c r="S69" s="19">
        <v>19.299999999999997</v>
      </c>
      <c r="T69" s="19">
        <v>19.100000000000001</v>
      </c>
      <c r="U69" s="19">
        <v>19.3</v>
      </c>
      <c r="V69" s="19">
        <v>18.100000000000001</v>
      </c>
      <c r="W69" s="19">
        <v>18</v>
      </c>
      <c r="X69" s="19">
        <v>285.5</v>
      </c>
      <c r="Y69" s="19">
        <v>482.00000000000011</v>
      </c>
    </row>
    <row r="70" spans="1:25" ht="16.5" thickBot="1" x14ac:dyDescent="0.3">
      <c r="A70" s="56"/>
      <c r="B70" s="17"/>
      <c r="C70" s="29" t="s">
        <v>53</v>
      </c>
      <c r="D70" s="19">
        <v>7.7</v>
      </c>
      <c r="E70" s="19">
        <v>8.3099999999999987</v>
      </c>
      <c r="F70" s="19">
        <v>8.8899999999999988</v>
      </c>
      <c r="G70" s="19">
        <v>9.0799999999999983</v>
      </c>
      <c r="H70" s="19">
        <v>9.7499999999999982</v>
      </c>
      <c r="I70" s="19">
        <v>7.85</v>
      </c>
      <c r="J70" s="19">
        <v>8.52</v>
      </c>
      <c r="K70" s="19">
        <v>8.9200000000000017</v>
      </c>
      <c r="L70" s="19">
        <v>9.6700000000000017</v>
      </c>
      <c r="M70" s="19">
        <v>9.5800000000000018</v>
      </c>
      <c r="N70" s="19">
        <v>7.9200000000000017</v>
      </c>
      <c r="O70" s="19">
        <v>7.83</v>
      </c>
      <c r="P70" s="19">
        <v>7.7399999999999993</v>
      </c>
      <c r="Q70" s="19">
        <v>7.67</v>
      </c>
      <c r="R70" s="19">
        <v>7.5100000000000007</v>
      </c>
      <c r="S70" s="19">
        <v>6.6400000000000006</v>
      </c>
      <c r="T70" s="19">
        <v>6.8000000000000007</v>
      </c>
      <c r="U70" s="19">
        <v>6.7299999999999995</v>
      </c>
      <c r="V70" s="19">
        <v>6.69</v>
      </c>
      <c r="W70" s="19">
        <v>6.41</v>
      </c>
      <c r="X70" s="31">
        <v>88.27</v>
      </c>
      <c r="Y70" s="31">
        <v>160.20999999999998</v>
      </c>
    </row>
    <row r="71" spans="1:25" ht="16.5" thickBot="1" x14ac:dyDescent="0.3">
      <c r="A71" s="56" t="s">
        <v>95</v>
      </c>
      <c r="B71" s="17"/>
      <c r="C71" s="23" t="s">
        <v>54</v>
      </c>
      <c r="D71" s="24">
        <v>49.96</v>
      </c>
      <c r="E71" s="24">
        <v>46.349999999999994</v>
      </c>
      <c r="F71" s="24">
        <v>43.49</v>
      </c>
      <c r="G71" s="24">
        <v>41.4</v>
      </c>
      <c r="H71" s="24">
        <v>38.840000000000003</v>
      </c>
      <c r="I71" s="24">
        <v>34.160000000000004</v>
      </c>
      <c r="J71" s="24">
        <v>33.1</v>
      </c>
      <c r="K71" s="24">
        <v>32.950000000000003</v>
      </c>
      <c r="L71" s="24">
        <v>34.370000000000005</v>
      </c>
      <c r="M71" s="24">
        <v>33.619999999999997</v>
      </c>
      <c r="N71" s="24">
        <v>29.550000000000008</v>
      </c>
      <c r="O71" s="24">
        <v>29.86</v>
      </c>
      <c r="P71" s="24">
        <v>29.43</v>
      </c>
      <c r="Q71" s="24">
        <v>29.35</v>
      </c>
      <c r="R71" s="24">
        <v>28.480000000000004</v>
      </c>
      <c r="S71" s="24">
        <v>27.069999999999997</v>
      </c>
      <c r="T71" s="24">
        <v>27.000000000000004</v>
      </c>
      <c r="U71" s="24">
        <v>27.09</v>
      </c>
      <c r="V71" s="24">
        <v>25.820000000000004</v>
      </c>
      <c r="W71" s="24">
        <v>25.41</v>
      </c>
      <c r="X71" s="24">
        <v>388.24</v>
      </c>
      <c r="Y71" s="24">
        <v>667.30000000000018</v>
      </c>
    </row>
    <row r="72" spans="1:25" ht="15.75" x14ac:dyDescent="0.25">
      <c r="A72" s="56" t="s">
        <v>96</v>
      </c>
      <c r="B72" s="35"/>
      <c r="C72" s="36" t="s">
        <v>55</v>
      </c>
      <c r="D72" s="19">
        <v>0</v>
      </c>
      <c r="E72" s="19">
        <v>101.024</v>
      </c>
      <c r="F72" s="19">
        <v>160.768</v>
      </c>
      <c r="G72" s="19">
        <v>129.1</v>
      </c>
      <c r="H72" s="19">
        <v>194.76900000000001</v>
      </c>
      <c r="I72" s="19">
        <v>239.58799999999999</v>
      </c>
      <c r="J72" s="19">
        <v>0</v>
      </c>
      <c r="K72" s="19">
        <v>102.84099999999999</v>
      </c>
      <c r="L72" s="19">
        <v>79.488</v>
      </c>
      <c r="M72" s="19">
        <v>27.777999999999999</v>
      </c>
      <c r="N72" s="19">
        <v>87.387</v>
      </c>
      <c r="O72" s="19">
        <v>127.81399999999999</v>
      </c>
      <c r="P72" s="19">
        <v>204.64400000000001</v>
      </c>
      <c r="Q72" s="19">
        <v>33.814</v>
      </c>
      <c r="R72" s="19">
        <v>0</v>
      </c>
      <c r="S72" s="19">
        <v>180.94800000000001</v>
      </c>
      <c r="T72" s="19">
        <v>198.40700000000001</v>
      </c>
      <c r="U72" s="19">
        <v>267.92500000000001</v>
      </c>
      <c r="V72" s="19">
        <v>118.64700000000001</v>
      </c>
      <c r="W72" s="19">
        <v>267.92500000000001</v>
      </c>
      <c r="X72" s="16">
        <v>103.5356</v>
      </c>
      <c r="Y72" s="16">
        <v>126.14335000000001</v>
      </c>
    </row>
    <row r="73" spans="1:25" ht="15.75" x14ac:dyDescent="0.25">
      <c r="A73" s="56" t="s">
        <v>96</v>
      </c>
      <c r="B73" s="35"/>
      <c r="C73" s="36" t="s">
        <v>56</v>
      </c>
      <c r="D73" s="19">
        <v>400</v>
      </c>
      <c r="E73" s="19">
        <v>400</v>
      </c>
      <c r="F73" s="19">
        <v>400</v>
      </c>
      <c r="G73" s="19">
        <v>400</v>
      </c>
      <c r="H73" s="19">
        <v>400</v>
      </c>
      <c r="I73" s="19">
        <v>400</v>
      </c>
      <c r="J73" s="19">
        <v>400</v>
      </c>
      <c r="K73" s="19">
        <v>400</v>
      </c>
      <c r="L73" s="19">
        <v>400</v>
      </c>
      <c r="M73" s="19">
        <v>400</v>
      </c>
      <c r="N73" s="19">
        <v>400</v>
      </c>
      <c r="O73" s="19">
        <v>400</v>
      </c>
      <c r="P73" s="19">
        <v>400</v>
      </c>
      <c r="Q73" s="19">
        <v>400</v>
      </c>
      <c r="R73" s="19">
        <v>400</v>
      </c>
      <c r="S73" s="19">
        <v>400</v>
      </c>
      <c r="T73" s="19">
        <v>400</v>
      </c>
      <c r="U73" s="19">
        <v>400</v>
      </c>
      <c r="V73" s="19">
        <v>400</v>
      </c>
      <c r="W73" s="19">
        <v>400</v>
      </c>
      <c r="X73" s="16">
        <v>400</v>
      </c>
      <c r="Y73" s="16">
        <v>400</v>
      </c>
    </row>
    <row r="74" spans="1:25" ht="15.75" x14ac:dyDescent="0.25">
      <c r="A74" s="56" t="s">
        <v>96</v>
      </c>
      <c r="B74" s="35"/>
      <c r="C74" s="36" t="s">
        <v>57</v>
      </c>
      <c r="D74" s="19">
        <v>230.74700000000001</v>
      </c>
      <c r="E74" s="19">
        <v>375</v>
      </c>
      <c r="F74" s="19">
        <v>375</v>
      </c>
      <c r="G74" s="19">
        <v>375</v>
      </c>
      <c r="H74" s="19">
        <v>375</v>
      </c>
      <c r="I74" s="19">
        <v>375</v>
      </c>
      <c r="J74" s="19">
        <v>294.63099999999997</v>
      </c>
      <c r="K74" s="19">
        <v>375</v>
      </c>
      <c r="L74" s="19">
        <v>375</v>
      </c>
      <c r="M74" s="19">
        <v>375</v>
      </c>
      <c r="N74" s="19">
        <v>375</v>
      </c>
      <c r="O74" s="19">
        <v>375</v>
      </c>
      <c r="P74" s="19">
        <v>375</v>
      </c>
      <c r="Q74" s="19">
        <v>375</v>
      </c>
      <c r="R74" s="19">
        <v>337.899</v>
      </c>
      <c r="S74" s="19">
        <v>375</v>
      </c>
      <c r="T74" s="19">
        <v>375</v>
      </c>
      <c r="U74" s="19">
        <v>375</v>
      </c>
      <c r="V74" s="19">
        <v>375</v>
      </c>
      <c r="W74" s="19">
        <v>375</v>
      </c>
      <c r="X74" s="16">
        <v>352.5378</v>
      </c>
      <c r="Y74" s="16">
        <v>361.91385000000002</v>
      </c>
    </row>
    <row r="75" spans="1:25" ht="16.5" thickBot="1" x14ac:dyDescent="0.3">
      <c r="A75" s="56" t="s">
        <v>96</v>
      </c>
      <c r="B75" s="35"/>
      <c r="C75" s="36" t="s">
        <v>58</v>
      </c>
      <c r="D75" s="19">
        <v>100</v>
      </c>
      <c r="E75" s="19">
        <v>100</v>
      </c>
      <c r="F75" s="19">
        <v>100</v>
      </c>
      <c r="G75" s="19">
        <v>100</v>
      </c>
      <c r="H75" s="19">
        <v>100</v>
      </c>
      <c r="I75" s="19">
        <v>100</v>
      </c>
      <c r="J75" s="19">
        <v>100</v>
      </c>
      <c r="K75" s="19">
        <v>100</v>
      </c>
      <c r="L75" s="19">
        <v>100</v>
      </c>
      <c r="M75" s="19">
        <v>100</v>
      </c>
      <c r="N75" s="19">
        <v>100</v>
      </c>
      <c r="O75" s="19">
        <v>100</v>
      </c>
      <c r="P75" s="19">
        <v>100</v>
      </c>
      <c r="Q75" s="19">
        <v>100</v>
      </c>
      <c r="R75" s="19">
        <v>100</v>
      </c>
      <c r="S75" s="19">
        <v>100</v>
      </c>
      <c r="T75" s="19">
        <v>100</v>
      </c>
      <c r="U75" s="19">
        <v>100</v>
      </c>
      <c r="V75" s="19">
        <v>100</v>
      </c>
      <c r="W75" s="19">
        <v>100</v>
      </c>
      <c r="X75" s="16">
        <v>100</v>
      </c>
      <c r="Y75" s="16">
        <v>100</v>
      </c>
    </row>
    <row r="76" spans="1:25" ht="17.25" thickTop="1" thickBot="1" x14ac:dyDescent="0.3">
      <c r="A76" s="56"/>
      <c r="B76" s="37"/>
      <c r="C76" s="38" t="s">
        <v>2</v>
      </c>
      <c r="D76" s="44">
        <v>-222</v>
      </c>
      <c r="E76" s="44">
        <v>0</v>
      </c>
      <c r="F76" s="44">
        <v>0</v>
      </c>
      <c r="G76" s="44">
        <v>57</v>
      </c>
      <c r="H76" s="44">
        <v>1</v>
      </c>
      <c r="I76" s="44">
        <v>0</v>
      </c>
      <c r="J76" s="44">
        <v>0</v>
      </c>
      <c r="K76" s="44">
        <v>-450</v>
      </c>
      <c r="L76" s="44">
        <v>0</v>
      </c>
      <c r="M76" s="44">
        <v>-354</v>
      </c>
      <c r="N76" s="44">
        <v>0</v>
      </c>
      <c r="O76" s="44">
        <v>0</v>
      </c>
      <c r="P76" s="44">
        <v>0</v>
      </c>
      <c r="Q76" s="44">
        <v>-762</v>
      </c>
      <c r="R76" s="44">
        <v>0</v>
      </c>
      <c r="S76" s="44">
        <v>-694</v>
      </c>
      <c r="T76" s="44">
        <v>-77.240000000000009</v>
      </c>
      <c r="U76" s="44">
        <v>0</v>
      </c>
      <c r="V76" s="44">
        <v>-985.5</v>
      </c>
      <c r="W76" s="44">
        <v>0</v>
      </c>
      <c r="X76" s="51"/>
      <c r="Y76" s="51"/>
    </row>
    <row r="77" spans="1:25" ht="16.5" thickTop="1" x14ac:dyDescent="0.25">
      <c r="A77" s="56"/>
      <c r="B77" s="39"/>
      <c r="C77" s="40" t="s">
        <v>59</v>
      </c>
      <c r="D77" s="45">
        <v>124.25999999999999</v>
      </c>
      <c r="E77" s="45">
        <v>131.24999999999989</v>
      </c>
      <c r="F77" s="45">
        <v>137.43000000000006</v>
      </c>
      <c r="G77" s="45">
        <v>139.02999999999963</v>
      </c>
      <c r="H77" s="45">
        <v>148.31000000000017</v>
      </c>
      <c r="I77" s="45">
        <v>129.84999999999991</v>
      </c>
      <c r="J77" s="45">
        <v>133.11000000000024</v>
      </c>
      <c r="K77" s="45">
        <v>142.83999999999992</v>
      </c>
      <c r="L77" s="45">
        <v>151.3599999999999</v>
      </c>
      <c r="M77" s="45">
        <v>563.36000000000013</v>
      </c>
      <c r="N77" s="45">
        <v>116</v>
      </c>
      <c r="O77" s="45">
        <v>126.8100000000004</v>
      </c>
      <c r="P77" s="45">
        <v>115.61999999999989</v>
      </c>
      <c r="Q77" s="45">
        <v>1792.5399999999995</v>
      </c>
      <c r="R77" s="45">
        <v>116.68999999999994</v>
      </c>
      <c r="S77" s="45">
        <v>507.90300000000025</v>
      </c>
      <c r="T77" s="45">
        <v>117.53999999999996</v>
      </c>
      <c r="U77" s="45">
        <v>108.3900000000001</v>
      </c>
      <c r="V77" s="45">
        <v>1378.8899999999994</v>
      </c>
      <c r="W77" s="45">
        <v>113.93000000000006</v>
      </c>
      <c r="X77" s="52"/>
      <c r="Y77" s="52"/>
    </row>
    <row r="78" spans="1:25" ht="15.75" x14ac:dyDescent="0.25">
      <c r="A78" s="56"/>
      <c r="B78" s="41"/>
      <c r="C78" s="42" t="s">
        <v>60</v>
      </c>
      <c r="D78" s="46">
        <v>730.74700000000007</v>
      </c>
      <c r="E78" s="46">
        <v>976.024</v>
      </c>
      <c r="F78" s="46">
        <v>1035.768</v>
      </c>
      <c r="G78" s="46">
        <v>1004.1</v>
      </c>
      <c r="H78" s="46">
        <v>1069.769</v>
      </c>
      <c r="I78" s="46">
        <v>1114.588</v>
      </c>
      <c r="J78" s="46">
        <v>794.63099999999997</v>
      </c>
      <c r="K78" s="46">
        <v>1251.0550000000001</v>
      </c>
      <c r="L78" s="46">
        <v>1237.489</v>
      </c>
      <c r="M78" s="46">
        <v>1172.8009999999999</v>
      </c>
      <c r="N78" s="46">
        <v>1262.3869999999999</v>
      </c>
      <c r="O78" s="46">
        <v>1302.8139999999999</v>
      </c>
      <c r="P78" s="46">
        <v>1379.644</v>
      </c>
      <c r="Q78" s="46">
        <v>936.81700000000001</v>
      </c>
      <c r="R78" s="46">
        <v>837.899</v>
      </c>
      <c r="S78" s="46">
        <v>1157.1880000000001</v>
      </c>
      <c r="T78" s="46">
        <v>1150.0550000000001</v>
      </c>
      <c r="U78" s="46">
        <v>1322.059</v>
      </c>
      <c r="V78" s="46">
        <v>1037.6500000000001</v>
      </c>
      <c r="W78" s="46">
        <v>1352.1959999999999</v>
      </c>
      <c r="X78" s="52"/>
      <c r="Y78" s="52"/>
    </row>
    <row r="79" spans="1:25" ht="15.75" x14ac:dyDescent="0.25">
      <c r="A79" s="56"/>
      <c r="B79" s="41"/>
      <c r="C79" s="42" t="s">
        <v>61</v>
      </c>
      <c r="D79" s="46">
        <v>855.00700000000006</v>
      </c>
      <c r="E79" s="46">
        <v>1107.2739999999999</v>
      </c>
      <c r="F79" s="46">
        <v>1173.1980000000001</v>
      </c>
      <c r="G79" s="46">
        <v>1143.1299999999997</v>
      </c>
      <c r="H79" s="46">
        <v>1218.0790000000002</v>
      </c>
      <c r="I79" s="46">
        <v>1244.4379999999999</v>
      </c>
      <c r="J79" s="46">
        <v>927.74100000000021</v>
      </c>
      <c r="K79" s="46">
        <v>1393.895</v>
      </c>
      <c r="L79" s="46">
        <v>1388.8489999999999</v>
      </c>
      <c r="M79" s="46">
        <v>1736.1610000000001</v>
      </c>
      <c r="N79" s="46">
        <v>1378.3869999999999</v>
      </c>
      <c r="O79" s="46">
        <v>1429.6240000000003</v>
      </c>
      <c r="P79" s="46">
        <v>1495.2639999999999</v>
      </c>
      <c r="Q79" s="46">
        <v>2729.3569999999995</v>
      </c>
      <c r="R79" s="46">
        <v>954.58899999999994</v>
      </c>
      <c r="S79" s="46">
        <v>1665.0910000000003</v>
      </c>
      <c r="T79" s="46">
        <v>1267.595</v>
      </c>
      <c r="U79" s="46">
        <v>1430.4490000000001</v>
      </c>
      <c r="V79" s="46">
        <v>2416.5399999999995</v>
      </c>
      <c r="W79" s="46">
        <v>1466.126</v>
      </c>
      <c r="X79" s="52"/>
      <c r="Y79" s="52"/>
    </row>
    <row r="80" spans="1:25" ht="15.75" x14ac:dyDescent="0.25">
      <c r="B80" s="41"/>
      <c r="C80" s="43" t="s">
        <v>62</v>
      </c>
      <c r="D80" s="47"/>
      <c r="E80" s="47"/>
      <c r="F80" s="47"/>
      <c r="G80" s="47"/>
      <c r="H80" s="47"/>
      <c r="I80" s="47"/>
      <c r="J80" s="47"/>
      <c r="K80" s="48"/>
      <c r="L80" s="49"/>
      <c r="M80" s="49"/>
      <c r="N80" s="49"/>
      <c r="O80" s="48"/>
      <c r="P80" s="48"/>
      <c r="Q80" s="48"/>
      <c r="R80" s="49"/>
      <c r="S80" s="49"/>
      <c r="T80" s="49"/>
      <c r="U80" s="49"/>
      <c r="V80" s="50"/>
      <c r="W80" s="50"/>
      <c r="X80" s="52"/>
      <c r="Y80" s="52"/>
    </row>
    <row r="81" spans="2:25" ht="15.75" x14ac:dyDescent="0.25">
      <c r="B81" s="41"/>
      <c r="C81" s="43" t="s">
        <v>62</v>
      </c>
      <c r="D81" s="47"/>
      <c r="E81" s="47"/>
      <c r="F81" s="47"/>
      <c r="G81" s="47"/>
      <c r="H81" s="47"/>
      <c r="I81" s="47"/>
      <c r="J81" s="47"/>
      <c r="K81" s="48"/>
      <c r="L81" s="49"/>
      <c r="M81" s="49"/>
      <c r="N81" s="49"/>
      <c r="O81" s="48"/>
      <c r="P81" s="48"/>
      <c r="Q81" s="48"/>
      <c r="R81" s="49"/>
      <c r="S81" s="49"/>
      <c r="T81" s="49"/>
      <c r="U81" s="49"/>
      <c r="V81" s="50"/>
      <c r="W81" s="50"/>
      <c r="X81" s="52"/>
      <c r="Y81" s="52"/>
    </row>
  </sheetData>
  <conditionalFormatting sqref="B24">
    <cfRule type="expression" dxfId="32" priority="4" stopIfTrue="1">
      <formula>ROUND($G$388,0)&lt;&gt;0</formula>
    </cfRule>
  </conditionalFormatting>
  <conditionalFormatting sqref="C24">
    <cfRule type="expression" dxfId="31" priority="2" stopIfTrue="1">
      <formula>ROUND($G$388,0)&lt;&gt;0</formula>
    </cfRule>
  </conditionalFormatting>
  <conditionalFormatting sqref="C42">
    <cfRule type="containsText" dxfId="30" priority="1" operator="containsText" text="Early">
      <formula>NOT(ISERROR(SEARCH("Early",C42)))</formula>
    </cfRule>
  </conditionalFormatting>
  <pageMargins left="0.7" right="0.7" top="0.75" bottom="0.75" header="0.3" footer="0.3"/>
  <pageSetup scale="3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1"/>
  <sheetViews>
    <sheetView view="pageBreakPreview" zoomScale="60" zoomScaleNormal="100" workbookViewId="0"/>
  </sheetViews>
  <sheetFormatPr defaultRowHeight="15" x14ac:dyDescent="0.25"/>
  <cols>
    <col min="3" max="3" width="41" customWidth="1"/>
  </cols>
  <sheetData>
    <row r="2" spans="3:23" x14ac:dyDescent="0.25">
      <c r="C2" s="55" t="s">
        <v>88</v>
      </c>
      <c r="D2" s="54">
        <f>D25</f>
        <v>2015</v>
      </c>
      <c r="E2" s="54">
        <f t="shared" ref="E2:W2" si="0">E25</f>
        <v>2016</v>
      </c>
      <c r="F2" s="54">
        <f t="shared" si="0"/>
        <v>2017</v>
      </c>
      <c r="G2" s="54">
        <f t="shared" si="0"/>
        <v>2018</v>
      </c>
      <c r="H2" s="54">
        <f t="shared" si="0"/>
        <v>2019</v>
      </c>
      <c r="I2" s="54">
        <f t="shared" si="0"/>
        <v>2020</v>
      </c>
      <c r="J2" s="54">
        <f t="shared" si="0"/>
        <v>2021</v>
      </c>
      <c r="K2" s="54">
        <f t="shared" si="0"/>
        <v>2022</v>
      </c>
      <c r="L2" s="54">
        <f t="shared" si="0"/>
        <v>2023</v>
      </c>
      <c r="M2" s="54">
        <f t="shared" si="0"/>
        <v>2024</v>
      </c>
      <c r="N2" s="54">
        <f t="shared" si="0"/>
        <v>2025</v>
      </c>
      <c r="O2" s="54">
        <f t="shared" si="0"/>
        <v>2026</v>
      </c>
      <c r="P2" s="54">
        <f t="shared" si="0"/>
        <v>2027</v>
      </c>
      <c r="Q2" s="54">
        <f t="shared" si="0"/>
        <v>2028</v>
      </c>
      <c r="R2" s="54">
        <f t="shared" si="0"/>
        <v>2029</v>
      </c>
      <c r="S2" s="54">
        <f t="shared" si="0"/>
        <v>2030</v>
      </c>
      <c r="T2" s="54">
        <f t="shared" si="0"/>
        <v>2031</v>
      </c>
      <c r="U2" s="54">
        <f t="shared" si="0"/>
        <v>2032</v>
      </c>
      <c r="V2" s="54">
        <f t="shared" si="0"/>
        <v>2033</v>
      </c>
      <c r="W2" s="54">
        <f t="shared" si="0"/>
        <v>2034</v>
      </c>
    </row>
    <row r="3" spans="3:23" x14ac:dyDescent="0.25">
      <c r="C3" t="s">
        <v>89</v>
      </c>
      <c r="D3" s="57">
        <f t="shared" ref="D3:M10" si="1">SUMIF($A$27:$A$76,$C3,D$27:D$76)</f>
        <v>-222</v>
      </c>
      <c r="E3" s="57">
        <f t="shared" si="1"/>
        <v>0</v>
      </c>
      <c r="F3" s="57">
        <f t="shared" si="1"/>
        <v>0</v>
      </c>
      <c r="G3" s="57">
        <f t="shared" si="1"/>
        <v>-280</v>
      </c>
      <c r="H3" s="57">
        <f t="shared" si="1"/>
        <v>0</v>
      </c>
      <c r="I3" s="57">
        <f t="shared" si="1"/>
        <v>0</v>
      </c>
      <c r="J3" s="57">
        <f t="shared" si="1"/>
        <v>0</v>
      </c>
      <c r="K3" s="57">
        <f t="shared" si="1"/>
        <v>-450</v>
      </c>
      <c r="L3" s="57">
        <f t="shared" si="1"/>
        <v>0</v>
      </c>
      <c r="M3" s="57">
        <f t="shared" si="1"/>
        <v>-354</v>
      </c>
      <c r="N3" s="57">
        <f t="shared" ref="N3:W10" si="2">SUMIF($A$27:$A$76,$C3,N$27:N$76)</f>
        <v>-387</v>
      </c>
      <c r="O3" s="57">
        <f t="shared" si="2"/>
        <v>0</v>
      </c>
      <c r="P3" s="57">
        <f t="shared" si="2"/>
        <v>0</v>
      </c>
      <c r="Q3" s="57">
        <f t="shared" si="2"/>
        <v>-762</v>
      </c>
      <c r="R3" s="57">
        <f t="shared" si="2"/>
        <v>0</v>
      </c>
      <c r="S3" s="57">
        <f t="shared" si="2"/>
        <v>-357</v>
      </c>
      <c r="T3" s="57">
        <f t="shared" si="2"/>
        <v>-345.24</v>
      </c>
      <c r="U3" s="57">
        <f t="shared" si="2"/>
        <v>0</v>
      </c>
      <c r="V3" s="57">
        <f t="shared" si="2"/>
        <v>-985.5</v>
      </c>
      <c r="W3" s="57">
        <f t="shared" si="2"/>
        <v>0</v>
      </c>
    </row>
    <row r="4" spans="3:23" x14ac:dyDescent="0.25">
      <c r="C4" t="s">
        <v>90</v>
      </c>
      <c r="D4" s="57">
        <f t="shared" si="1"/>
        <v>0</v>
      </c>
      <c r="E4" s="57">
        <f t="shared" si="1"/>
        <v>0</v>
      </c>
      <c r="F4" s="57">
        <f t="shared" si="1"/>
        <v>0</v>
      </c>
      <c r="G4" s="57">
        <f t="shared" si="1"/>
        <v>337</v>
      </c>
      <c r="H4" s="57">
        <f t="shared" si="1"/>
        <v>0</v>
      </c>
      <c r="I4" s="57">
        <f t="shared" si="1"/>
        <v>0</v>
      </c>
      <c r="J4" s="57">
        <f t="shared" si="1"/>
        <v>0</v>
      </c>
      <c r="K4" s="57">
        <f t="shared" si="1"/>
        <v>0</v>
      </c>
      <c r="L4" s="57">
        <f t="shared" si="1"/>
        <v>0</v>
      </c>
      <c r="M4" s="57">
        <f t="shared" si="1"/>
        <v>0</v>
      </c>
      <c r="N4" s="57">
        <f t="shared" si="2"/>
        <v>387</v>
      </c>
      <c r="O4" s="57">
        <f t="shared" si="2"/>
        <v>0</v>
      </c>
      <c r="P4" s="57">
        <f t="shared" si="2"/>
        <v>0</v>
      </c>
      <c r="Q4" s="57">
        <f t="shared" si="2"/>
        <v>0</v>
      </c>
      <c r="R4" s="57">
        <f t="shared" si="2"/>
        <v>0</v>
      </c>
      <c r="S4" s="57">
        <f t="shared" si="2"/>
        <v>-337</v>
      </c>
      <c r="T4" s="57">
        <f t="shared" si="2"/>
        <v>0</v>
      </c>
      <c r="U4" s="57">
        <f t="shared" si="2"/>
        <v>0</v>
      </c>
      <c r="V4" s="57">
        <f t="shared" si="2"/>
        <v>0</v>
      </c>
      <c r="W4" s="57">
        <f t="shared" si="2"/>
        <v>0</v>
      </c>
    </row>
    <row r="5" spans="3:23" x14ac:dyDescent="0.25">
      <c r="C5" t="s">
        <v>91</v>
      </c>
      <c r="D5" s="57">
        <f t="shared" si="1"/>
        <v>0</v>
      </c>
      <c r="E5" s="57">
        <f t="shared" si="1"/>
        <v>0</v>
      </c>
      <c r="F5" s="57">
        <f t="shared" si="1"/>
        <v>0</v>
      </c>
      <c r="G5" s="57">
        <f t="shared" si="1"/>
        <v>0</v>
      </c>
      <c r="H5" s="57">
        <f t="shared" si="1"/>
        <v>0</v>
      </c>
      <c r="I5" s="57">
        <f t="shared" si="1"/>
        <v>0</v>
      </c>
      <c r="J5" s="57">
        <f t="shared" si="1"/>
        <v>0</v>
      </c>
      <c r="K5" s="57">
        <f t="shared" si="1"/>
        <v>0</v>
      </c>
      <c r="L5" s="57">
        <f t="shared" si="1"/>
        <v>0</v>
      </c>
      <c r="M5" s="57">
        <f t="shared" si="1"/>
        <v>423</v>
      </c>
      <c r="N5" s="57">
        <f t="shared" si="2"/>
        <v>0</v>
      </c>
      <c r="O5" s="57">
        <f t="shared" si="2"/>
        <v>0</v>
      </c>
      <c r="P5" s="57">
        <f t="shared" si="2"/>
        <v>0</v>
      </c>
      <c r="Q5" s="57">
        <f t="shared" si="2"/>
        <v>1058</v>
      </c>
      <c r="R5" s="57">
        <f t="shared" si="2"/>
        <v>0</v>
      </c>
      <c r="S5" s="57">
        <f t="shared" si="2"/>
        <v>423</v>
      </c>
      <c r="T5" s="57">
        <f t="shared" si="2"/>
        <v>400.78300000000002</v>
      </c>
      <c r="U5" s="57">
        <f t="shared" si="2"/>
        <v>0</v>
      </c>
      <c r="V5" s="57">
        <f t="shared" si="2"/>
        <v>1270</v>
      </c>
      <c r="W5" s="57">
        <f t="shared" si="2"/>
        <v>0</v>
      </c>
    </row>
    <row r="6" spans="3:23" x14ac:dyDescent="0.25">
      <c r="C6" t="s">
        <v>92</v>
      </c>
      <c r="D6" s="57">
        <f t="shared" si="1"/>
        <v>0</v>
      </c>
      <c r="E6" s="57">
        <f t="shared" si="1"/>
        <v>0</v>
      </c>
      <c r="F6" s="57">
        <f t="shared" si="1"/>
        <v>0</v>
      </c>
      <c r="G6" s="57">
        <f t="shared" si="1"/>
        <v>0</v>
      </c>
      <c r="H6" s="57">
        <f t="shared" si="1"/>
        <v>0</v>
      </c>
      <c r="I6" s="57">
        <f t="shared" si="1"/>
        <v>0</v>
      </c>
      <c r="J6" s="57">
        <f t="shared" si="1"/>
        <v>0</v>
      </c>
      <c r="K6" s="57">
        <f t="shared" si="1"/>
        <v>0</v>
      </c>
      <c r="L6" s="57">
        <f t="shared" si="1"/>
        <v>0</v>
      </c>
      <c r="M6" s="57">
        <f t="shared" si="1"/>
        <v>0</v>
      </c>
      <c r="N6" s="57">
        <f t="shared" si="2"/>
        <v>0</v>
      </c>
      <c r="O6" s="57">
        <f t="shared" si="2"/>
        <v>0</v>
      </c>
      <c r="P6" s="57">
        <f t="shared" si="2"/>
        <v>0</v>
      </c>
      <c r="Q6" s="57">
        <f t="shared" si="2"/>
        <v>0</v>
      </c>
      <c r="R6" s="57">
        <f t="shared" si="2"/>
        <v>0</v>
      </c>
      <c r="S6" s="57">
        <f t="shared" si="2"/>
        <v>0</v>
      </c>
      <c r="T6" s="57">
        <f t="shared" si="2"/>
        <v>0</v>
      </c>
      <c r="U6" s="57">
        <f t="shared" si="2"/>
        <v>0</v>
      </c>
      <c r="V6" s="57">
        <f t="shared" si="2"/>
        <v>0</v>
      </c>
      <c r="W6" s="57">
        <f t="shared" si="2"/>
        <v>0</v>
      </c>
    </row>
    <row r="7" spans="3:23" x14ac:dyDescent="0.25">
      <c r="C7" t="s">
        <v>93</v>
      </c>
      <c r="D7" s="57">
        <f t="shared" si="1"/>
        <v>0</v>
      </c>
      <c r="E7" s="57">
        <f t="shared" si="1"/>
        <v>0</v>
      </c>
      <c r="F7" s="57">
        <f t="shared" si="1"/>
        <v>0</v>
      </c>
      <c r="G7" s="57">
        <f t="shared" si="1"/>
        <v>0</v>
      </c>
      <c r="H7" s="57">
        <f t="shared" si="1"/>
        <v>0</v>
      </c>
      <c r="I7" s="57">
        <f t="shared" si="1"/>
        <v>0</v>
      </c>
      <c r="J7" s="57">
        <f t="shared" si="1"/>
        <v>0</v>
      </c>
      <c r="K7" s="57">
        <f t="shared" si="1"/>
        <v>0</v>
      </c>
      <c r="L7" s="57">
        <f t="shared" si="1"/>
        <v>0</v>
      </c>
      <c r="M7" s="57">
        <f t="shared" si="1"/>
        <v>0</v>
      </c>
      <c r="N7" s="57">
        <f t="shared" si="2"/>
        <v>0</v>
      </c>
      <c r="O7" s="57">
        <f t="shared" si="2"/>
        <v>0</v>
      </c>
      <c r="P7" s="57">
        <f t="shared" si="2"/>
        <v>0</v>
      </c>
      <c r="Q7" s="57">
        <f t="shared" si="2"/>
        <v>406</v>
      </c>
      <c r="R7" s="57">
        <f t="shared" si="2"/>
        <v>0</v>
      </c>
      <c r="S7" s="57">
        <f t="shared" si="2"/>
        <v>0</v>
      </c>
      <c r="T7" s="57">
        <f t="shared" si="2"/>
        <v>0</v>
      </c>
      <c r="U7" s="57">
        <f t="shared" si="2"/>
        <v>0</v>
      </c>
      <c r="V7" s="57">
        <f t="shared" si="2"/>
        <v>0</v>
      </c>
      <c r="W7" s="57">
        <f t="shared" si="2"/>
        <v>6</v>
      </c>
    </row>
    <row r="8" spans="3:23" x14ac:dyDescent="0.25">
      <c r="C8" t="s">
        <v>94</v>
      </c>
      <c r="D8" s="57">
        <f t="shared" si="1"/>
        <v>0</v>
      </c>
      <c r="E8" s="57">
        <f t="shared" si="1"/>
        <v>0</v>
      </c>
      <c r="F8" s="57">
        <f t="shared" si="1"/>
        <v>0</v>
      </c>
      <c r="G8" s="57">
        <f t="shared" si="1"/>
        <v>0</v>
      </c>
      <c r="H8" s="57">
        <f t="shared" si="1"/>
        <v>0</v>
      </c>
      <c r="I8" s="57">
        <f t="shared" si="1"/>
        <v>0</v>
      </c>
      <c r="J8" s="57">
        <f t="shared" si="1"/>
        <v>0</v>
      </c>
      <c r="K8" s="57">
        <f t="shared" si="1"/>
        <v>5.0199999999999996</v>
      </c>
      <c r="L8" s="57">
        <f t="shared" si="1"/>
        <v>10.6</v>
      </c>
      <c r="M8" s="57">
        <f t="shared" si="1"/>
        <v>0</v>
      </c>
      <c r="N8" s="57">
        <f t="shared" si="2"/>
        <v>3.4</v>
      </c>
      <c r="O8" s="57">
        <f t="shared" si="2"/>
        <v>10.55</v>
      </c>
      <c r="P8" s="57">
        <f t="shared" si="2"/>
        <v>0</v>
      </c>
      <c r="Q8" s="57">
        <f t="shared" si="2"/>
        <v>0</v>
      </c>
      <c r="R8" s="57">
        <f t="shared" si="2"/>
        <v>0</v>
      </c>
      <c r="S8" s="57">
        <f t="shared" si="2"/>
        <v>0</v>
      </c>
      <c r="T8" s="57">
        <f t="shared" si="2"/>
        <v>10.62</v>
      </c>
      <c r="U8" s="57">
        <f t="shared" si="2"/>
        <v>0</v>
      </c>
      <c r="V8" s="57">
        <f t="shared" si="2"/>
        <v>0</v>
      </c>
      <c r="W8" s="57">
        <f t="shared" si="2"/>
        <v>1.35</v>
      </c>
    </row>
    <row r="9" spans="3:23" x14ac:dyDescent="0.25">
      <c r="C9" t="s">
        <v>95</v>
      </c>
      <c r="D9" s="57">
        <f t="shared" si="1"/>
        <v>132.72999999999999</v>
      </c>
      <c r="E9" s="57">
        <f t="shared" si="1"/>
        <v>139.56</v>
      </c>
      <c r="F9" s="57">
        <f t="shared" si="1"/>
        <v>146.13</v>
      </c>
      <c r="G9" s="57">
        <f t="shared" si="1"/>
        <v>146.29</v>
      </c>
      <c r="H9" s="57">
        <f t="shared" si="1"/>
        <v>152.42000000000002</v>
      </c>
      <c r="I9" s="57">
        <f t="shared" si="1"/>
        <v>134.63999999999999</v>
      </c>
      <c r="J9" s="57">
        <f t="shared" si="1"/>
        <v>137.13</v>
      </c>
      <c r="K9" s="57">
        <f t="shared" si="1"/>
        <v>143.57000000000002</v>
      </c>
      <c r="L9" s="57">
        <f t="shared" si="1"/>
        <v>146.07</v>
      </c>
      <c r="M9" s="57">
        <f t="shared" si="1"/>
        <v>145.80000000000001</v>
      </c>
      <c r="N9" s="57">
        <f t="shared" si="2"/>
        <v>122.33000000000003</v>
      </c>
      <c r="O9" s="57">
        <f t="shared" si="2"/>
        <v>123.04999999999998</v>
      </c>
      <c r="P9" s="57">
        <f t="shared" si="2"/>
        <v>122.64999999999999</v>
      </c>
      <c r="Q9" s="57">
        <f t="shared" si="2"/>
        <v>130.16</v>
      </c>
      <c r="R9" s="57">
        <f t="shared" si="2"/>
        <v>127.34000000000002</v>
      </c>
      <c r="S9" s="57">
        <f t="shared" si="2"/>
        <v>120.33</v>
      </c>
      <c r="T9" s="57">
        <f t="shared" si="2"/>
        <v>119.72</v>
      </c>
      <c r="U9" s="57">
        <f t="shared" si="2"/>
        <v>121.22</v>
      </c>
      <c r="V9" s="57">
        <f t="shared" si="2"/>
        <v>118.82</v>
      </c>
      <c r="W9" s="57">
        <f t="shared" si="2"/>
        <v>120.05000000000001</v>
      </c>
    </row>
    <row r="10" spans="3:23" x14ac:dyDescent="0.25">
      <c r="C10" t="s">
        <v>96</v>
      </c>
      <c r="D10" s="57">
        <f t="shared" si="1"/>
        <v>726.81399999999996</v>
      </c>
      <c r="E10" s="57">
        <f t="shared" si="1"/>
        <v>967.96900000000005</v>
      </c>
      <c r="F10" s="57">
        <f t="shared" si="1"/>
        <v>1023.516</v>
      </c>
      <c r="G10" s="57">
        <f t="shared" si="1"/>
        <v>988.13499999999999</v>
      </c>
      <c r="H10" s="57">
        <f t="shared" si="1"/>
        <v>1052.6880000000001</v>
      </c>
      <c r="I10" s="57">
        <f t="shared" si="1"/>
        <v>1095.221</v>
      </c>
      <c r="J10" s="57">
        <f t="shared" si="1"/>
        <v>773.26900000000001</v>
      </c>
      <c r="K10" s="57">
        <f t="shared" si="1"/>
        <v>1226.4659999999999</v>
      </c>
      <c r="L10" s="57">
        <f t="shared" si="1"/>
        <v>1209.3220000000001</v>
      </c>
      <c r="M10" s="57">
        <f t="shared" si="1"/>
        <v>1140.9349999999999</v>
      </c>
      <c r="N10" s="57">
        <f t="shared" si="2"/>
        <v>1222.787</v>
      </c>
      <c r="O10" s="57">
        <f t="shared" si="2"/>
        <v>1258.7629999999999</v>
      </c>
      <c r="P10" s="57">
        <f t="shared" si="2"/>
        <v>1330.981</v>
      </c>
      <c r="Q10" s="57">
        <f t="shared" si="2"/>
        <v>1111.1010000000001</v>
      </c>
      <c r="R10" s="57">
        <f t="shared" si="2"/>
        <v>984.01800000000003</v>
      </c>
      <c r="S10" s="57">
        <f t="shared" si="2"/>
        <v>1297.4949999999999</v>
      </c>
      <c r="T10" s="57">
        <f t="shared" si="2"/>
        <v>1183.796</v>
      </c>
      <c r="U10" s="57">
        <f t="shared" si="2"/>
        <v>1347.375</v>
      </c>
      <c r="V10" s="57">
        <f t="shared" si="2"/>
        <v>1056.7909999999999</v>
      </c>
      <c r="W10" s="57">
        <f t="shared" si="2"/>
        <v>1364.19</v>
      </c>
    </row>
    <row r="12" spans="3:23" x14ac:dyDescent="0.25">
      <c r="C12" s="55" t="s">
        <v>97</v>
      </c>
      <c r="D12" s="54">
        <f>D25</f>
        <v>2015</v>
      </c>
      <c r="E12" s="54">
        <f t="shared" ref="E12:W12" si="3">E25</f>
        <v>2016</v>
      </c>
      <c r="F12" s="54">
        <f t="shared" si="3"/>
        <v>2017</v>
      </c>
      <c r="G12" s="54">
        <f t="shared" si="3"/>
        <v>2018</v>
      </c>
      <c r="H12" s="54">
        <f t="shared" si="3"/>
        <v>2019</v>
      </c>
      <c r="I12" s="54">
        <f t="shared" si="3"/>
        <v>2020</v>
      </c>
      <c r="J12" s="54">
        <f t="shared" si="3"/>
        <v>2021</v>
      </c>
      <c r="K12" s="54">
        <f t="shared" si="3"/>
        <v>2022</v>
      </c>
      <c r="L12" s="54">
        <f t="shared" si="3"/>
        <v>2023</v>
      </c>
      <c r="M12" s="54">
        <f t="shared" si="3"/>
        <v>2024</v>
      </c>
      <c r="N12" s="54">
        <f t="shared" si="3"/>
        <v>2025</v>
      </c>
      <c r="O12" s="54">
        <f t="shared" si="3"/>
        <v>2026</v>
      </c>
      <c r="P12" s="54">
        <f t="shared" si="3"/>
        <v>2027</v>
      </c>
      <c r="Q12" s="54">
        <f t="shared" si="3"/>
        <v>2028</v>
      </c>
      <c r="R12" s="54">
        <f t="shared" si="3"/>
        <v>2029</v>
      </c>
      <c r="S12" s="54">
        <f t="shared" si="3"/>
        <v>2030</v>
      </c>
      <c r="T12" s="54">
        <f t="shared" si="3"/>
        <v>2031</v>
      </c>
      <c r="U12" s="54">
        <f t="shared" si="3"/>
        <v>2032</v>
      </c>
      <c r="V12" s="54">
        <f t="shared" si="3"/>
        <v>2033</v>
      </c>
      <c r="W12" s="54">
        <f t="shared" si="3"/>
        <v>2034</v>
      </c>
    </row>
    <row r="13" spans="3:23" x14ac:dyDescent="0.25">
      <c r="C13" t="s">
        <v>89</v>
      </c>
      <c r="D13" s="57">
        <f>D3</f>
        <v>-222</v>
      </c>
      <c r="E13" s="57">
        <f>D13+E3</f>
        <v>-222</v>
      </c>
      <c r="F13" s="57">
        <f t="shared" ref="F13:W13" si="4">E13+F3</f>
        <v>-222</v>
      </c>
      <c r="G13" s="57">
        <f t="shared" si="4"/>
        <v>-502</v>
      </c>
      <c r="H13" s="57">
        <f t="shared" si="4"/>
        <v>-502</v>
      </c>
      <c r="I13" s="57">
        <f t="shared" si="4"/>
        <v>-502</v>
      </c>
      <c r="J13" s="57">
        <f t="shared" si="4"/>
        <v>-502</v>
      </c>
      <c r="K13" s="57">
        <f t="shared" si="4"/>
        <v>-952</v>
      </c>
      <c r="L13" s="57">
        <f t="shared" si="4"/>
        <v>-952</v>
      </c>
      <c r="M13" s="57">
        <f t="shared" si="4"/>
        <v>-1306</v>
      </c>
      <c r="N13" s="57">
        <f t="shared" si="4"/>
        <v>-1693</v>
      </c>
      <c r="O13" s="57">
        <f t="shared" si="4"/>
        <v>-1693</v>
      </c>
      <c r="P13" s="57">
        <f t="shared" si="4"/>
        <v>-1693</v>
      </c>
      <c r="Q13" s="57">
        <f t="shared" si="4"/>
        <v>-2455</v>
      </c>
      <c r="R13" s="57">
        <f t="shared" si="4"/>
        <v>-2455</v>
      </c>
      <c r="S13" s="57">
        <f t="shared" si="4"/>
        <v>-2812</v>
      </c>
      <c r="T13" s="57">
        <f t="shared" si="4"/>
        <v>-3157.24</v>
      </c>
      <c r="U13" s="57">
        <f t="shared" si="4"/>
        <v>-3157.24</v>
      </c>
      <c r="V13" s="57">
        <f t="shared" si="4"/>
        <v>-4142.74</v>
      </c>
      <c r="W13" s="57">
        <f t="shared" si="4"/>
        <v>-4142.74</v>
      </c>
    </row>
    <row r="14" spans="3:23" x14ac:dyDescent="0.25">
      <c r="C14" t="s">
        <v>90</v>
      </c>
      <c r="D14" s="57">
        <f t="shared" ref="D14:S20" si="5">D4</f>
        <v>0</v>
      </c>
      <c r="E14" s="57">
        <f t="shared" ref="E14:W19" si="6">D14+E4</f>
        <v>0</v>
      </c>
      <c r="F14" s="57">
        <f t="shared" si="6"/>
        <v>0</v>
      </c>
      <c r="G14" s="57">
        <f t="shared" si="6"/>
        <v>337</v>
      </c>
      <c r="H14" s="57">
        <f t="shared" si="6"/>
        <v>337</v>
      </c>
      <c r="I14" s="57">
        <f t="shared" si="6"/>
        <v>337</v>
      </c>
      <c r="J14" s="57">
        <f t="shared" si="6"/>
        <v>337</v>
      </c>
      <c r="K14" s="57">
        <f t="shared" si="6"/>
        <v>337</v>
      </c>
      <c r="L14" s="57">
        <f t="shared" si="6"/>
        <v>337</v>
      </c>
      <c r="M14" s="57">
        <f t="shared" si="6"/>
        <v>337</v>
      </c>
      <c r="N14" s="57">
        <f t="shared" si="6"/>
        <v>724</v>
      </c>
      <c r="O14" s="57">
        <f t="shared" si="6"/>
        <v>724</v>
      </c>
      <c r="P14" s="57">
        <f t="shared" si="6"/>
        <v>724</v>
      </c>
      <c r="Q14" s="57">
        <f t="shared" si="6"/>
        <v>724</v>
      </c>
      <c r="R14" s="57">
        <f t="shared" si="6"/>
        <v>724</v>
      </c>
      <c r="S14" s="57">
        <f t="shared" si="6"/>
        <v>387</v>
      </c>
      <c r="T14" s="57">
        <f t="shared" si="6"/>
        <v>387</v>
      </c>
      <c r="U14" s="57">
        <f t="shared" si="6"/>
        <v>387</v>
      </c>
      <c r="V14" s="57">
        <f t="shared" si="6"/>
        <v>387</v>
      </c>
      <c r="W14" s="57">
        <f t="shared" si="6"/>
        <v>387</v>
      </c>
    </row>
    <row r="15" spans="3:23" x14ac:dyDescent="0.25">
      <c r="C15" t="s">
        <v>91</v>
      </c>
      <c r="D15" s="57">
        <f t="shared" si="5"/>
        <v>0</v>
      </c>
      <c r="E15" s="57">
        <f t="shared" si="6"/>
        <v>0</v>
      </c>
      <c r="F15" s="57">
        <f t="shared" si="6"/>
        <v>0</v>
      </c>
      <c r="G15" s="57">
        <f t="shared" si="6"/>
        <v>0</v>
      </c>
      <c r="H15" s="57">
        <f t="shared" si="6"/>
        <v>0</v>
      </c>
      <c r="I15" s="57">
        <f t="shared" si="6"/>
        <v>0</v>
      </c>
      <c r="J15" s="57">
        <f t="shared" si="6"/>
        <v>0</v>
      </c>
      <c r="K15" s="57">
        <f t="shared" si="6"/>
        <v>0</v>
      </c>
      <c r="L15" s="57">
        <f t="shared" si="6"/>
        <v>0</v>
      </c>
      <c r="M15" s="57">
        <f t="shared" si="6"/>
        <v>423</v>
      </c>
      <c r="N15" s="57">
        <f t="shared" si="6"/>
        <v>423</v>
      </c>
      <c r="O15" s="57">
        <f t="shared" si="6"/>
        <v>423</v>
      </c>
      <c r="P15" s="57">
        <f t="shared" si="6"/>
        <v>423</v>
      </c>
      <c r="Q15" s="57">
        <f t="shared" si="6"/>
        <v>1481</v>
      </c>
      <c r="R15" s="57">
        <f t="shared" si="6"/>
        <v>1481</v>
      </c>
      <c r="S15" s="57">
        <f t="shared" si="6"/>
        <v>1904</v>
      </c>
      <c r="T15" s="57">
        <f t="shared" si="6"/>
        <v>2304.7829999999999</v>
      </c>
      <c r="U15" s="57">
        <f t="shared" si="6"/>
        <v>2304.7829999999999</v>
      </c>
      <c r="V15" s="57">
        <f t="shared" si="6"/>
        <v>3574.7829999999999</v>
      </c>
      <c r="W15" s="57">
        <f t="shared" si="6"/>
        <v>3574.7829999999999</v>
      </c>
    </row>
    <row r="16" spans="3:23" x14ac:dyDescent="0.25">
      <c r="C16" t="s">
        <v>92</v>
      </c>
      <c r="D16" s="57">
        <f t="shared" si="5"/>
        <v>0</v>
      </c>
      <c r="E16" s="57">
        <f t="shared" si="6"/>
        <v>0</v>
      </c>
      <c r="F16" s="57">
        <f t="shared" si="6"/>
        <v>0</v>
      </c>
      <c r="G16" s="57">
        <f t="shared" si="6"/>
        <v>0</v>
      </c>
      <c r="H16" s="57">
        <f t="shared" si="6"/>
        <v>0</v>
      </c>
      <c r="I16" s="57">
        <f t="shared" si="6"/>
        <v>0</v>
      </c>
      <c r="J16" s="57">
        <f t="shared" si="6"/>
        <v>0</v>
      </c>
      <c r="K16" s="57">
        <f t="shared" si="6"/>
        <v>0</v>
      </c>
      <c r="L16" s="57">
        <f t="shared" si="6"/>
        <v>0</v>
      </c>
      <c r="M16" s="57">
        <f t="shared" si="6"/>
        <v>0</v>
      </c>
      <c r="N16" s="57">
        <f t="shared" si="6"/>
        <v>0</v>
      </c>
      <c r="O16" s="57">
        <f t="shared" si="6"/>
        <v>0</v>
      </c>
      <c r="P16" s="57">
        <f t="shared" si="6"/>
        <v>0</v>
      </c>
      <c r="Q16" s="57">
        <f t="shared" si="6"/>
        <v>0</v>
      </c>
      <c r="R16" s="57">
        <f t="shared" si="6"/>
        <v>0</v>
      </c>
      <c r="S16" s="57">
        <f t="shared" si="6"/>
        <v>0</v>
      </c>
      <c r="T16" s="57">
        <f t="shared" si="6"/>
        <v>0</v>
      </c>
      <c r="U16" s="57">
        <f t="shared" si="6"/>
        <v>0</v>
      </c>
      <c r="V16" s="57">
        <f t="shared" si="6"/>
        <v>0</v>
      </c>
      <c r="W16" s="57">
        <f t="shared" si="6"/>
        <v>0</v>
      </c>
    </row>
    <row r="17" spans="1:25" x14ac:dyDescent="0.25">
      <c r="C17" t="s">
        <v>93</v>
      </c>
      <c r="D17" s="57">
        <f t="shared" si="5"/>
        <v>0</v>
      </c>
      <c r="E17" s="57">
        <f t="shared" si="6"/>
        <v>0</v>
      </c>
      <c r="F17" s="57">
        <f t="shared" si="6"/>
        <v>0</v>
      </c>
      <c r="G17" s="57">
        <f t="shared" si="6"/>
        <v>0</v>
      </c>
      <c r="H17" s="57">
        <f t="shared" si="6"/>
        <v>0</v>
      </c>
      <c r="I17" s="57">
        <f t="shared" si="6"/>
        <v>0</v>
      </c>
      <c r="J17" s="57">
        <f t="shared" si="6"/>
        <v>0</v>
      </c>
      <c r="K17" s="57">
        <f t="shared" si="6"/>
        <v>0</v>
      </c>
      <c r="L17" s="57">
        <f t="shared" si="6"/>
        <v>0</v>
      </c>
      <c r="M17" s="57">
        <f t="shared" si="6"/>
        <v>0</v>
      </c>
      <c r="N17" s="57">
        <f t="shared" si="6"/>
        <v>0</v>
      </c>
      <c r="O17" s="57">
        <f t="shared" si="6"/>
        <v>0</v>
      </c>
      <c r="P17" s="57">
        <f t="shared" si="6"/>
        <v>0</v>
      </c>
      <c r="Q17" s="57">
        <f t="shared" si="6"/>
        <v>406</v>
      </c>
      <c r="R17" s="57">
        <f t="shared" si="6"/>
        <v>406</v>
      </c>
      <c r="S17" s="57">
        <f t="shared" si="6"/>
        <v>406</v>
      </c>
      <c r="T17" s="57">
        <f t="shared" si="6"/>
        <v>406</v>
      </c>
      <c r="U17" s="57">
        <f t="shared" si="6"/>
        <v>406</v>
      </c>
      <c r="V17" s="57">
        <f t="shared" si="6"/>
        <v>406</v>
      </c>
      <c r="W17" s="57">
        <f t="shared" si="6"/>
        <v>412</v>
      </c>
    </row>
    <row r="18" spans="1:25" x14ac:dyDescent="0.25">
      <c r="C18" t="s">
        <v>94</v>
      </c>
      <c r="D18" s="57">
        <f t="shared" si="5"/>
        <v>0</v>
      </c>
      <c r="E18" s="57">
        <f t="shared" si="6"/>
        <v>0</v>
      </c>
      <c r="F18" s="57">
        <f t="shared" si="6"/>
        <v>0</v>
      </c>
      <c r="G18" s="57">
        <f t="shared" si="6"/>
        <v>0</v>
      </c>
      <c r="H18" s="57">
        <f t="shared" si="6"/>
        <v>0</v>
      </c>
      <c r="I18" s="57">
        <f t="shared" si="6"/>
        <v>0</v>
      </c>
      <c r="J18" s="57">
        <f t="shared" si="6"/>
        <v>0</v>
      </c>
      <c r="K18" s="57">
        <f t="shared" si="6"/>
        <v>5.0199999999999996</v>
      </c>
      <c r="L18" s="57">
        <f t="shared" si="6"/>
        <v>15.62</v>
      </c>
      <c r="M18" s="57">
        <f t="shared" si="6"/>
        <v>15.62</v>
      </c>
      <c r="N18" s="57">
        <f t="shared" si="6"/>
        <v>19.02</v>
      </c>
      <c r="O18" s="57">
        <f t="shared" si="6"/>
        <v>29.57</v>
      </c>
      <c r="P18" s="57">
        <f t="shared" si="6"/>
        <v>29.57</v>
      </c>
      <c r="Q18" s="57">
        <f t="shared" si="6"/>
        <v>29.57</v>
      </c>
      <c r="R18" s="57">
        <f t="shared" si="6"/>
        <v>29.57</v>
      </c>
      <c r="S18" s="57">
        <f t="shared" si="6"/>
        <v>29.57</v>
      </c>
      <c r="T18" s="57">
        <f t="shared" si="6"/>
        <v>40.19</v>
      </c>
      <c r="U18" s="57">
        <f t="shared" si="6"/>
        <v>40.19</v>
      </c>
      <c r="V18" s="57">
        <f t="shared" si="6"/>
        <v>40.19</v>
      </c>
      <c r="W18" s="57">
        <f t="shared" si="6"/>
        <v>41.54</v>
      </c>
    </row>
    <row r="19" spans="1:25" x14ac:dyDescent="0.25">
      <c r="C19" t="s">
        <v>95</v>
      </c>
      <c r="D19" s="57">
        <f t="shared" si="5"/>
        <v>132.72999999999999</v>
      </c>
      <c r="E19" s="57">
        <f t="shared" si="6"/>
        <v>272.28999999999996</v>
      </c>
      <c r="F19" s="57">
        <f t="shared" si="6"/>
        <v>418.41999999999996</v>
      </c>
      <c r="G19" s="57">
        <f t="shared" si="6"/>
        <v>564.70999999999992</v>
      </c>
      <c r="H19" s="57">
        <f t="shared" si="6"/>
        <v>717.12999999999988</v>
      </c>
      <c r="I19" s="57">
        <f t="shared" si="6"/>
        <v>851.76999999999987</v>
      </c>
      <c r="J19" s="57">
        <f t="shared" si="6"/>
        <v>988.89999999999986</v>
      </c>
      <c r="K19" s="57">
        <f t="shared" si="6"/>
        <v>1132.4699999999998</v>
      </c>
      <c r="L19" s="57">
        <f t="shared" si="6"/>
        <v>1278.5399999999997</v>
      </c>
      <c r="M19" s="57">
        <f t="shared" si="6"/>
        <v>1424.3399999999997</v>
      </c>
      <c r="N19" s="57">
        <f t="shared" si="6"/>
        <v>1546.6699999999996</v>
      </c>
      <c r="O19" s="57">
        <f t="shared" si="6"/>
        <v>1669.7199999999996</v>
      </c>
      <c r="P19" s="57">
        <f t="shared" si="6"/>
        <v>1792.3699999999997</v>
      </c>
      <c r="Q19" s="57">
        <f t="shared" si="6"/>
        <v>1922.5299999999997</v>
      </c>
      <c r="R19" s="57">
        <f t="shared" si="6"/>
        <v>2049.87</v>
      </c>
      <c r="S19" s="57">
        <f t="shared" si="6"/>
        <v>2170.1999999999998</v>
      </c>
      <c r="T19" s="57">
        <f t="shared" si="6"/>
        <v>2289.9199999999996</v>
      </c>
      <c r="U19" s="57">
        <f t="shared" si="6"/>
        <v>2411.1399999999994</v>
      </c>
      <c r="V19" s="57">
        <f t="shared" si="6"/>
        <v>2529.9599999999996</v>
      </c>
      <c r="W19" s="57">
        <f t="shared" si="6"/>
        <v>2650.0099999999998</v>
      </c>
    </row>
    <row r="20" spans="1:25" x14ac:dyDescent="0.25">
      <c r="C20" t="s">
        <v>96</v>
      </c>
      <c r="D20" s="57">
        <f t="shared" si="5"/>
        <v>726.81399999999996</v>
      </c>
      <c r="E20" s="57">
        <f t="shared" si="5"/>
        <v>967.96900000000005</v>
      </c>
      <c r="F20" s="57">
        <f t="shared" si="5"/>
        <v>1023.516</v>
      </c>
      <c r="G20" s="57">
        <f t="shared" si="5"/>
        <v>988.13499999999999</v>
      </c>
      <c r="H20" s="57">
        <f t="shared" si="5"/>
        <v>1052.6880000000001</v>
      </c>
      <c r="I20" s="57">
        <f t="shared" si="5"/>
        <v>1095.221</v>
      </c>
      <c r="J20" s="57">
        <f t="shared" si="5"/>
        <v>773.26900000000001</v>
      </c>
      <c r="K20" s="57">
        <f t="shared" si="5"/>
        <v>1226.4659999999999</v>
      </c>
      <c r="L20" s="57">
        <f t="shared" si="5"/>
        <v>1209.3220000000001</v>
      </c>
      <c r="M20" s="57">
        <f t="shared" si="5"/>
        <v>1140.9349999999999</v>
      </c>
      <c r="N20" s="57">
        <f t="shared" si="5"/>
        <v>1222.787</v>
      </c>
      <c r="O20" s="57">
        <f t="shared" si="5"/>
        <v>1258.7629999999999</v>
      </c>
      <c r="P20" s="57">
        <f t="shared" si="5"/>
        <v>1330.981</v>
      </c>
      <c r="Q20" s="57">
        <f t="shared" si="5"/>
        <v>1111.1010000000001</v>
      </c>
      <c r="R20" s="57">
        <f t="shared" si="5"/>
        <v>984.01800000000003</v>
      </c>
      <c r="S20" s="57">
        <f t="shared" si="5"/>
        <v>1297.4949999999999</v>
      </c>
      <c r="T20" s="57">
        <f t="shared" ref="T20:W20" si="7">T10</f>
        <v>1183.796</v>
      </c>
      <c r="U20" s="57">
        <f t="shared" si="7"/>
        <v>1347.375</v>
      </c>
      <c r="V20" s="57">
        <f t="shared" si="7"/>
        <v>1056.7909999999999</v>
      </c>
      <c r="W20" s="57">
        <f t="shared" si="7"/>
        <v>1364.19</v>
      </c>
    </row>
    <row r="24" spans="1:25" ht="18.75" x14ac:dyDescent="0.25">
      <c r="B24" s="1"/>
      <c r="C24" s="2" t="s">
        <v>74</v>
      </c>
      <c r="D24" s="7" t="s">
        <v>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58" t="s">
        <v>4</v>
      </c>
      <c r="Y24" s="59"/>
    </row>
    <row r="25" spans="1:25" ht="15.75" x14ac:dyDescent="0.25">
      <c r="B25" s="3"/>
      <c r="C25" s="4" t="s">
        <v>0</v>
      </c>
      <c r="D25" s="9">
        <v>2015</v>
      </c>
      <c r="E25" s="10">
        <v>2016</v>
      </c>
      <c r="F25" s="10">
        <v>2017</v>
      </c>
      <c r="G25" s="10">
        <v>2018</v>
      </c>
      <c r="H25" s="10">
        <v>2019</v>
      </c>
      <c r="I25" s="10">
        <v>2020</v>
      </c>
      <c r="J25" s="10">
        <v>2021</v>
      </c>
      <c r="K25" s="10">
        <v>2022</v>
      </c>
      <c r="L25" s="10">
        <v>2023</v>
      </c>
      <c r="M25" s="10">
        <v>2024</v>
      </c>
      <c r="N25" s="10">
        <v>2025</v>
      </c>
      <c r="O25" s="10">
        <v>2026</v>
      </c>
      <c r="P25" s="10">
        <v>2027</v>
      </c>
      <c r="Q25" s="10">
        <v>2028</v>
      </c>
      <c r="R25" s="10">
        <v>2029</v>
      </c>
      <c r="S25" s="10">
        <v>2030</v>
      </c>
      <c r="T25" s="10">
        <v>2031</v>
      </c>
      <c r="U25" s="10">
        <v>2032</v>
      </c>
      <c r="V25" s="10">
        <v>2033</v>
      </c>
      <c r="W25" s="10">
        <v>2034</v>
      </c>
      <c r="X25" s="60" t="s">
        <v>5</v>
      </c>
      <c r="Y25" s="60" t="s">
        <v>6</v>
      </c>
    </row>
    <row r="26" spans="1:25" x14ac:dyDescent="0.25">
      <c r="B26" s="5" t="s">
        <v>1</v>
      </c>
      <c r="C26" s="6" t="s">
        <v>2</v>
      </c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3"/>
      <c r="X26" s="11"/>
      <c r="Y26" s="13"/>
    </row>
    <row r="27" spans="1:25" ht="15.75" x14ac:dyDescent="0.25">
      <c r="A27" s="56" t="s">
        <v>89</v>
      </c>
      <c r="B27" s="14"/>
      <c r="C27" s="15" t="s">
        <v>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-44.56</v>
      </c>
      <c r="U27" s="16">
        <v>0</v>
      </c>
      <c r="V27" s="16">
        <v>0</v>
      </c>
      <c r="W27" s="16">
        <v>0</v>
      </c>
      <c r="X27" s="16">
        <v>0</v>
      </c>
      <c r="Y27" s="16">
        <v>-44.56</v>
      </c>
    </row>
    <row r="28" spans="1:25" ht="15.75" x14ac:dyDescent="0.25">
      <c r="A28" s="56" t="s">
        <v>89</v>
      </c>
      <c r="B28" s="14"/>
      <c r="C28" s="15" t="s">
        <v>8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-32.68</v>
      </c>
      <c r="U28" s="16">
        <v>0</v>
      </c>
      <c r="V28" s="16">
        <v>0</v>
      </c>
      <c r="W28" s="16">
        <v>0</v>
      </c>
      <c r="X28" s="16">
        <v>0</v>
      </c>
      <c r="Y28" s="16">
        <v>-32.68</v>
      </c>
    </row>
    <row r="29" spans="1:25" ht="15.75" x14ac:dyDescent="0.25">
      <c r="A29" s="56" t="s">
        <v>89</v>
      </c>
      <c r="B29" s="14"/>
      <c r="C29" s="15" t="s">
        <v>9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-269</v>
      </c>
      <c r="W29" s="16">
        <v>0</v>
      </c>
      <c r="X29" s="16">
        <v>0</v>
      </c>
      <c r="Y29" s="16">
        <v>-269</v>
      </c>
    </row>
    <row r="30" spans="1:25" ht="15.75" x14ac:dyDescent="0.25">
      <c r="A30" s="56" t="s">
        <v>89</v>
      </c>
      <c r="B30" s="14"/>
      <c r="C30" s="15" t="s">
        <v>10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-450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-450</v>
      </c>
      <c r="Y30" s="16">
        <v>-450</v>
      </c>
    </row>
    <row r="31" spans="1:25" ht="15.75" x14ac:dyDescent="0.25">
      <c r="A31" s="56" t="s">
        <v>89</v>
      </c>
      <c r="B31" s="14"/>
      <c r="C31" s="15" t="s">
        <v>11</v>
      </c>
      <c r="D31" s="16">
        <v>-67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-67</v>
      </c>
      <c r="Y31" s="16">
        <v>-67</v>
      </c>
    </row>
    <row r="32" spans="1:25" ht="15.75" x14ac:dyDescent="0.25">
      <c r="A32" s="56" t="s">
        <v>89</v>
      </c>
      <c r="B32" s="14"/>
      <c r="C32" s="15" t="s">
        <v>12</v>
      </c>
      <c r="D32" s="16">
        <v>-105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-105</v>
      </c>
      <c r="Y32" s="16">
        <v>-105</v>
      </c>
    </row>
    <row r="33" spans="1:25" ht="15.75" x14ac:dyDescent="0.25">
      <c r="A33" s="56" t="s">
        <v>89</v>
      </c>
      <c r="B33" s="14"/>
      <c r="C33" s="15" t="s">
        <v>13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-387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-387</v>
      </c>
    </row>
    <row r="34" spans="1:25" ht="15.75" x14ac:dyDescent="0.25">
      <c r="A34" s="56" t="s">
        <v>89</v>
      </c>
      <c r="B34" s="14"/>
      <c r="C34" s="15" t="s">
        <v>14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-106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-106</v>
      </c>
    </row>
    <row r="35" spans="1:25" ht="15.75" x14ac:dyDescent="0.25">
      <c r="A35" s="56" t="s">
        <v>89</v>
      </c>
      <c r="B35" s="14"/>
      <c r="C35" s="15" t="s">
        <v>15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-106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-106</v>
      </c>
    </row>
    <row r="36" spans="1:25" ht="15.75" x14ac:dyDescent="0.25">
      <c r="A36" s="56" t="s">
        <v>89</v>
      </c>
      <c r="B36" s="14"/>
      <c r="C36" s="15" t="s">
        <v>16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-220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-220</v>
      </c>
    </row>
    <row r="37" spans="1:25" ht="15.75" x14ac:dyDescent="0.25">
      <c r="A37" s="56" t="s">
        <v>89</v>
      </c>
      <c r="B37" s="14"/>
      <c r="C37" s="15" t="s">
        <v>17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-330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-330</v>
      </c>
    </row>
    <row r="38" spans="1:25" ht="15.75" x14ac:dyDescent="0.25">
      <c r="A38" s="56" t="s">
        <v>89</v>
      </c>
      <c r="B38" s="14"/>
      <c r="C38" s="15" t="s">
        <v>18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-156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-156</v>
      </c>
    </row>
    <row r="39" spans="1:25" ht="15.75" x14ac:dyDescent="0.25">
      <c r="A39" s="56" t="s">
        <v>89</v>
      </c>
      <c r="B39" s="14"/>
      <c r="C39" s="15" t="s">
        <v>19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-201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-201</v>
      </c>
    </row>
    <row r="40" spans="1:25" ht="15.75" x14ac:dyDescent="0.25">
      <c r="A40" s="56" t="s">
        <v>89</v>
      </c>
      <c r="B40" s="14"/>
      <c r="C40" s="15" t="s">
        <v>20</v>
      </c>
      <c r="D40" s="16">
        <v>-50</v>
      </c>
      <c r="E40" s="16">
        <v>0</v>
      </c>
      <c r="F40" s="16">
        <v>0</v>
      </c>
      <c r="G40" s="16">
        <v>-280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-330</v>
      </c>
      <c r="Y40" s="16">
        <v>-330</v>
      </c>
    </row>
    <row r="41" spans="1:25" ht="15.75" x14ac:dyDescent="0.25">
      <c r="A41" s="56" t="s">
        <v>89</v>
      </c>
      <c r="B41" s="14"/>
      <c r="C41" s="15" t="s">
        <v>67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-268</v>
      </c>
      <c r="U41" s="16">
        <v>0</v>
      </c>
      <c r="V41" s="16">
        <v>0</v>
      </c>
      <c r="W41" s="16">
        <v>0</v>
      </c>
      <c r="X41" s="16">
        <v>0</v>
      </c>
      <c r="Y41" s="16">
        <v>-268</v>
      </c>
    </row>
    <row r="42" spans="1:25" ht="15.75" x14ac:dyDescent="0.25">
      <c r="A42" s="56" t="s">
        <v>89</v>
      </c>
      <c r="B42" s="14"/>
      <c r="C42" s="15" t="s">
        <v>21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-357.5</v>
      </c>
      <c r="W42" s="19">
        <v>0</v>
      </c>
      <c r="X42" s="16">
        <v>0</v>
      </c>
      <c r="Y42" s="16">
        <v>-357.5</v>
      </c>
    </row>
    <row r="43" spans="1:25" ht="15.75" x14ac:dyDescent="0.25">
      <c r="A43" s="56" t="s">
        <v>90</v>
      </c>
      <c r="B43" s="17"/>
      <c r="C43" s="18" t="s">
        <v>22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387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6">
        <v>0</v>
      </c>
      <c r="Y43" s="16">
        <v>387</v>
      </c>
    </row>
    <row r="44" spans="1:25" ht="15.75" x14ac:dyDescent="0.25">
      <c r="A44" s="56" t="s">
        <v>90</v>
      </c>
      <c r="B44" s="17"/>
      <c r="C44" s="18" t="s">
        <v>23</v>
      </c>
      <c r="D44" s="19">
        <v>0</v>
      </c>
      <c r="E44" s="19">
        <v>0</v>
      </c>
      <c r="F44" s="19">
        <v>0</v>
      </c>
      <c r="G44" s="19">
        <v>337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-337</v>
      </c>
      <c r="T44" s="19">
        <v>0</v>
      </c>
      <c r="U44" s="19">
        <v>0</v>
      </c>
      <c r="V44" s="19">
        <v>0</v>
      </c>
      <c r="W44" s="19">
        <v>0</v>
      </c>
      <c r="X44" s="16">
        <v>337</v>
      </c>
      <c r="Y44" s="16">
        <v>0</v>
      </c>
    </row>
    <row r="45" spans="1:25" x14ac:dyDescent="0.25">
      <c r="A45" s="56"/>
      <c r="B45" s="14"/>
      <c r="C45" s="6" t="s">
        <v>24</v>
      </c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3"/>
      <c r="X45" s="20"/>
      <c r="Y45" s="21"/>
    </row>
    <row r="46" spans="1:25" ht="15.75" x14ac:dyDescent="0.25">
      <c r="A46" s="56"/>
      <c r="B46" s="17"/>
      <c r="C46" s="22" t="s">
        <v>69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635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6">
        <v>0</v>
      </c>
      <c r="Y46" s="16">
        <v>635</v>
      </c>
    </row>
    <row r="47" spans="1:25" ht="15.75" x14ac:dyDescent="0.25">
      <c r="A47" s="56"/>
      <c r="B47" s="17"/>
      <c r="C47" s="22" t="s">
        <v>27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423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6">
        <v>0</v>
      </c>
      <c r="Y47" s="16">
        <v>423</v>
      </c>
    </row>
    <row r="48" spans="1:25" ht="15.75" x14ac:dyDescent="0.25">
      <c r="A48" s="56"/>
      <c r="B48" s="17"/>
      <c r="C48" s="22" t="s">
        <v>28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400.78300000000002</v>
      </c>
      <c r="U48" s="19">
        <v>0</v>
      </c>
      <c r="V48" s="19">
        <v>0</v>
      </c>
      <c r="W48" s="19">
        <v>0</v>
      </c>
      <c r="X48" s="16">
        <v>0</v>
      </c>
      <c r="Y48" s="16">
        <v>400.78300000000002</v>
      </c>
    </row>
    <row r="49" spans="1:25" ht="15.75" x14ac:dyDescent="0.25">
      <c r="A49" s="56"/>
      <c r="B49" s="17"/>
      <c r="C49" s="22" t="s">
        <v>29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1270</v>
      </c>
      <c r="W49" s="19">
        <v>0</v>
      </c>
      <c r="X49" s="16">
        <v>0</v>
      </c>
      <c r="Y49" s="16">
        <v>1270</v>
      </c>
    </row>
    <row r="50" spans="1:25" ht="16.5" thickBot="1" x14ac:dyDescent="0.3">
      <c r="A50" s="56"/>
      <c r="B50" s="17"/>
      <c r="C50" s="22" t="s">
        <v>31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423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423</v>
      </c>
      <c r="T50" s="19">
        <v>0</v>
      </c>
      <c r="U50" s="19">
        <v>0</v>
      </c>
      <c r="V50" s="19">
        <v>0</v>
      </c>
      <c r="W50" s="19">
        <v>0</v>
      </c>
      <c r="X50" s="16">
        <v>423</v>
      </c>
      <c r="Y50" s="16">
        <v>846</v>
      </c>
    </row>
    <row r="51" spans="1:25" ht="16.5" thickBot="1" x14ac:dyDescent="0.3">
      <c r="A51" s="56" t="s">
        <v>91</v>
      </c>
      <c r="B51" s="17"/>
      <c r="C51" s="23" t="s">
        <v>32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423</v>
      </c>
      <c r="N51" s="24">
        <v>0</v>
      </c>
      <c r="O51" s="24">
        <v>0</v>
      </c>
      <c r="P51" s="24">
        <v>0</v>
      </c>
      <c r="Q51" s="24">
        <v>1058</v>
      </c>
      <c r="R51" s="24">
        <v>0</v>
      </c>
      <c r="S51" s="24">
        <v>423</v>
      </c>
      <c r="T51" s="24">
        <v>400.78300000000002</v>
      </c>
      <c r="U51" s="24">
        <v>0</v>
      </c>
      <c r="V51" s="24">
        <v>1270</v>
      </c>
      <c r="W51" s="24">
        <v>0</v>
      </c>
      <c r="X51" s="24">
        <v>423</v>
      </c>
      <c r="Y51" s="24">
        <v>3574.7829999999999</v>
      </c>
    </row>
    <row r="52" spans="1:25" ht="16.5" thickBot="1" x14ac:dyDescent="0.3">
      <c r="A52" s="56"/>
      <c r="B52" s="17"/>
      <c r="C52" s="22" t="s">
        <v>33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127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6">
        <v>0</v>
      </c>
      <c r="Y52" s="16">
        <v>127</v>
      </c>
    </row>
    <row r="53" spans="1:25" ht="16.5" thickBot="1" x14ac:dyDescent="0.3">
      <c r="A53" s="56" t="s">
        <v>93</v>
      </c>
      <c r="B53" s="17"/>
      <c r="C53" s="23" t="s">
        <v>34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127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127</v>
      </c>
    </row>
    <row r="54" spans="1:25" ht="15.75" x14ac:dyDescent="0.25">
      <c r="A54" s="56" t="s">
        <v>93</v>
      </c>
      <c r="B54" s="17"/>
      <c r="C54" s="25" t="s">
        <v>35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148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6</v>
      </c>
      <c r="X54" s="19">
        <v>0</v>
      </c>
      <c r="Y54" s="19">
        <v>154</v>
      </c>
    </row>
    <row r="55" spans="1:25" ht="15.75" x14ac:dyDescent="0.25">
      <c r="A55" s="56"/>
      <c r="B55" s="17"/>
      <c r="C55" s="29" t="s">
        <v>38</v>
      </c>
      <c r="D55" s="19">
        <v>3.57</v>
      </c>
      <c r="E55" s="19">
        <v>4.12</v>
      </c>
      <c r="F55" s="19">
        <v>4.57</v>
      </c>
      <c r="G55" s="19">
        <v>4.82</v>
      </c>
      <c r="H55" s="19">
        <v>5.1999999999999993</v>
      </c>
      <c r="I55" s="19">
        <v>4.08</v>
      </c>
      <c r="J55" s="19">
        <v>4.25</v>
      </c>
      <c r="K55" s="19">
        <v>4.4400000000000004</v>
      </c>
      <c r="L55" s="19">
        <v>4.6400000000000006</v>
      </c>
      <c r="M55" s="19">
        <v>4.62</v>
      </c>
      <c r="N55" s="19">
        <v>4.42</v>
      </c>
      <c r="O55" s="19">
        <v>4.7700000000000005</v>
      </c>
      <c r="P55" s="19">
        <v>4.7300000000000004</v>
      </c>
      <c r="Q55" s="19">
        <v>4.78</v>
      </c>
      <c r="R55" s="19">
        <v>4.6500000000000004</v>
      </c>
      <c r="S55" s="19">
        <v>4.21</v>
      </c>
      <c r="T55" s="19">
        <v>4.2</v>
      </c>
      <c r="U55" s="19">
        <v>4.1099999999999994</v>
      </c>
      <c r="V55" s="19">
        <v>4.32</v>
      </c>
      <c r="W55" s="19">
        <v>4.16</v>
      </c>
      <c r="X55" s="19">
        <v>44.309999999999995</v>
      </c>
      <c r="Y55" s="19">
        <v>88.66</v>
      </c>
    </row>
    <row r="56" spans="1:25" ht="15.75" x14ac:dyDescent="0.25">
      <c r="A56" s="56"/>
      <c r="B56" s="17"/>
      <c r="C56" s="29" t="s">
        <v>39</v>
      </c>
      <c r="D56" s="19">
        <v>69</v>
      </c>
      <c r="E56" s="19">
        <v>77.800000000000011</v>
      </c>
      <c r="F56" s="19">
        <v>84.4</v>
      </c>
      <c r="G56" s="19">
        <v>85.6</v>
      </c>
      <c r="H56" s="19">
        <v>91.9</v>
      </c>
      <c r="I56" s="19">
        <v>80.5</v>
      </c>
      <c r="J56" s="19">
        <v>83.800000000000011</v>
      </c>
      <c r="K56" s="19">
        <v>88.800000000000011</v>
      </c>
      <c r="L56" s="19">
        <v>90.7</v>
      </c>
      <c r="M56" s="19">
        <v>90.500000000000014</v>
      </c>
      <c r="N56" s="19">
        <v>74.700000000000017</v>
      </c>
      <c r="O56" s="19">
        <v>74.199999999999989</v>
      </c>
      <c r="P56" s="19">
        <v>73.8</v>
      </c>
      <c r="Q56" s="19">
        <v>79.8</v>
      </c>
      <c r="R56" s="19">
        <v>77.400000000000006</v>
      </c>
      <c r="S56" s="19">
        <v>72</v>
      </c>
      <c r="T56" s="19">
        <v>71.3</v>
      </c>
      <c r="U56" s="19">
        <v>71.400000000000006</v>
      </c>
      <c r="V56" s="19">
        <v>69.599999999999994</v>
      </c>
      <c r="W56" s="19">
        <v>71</v>
      </c>
      <c r="X56" s="19">
        <v>843</v>
      </c>
      <c r="Y56" s="19">
        <v>1578.2</v>
      </c>
    </row>
    <row r="57" spans="1:25" ht="16.5" thickBot="1" x14ac:dyDescent="0.3">
      <c r="A57" s="56"/>
      <c r="B57" s="17"/>
      <c r="C57" s="29" t="s">
        <v>40</v>
      </c>
      <c r="D57" s="19">
        <v>6.42</v>
      </c>
      <c r="E57" s="19">
        <v>8.23</v>
      </c>
      <c r="F57" s="19">
        <v>9.93</v>
      </c>
      <c r="G57" s="19">
        <v>11.86</v>
      </c>
      <c r="H57" s="19">
        <v>13.71</v>
      </c>
      <c r="I57" s="19">
        <v>12.47</v>
      </c>
      <c r="J57" s="19">
        <v>13.23</v>
      </c>
      <c r="K57" s="19">
        <v>14.360000000000001</v>
      </c>
      <c r="L57" s="19">
        <v>15.049999999999999</v>
      </c>
      <c r="M57" s="19">
        <v>15.67</v>
      </c>
      <c r="N57" s="19">
        <v>12.58</v>
      </c>
      <c r="O57" s="19">
        <v>13.030000000000001</v>
      </c>
      <c r="P57" s="19">
        <v>13.54</v>
      </c>
      <c r="Q57" s="19">
        <v>14.010000000000002</v>
      </c>
      <c r="R57" s="19">
        <v>14.070000000000002</v>
      </c>
      <c r="S57" s="19">
        <v>14.920000000000002</v>
      </c>
      <c r="T57" s="19">
        <v>15.350000000000001</v>
      </c>
      <c r="U57" s="19">
        <v>15.83</v>
      </c>
      <c r="V57" s="19">
        <v>16.61</v>
      </c>
      <c r="W57" s="19">
        <v>16.93</v>
      </c>
      <c r="X57" s="31">
        <v>120.92999999999999</v>
      </c>
      <c r="Y57" s="31">
        <v>267.8</v>
      </c>
    </row>
    <row r="58" spans="1:25" ht="16.5" thickBot="1" x14ac:dyDescent="0.3">
      <c r="A58" s="56" t="s">
        <v>95</v>
      </c>
      <c r="B58" s="17"/>
      <c r="C58" s="23" t="s">
        <v>41</v>
      </c>
      <c r="D58" s="24">
        <v>78.989999999999995</v>
      </c>
      <c r="E58" s="24">
        <v>90.15000000000002</v>
      </c>
      <c r="F58" s="24">
        <v>98.9</v>
      </c>
      <c r="G58" s="24">
        <v>102.27999999999999</v>
      </c>
      <c r="H58" s="24">
        <v>110.81</v>
      </c>
      <c r="I58" s="24">
        <v>97.05</v>
      </c>
      <c r="J58" s="24">
        <v>101.28000000000002</v>
      </c>
      <c r="K58" s="24">
        <v>107.60000000000001</v>
      </c>
      <c r="L58" s="24">
        <v>110.39</v>
      </c>
      <c r="M58" s="24">
        <v>110.79000000000002</v>
      </c>
      <c r="N58" s="24">
        <v>91.700000000000017</v>
      </c>
      <c r="O58" s="24">
        <v>91.999999999999986</v>
      </c>
      <c r="P58" s="24">
        <v>92.07</v>
      </c>
      <c r="Q58" s="24">
        <v>98.59</v>
      </c>
      <c r="R58" s="24">
        <v>96.120000000000019</v>
      </c>
      <c r="S58" s="24">
        <v>91.13</v>
      </c>
      <c r="T58" s="24">
        <v>90.85</v>
      </c>
      <c r="U58" s="24">
        <v>91.34</v>
      </c>
      <c r="V58" s="24">
        <v>90.529999999999987</v>
      </c>
      <c r="W58" s="24">
        <v>92.09</v>
      </c>
      <c r="X58" s="24">
        <v>1008.24</v>
      </c>
      <c r="Y58" s="24">
        <v>1934.6599999999996</v>
      </c>
    </row>
    <row r="59" spans="1:25" ht="15.75" x14ac:dyDescent="0.25">
      <c r="A59" s="56" t="s">
        <v>96</v>
      </c>
      <c r="B59" s="17"/>
      <c r="C59" s="32" t="s">
        <v>42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83.540999999999997</v>
      </c>
      <c r="L59" s="19">
        <v>66.397000000000006</v>
      </c>
      <c r="M59" s="19">
        <v>0</v>
      </c>
      <c r="N59" s="19">
        <v>79.861999999999995</v>
      </c>
      <c r="O59" s="19">
        <v>115.83799999999999</v>
      </c>
      <c r="P59" s="19">
        <v>188.05600000000001</v>
      </c>
      <c r="Q59" s="19">
        <v>44.003</v>
      </c>
      <c r="R59" s="19">
        <v>44.003</v>
      </c>
      <c r="S59" s="19">
        <v>154.57</v>
      </c>
      <c r="T59" s="19">
        <v>44.003</v>
      </c>
      <c r="U59" s="19">
        <v>204.45</v>
      </c>
      <c r="V59" s="19">
        <v>75.003</v>
      </c>
      <c r="W59" s="19">
        <v>271.291</v>
      </c>
      <c r="X59" s="33">
        <v>14.993799999999998</v>
      </c>
      <c r="Y59" s="16">
        <v>68.550849999999997</v>
      </c>
    </row>
    <row r="60" spans="1:25" x14ac:dyDescent="0.25">
      <c r="A60" s="56"/>
      <c r="B60" s="5" t="s">
        <v>43</v>
      </c>
      <c r="C60" s="6" t="s">
        <v>2</v>
      </c>
      <c r="D60" s="1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3"/>
      <c r="X60" s="11"/>
      <c r="Y60" s="21"/>
    </row>
    <row r="61" spans="1:25" ht="15.75" x14ac:dyDescent="0.25">
      <c r="A61" s="56" t="s">
        <v>89</v>
      </c>
      <c r="B61" s="14"/>
      <c r="C61" s="15" t="s">
        <v>44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-354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-354</v>
      </c>
      <c r="Y61" s="16">
        <v>-354</v>
      </c>
    </row>
    <row r="62" spans="1:25" ht="15.75" x14ac:dyDescent="0.25">
      <c r="A62" s="56" t="s">
        <v>89</v>
      </c>
      <c r="B62" s="14"/>
      <c r="C62" s="15" t="s">
        <v>45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-359</v>
      </c>
      <c r="W62" s="16">
        <v>0</v>
      </c>
      <c r="X62" s="16">
        <v>0</v>
      </c>
      <c r="Y62" s="16">
        <v>-359</v>
      </c>
    </row>
    <row r="63" spans="1:25" x14ac:dyDescent="0.25">
      <c r="A63" s="56"/>
      <c r="B63" s="34"/>
      <c r="C63" s="6" t="s">
        <v>24</v>
      </c>
      <c r="D63" s="1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3"/>
      <c r="X63" s="20"/>
      <c r="Y63" s="21"/>
    </row>
    <row r="64" spans="1:25" ht="16.5" thickBot="1" x14ac:dyDescent="0.3">
      <c r="A64" s="56"/>
      <c r="B64" s="35"/>
      <c r="C64" s="29" t="s">
        <v>46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131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6">
        <v>0</v>
      </c>
      <c r="Y64" s="16">
        <v>131</v>
      </c>
    </row>
    <row r="65" spans="1:25" ht="16.5" thickBot="1" x14ac:dyDescent="0.3">
      <c r="A65" s="56" t="s">
        <v>93</v>
      </c>
      <c r="B65" s="35"/>
      <c r="C65" s="23" t="s">
        <v>34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131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131</v>
      </c>
    </row>
    <row r="66" spans="1:25" ht="15.75" x14ac:dyDescent="0.25">
      <c r="A66" s="56"/>
      <c r="B66" s="17"/>
      <c r="C66" s="29" t="s">
        <v>47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10.6</v>
      </c>
      <c r="M66" s="27">
        <v>0</v>
      </c>
      <c r="N66" s="27">
        <v>0</v>
      </c>
      <c r="O66" s="27">
        <v>10.55</v>
      </c>
      <c r="P66" s="27">
        <v>0</v>
      </c>
      <c r="Q66" s="27">
        <v>0</v>
      </c>
      <c r="R66" s="27">
        <v>0</v>
      </c>
      <c r="S66" s="27">
        <v>0</v>
      </c>
      <c r="T66" s="27">
        <v>10.62</v>
      </c>
      <c r="U66" s="27">
        <v>0</v>
      </c>
      <c r="V66" s="27">
        <v>0</v>
      </c>
      <c r="W66" s="27">
        <v>1.0900000000000001</v>
      </c>
      <c r="X66" s="28">
        <v>10.6</v>
      </c>
      <c r="Y66" s="28">
        <v>32.86</v>
      </c>
    </row>
    <row r="67" spans="1:25" ht="16.5" thickBot="1" x14ac:dyDescent="0.3">
      <c r="A67" s="56"/>
      <c r="B67" s="17"/>
      <c r="C67" s="29" t="s">
        <v>49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5.0199999999999996</v>
      </c>
      <c r="L67" s="27">
        <v>0</v>
      </c>
      <c r="M67" s="27">
        <v>0</v>
      </c>
      <c r="N67" s="27">
        <v>3.4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0.26</v>
      </c>
      <c r="X67" s="28">
        <v>5.0199999999999996</v>
      </c>
      <c r="Y67" s="28">
        <v>8.68</v>
      </c>
    </row>
    <row r="68" spans="1:25" ht="16.5" thickBot="1" x14ac:dyDescent="0.3">
      <c r="A68" s="56" t="s">
        <v>94</v>
      </c>
      <c r="B68" s="17"/>
      <c r="C68" s="23" t="s">
        <v>50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5.0199999999999996</v>
      </c>
      <c r="L68" s="30">
        <v>10.6</v>
      </c>
      <c r="M68" s="30">
        <v>0</v>
      </c>
      <c r="N68" s="30">
        <v>3.4</v>
      </c>
      <c r="O68" s="30">
        <v>10.55</v>
      </c>
      <c r="P68" s="30">
        <v>0</v>
      </c>
      <c r="Q68" s="30">
        <v>0</v>
      </c>
      <c r="R68" s="30">
        <v>0</v>
      </c>
      <c r="S68" s="30">
        <v>0</v>
      </c>
      <c r="T68" s="30">
        <v>10.62</v>
      </c>
      <c r="U68" s="30">
        <v>0</v>
      </c>
      <c r="V68" s="30">
        <v>0</v>
      </c>
      <c r="W68" s="30">
        <v>1.35</v>
      </c>
      <c r="X68" s="30">
        <v>15.62</v>
      </c>
      <c r="Y68" s="30">
        <v>41.54</v>
      </c>
    </row>
    <row r="69" spans="1:25" ht="15.75" x14ac:dyDescent="0.25">
      <c r="A69" s="56"/>
      <c r="B69" s="35"/>
      <c r="C69" s="29" t="s">
        <v>51</v>
      </c>
      <c r="D69" s="19">
        <v>1.28</v>
      </c>
      <c r="E69" s="19">
        <v>1.52</v>
      </c>
      <c r="F69" s="19">
        <v>1.75</v>
      </c>
      <c r="G69" s="19">
        <v>1.9799999999999998</v>
      </c>
      <c r="H69" s="19">
        <v>2.15</v>
      </c>
      <c r="I69" s="19">
        <v>1.3699999999999999</v>
      </c>
      <c r="J69" s="19">
        <v>1.45</v>
      </c>
      <c r="K69" s="19">
        <v>1.51</v>
      </c>
      <c r="L69" s="19">
        <v>1.58</v>
      </c>
      <c r="M69" s="19">
        <v>1.51</v>
      </c>
      <c r="N69" s="19">
        <v>1.3</v>
      </c>
      <c r="O69" s="19">
        <v>1.29</v>
      </c>
      <c r="P69" s="19">
        <v>1.3099999999999998</v>
      </c>
      <c r="Q69" s="19">
        <v>1.3699999999999999</v>
      </c>
      <c r="R69" s="19">
        <v>1.3699999999999999</v>
      </c>
      <c r="S69" s="19">
        <v>1.26</v>
      </c>
      <c r="T69" s="19">
        <v>1.23</v>
      </c>
      <c r="U69" s="19">
        <v>1.19</v>
      </c>
      <c r="V69" s="19">
        <v>1.19</v>
      </c>
      <c r="W69" s="19">
        <v>1.2000000000000002</v>
      </c>
      <c r="X69" s="19">
        <v>16.099999999999998</v>
      </c>
      <c r="Y69" s="19">
        <v>28.810000000000002</v>
      </c>
    </row>
    <row r="70" spans="1:25" ht="15.75" x14ac:dyDescent="0.25">
      <c r="A70" s="56"/>
      <c r="B70" s="17"/>
      <c r="C70" s="29" t="s">
        <v>52</v>
      </c>
      <c r="D70" s="19">
        <v>44.1</v>
      </c>
      <c r="E70" s="19">
        <v>38.799999999999997</v>
      </c>
      <c r="F70" s="19">
        <v>35.5</v>
      </c>
      <c r="G70" s="19">
        <v>32.400000000000006</v>
      </c>
      <c r="H70" s="19">
        <v>29</v>
      </c>
      <c r="I70" s="19">
        <v>27.2</v>
      </c>
      <c r="J70" s="19">
        <v>24.9</v>
      </c>
      <c r="K70" s="19">
        <v>24.500000000000004</v>
      </c>
      <c r="L70" s="19">
        <v>23.4</v>
      </c>
      <c r="M70" s="19">
        <v>22.9</v>
      </c>
      <c r="N70" s="19">
        <v>20.600000000000005</v>
      </c>
      <c r="O70" s="19">
        <v>21.1</v>
      </c>
      <c r="P70" s="19">
        <v>20.700000000000003</v>
      </c>
      <c r="Q70" s="19">
        <v>21.700000000000003</v>
      </c>
      <c r="R70" s="19">
        <v>21</v>
      </c>
      <c r="S70" s="19">
        <v>20.200000000000003</v>
      </c>
      <c r="T70" s="19">
        <v>20</v>
      </c>
      <c r="U70" s="19">
        <v>20.9</v>
      </c>
      <c r="V70" s="19">
        <v>19.5</v>
      </c>
      <c r="W70" s="19">
        <v>19.399999999999999</v>
      </c>
      <c r="X70" s="19">
        <v>302.7</v>
      </c>
      <c r="Y70" s="19">
        <v>507.79999999999995</v>
      </c>
    </row>
    <row r="71" spans="1:25" ht="16.5" thickBot="1" x14ac:dyDescent="0.3">
      <c r="A71" s="56"/>
      <c r="B71" s="17"/>
      <c r="C71" s="29" t="s">
        <v>53</v>
      </c>
      <c r="D71" s="19">
        <v>8.36</v>
      </c>
      <c r="E71" s="19">
        <v>9.09</v>
      </c>
      <c r="F71" s="19">
        <v>9.9799999999999986</v>
      </c>
      <c r="G71" s="19">
        <v>9.629999999999999</v>
      </c>
      <c r="H71" s="19">
        <v>10.459999999999997</v>
      </c>
      <c r="I71" s="19">
        <v>9.0200000000000014</v>
      </c>
      <c r="J71" s="19">
        <v>9.5</v>
      </c>
      <c r="K71" s="19">
        <v>9.9600000000000009</v>
      </c>
      <c r="L71" s="19">
        <v>10.700000000000005</v>
      </c>
      <c r="M71" s="19">
        <v>10.600000000000003</v>
      </c>
      <c r="N71" s="19">
        <v>8.7300000000000022</v>
      </c>
      <c r="O71" s="19">
        <v>8.66</v>
      </c>
      <c r="P71" s="19">
        <v>8.5699999999999985</v>
      </c>
      <c r="Q71" s="19">
        <v>8.5</v>
      </c>
      <c r="R71" s="19">
        <v>8.8500000000000014</v>
      </c>
      <c r="S71" s="19">
        <v>7.7400000000000011</v>
      </c>
      <c r="T71" s="19">
        <v>7.6400000000000006</v>
      </c>
      <c r="U71" s="19">
        <v>7.7899999999999991</v>
      </c>
      <c r="V71" s="19">
        <v>7.5999999999999988</v>
      </c>
      <c r="W71" s="19">
        <v>7.3600000000000012</v>
      </c>
      <c r="X71" s="31">
        <v>97.300000000000011</v>
      </c>
      <c r="Y71" s="31">
        <v>178.74</v>
      </c>
    </row>
    <row r="72" spans="1:25" ht="16.5" thickBot="1" x14ac:dyDescent="0.3">
      <c r="A72" s="56" t="s">
        <v>95</v>
      </c>
      <c r="B72" s="17"/>
      <c r="C72" s="23" t="s">
        <v>54</v>
      </c>
      <c r="D72" s="24">
        <v>53.74</v>
      </c>
      <c r="E72" s="24">
        <v>49.41</v>
      </c>
      <c r="F72" s="24">
        <v>47.23</v>
      </c>
      <c r="G72" s="24">
        <v>44.010000000000005</v>
      </c>
      <c r="H72" s="24">
        <v>41.61</v>
      </c>
      <c r="I72" s="24">
        <v>37.590000000000003</v>
      </c>
      <c r="J72" s="24">
        <v>35.849999999999994</v>
      </c>
      <c r="K72" s="24">
        <v>35.970000000000006</v>
      </c>
      <c r="L72" s="24">
        <v>35.68</v>
      </c>
      <c r="M72" s="24">
        <v>35.010000000000005</v>
      </c>
      <c r="N72" s="24">
        <v>30.63000000000001</v>
      </c>
      <c r="O72" s="24">
        <v>31.05</v>
      </c>
      <c r="P72" s="24">
        <v>30.58</v>
      </c>
      <c r="Q72" s="24">
        <v>31.570000000000004</v>
      </c>
      <c r="R72" s="24">
        <v>31.220000000000002</v>
      </c>
      <c r="S72" s="24">
        <v>29.200000000000006</v>
      </c>
      <c r="T72" s="24">
        <v>28.87</v>
      </c>
      <c r="U72" s="24">
        <v>29.88</v>
      </c>
      <c r="V72" s="24">
        <v>28.29</v>
      </c>
      <c r="W72" s="24">
        <v>27.96</v>
      </c>
      <c r="X72" s="24">
        <v>416.10000000000008</v>
      </c>
      <c r="Y72" s="24">
        <v>715.35000000000014</v>
      </c>
    </row>
    <row r="73" spans="1:25" ht="15.75" x14ac:dyDescent="0.25">
      <c r="A73" s="56" t="s">
        <v>96</v>
      </c>
      <c r="B73" s="35"/>
      <c r="C73" s="36" t="s">
        <v>55</v>
      </c>
      <c r="D73" s="19">
        <v>0</v>
      </c>
      <c r="E73" s="19">
        <v>92.968999999999994</v>
      </c>
      <c r="F73" s="19">
        <v>148.51599999999999</v>
      </c>
      <c r="G73" s="19">
        <v>113.13500000000001</v>
      </c>
      <c r="H73" s="19">
        <v>177.68799999999999</v>
      </c>
      <c r="I73" s="19">
        <v>220.221</v>
      </c>
      <c r="J73" s="19">
        <v>0</v>
      </c>
      <c r="K73" s="19">
        <v>267.92500000000001</v>
      </c>
      <c r="L73" s="19">
        <v>267.92500000000001</v>
      </c>
      <c r="M73" s="19">
        <v>265.935</v>
      </c>
      <c r="N73" s="19">
        <v>267.92500000000001</v>
      </c>
      <c r="O73" s="19">
        <v>267.92500000000001</v>
      </c>
      <c r="P73" s="19">
        <v>267.92500000000001</v>
      </c>
      <c r="Q73" s="19">
        <v>192.09800000000001</v>
      </c>
      <c r="R73" s="19">
        <v>65.015000000000001</v>
      </c>
      <c r="S73" s="19">
        <v>267.92500000000001</v>
      </c>
      <c r="T73" s="19">
        <v>264.79300000000001</v>
      </c>
      <c r="U73" s="19">
        <v>267.92500000000001</v>
      </c>
      <c r="V73" s="19">
        <v>106.788</v>
      </c>
      <c r="W73" s="19">
        <v>217.899</v>
      </c>
      <c r="X73" s="16">
        <v>155.4314</v>
      </c>
      <c r="Y73" s="16">
        <v>187.0266</v>
      </c>
    </row>
    <row r="74" spans="1:25" ht="15.75" x14ac:dyDescent="0.25">
      <c r="A74" s="56" t="s">
        <v>96</v>
      </c>
      <c r="B74" s="35"/>
      <c r="C74" s="36" t="s">
        <v>56</v>
      </c>
      <c r="D74" s="19">
        <v>400</v>
      </c>
      <c r="E74" s="19">
        <v>400</v>
      </c>
      <c r="F74" s="19">
        <v>400</v>
      </c>
      <c r="G74" s="19">
        <v>400</v>
      </c>
      <c r="H74" s="19">
        <v>400</v>
      </c>
      <c r="I74" s="19">
        <v>400</v>
      </c>
      <c r="J74" s="19">
        <v>400</v>
      </c>
      <c r="K74" s="19">
        <v>400</v>
      </c>
      <c r="L74" s="19">
        <v>400</v>
      </c>
      <c r="M74" s="19">
        <v>400</v>
      </c>
      <c r="N74" s="19">
        <v>400</v>
      </c>
      <c r="O74" s="19">
        <v>400</v>
      </c>
      <c r="P74" s="19">
        <v>400</v>
      </c>
      <c r="Q74" s="19">
        <v>400</v>
      </c>
      <c r="R74" s="19">
        <v>400</v>
      </c>
      <c r="S74" s="19">
        <v>400</v>
      </c>
      <c r="T74" s="19">
        <v>400</v>
      </c>
      <c r="U74" s="19">
        <v>400</v>
      </c>
      <c r="V74" s="19">
        <v>400</v>
      </c>
      <c r="W74" s="19">
        <v>400</v>
      </c>
      <c r="X74" s="16">
        <v>400</v>
      </c>
      <c r="Y74" s="16">
        <v>400</v>
      </c>
    </row>
    <row r="75" spans="1:25" ht="15.75" x14ac:dyDescent="0.25">
      <c r="A75" s="56" t="s">
        <v>96</v>
      </c>
      <c r="B75" s="35"/>
      <c r="C75" s="36" t="s">
        <v>57</v>
      </c>
      <c r="D75" s="19">
        <v>226.81399999999999</v>
      </c>
      <c r="E75" s="19">
        <v>375</v>
      </c>
      <c r="F75" s="19">
        <v>375</v>
      </c>
      <c r="G75" s="19">
        <v>375</v>
      </c>
      <c r="H75" s="19">
        <v>375</v>
      </c>
      <c r="I75" s="19">
        <v>375</v>
      </c>
      <c r="J75" s="19">
        <v>273.26900000000001</v>
      </c>
      <c r="K75" s="19">
        <v>375</v>
      </c>
      <c r="L75" s="19">
        <v>375</v>
      </c>
      <c r="M75" s="19">
        <v>375</v>
      </c>
      <c r="N75" s="19">
        <v>375</v>
      </c>
      <c r="O75" s="19">
        <v>375</v>
      </c>
      <c r="P75" s="19">
        <v>375</v>
      </c>
      <c r="Q75" s="19">
        <v>375</v>
      </c>
      <c r="R75" s="19">
        <v>375</v>
      </c>
      <c r="S75" s="19">
        <v>375</v>
      </c>
      <c r="T75" s="19">
        <v>375</v>
      </c>
      <c r="U75" s="19">
        <v>375</v>
      </c>
      <c r="V75" s="19">
        <v>375</v>
      </c>
      <c r="W75" s="19">
        <v>375</v>
      </c>
      <c r="X75" s="16">
        <v>350.00829999999996</v>
      </c>
      <c r="Y75" s="16">
        <v>362.50414999999998</v>
      </c>
    </row>
    <row r="76" spans="1:25" ht="16.5" thickBot="1" x14ac:dyDescent="0.3">
      <c r="A76" s="56" t="s">
        <v>96</v>
      </c>
      <c r="B76" s="35"/>
      <c r="C76" s="36" t="s">
        <v>58</v>
      </c>
      <c r="D76" s="19">
        <v>100</v>
      </c>
      <c r="E76" s="19">
        <v>100</v>
      </c>
      <c r="F76" s="19">
        <v>100</v>
      </c>
      <c r="G76" s="19">
        <v>100</v>
      </c>
      <c r="H76" s="19">
        <v>100</v>
      </c>
      <c r="I76" s="19">
        <v>100</v>
      </c>
      <c r="J76" s="19">
        <v>100</v>
      </c>
      <c r="K76" s="19">
        <v>100</v>
      </c>
      <c r="L76" s="19">
        <v>100</v>
      </c>
      <c r="M76" s="19">
        <v>100</v>
      </c>
      <c r="N76" s="19">
        <v>100</v>
      </c>
      <c r="O76" s="19">
        <v>100</v>
      </c>
      <c r="P76" s="19">
        <v>100</v>
      </c>
      <c r="Q76" s="19">
        <v>100</v>
      </c>
      <c r="R76" s="19">
        <v>100</v>
      </c>
      <c r="S76" s="19">
        <v>100</v>
      </c>
      <c r="T76" s="19">
        <v>100</v>
      </c>
      <c r="U76" s="19">
        <v>100</v>
      </c>
      <c r="V76" s="19">
        <v>100</v>
      </c>
      <c r="W76" s="19">
        <v>100</v>
      </c>
      <c r="X76" s="16">
        <v>100</v>
      </c>
      <c r="Y76" s="16">
        <v>100</v>
      </c>
    </row>
    <row r="77" spans="1:25" ht="17.25" thickTop="1" thickBot="1" x14ac:dyDescent="0.3">
      <c r="B77" s="37"/>
      <c r="C77" s="38" t="s">
        <v>2</v>
      </c>
      <c r="D77" s="44">
        <v>-222</v>
      </c>
      <c r="E77" s="44">
        <v>0</v>
      </c>
      <c r="F77" s="44">
        <v>0</v>
      </c>
      <c r="G77" s="44">
        <v>57</v>
      </c>
      <c r="H77" s="44">
        <v>0</v>
      </c>
      <c r="I77" s="44">
        <v>0</v>
      </c>
      <c r="J77" s="44">
        <v>0</v>
      </c>
      <c r="K77" s="44">
        <v>-450</v>
      </c>
      <c r="L77" s="44">
        <v>0</v>
      </c>
      <c r="M77" s="44">
        <v>-354</v>
      </c>
      <c r="N77" s="44">
        <v>0</v>
      </c>
      <c r="O77" s="44">
        <v>0</v>
      </c>
      <c r="P77" s="44">
        <v>0</v>
      </c>
      <c r="Q77" s="44">
        <v>-762</v>
      </c>
      <c r="R77" s="44">
        <v>0</v>
      </c>
      <c r="S77" s="44">
        <v>-694</v>
      </c>
      <c r="T77" s="44">
        <v>-345.24</v>
      </c>
      <c r="U77" s="44">
        <v>0</v>
      </c>
      <c r="V77" s="44">
        <v>-985.5</v>
      </c>
      <c r="W77" s="44">
        <v>0</v>
      </c>
      <c r="X77" s="51"/>
      <c r="Y77" s="51"/>
    </row>
    <row r="78" spans="1:25" ht="16.5" thickTop="1" x14ac:dyDescent="0.25">
      <c r="B78" s="39"/>
      <c r="C78" s="40" t="s">
        <v>59</v>
      </c>
      <c r="D78" s="45">
        <v>132.73000000000002</v>
      </c>
      <c r="E78" s="45">
        <v>139.55999999999972</v>
      </c>
      <c r="F78" s="45">
        <v>146.12999999999977</v>
      </c>
      <c r="G78" s="45">
        <v>146.28999999999996</v>
      </c>
      <c r="H78" s="45">
        <v>152.42000000000007</v>
      </c>
      <c r="I78" s="45">
        <v>134.6400000000001</v>
      </c>
      <c r="J78" s="45">
        <v>137.13</v>
      </c>
      <c r="K78" s="45">
        <v>148.59000000000015</v>
      </c>
      <c r="L78" s="45">
        <v>156.66999999999985</v>
      </c>
      <c r="M78" s="45">
        <v>568.79999999999973</v>
      </c>
      <c r="N78" s="45">
        <v>125.72999999999979</v>
      </c>
      <c r="O78" s="45">
        <v>133.60000000000036</v>
      </c>
      <c r="P78" s="45">
        <v>122.65000000000009</v>
      </c>
      <c r="Q78" s="45">
        <v>1594.1599999999994</v>
      </c>
      <c r="R78" s="45">
        <v>127.33999999999992</v>
      </c>
      <c r="S78" s="45">
        <v>543.32999999999993</v>
      </c>
      <c r="T78" s="45">
        <v>531.1230000000005</v>
      </c>
      <c r="U78" s="45">
        <v>121.22000000000003</v>
      </c>
      <c r="V78" s="45">
        <v>1388.82</v>
      </c>
      <c r="W78" s="45">
        <v>127.40000000000009</v>
      </c>
      <c r="X78" s="52"/>
      <c r="Y78" s="52"/>
    </row>
    <row r="79" spans="1:25" ht="15.75" x14ac:dyDescent="0.25">
      <c r="B79" s="41"/>
      <c r="C79" s="42" t="s">
        <v>60</v>
      </c>
      <c r="D79" s="46">
        <v>726.81399999999996</v>
      </c>
      <c r="E79" s="46">
        <v>967.96900000000005</v>
      </c>
      <c r="F79" s="46">
        <v>1023.516</v>
      </c>
      <c r="G79" s="46">
        <v>988.13499999999999</v>
      </c>
      <c r="H79" s="46">
        <v>1052.6880000000001</v>
      </c>
      <c r="I79" s="46">
        <v>1095.221</v>
      </c>
      <c r="J79" s="46">
        <v>773.26900000000001</v>
      </c>
      <c r="K79" s="46">
        <v>1226.4659999999999</v>
      </c>
      <c r="L79" s="46">
        <v>1209.3220000000001</v>
      </c>
      <c r="M79" s="46">
        <v>1140.9349999999999</v>
      </c>
      <c r="N79" s="46">
        <v>1222.787</v>
      </c>
      <c r="O79" s="46">
        <v>1258.7629999999999</v>
      </c>
      <c r="P79" s="46">
        <v>1330.981</v>
      </c>
      <c r="Q79" s="46">
        <v>1111.1010000000001</v>
      </c>
      <c r="R79" s="46">
        <v>984.01800000000003</v>
      </c>
      <c r="S79" s="46">
        <v>1297.4949999999999</v>
      </c>
      <c r="T79" s="46">
        <v>1183.796</v>
      </c>
      <c r="U79" s="46">
        <v>1347.375</v>
      </c>
      <c r="V79" s="46">
        <v>1056.7909999999999</v>
      </c>
      <c r="W79" s="46">
        <v>1364.19</v>
      </c>
      <c r="X79" s="52"/>
      <c r="Y79" s="52"/>
    </row>
    <row r="80" spans="1:25" ht="15.75" x14ac:dyDescent="0.25">
      <c r="B80" s="41"/>
      <c r="C80" s="42" t="s">
        <v>61</v>
      </c>
      <c r="D80" s="46">
        <v>859.54399999999998</v>
      </c>
      <c r="E80" s="46">
        <v>1107.5289999999998</v>
      </c>
      <c r="F80" s="46">
        <v>1169.6459999999997</v>
      </c>
      <c r="G80" s="46">
        <v>1134.425</v>
      </c>
      <c r="H80" s="46">
        <v>1205.1080000000002</v>
      </c>
      <c r="I80" s="46">
        <v>1229.8610000000001</v>
      </c>
      <c r="J80" s="46">
        <v>910.399</v>
      </c>
      <c r="K80" s="46">
        <v>1375.056</v>
      </c>
      <c r="L80" s="46">
        <v>1365.992</v>
      </c>
      <c r="M80" s="46">
        <v>1709.7349999999997</v>
      </c>
      <c r="N80" s="46">
        <v>1348.5169999999998</v>
      </c>
      <c r="O80" s="46">
        <v>1392.3630000000003</v>
      </c>
      <c r="P80" s="46">
        <v>1453.6310000000001</v>
      </c>
      <c r="Q80" s="46">
        <v>2705.2609999999995</v>
      </c>
      <c r="R80" s="46">
        <v>1111.3579999999999</v>
      </c>
      <c r="S80" s="46">
        <v>1840.8249999999998</v>
      </c>
      <c r="T80" s="46">
        <v>1714.9190000000006</v>
      </c>
      <c r="U80" s="46">
        <v>1468.595</v>
      </c>
      <c r="V80" s="46">
        <v>2445.6109999999999</v>
      </c>
      <c r="W80" s="46">
        <v>1491.5900000000001</v>
      </c>
      <c r="X80" s="52"/>
      <c r="Y80" s="52"/>
    </row>
    <row r="81" spans="2:25" ht="15.75" x14ac:dyDescent="0.25">
      <c r="B81" s="41"/>
      <c r="C81" s="43" t="s">
        <v>62</v>
      </c>
      <c r="D81" s="47"/>
      <c r="E81" s="47"/>
      <c r="F81" s="47"/>
      <c r="G81" s="47"/>
      <c r="H81" s="47"/>
      <c r="I81" s="47"/>
      <c r="J81" s="47"/>
      <c r="K81" s="48"/>
      <c r="L81" s="49"/>
      <c r="M81" s="49"/>
      <c r="N81" s="49"/>
      <c r="O81" s="48"/>
      <c r="P81" s="48"/>
      <c r="Q81" s="48"/>
      <c r="R81" s="49"/>
      <c r="S81" s="49"/>
      <c r="T81" s="49"/>
      <c r="U81" s="49"/>
      <c r="V81" s="50"/>
      <c r="W81" s="50"/>
      <c r="X81" s="52"/>
      <c r="Y81" s="52"/>
    </row>
  </sheetData>
  <conditionalFormatting sqref="B24">
    <cfRule type="expression" dxfId="29" priority="3" stopIfTrue="1">
      <formula>ROUND($G$388,0)&lt;&gt;0</formula>
    </cfRule>
  </conditionalFormatting>
  <conditionalFormatting sqref="C42">
    <cfRule type="containsText" dxfId="28" priority="2" operator="containsText" text="Early">
      <formula>NOT(ISERROR(SEARCH("Early",C42)))</formula>
    </cfRule>
  </conditionalFormatting>
  <conditionalFormatting sqref="C24">
    <cfRule type="expression" dxfId="27" priority="1" stopIfTrue="1">
      <formula>ROUND($G$388,0)&lt;&gt;0</formula>
    </cfRule>
  </conditionalFormatting>
  <pageMargins left="0.7" right="0.7" top="0.75" bottom="0.75" header="0.3" footer="0.3"/>
  <pageSetup scale="3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5"/>
  <sheetViews>
    <sheetView view="pageBreakPreview" zoomScale="60" zoomScaleNormal="100" workbookViewId="0"/>
  </sheetViews>
  <sheetFormatPr defaultRowHeight="15" x14ac:dyDescent="0.25"/>
  <cols>
    <col min="3" max="3" width="41" customWidth="1"/>
  </cols>
  <sheetData>
    <row r="2" spans="3:23" x14ac:dyDescent="0.25">
      <c r="C2" s="55" t="s">
        <v>88</v>
      </c>
      <c r="D2" s="54">
        <f>D25</f>
        <v>2015</v>
      </c>
      <c r="E2" s="54">
        <f t="shared" ref="E2:W2" si="0">E25</f>
        <v>2016</v>
      </c>
      <c r="F2" s="54">
        <f t="shared" si="0"/>
        <v>2017</v>
      </c>
      <c r="G2" s="54">
        <f t="shared" si="0"/>
        <v>2018</v>
      </c>
      <c r="H2" s="54">
        <f t="shared" si="0"/>
        <v>2019</v>
      </c>
      <c r="I2" s="54">
        <f t="shared" si="0"/>
        <v>2020</v>
      </c>
      <c r="J2" s="54">
        <f t="shared" si="0"/>
        <v>2021</v>
      </c>
      <c r="K2" s="54">
        <f t="shared" si="0"/>
        <v>2022</v>
      </c>
      <c r="L2" s="54">
        <f t="shared" si="0"/>
        <v>2023</v>
      </c>
      <c r="M2" s="54">
        <f t="shared" si="0"/>
        <v>2024</v>
      </c>
      <c r="N2" s="54">
        <f t="shared" si="0"/>
        <v>2025</v>
      </c>
      <c r="O2" s="54">
        <f t="shared" si="0"/>
        <v>2026</v>
      </c>
      <c r="P2" s="54">
        <f t="shared" si="0"/>
        <v>2027</v>
      </c>
      <c r="Q2" s="54">
        <f t="shared" si="0"/>
        <v>2028</v>
      </c>
      <c r="R2" s="54">
        <f t="shared" si="0"/>
        <v>2029</v>
      </c>
      <c r="S2" s="54">
        <f t="shared" si="0"/>
        <v>2030</v>
      </c>
      <c r="T2" s="54">
        <f t="shared" si="0"/>
        <v>2031</v>
      </c>
      <c r="U2" s="54">
        <f t="shared" si="0"/>
        <v>2032</v>
      </c>
      <c r="V2" s="54">
        <f t="shared" si="0"/>
        <v>2033</v>
      </c>
      <c r="W2" s="54">
        <f t="shared" si="0"/>
        <v>2034</v>
      </c>
    </row>
    <row r="3" spans="3:23" x14ac:dyDescent="0.25">
      <c r="C3" t="s">
        <v>89</v>
      </c>
      <c r="D3" s="57">
        <f t="shared" ref="D3:M10" ca="1" si="1">SUMIF($A$27:$A$80,$C3,D$27:D$79)</f>
        <v>-222</v>
      </c>
      <c r="E3" s="57">
        <f t="shared" ca="1" si="1"/>
        <v>0</v>
      </c>
      <c r="F3" s="57">
        <f t="shared" ca="1" si="1"/>
        <v>0</v>
      </c>
      <c r="G3" s="57">
        <f t="shared" ca="1" si="1"/>
        <v>-280</v>
      </c>
      <c r="H3" s="57">
        <f t="shared" ca="1" si="1"/>
        <v>0</v>
      </c>
      <c r="I3" s="57">
        <f t="shared" ca="1" si="1"/>
        <v>0</v>
      </c>
      <c r="J3" s="57">
        <f t="shared" ca="1" si="1"/>
        <v>0</v>
      </c>
      <c r="K3" s="57">
        <f t="shared" ca="1" si="1"/>
        <v>-450</v>
      </c>
      <c r="L3" s="57">
        <f t="shared" ca="1" si="1"/>
        <v>0</v>
      </c>
      <c r="M3" s="57">
        <f t="shared" ca="1" si="1"/>
        <v>-354</v>
      </c>
      <c r="N3" s="57">
        <f t="shared" ref="N3:W10" ca="1" si="2">SUMIF($A$27:$A$80,$C3,N$27:N$79)</f>
        <v>-387</v>
      </c>
      <c r="O3" s="57">
        <f t="shared" ca="1" si="2"/>
        <v>0</v>
      </c>
      <c r="P3" s="57">
        <f t="shared" ca="1" si="2"/>
        <v>0</v>
      </c>
      <c r="Q3" s="57">
        <f t="shared" ca="1" si="2"/>
        <v>-762</v>
      </c>
      <c r="R3" s="57">
        <f t="shared" ca="1" si="2"/>
        <v>0</v>
      </c>
      <c r="S3" s="57">
        <f t="shared" ca="1" si="2"/>
        <v>-357</v>
      </c>
      <c r="T3" s="57">
        <f t="shared" ca="1" si="2"/>
        <v>-345.24</v>
      </c>
      <c r="U3" s="57">
        <f t="shared" ca="1" si="2"/>
        <v>0</v>
      </c>
      <c r="V3" s="57">
        <f t="shared" ca="1" si="2"/>
        <v>-985.5</v>
      </c>
      <c r="W3" s="57">
        <f t="shared" ca="1" si="2"/>
        <v>0</v>
      </c>
    </row>
    <row r="4" spans="3:23" x14ac:dyDescent="0.25">
      <c r="C4" t="s">
        <v>90</v>
      </c>
      <c r="D4" s="57">
        <f t="shared" ca="1" si="1"/>
        <v>0</v>
      </c>
      <c r="E4" s="57">
        <f t="shared" ca="1" si="1"/>
        <v>0</v>
      </c>
      <c r="F4" s="57">
        <f t="shared" ca="1" si="1"/>
        <v>0</v>
      </c>
      <c r="G4" s="57">
        <f t="shared" ca="1" si="1"/>
        <v>337</v>
      </c>
      <c r="H4" s="57">
        <f t="shared" ca="1" si="1"/>
        <v>0</v>
      </c>
      <c r="I4" s="57">
        <f t="shared" ca="1" si="1"/>
        <v>0</v>
      </c>
      <c r="J4" s="57">
        <f t="shared" ca="1" si="1"/>
        <v>0</v>
      </c>
      <c r="K4" s="57">
        <f t="shared" ca="1" si="1"/>
        <v>0</v>
      </c>
      <c r="L4" s="57">
        <f t="shared" ca="1" si="1"/>
        <v>0</v>
      </c>
      <c r="M4" s="57">
        <f t="shared" ca="1" si="1"/>
        <v>0</v>
      </c>
      <c r="N4" s="57">
        <f t="shared" ca="1" si="2"/>
        <v>387</v>
      </c>
      <c r="O4" s="57">
        <f t="shared" ca="1" si="2"/>
        <v>0</v>
      </c>
      <c r="P4" s="57">
        <f t="shared" ca="1" si="2"/>
        <v>0</v>
      </c>
      <c r="Q4" s="57">
        <f t="shared" ca="1" si="2"/>
        <v>0</v>
      </c>
      <c r="R4" s="57">
        <f t="shared" ca="1" si="2"/>
        <v>0</v>
      </c>
      <c r="S4" s="57">
        <f t="shared" ca="1" si="2"/>
        <v>-337</v>
      </c>
      <c r="T4" s="57">
        <f t="shared" ca="1" si="2"/>
        <v>0</v>
      </c>
      <c r="U4" s="57">
        <f t="shared" ca="1" si="2"/>
        <v>0</v>
      </c>
      <c r="V4" s="57">
        <f t="shared" ca="1" si="2"/>
        <v>0</v>
      </c>
      <c r="W4" s="57">
        <f t="shared" ca="1" si="2"/>
        <v>0</v>
      </c>
    </row>
    <row r="5" spans="3:23" x14ac:dyDescent="0.25">
      <c r="C5" t="s">
        <v>91</v>
      </c>
      <c r="D5" s="57">
        <f t="shared" ca="1" si="1"/>
        <v>0</v>
      </c>
      <c r="E5" s="57">
        <f t="shared" ca="1" si="1"/>
        <v>0</v>
      </c>
      <c r="F5" s="57">
        <f t="shared" ca="1" si="1"/>
        <v>0</v>
      </c>
      <c r="G5" s="57">
        <f t="shared" ca="1" si="1"/>
        <v>0</v>
      </c>
      <c r="H5" s="57">
        <f t="shared" ca="1" si="1"/>
        <v>0</v>
      </c>
      <c r="I5" s="57">
        <f t="shared" ca="1" si="1"/>
        <v>0</v>
      </c>
      <c r="J5" s="57">
        <f t="shared" ca="1" si="1"/>
        <v>0</v>
      </c>
      <c r="K5" s="57">
        <f t="shared" ca="1" si="1"/>
        <v>0</v>
      </c>
      <c r="L5" s="57">
        <f t="shared" ca="1" si="1"/>
        <v>0</v>
      </c>
      <c r="M5" s="57">
        <f t="shared" ca="1" si="1"/>
        <v>313.39999999999998</v>
      </c>
      <c r="N5" s="57">
        <f t="shared" ca="1" si="2"/>
        <v>0</v>
      </c>
      <c r="O5" s="57">
        <f t="shared" ca="1" si="2"/>
        <v>0</v>
      </c>
      <c r="P5" s="57">
        <f t="shared" ca="1" si="2"/>
        <v>0</v>
      </c>
      <c r="Q5" s="57">
        <f t="shared" ca="1" si="2"/>
        <v>1058</v>
      </c>
      <c r="R5" s="57">
        <f t="shared" ca="1" si="2"/>
        <v>0</v>
      </c>
      <c r="S5" s="57">
        <f t="shared" ca="1" si="2"/>
        <v>400.78300000000002</v>
      </c>
      <c r="T5" s="57">
        <f t="shared" ca="1" si="2"/>
        <v>423</v>
      </c>
      <c r="U5" s="57">
        <f t="shared" ca="1" si="2"/>
        <v>0</v>
      </c>
      <c r="V5" s="57">
        <f t="shared" ca="1" si="2"/>
        <v>1270</v>
      </c>
      <c r="W5" s="57">
        <f t="shared" ca="1" si="2"/>
        <v>0</v>
      </c>
    </row>
    <row r="6" spans="3:23" x14ac:dyDescent="0.25">
      <c r="C6" t="s">
        <v>92</v>
      </c>
      <c r="D6" s="57">
        <f t="shared" ca="1" si="1"/>
        <v>0</v>
      </c>
      <c r="E6" s="57">
        <f t="shared" ca="1" si="1"/>
        <v>0</v>
      </c>
      <c r="F6" s="57">
        <f t="shared" ca="1" si="1"/>
        <v>0</v>
      </c>
      <c r="G6" s="57">
        <f t="shared" ca="1" si="1"/>
        <v>0</v>
      </c>
      <c r="H6" s="57">
        <f t="shared" ca="1" si="1"/>
        <v>0</v>
      </c>
      <c r="I6" s="57">
        <f t="shared" ca="1" si="1"/>
        <v>0</v>
      </c>
      <c r="J6" s="57">
        <f t="shared" ca="1" si="1"/>
        <v>0</v>
      </c>
      <c r="K6" s="57">
        <f t="shared" ca="1" si="1"/>
        <v>0</v>
      </c>
      <c r="L6" s="57">
        <f t="shared" ca="1" si="1"/>
        <v>0</v>
      </c>
      <c r="M6" s="57">
        <f t="shared" ca="1" si="1"/>
        <v>0</v>
      </c>
      <c r="N6" s="57">
        <f t="shared" ca="1" si="2"/>
        <v>0</v>
      </c>
      <c r="O6" s="57">
        <f t="shared" ca="1" si="2"/>
        <v>0</v>
      </c>
      <c r="P6" s="57">
        <f t="shared" ca="1" si="2"/>
        <v>0</v>
      </c>
      <c r="Q6" s="57">
        <f t="shared" ca="1" si="2"/>
        <v>0</v>
      </c>
      <c r="R6" s="57">
        <f t="shared" ca="1" si="2"/>
        <v>0</v>
      </c>
      <c r="S6" s="57">
        <f t="shared" ca="1" si="2"/>
        <v>0</v>
      </c>
      <c r="T6" s="57">
        <f t="shared" ca="1" si="2"/>
        <v>0</v>
      </c>
      <c r="U6" s="57">
        <f t="shared" ca="1" si="2"/>
        <v>0</v>
      </c>
      <c r="V6" s="57">
        <f t="shared" ca="1" si="2"/>
        <v>0</v>
      </c>
      <c r="W6" s="57">
        <f t="shared" ca="1" si="2"/>
        <v>0</v>
      </c>
    </row>
    <row r="7" spans="3:23" x14ac:dyDescent="0.25">
      <c r="C7" t="s">
        <v>93</v>
      </c>
      <c r="D7" s="57">
        <f t="shared" ca="1" si="1"/>
        <v>0</v>
      </c>
      <c r="E7" s="57">
        <f t="shared" ca="1" si="1"/>
        <v>0</v>
      </c>
      <c r="F7" s="57">
        <f t="shared" ca="1" si="1"/>
        <v>0</v>
      </c>
      <c r="G7" s="57">
        <f t="shared" ca="1" si="1"/>
        <v>0</v>
      </c>
      <c r="H7" s="57">
        <f t="shared" ca="1" si="1"/>
        <v>0</v>
      </c>
      <c r="I7" s="57">
        <f t="shared" ca="1" si="1"/>
        <v>0</v>
      </c>
      <c r="J7" s="57">
        <f t="shared" ca="1" si="1"/>
        <v>0</v>
      </c>
      <c r="K7" s="57">
        <f t="shared" ca="1" si="1"/>
        <v>0</v>
      </c>
      <c r="L7" s="57">
        <f t="shared" ca="1" si="1"/>
        <v>0</v>
      </c>
      <c r="M7" s="57">
        <f t="shared" ca="1" si="1"/>
        <v>0</v>
      </c>
      <c r="N7" s="57">
        <f t="shared" ca="1" si="2"/>
        <v>0</v>
      </c>
      <c r="O7" s="57">
        <f t="shared" ca="1" si="2"/>
        <v>0</v>
      </c>
      <c r="P7" s="57">
        <f t="shared" ca="1" si="2"/>
        <v>0</v>
      </c>
      <c r="Q7" s="57">
        <f t="shared" ca="1" si="2"/>
        <v>415</v>
      </c>
      <c r="R7" s="57">
        <f t="shared" ca="1" si="2"/>
        <v>0</v>
      </c>
      <c r="S7" s="57">
        <f t="shared" ca="1" si="2"/>
        <v>0</v>
      </c>
      <c r="T7" s="57">
        <f t="shared" ca="1" si="2"/>
        <v>0</v>
      </c>
      <c r="U7" s="57">
        <f t="shared" ca="1" si="2"/>
        <v>0</v>
      </c>
      <c r="V7" s="57">
        <f t="shared" ca="1" si="2"/>
        <v>0</v>
      </c>
      <c r="W7" s="57">
        <f t="shared" ca="1" si="2"/>
        <v>0</v>
      </c>
    </row>
    <row r="8" spans="3:23" x14ac:dyDescent="0.25">
      <c r="C8" t="s">
        <v>94</v>
      </c>
      <c r="D8" s="57">
        <f t="shared" ca="1" si="1"/>
        <v>0</v>
      </c>
      <c r="E8" s="57">
        <f t="shared" ca="1" si="1"/>
        <v>0</v>
      </c>
      <c r="F8" s="57">
        <f t="shared" ca="1" si="1"/>
        <v>0</v>
      </c>
      <c r="G8" s="57">
        <f t="shared" ca="1" si="1"/>
        <v>0</v>
      </c>
      <c r="H8" s="57">
        <f t="shared" ca="1" si="1"/>
        <v>0</v>
      </c>
      <c r="I8" s="57">
        <f t="shared" ca="1" si="1"/>
        <v>0</v>
      </c>
      <c r="J8" s="57">
        <f t="shared" ca="1" si="1"/>
        <v>0</v>
      </c>
      <c r="K8" s="57">
        <f t="shared" ca="1" si="1"/>
        <v>5.0199999999999996</v>
      </c>
      <c r="L8" s="57">
        <f t="shared" ca="1" si="1"/>
        <v>10.6</v>
      </c>
      <c r="M8" s="57">
        <f t="shared" ca="1" si="1"/>
        <v>0</v>
      </c>
      <c r="N8" s="57">
        <f t="shared" ca="1" si="2"/>
        <v>0</v>
      </c>
      <c r="O8" s="57">
        <f t="shared" ca="1" si="2"/>
        <v>10.55</v>
      </c>
      <c r="P8" s="57">
        <f t="shared" ca="1" si="2"/>
        <v>0</v>
      </c>
      <c r="Q8" s="57">
        <f t="shared" ca="1" si="2"/>
        <v>0</v>
      </c>
      <c r="R8" s="57">
        <f t="shared" ca="1" si="2"/>
        <v>10.62</v>
      </c>
      <c r="S8" s="57">
        <f t="shared" ca="1" si="2"/>
        <v>0</v>
      </c>
      <c r="T8" s="57">
        <f t="shared" ca="1" si="2"/>
        <v>0</v>
      </c>
      <c r="U8" s="57">
        <f t="shared" ca="1" si="2"/>
        <v>8.9600000000000009</v>
      </c>
      <c r="V8" s="57">
        <f t="shared" ca="1" si="2"/>
        <v>0</v>
      </c>
      <c r="W8" s="57">
        <f t="shared" ca="1" si="2"/>
        <v>23.06</v>
      </c>
    </row>
    <row r="9" spans="3:23" x14ac:dyDescent="0.25">
      <c r="C9" t="s">
        <v>95</v>
      </c>
      <c r="D9" s="57">
        <f t="shared" ca="1" si="1"/>
        <v>128.76</v>
      </c>
      <c r="E9" s="57">
        <f t="shared" ca="1" si="1"/>
        <v>136.22</v>
      </c>
      <c r="F9" s="57">
        <f t="shared" ca="1" si="1"/>
        <v>141.89000000000001</v>
      </c>
      <c r="G9" s="57">
        <f t="shared" ca="1" si="1"/>
        <v>142.76999999999998</v>
      </c>
      <c r="H9" s="57">
        <f t="shared" ca="1" si="1"/>
        <v>148.60000000000002</v>
      </c>
      <c r="I9" s="57">
        <f t="shared" ca="1" si="1"/>
        <v>132.25</v>
      </c>
      <c r="J9" s="57">
        <f t="shared" ca="1" si="1"/>
        <v>134.91</v>
      </c>
      <c r="K9" s="57">
        <f t="shared" ca="1" si="1"/>
        <v>140.53000000000003</v>
      </c>
      <c r="L9" s="57">
        <f t="shared" ca="1" si="1"/>
        <v>142.53</v>
      </c>
      <c r="M9" s="57">
        <f t="shared" ca="1" si="1"/>
        <v>142.75000000000003</v>
      </c>
      <c r="N9" s="57">
        <f t="shared" ca="1" si="2"/>
        <v>119.57</v>
      </c>
      <c r="O9" s="57">
        <f t="shared" ca="1" si="2"/>
        <v>123.19</v>
      </c>
      <c r="P9" s="57">
        <f t="shared" ca="1" si="2"/>
        <v>126.38</v>
      </c>
      <c r="Q9" s="57">
        <f t="shared" ca="1" si="2"/>
        <v>127.81</v>
      </c>
      <c r="R9" s="57">
        <f t="shared" ca="1" si="2"/>
        <v>126.31000000000002</v>
      </c>
      <c r="S9" s="57">
        <f t="shared" ca="1" si="2"/>
        <v>120.88</v>
      </c>
      <c r="T9" s="57">
        <f t="shared" ca="1" si="2"/>
        <v>119.11000000000001</v>
      </c>
      <c r="U9" s="57">
        <f t="shared" ca="1" si="2"/>
        <v>119.57000000000001</v>
      </c>
      <c r="V9" s="57">
        <f t="shared" ca="1" si="2"/>
        <v>113.63</v>
      </c>
      <c r="W9" s="57">
        <f t="shared" ca="1" si="2"/>
        <v>116.72999999999999</v>
      </c>
    </row>
    <row r="10" spans="3:23" x14ac:dyDescent="0.25">
      <c r="C10" t="s">
        <v>96</v>
      </c>
      <c r="D10" s="57">
        <f t="shared" ca="1" si="1"/>
        <v>728.23</v>
      </c>
      <c r="E10" s="57">
        <f t="shared" ca="1" si="1"/>
        <v>970.83500000000004</v>
      </c>
      <c r="F10" s="57">
        <f t="shared" ca="1" si="1"/>
        <v>1028.338</v>
      </c>
      <c r="G10" s="57">
        <f t="shared" ca="1" si="1"/>
        <v>994.73500000000001</v>
      </c>
      <c r="H10" s="57">
        <f t="shared" ca="1" si="1"/>
        <v>1061.259</v>
      </c>
      <c r="I10" s="57">
        <f t="shared" ca="1" si="1"/>
        <v>1105.229</v>
      </c>
      <c r="J10" s="57">
        <f t="shared" ca="1" si="1"/>
        <v>784.57299999999998</v>
      </c>
      <c r="K10" s="57">
        <f t="shared" ca="1" si="1"/>
        <v>1239.7350000000001</v>
      </c>
      <c r="L10" s="57">
        <f t="shared" ca="1" si="1"/>
        <v>1224.971</v>
      </c>
      <c r="M10" s="57">
        <f t="shared" ca="1" si="1"/>
        <v>1248.2640000000001</v>
      </c>
      <c r="N10" s="57">
        <f t="shared" ca="1" si="2"/>
        <v>1335.2139999999999</v>
      </c>
      <c r="O10" s="57">
        <f t="shared" ca="1" si="2"/>
        <v>1370.5360000000001</v>
      </c>
      <c r="P10" s="57">
        <f t="shared" ca="1" si="2"/>
        <v>1439.258</v>
      </c>
      <c r="Q10" s="57">
        <f t="shared" ca="1" si="2"/>
        <v>1217.3600000000001</v>
      </c>
      <c r="R10" s="57">
        <f t="shared" ca="1" si="2"/>
        <v>1079.377</v>
      </c>
      <c r="S10" s="57">
        <f t="shared" ca="1" si="2"/>
        <v>1410.819</v>
      </c>
      <c r="T10" s="57">
        <f t="shared" ca="1" si="2"/>
        <v>1287.7930000000001</v>
      </c>
      <c r="U10" s="57">
        <f t="shared" ca="1" si="2"/>
        <v>1441.732</v>
      </c>
      <c r="V10" s="57">
        <f t="shared" ca="1" si="2"/>
        <v>1153.4690000000001</v>
      </c>
      <c r="W10" s="57">
        <f t="shared" ca="1" si="2"/>
        <v>1441.6970000000001</v>
      </c>
    </row>
    <row r="12" spans="3:23" x14ac:dyDescent="0.25">
      <c r="C12" s="55" t="s">
        <v>97</v>
      </c>
      <c r="D12" s="54">
        <f>D25</f>
        <v>2015</v>
      </c>
      <c r="E12" s="54">
        <f t="shared" ref="E12:W12" si="3">E25</f>
        <v>2016</v>
      </c>
      <c r="F12" s="54">
        <f t="shared" si="3"/>
        <v>2017</v>
      </c>
      <c r="G12" s="54">
        <f t="shared" si="3"/>
        <v>2018</v>
      </c>
      <c r="H12" s="54">
        <f t="shared" si="3"/>
        <v>2019</v>
      </c>
      <c r="I12" s="54">
        <f t="shared" si="3"/>
        <v>2020</v>
      </c>
      <c r="J12" s="54">
        <f t="shared" si="3"/>
        <v>2021</v>
      </c>
      <c r="K12" s="54">
        <f t="shared" si="3"/>
        <v>2022</v>
      </c>
      <c r="L12" s="54">
        <f t="shared" si="3"/>
        <v>2023</v>
      </c>
      <c r="M12" s="54">
        <f t="shared" si="3"/>
        <v>2024</v>
      </c>
      <c r="N12" s="54">
        <f t="shared" si="3"/>
        <v>2025</v>
      </c>
      <c r="O12" s="54">
        <f t="shared" si="3"/>
        <v>2026</v>
      </c>
      <c r="P12" s="54">
        <f t="shared" si="3"/>
        <v>2027</v>
      </c>
      <c r="Q12" s="54">
        <f t="shared" si="3"/>
        <v>2028</v>
      </c>
      <c r="R12" s="54">
        <f t="shared" si="3"/>
        <v>2029</v>
      </c>
      <c r="S12" s="54">
        <f t="shared" si="3"/>
        <v>2030</v>
      </c>
      <c r="T12" s="54">
        <f t="shared" si="3"/>
        <v>2031</v>
      </c>
      <c r="U12" s="54">
        <f t="shared" si="3"/>
        <v>2032</v>
      </c>
      <c r="V12" s="54">
        <f t="shared" si="3"/>
        <v>2033</v>
      </c>
      <c r="W12" s="54">
        <f t="shared" si="3"/>
        <v>2034</v>
      </c>
    </row>
    <row r="13" spans="3:23" x14ac:dyDescent="0.25">
      <c r="C13" t="s">
        <v>89</v>
      </c>
      <c r="D13" s="57">
        <f ca="1">D3</f>
        <v>-222</v>
      </c>
      <c r="E13" s="57">
        <f ca="1">D13+E3</f>
        <v>-222</v>
      </c>
      <c r="F13" s="57">
        <f t="shared" ref="F13:W13" ca="1" si="4">E13+F3</f>
        <v>-222</v>
      </c>
      <c r="G13" s="57">
        <f t="shared" ca="1" si="4"/>
        <v>-502</v>
      </c>
      <c r="H13" s="57">
        <f t="shared" ca="1" si="4"/>
        <v>-502</v>
      </c>
      <c r="I13" s="57">
        <f t="shared" ca="1" si="4"/>
        <v>-502</v>
      </c>
      <c r="J13" s="57">
        <f t="shared" ca="1" si="4"/>
        <v>-502</v>
      </c>
      <c r="K13" s="57">
        <f t="shared" ca="1" si="4"/>
        <v>-952</v>
      </c>
      <c r="L13" s="57">
        <f t="shared" ca="1" si="4"/>
        <v>-952</v>
      </c>
      <c r="M13" s="57">
        <f t="shared" ca="1" si="4"/>
        <v>-1306</v>
      </c>
      <c r="N13" s="57">
        <f t="shared" ca="1" si="4"/>
        <v>-1693</v>
      </c>
      <c r="O13" s="57">
        <f t="shared" ca="1" si="4"/>
        <v>-1693</v>
      </c>
      <c r="P13" s="57">
        <f t="shared" ca="1" si="4"/>
        <v>-1693</v>
      </c>
      <c r="Q13" s="57">
        <f t="shared" ca="1" si="4"/>
        <v>-2455</v>
      </c>
      <c r="R13" s="57">
        <f t="shared" ca="1" si="4"/>
        <v>-2455</v>
      </c>
      <c r="S13" s="57">
        <f t="shared" ca="1" si="4"/>
        <v>-2812</v>
      </c>
      <c r="T13" s="57">
        <f t="shared" ca="1" si="4"/>
        <v>-3157.24</v>
      </c>
      <c r="U13" s="57">
        <f t="shared" ca="1" si="4"/>
        <v>-3157.24</v>
      </c>
      <c r="V13" s="57">
        <f t="shared" ca="1" si="4"/>
        <v>-4142.74</v>
      </c>
      <c r="W13" s="57">
        <f t="shared" ca="1" si="4"/>
        <v>-4142.74</v>
      </c>
    </row>
    <row r="14" spans="3:23" x14ac:dyDescent="0.25">
      <c r="C14" t="s">
        <v>90</v>
      </c>
      <c r="D14" s="57">
        <f t="shared" ref="D14:S20" ca="1" si="5">D4</f>
        <v>0</v>
      </c>
      <c r="E14" s="57">
        <f t="shared" ref="E14:W19" ca="1" si="6">D14+E4</f>
        <v>0</v>
      </c>
      <c r="F14" s="57">
        <f t="shared" ca="1" si="6"/>
        <v>0</v>
      </c>
      <c r="G14" s="57">
        <f t="shared" ca="1" si="6"/>
        <v>337</v>
      </c>
      <c r="H14" s="57">
        <f t="shared" ca="1" si="6"/>
        <v>337</v>
      </c>
      <c r="I14" s="57">
        <f t="shared" ca="1" si="6"/>
        <v>337</v>
      </c>
      <c r="J14" s="57">
        <f t="shared" ca="1" si="6"/>
        <v>337</v>
      </c>
      <c r="K14" s="57">
        <f t="shared" ca="1" si="6"/>
        <v>337</v>
      </c>
      <c r="L14" s="57">
        <f t="shared" ca="1" si="6"/>
        <v>337</v>
      </c>
      <c r="M14" s="57">
        <f t="shared" ca="1" si="6"/>
        <v>337</v>
      </c>
      <c r="N14" s="57">
        <f t="shared" ca="1" si="6"/>
        <v>724</v>
      </c>
      <c r="O14" s="57">
        <f t="shared" ca="1" si="6"/>
        <v>724</v>
      </c>
      <c r="P14" s="57">
        <f t="shared" ca="1" si="6"/>
        <v>724</v>
      </c>
      <c r="Q14" s="57">
        <f t="shared" ca="1" si="6"/>
        <v>724</v>
      </c>
      <c r="R14" s="57">
        <f t="shared" ca="1" si="6"/>
        <v>724</v>
      </c>
      <c r="S14" s="57">
        <f t="shared" ca="1" si="6"/>
        <v>387</v>
      </c>
      <c r="T14" s="57">
        <f t="shared" ca="1" si="6"/>
        <v>387</v>
      </c>
      <c r="U14" s="57">
        <f t="shared" ca="1" si="6"/>
        <v>387</v>
      </c>
      <c r="V14" s="57">
        <f t="shared" ca="1" si="6"/>
        <v>387</v>
      </c>
      <c r="W14" s="57">
        <f t="shared" ca="1" si="6"/>
        <v>387</v>
      </c>
    </row>
    <row r="15" spans="3:23" x14ac:dyDescent="0.25">
      <c r="C15" t="s">
        <v>91</v>
      </c>
      <c r="D15" s="57">
        <f t="shared" ca="1" si="5"/>
        <v>0</v>
      </c>
      <c r="E15" s="57">
        <f t="shared" ca="1" si="6"/>
        <v>0</v>
      </c>
      <c r="F15" s="57">
        <f t="shared" ca="1" si="6"/>
        <v>0</v>
      </c>
      <c r="G15" s="57">
        <f t="shared" ca="1" si="6"/>
        <v>0</v>
      </c>
      <c r="H15" s="57">
        <f t="shared" ca="1" si="6"/>
        <v>0</v>
      </c>
      <c r="I15" s="57">
        <f t="shared" ca="1" si="6"/>
        <v>0</v>
      </c>
      <c r="J15" s="57">
        <f t="shared" ca="1" si="6"/>
        <v>0</v>
      </c>
      <c r="K15" s="57">
        <f t="shared" ca="1" si="6"/>
        <v>0</v>
      </c>
      <c r="L15" s="57">
        <f t="shared" ca="1" si="6"/>
        <v>0</v>
      </c>
      <c r="M15" s="57">
        <f t="shared" ca="1" si="6"/>
        <v>313.39999999999998</v>
      </c>
      <c r="N15" s="57">
        <f t="shared" ca="1" si="6"/>
        <v>313.39999999999998</v>
      </c>
      <c r="O15" s="57">
        <f t="shared" ca="1" si="6"/>
        <v>313.39999999999998</v>
      </c>
      <c r="P15" s="57">
        <f t="shared" ca="1" si="6"/>
        <v>313.39999999999998</v>
      </c>
      <c r="Q15" s="57">
        <f t="shared" ca="1" si="6"/>
        <v>1371.4</v>
      </c>
      <c r="R15" s="57">
        <f t="shared" ca="1" si="6"/>
        <v>1371.4</v>
      </c>
      <c r="S15" s="57">
        <f t="shared" ca="1" si="6"/>
        <v>1772.183</v>
      </c>
      <c r="T15" s="57">
        <f t="shared" ca="1" si="6"/>
        <v>2195.183</v>
      </c>
      <c r="U15" s="57">
        <f t="shared" ca="1" si="6"/>
        <v>2195.183</v>
      </c>
      <c r="V15" s="57">
        <f t="shared" ca="1" si="6"/>
        <v>3465.183</v>
      </c>
      <c r="W15" s="57">
        <f t="shared" ca="1" si="6"/>
        <v>3465.183</v>
      </c>
    </row>
    <row r="16" spans="3:23" x14ac:dyDescent="0.25">
      <c r="C16" t="s">
        <v>92</v>
      </c>
      <c r="D16" s="57">
        <f t="shared" ca="1" si="5"/>
        <v>0</v>
      </c>
      <c r="E16" s="57">
        <f t="shared" ca="1" si="6"/>
        <v>0</v>
      </c>
      <c r="F16" s="57">
        <f t="shared" ca="1" si="6"/>
        <v>0</v>
      </c>
      <c r="G16" s="57">
        <f t="shared" ca="1" si="6"/>
        <v>0</v>
      </c>
      <c r="H16" s="57">
        <f t="shared" ca="1" si="6"/>
        <v>0</v>
      </c>
      <c r="I16" s="57">
        <f t="shared" ca="1" si="6"/>
        <v>0</v>
      </c>
      <c r="J16" s="57">
        <f t="shared" ca="1" si="6"/>
        <v>0</v>
      </c>
      <c r="K16" s="57">
        <f t="shared" ca="1" si="6"/>
        <v>0</v>
      </c>
      <c r="L16" s="57">
        <f t="shared" ca="1" si="6"/>
        <v>0</v>
      </c>
      <c r="M16" s="57">
        <f t="shared" ca="1" si="6"/>
        <v>0</v>
      </c>
      <c r="N16" s="57">
        <f t="shared" ca="1" si="6"/>
        <v>0</v>
      </c>
      <c r="O16" s="57">
        <f t="shared" ca="1" si="6"/>
        <v>0</v>
      </c>
      <c r="P16" s="57">
        <f t="shared" ca="1" si="6"/>
        <v>0</v>
      </c>
      <c r="Q16" s="57">
        <f t="shared" ca="1" si="6"/>
        <v>0</v>
      </c>
      <c r="R16" s="57">
        <f t="shared" ca="1" si="6"/>
        <v>0</v>
      </c>
      <c r="S16" s="57">
        <f t="shared" ca="1" si="6"/>
        <v>0</v>
      </c>
      <c r="T16" s="57">
        <f t="shared" ca="1" si="6"/>
        <v>0</v>
      </c>
      <c r="U16" s="57">
        <f t="shared" ca="1" si="6"/>
        <v>0</v>
      </c>
      <c r="V16" s="57">
        <f t="shared" ca="1" si="6"/>
        <v>0</v>
      </c>
      <c r="W16" s="57">
        <f t="shared" ca="1" si="6"/>
        <v>0</v>
      </c>
    </row>
    <row r="17" spans="1:25" x14ac:dyDescent="0.25">
      <c r="C17" t="s">
        <v>93</v>
      </c>
      <c r="D17" s="57">
        <f t="shared" ca="1" si="5"/>
        <v>0</v>
      </c>
      <c r="E17" s="57">
        <f t="shared" ca="1" si="6"/>
        <v>0</v>
      </c>
      <c r="F17" s="57">
        <f t="shared" ca="1" si="6"/>
        <v>0</v>
      </c>
      <c r="G17" s="57">
        <f t="shared" ca="1" si="6"/>
        <v>0</v>
      </c>
      <c r="H17" s="57">
        <f t="shared" ca="1" si="6"/>
        <v>0</v>
      </c>
      <c r="I17" s="57">
        <f t="shared" ca="1" si="6"/>
        <v>0</v>
      </c>
      <c r="J17" s="57">
        <f t="shared" ca="1" si="6"/>
        <v>0</v>
      </c>
      <c r="K17" s="57">
        <f t="shared" ca="1" si="6"/>
        <v>0</v>
      </c>
      <c r="L17" s="57">
        <f t="shared" ca="1" si="6"/>
        <v>0</v>
      </c>
      <c r="M17" s="57">
        <f t="shared" ca="1" si="6"/>
        <v>0</v>
      </c>
      <c r="N17" s="57">
        <f t="shared" ca="1" si="6"/>
        <v>0</v>
      </c>
      <c r="O17" s="57">
        <f t="shared" ca="1" si="6"/>
        <v>0</v>
      </c>
      <c r="P17" s="57">
        <f t="shared" ca="1" si="6"/>
        <v>0</v>
      </c>
      <c r="Q17" s="57">
        <f t="shared" ca="1" si="6"/>
        <v>415</v>
      </c>
      <c r="R17" s="57">
        <f t="shared" ca="1" si="6"/>
        <v>415</v>
      </c>
      <c r="S17" s="57">
        <f t="shared" ca="1" si="6"/>
        <v>415</v>
      </c>
      <c r="T17" s="57">
        <f t="shared" ca="1" si="6"/>
        <v>415</v>
      </c>
      <c r="U17" s="57">
        <f t="shared" ca="1" si="6"/>
        <v>415</v>
      </c>
      <c r="V17" s="57">
        <f t="shared" ca="1" si="6"/>
        <v>415</v>
      </c>
      <c r="W17" s="57">
        <f t="shared" ca="1" si="6"/>
        <v>415</v>
      </c>
    </row>
    <row r="18" spans="1:25" x14ac:dyDescent="0.25">
      <c r="C18" t="s">
        <v>94</v>
      </c>
      <c r="D18" s="57">
        <f t="shared" ca="1" si="5"/>
        <v>0</v>
      </c>
      <c r="E18" s="57">
        <f t="shared" ca="1" si="6"/>
        <v>0</v>
      </c>
      <c r="F18" s="57">
        <f t="shared" ca="1" si="6"/>
        <v>0</v>
      </c>
      <c r="G18" s="57">
        <f t="shared" ca="1" si="6"/>
        <v>0</v>
      </c>
      <c r="H18" s="57">
        <f t="shared" ca="1" si="6"/>
        <v>0</v>
      </c>
      <c r="I18" s="57">
        <f t="shared" ca="1" si="6"/>
        <v>0</v>
      </c>
      <c r="J18" s="57">
        <f t="shared" ca="1" si="6"/>
        <v>0</v>
      </c>
      <c r="K18" s="57">
        <f t="shared" ca="1" si="6"/>
        <v>5.0199999999999996</v>
      </c>
      <c r="L18" s="57">
        <f t="shared" ca="1" si="6"/>
        <v>15.62</v>
      </c>
      <c r="M18" s="57">
        <f t="shared" ca="1" si="6"/>
        <v>15.62</v>
      </c>
      <c r="N18" s="57">
        <f t="shared" ca="1" si="6"/>
        <v>15.62</v>
      </c>
      <c r="O18" s="57">
        <f t="shared" ca="1" si="6"/>
        <v>26.17</v>
      </c>
      <c r="P18" s="57">
        <f t="shared" ca="1" si="6"/>
        <v>26.17</v>
      </c>
      <c r="Q18" s="57">
        <f t="shared" ca="1" si="6"/>
        <v>26.17</v>
      </c>
      <c r="R18" s="57">
        <f t="shared" ca="1" si="6"/>
        <v>36.79</v>
      </c>
      <c r="S18" s="57">
        <f t="shared" ca="1" si="6"/>
        <v>36.79</v>
      </c>
      <c r="T18" s="57">
        <f t="shared" ca="1" si="6"/>
        <v>36.79</v>
      </c>
      <c r="U18" s="57">
        <f t="shared" ca="1" si="6"/>
        <v>45.75</v>
      </c>
      <c r="V18" s="57">
        <f t="shared" ca="1" si="6"/>
        <v>45.75</v>
      </c>
      <c r="W18" s="57">
        <f t="shared" ca="1" si="6"/>
        <v>68.81</v>
      </c>
    </row>
    <row r="19" spans="1:25" x14ac:dyDescent="0.25">
      <c r="C19" t="s">
        <v>95</v>
      </c>
      <c r="D19" s="57">
        <f t="shared" ca="1" si="5"/>
        <v>128.76</v>
      </c>
      <c r="E19" s="57">
        <f t="shared" ca="1" si="6"/>
        <v>264.98</v>
      </c>
      <c r="F19" s="57">
        <f t="shared" ca="1" si="6"/>
        <v>406.87</v>
      </c>
      <c r="G19" s="57">
        <f t="shared" ca="1" si="6"/>
        <v>549.64</v>
      </c>
      <c r="H19" s="57">
        <f t="shared" ca="1" si="6"/>
        <v>698.24</v>
      </c>
      <c r="I19" s="57">
        <f t="shared" ca="1" si="6"/>
        <v>830.49</v>
      </c>
      <c r="J19" s="57">
        <f t="shared" ca="1" si="6"/>
        <v>965.4</v>
      </c>
      <c r="K19" s="57">
        <f t="shared" ca="1" si="6"/>
        <v>1105.93</v>
      </c>
      <c r="L19" s="57">
        <f t="shared" ca="1" si="6"/>
        <v>1248.46</v>
      </c>
      <c r="M19" s="57">
        <f t="shared" ca="1" si="6"/>
        <v>1391.21</v>
      </c>
      <c r="N19" s="57">
        <f t="shared" ca="1" si="6"/>
        <v>1510.78</v>
      </c>
      <c r="O19" s="57">
        <f t="shared" ca="1" si="6"/>
        <v>1633.97</v>
      </c>
      <c r="P19" s="57">
        <f t="shared" ca="1" si="6"/>
        <v>1760.35</v>
      </c>
      <c r="Q19" s="57">
        <f t="shared" ca="1" si="6"/>
        <v>1888.1599999999999</v>
      </c>
      <c r="R19" s="57">
        <f t="shared" ca="1" si="6"/>
        <v>2014.4699999999998</v>
      </c>
      <c r="S19" s="57">
        <f t="shared" ca="1" si="6"/>
        <v>2135.35</v>
      </c>
      <c r="T19" s="57">
        <f t="shared" ca="1" si="6"/>
        <v>2254.46</v>
      </c>
      <c r="U19" s="57">
        <f t="shared" ca="1" si="6"/>
        <v>2374.0300000000002</v>
      </c>
      <c r="V19" s="57">
        <f t="shared" ca="1" si="6"/>
        <v>2487.6600000000003</v>
      </c>
      <c r="W19" s="57">
        <f t="shared" ca="1" si="6"/>
        <v>2604.3900000000003</v>
      </c>
    </row>
    <row r="20" spans="1:25" x14ac:dyDescent="0.25">
      <c r="C20" t="s">
        <v>96</v>
      </c>
      <c r="D20" s="57">
        <f t="shared" ca="1" si="5"/>
        <v>728.23</v>
      </c>
      <c r="E20" s="57">
        <f t="shared" ca="1" si="5"/>
        <v>970.83500000000004</v>
      </c>
      <c r="F20" s="57">
        <f t="shared" ca="1" si="5"/>
        <v>1028.338</v>
      </c>
      <c r="G20" s="57">
        <f t="shared" ca="1" si="5"/>
        <v>994.73500000000001</v>
      </c>
      <c r="H20" s="57">
        <f t="shared" ca="1" si="5"/>
        <v>1061.259</v>
      </c>
      <c r="I20" s="57">
        <f t="shared" ca="1" si="5"/>
        <v>1105.229</v>
      </c>
      <c r="J20" s="57">
        <f t="shared" ca="1" si="5"/>
        <v>784.57299999999998</v>
      </c>
      <c r="K20" s="57">
        <f t="shared" ca="1" si="5"/>
        <v>1239.7350000000001</v>
      </c>
      <c r="L20" s="57">
        <f t="shared" ca="1" si="5"/>
        <v>1224.971</v>
      </c>
      <c r="M20" s="57">
        <f t="shared" ca="1" si="5"/>
        <v>1248.2640000000001</v>
      </c>
      <c r="N20" s="57">
        <f t="shared" ca="1" si="5"/>
        <v>1335.2139999999999</v>
      </c>
      <c r="O20" s="57">
        <f t="shared" ca="1" si="5"/>
        <v>1370.5360000000001</v>
      </c>
      <c r="P20" s="57">
        <f t="shared" ca="1" si="5"/>
        <v>1439.258</v>
      </c>
      <c r="Q20" s="57">
        <f t="shared" ca="1" si="5"/>
        <v>1217.3600000000001</v>
      </c>
      <c r="R20" s="57">
        <f t="shared" ca="1" si="5"/>
        <v>1079.377</v>
      </c>
      <c r="S20" s="57">
        <f t="shared" ca="1" si="5"/>
        <v>1410.819</v>
      </c>
      <c r="T20" s="57">
        <f t="shared" ref="T20:W20" ca="1" si="7">T10</f>
        <v>1287.7930000000001</v>
      </c>
      <c r="U20" s="57">
        <f t="shared" ca="1" si="7"/>
        <v>1441.732</v>
      </c>
      <c r="V20" s="57">
        <f t="shared" ca="1" si="7"/>
        <v>1153.4690000000001</v>
      </c>
      <c r="W20" s="57">
        <f t="shared" ca="1" si="7"/>
        <v>1441.6970000000001</v>
      </c>
    </row>
    <row r="24" spans="1:25" ht="18.75" x14ac:dyDescent="0.25">
      <c r="B24" s="1"/>
      <c r="C24" s="2" t="s">
        <v>77</v>
      </c>
      <c r="D24" s="7" t="s">
        <v>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58" t="s">
        <v>4</v>
      </c>
      <c r="Y24" s="59"/>
    </row>
    <row r="25" spans="1:25" ht="15.75" x14ac:dyDescent="0.25">
      <c r="B25" s="3"/>
      <c r="C25" s="4" t="s">
        <v>0</v>
      </c>
      <c r="D25" s="9">
        <v>2015</v>
      </c>
      <c r="E25" s="10">
        <v>2016</v>
      </c>
      <c r="F25" s="10">
        <v>2017</v>
      </c>
      <c r="G25" s="10">
        <v>2018</v>
      </c>
      <c r="H25" s="10">
        <v>2019</v>
      </c>
      <c r="I25" s="10">
        <v>2020</v>
      </c>
      <c r="J25" s="10">
        <v>2021</v>
      </c>
      <c r="K25" s="10">
        <v>2022</v>
      </c>
      <c r="L25" s="10">
        <v>2023</v>
      </c>
      <c r="M25" s="10">
        <v>2024</v>
      </c>
      <c r="N25" s="10">
        <v>2025</v>
      </c>
      <c r="O25" s="10">
        <v>2026</v>
      </c>
      <c r="P25" s="10">
        <v>2027</v>
      </c>
      <c r="Q25" s="10">
        <v>2028</v>
      </c>
      <c r="R25" s="10">
        <v>2029</v>
      </c>
      <c r="S25" s="10">
        <v>2030</v>
      </c>
      <c r="T25" s="10">
        <v>2031</v>
      </c>
      <c r="U25" s="10">
        <v>2032</v>
      </c>
      <c r="V25" s="10">
        <v>2033</v>
      </c>
      <c r="W25" s="10">
        <v>2034</v>
      </c>
      <c r="X25" s="62" t="s">
        <v>5</v>
      </c>
      <c r="Y25" s="62" t="s">
        <v>6</v>
      </c>
    </row>
    <row r="26" spans="1:25" x14ac:dyDescent="0.25">
      <c r="B26" s="5" t="s">
        <v>1</v>
      </c>
      <c r="C26" s="6" t="s">
        <v>2</v>
      </c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3"/>
      <c r="X26" s="11"/>
      <c r="Y26" s="13"/>
    </row>
    <row r="27" spans="1:25" ht="15.75" x14ac:dyDescent="0.25">
      <c r="A27" s="56" t="s">
        <v>89</v>
      </c>
      <c r="B27" s="14"/>
      <c r="C27" s="15" t="s">
        <v>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-44.56</v>
      </c>
      <c r="U27" s="16">
        <v>0</v>
      </c>
      <c r="V27" s="16">
        <v>0</v>
      </c>
      <c r="W27" s="16">
        <v>0</v>
      </c>
      <c r="X27" s="16">
        <v>0</v>
      </c>
      <c r="Y27" s="16">
        <v>-44.56</v>
      </c>
    </row>
    <row r="28" spans="1:25" ht="15.75" x14ac:dyDescent="0.25">
      <c r="A28" s="56" t="s">
        <v>89</v>
      </c>
      <c r="B28" s="14"/>
      <c r="C28" s="15" t="s">
        <v>8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-32.68</v>
      </c>
      <c r="U28" s="16">
        <v>0</v>
      </c>
      <c r="V28" s="16">
        <v>0</v>
      </c>
      <c r="W28" s="16">
        <v>0</v>
      </c>
      <c r="X28" s="16">
        <v>0</v>
      </c>
      <c r="Y28" s="16">
        <v>-32.68</v>
      </c>
    </row>
    <row r="29" spans="1:25" ht="15.75" x14ac:dyDescent="0.25">
      <c r="A29" s="56" t="s">
        <v>89</v>
      </c>
      <c r="B29" s="14"/>
      <c r="C29" s="15" t="s">
        <v>9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-269</v>
      </c>
      <c r="W29" s="16">
        <v>0</v>
      </c>
      <c r="X29" s="16">
        <v>0</v>
      </c>
      <c r="Y29" s="16">
        <v>-269</v>
      </c>
    </row>
    <row r="30" spans="1:25" ht="15.75" x14ac:dyDescent="0.25">
      <c r="A30" s="56" t="s">
        <v>89</v>
      </c>
      <c r="B30" s="14"/>
      <c r="C30" s="15" t="s">
        <v>10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-450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-450</v>
      </c>
      <c r="Y30" s="16">
        <v>-450</v>
      </c>
    </row>
    <row r="31" spans="1:25" ht="15.75" x14ac:dyDescent="0.25">
      <c r="A31" s="56" t="s">
        <v>89</v>
      </c>
      <c r="B31" s="14"/>
      <c r="C31" s="15" t="s">
        <v>11</v>
      </c>
      <c r="D31" s="16">
        <v>-67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-67</v>
      </c>
      <c r="Y31" s="16">
        <v>-67</v>
      </c>
    </row>
    <row r="32" spans="1:25" ht="15.75" x14ac:dyDescent="0.25">
      <c r="A32" s="56" t="s">
        <v>89</v>
      </c>
      <c r="B32" s="14"/>
      <c r="C32" s="15" t="s">
        <v>12</v>
      </c>
      <c r="D32" s="16">
        <v>-105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-105</v>
      </c>
      <c r="Y32" s="16">
        <v>-105</v>
      </c>
    </row>
    <row r="33" spans="1:25" ht="15.75" x14ac:dyDescent="0.25">
      <c r="A33" s="56" t="s">
        <v>89</v>
      </c>
      <c r="B33" s="14"/>
      <c r="C33" s="15" t="s">
        <v>13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-387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-387</v>
      </c>
    </row>
    <row r="34" spans="1:25" ht="15.75" x14ac:dyDescent="0.25">
      <c r="A34" s="56" t="s">
        <v>89</v>
      </c>
      <c r="B34" s="14"/>
      <c r="C34" s="15" t="s">
        <v>14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-106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-106</v>
      </c>
    </row>
    <row r="35" spans="1:25" ht="15.75" x14ac:dyDescent="0.25">
      <c r="A35" s="56" t="s">
        <v>89</v>
      </c>
      <c r="B35" s="14"/>
      <c r="C35" s="15" t="s">
        <v>15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-106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-106</v>
      </c>
    </row>
    <row r="36" spans="1:25" ht="15.75" x14ac:dyDescent="0.25">
      <c r="A36" s="56" t="s">
        <v>89</v>
      </c>
      <c r="B36" s="14"/>
      <c r="C36" s="15" t="s">
        <v>16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-220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-220</v>
      </c>
    </row>
    <row r="37" spans="1:25" ht="15.75" x14ac:dyDescent="0.25">
      <c r="A37" s="56" t="s">
        <v>89</v>
      </c>
      <c r="B37" s="14"/>
      <c r="C37" s="15" t="s">
        <v>17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-330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-330</v>
      </c>
    </row>
    <row r="38" spans="1:25" ht="15.75" x14ac:dyDescent="0.25">
      <c r="A38" s="56" t="s">
        <v>89</v>
      </c>
      <c r="B38" s="14"/>
      <c r="C38" s="15" t="s">
        <v>18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-156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-156</v>
      </c>
    </row>
    <row r="39" spans="1:25" ht="15.75" x14ac:dyDescent="0.25">
      <c r="A39" s="56" t="s">
        <v>89</v>
      </c>
      <c r="B39" s="14"/>
      <c r="C39" s="15" t="s">
        <v>19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-201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-201</v>
      </c>
    </row>
    <row r="40" spans="1:25" ht="15.75" x14ac:dyDescent="0.25">
      <c r="A40" s="56" t="s">
        <v>89</v>
      </c>
      <c r="B40" s="14"/>
      <c r="C40" s="15" t="s">
        <v>20</v>
      </c>
      <c r="D40" s="16">
        <v>-50</v>
      </c>
      <c r="E40" s="16">
        <v>0</v>
      </c>
      <c r="F40" s="16">
        <v>0</v>
      </c>
      <c r="G40" s="16">
        <v>-280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-330</v>
      </c>
      <c r="Y40" s="16">
        <v>-330</v>
      </c>
    </row>
    <row r="41" spans="1:25" ht="15.75" x14ac:dyDescent="0.25">
      <c r="A41" s="56" t="s">
        <v>89</v>
      </c>
      <c r="B41" s="14"/>
      <c r="C41" s="15" t="s">
        <v>67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-268</v>
      </c>
      <c r="U41" s="16">
        <v>0</v>
      </c>
      <c r="V41" s="16">
        <v>0</v>
      </c>
      <c r="W41" s="16">
        <v>0</v>
      </c>
      <c r="X41" s="16">
        <v>0</v>
      </c>
      <c r="Y41" s="16">
        <v>-268</v>
      </c>
    </row>
    <row r="42" spans="1:25" ht="15.75" x14ac:dyDescent="0.25">
      <c r="A42" s="56" t="s">
        <v>89</v>
      </c>
      <c r="B42" s="14"/>
      <c r="C42" s="15" t="s">
        <v>21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-357.5</v>
      </c>
      <c r="W42" s="19">
        <v>0</v>
      </c>
      <c r="X42" s="16">
        <v>0</v>
      </c>
      <c r="Y42" s="16">
        <v>-357.5</v>
      </c>
    </row>
    <row r="43" spans="1:25" ht="15.75" x14ac:dyDescent="0.25">
      <c r="A43" s="56" t="s">
        <v>90</v>
      </c>
      <c r="B43" s="17"/>
      <c r="C43" s="18" t="s">
        <v>22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387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6">
        <v>0</v>
      </c>
      <c r="Y43" s="16">
        <v>387</v>
      </c>
    </row>
    <row r="44" spans="1:25" ht="15.75" x14ac:dyDescent="0.25">
      <c r="A44" s="56" t="s">
        <v>90</v>
      </c>
      <c r="B44" s="17"/>
      <c r="C44" s="18" t="s">
        <v>23</v>
      </c>
      <c r="D44" s="19">
        <v>0</v>
      </c>
      <c r="E44" s="19">
        <v>0</v>
      </c>
      <c r="F44" s="19">
        <v>0</v>
      </c>
      <c r="G44" s="19">
        <v>337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-337</v>
      </c>
      <c r="T44" s="19">
        <v>0</v>
      </c>
      <c r="U44" s="19">
        <v>0</v>
      </c>
      <c r="V44" s="19">
        <v>0</v>
      </c>
      <c r="W44" s="19">
        <v>0</v>
      </c>
      <c r="X44" s="16">
        <v>337</v>
      </c>
      <c r="Y44" s="16">
        <v>0</v>
      </c>
    </row>
    <row r="45" spans="1:25" x14ac:dyDescent="0.25">
      <c r="A45" s="56"/>
      <c r="B45" s="14"/>
      <c r="C45" s="6" t="s">
        <v>24</v>
      </c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3"/>
      <c r="X45" s="20"/>
      <c r="Y45" s="21"/>
    </row>
    <row r="46" spans="1:25" ht="15.75" x14ac:dyDescent="0.25">
      <c r="A46" s="56"/>
      <c r="B46" s="17"/>
      <c r="C46" s="22" t="s">
        <v>69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635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6">
        <v>0</v>
      </c>
      <c r="Y46" s="16">
        <v>635</v>
      </c>
    </row>
    <row r="47" spans="1:25" ht="15.75" x14ac:dyDescent="0.25">
      <c r="A47" s="56"/>
      <c r="B47" s="17"/>
      <c r="C47" s="22" t="s">
        <v>64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313.39999999999998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6">
        <v>313.39999999999998</v>
      </c>
      <c r="Y47" s="16">
        <v>313.39999999999998</v>
      </c>
    </row>
    <row r="48" spans="1:25" ht="15.75" x14ac:dyDescent="0.25">
      <c r="A48" s="56"/>
      <c r="B48" s="17"/>
      <c r="C48" s="22" t="s">
        <v>28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400.78300000000002</v>
      </c>
      <c r="T48" s="19">
        <v>0</v>
      </c>
      <c r="U48" s="19">
        <v>0</v>
      </c>
      <c r="V48" s="19">
        <v>0</v>
      </c>
      <c r="W48" s="19">
        <v>0</v>
      </c>
      <c r="X48" s="16">
        <v>0</v>
      </c>
      <c r="Y48" s="16">
        <v>400.78300000000002</v>
      </c>
    </row>
    <row r="49" spans="1:25" ht="15.75" x14ac:dyDescent="0.25">
      <c r="A49" s="56"/>
      <c r="B49" s="17"/>
      <c r="C49" s="22" t="s">
        <v>29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1270</v>
      </c>
      <c r="W49" s="19">
        <v>0</v>
      </c>
      <c r="X49" s="16">
        <v>0</v>
      </c>
      <c r="Y49" s="16">
        <v>1270</v>
      </c>
    </row>
    <row r="50" spans="1:25" ht="16.5" thickBot="1" x14ac:dyDescent="0.3">
      <c r="A50" s="56"/>
      <c r="B50" s="17"/>
      <c r="C50" s="22" t="s">
        <v>31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423</v>
      </c>
      <c r="R50" s="19">
        <v>0</v>
      </c>
      <c r="S50" s="19">
        <v>0</v>
      </c>
      <c r="T50" s="19">
        <v>423</v>
      </c>
      <c r="U50" s="19">
        <v>0</v>
      </c>
      <c r="V50" s="19">
        <v>0</v>
      </c>
      <c r="W50" s="19">
        <v>0</v>
      </c>
      <c r="X50" s="16">
        <v>0</v>
      </c>
      <c r="Y50" s="16">
        <v>846</v>
      </c>
    </row>
    <row r="51" spans="1:25" ht="16.5" thickBot="1" x14ac:dyDescent="0.3">
      <c r="A51" s="56" t="s">
        <v>91</v>
      </c>
      <c r="B51" s="17"/>
      <c r="C51" s="23" t="s">
        <v>32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313.39999999999998</v>
      </c>
      <c r="N51" s="24">
        <v>0</v>
      </c>
      <c r="O51" s="24">
        <v>0</v>
      </c>
      <c r="P51" s="24">
        <v>0</v>
      </c>
      <c r="Q51" s="24">
        <v>1058</v>
      </c>
      <c r="R51" s="24">
        <v>0</v>
      </c>
      <c r="S51" s="24">
        <v>400.78300000000002</v>
      </c>
      <c r="T51" s="24">
        <v>423</v>
      </c>
      <c r="U51" s="24">
        <v>0</v>
      </c>
      <c r="V51" s="24">
        <v>1270</v>
      </c>
      <c r="W51" s="24">
        <v>0</v>
      </c>
      <c r="X51" s="24">
        <v>313.39999999999998</v>
      </c>
      <c r="Y51" s="24">
        <v>3465.183</v>
      </c>
    </row>
    <row r="52" spans="1:25" ht="16.5" thickBot="1" x14ac:dyDescent="0.3">
      <c r="A52" s="56"/>
      <c r="B52" s="17"/>
      <c r="C52" s="22" t="s">
        <v>33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127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6">
        <v>0</v>
      </c>
      <c r="Y52" s="16">
        <v>127</v>
      </c>
    </row>
    <row r="53" spans="1:25" ht="16.5" thickBot="1" x14ac:dyDescent="0.3">
      <c r="A53" s="56" t="s">
        <v>93</v>
      </c>
      <c r="B53" s="17"/>
      <c r="C53" s="23" t="s">
        <v>34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127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127</v>
      </c>
    </row>
    <row r="54" spans="1:25" ht="15.75" x14ac:dyDescent="0.25">
      <c r="A54" s="56" t="s">
        <v>93</v>
      </c>
      <c r="B54" s="17"/>
      <c r="C54" s="25" t="s">
        <v>35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154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19">
        <v>0</v>
      </c>
      <c r="Y54" s="19">
        <v>154</v>
      </c>
    </row>
    <row r="55" spans="1:25" ht="15.75" x14ac:dyDescent="0.25">
      <c r="A55" s="56"/>
      <c r="B55" s="17"/>
      <c r="C55" s="25" t="s">
        <v>75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4.0199999999999996</v>
      </c>
      <c r="V55" s="27">
        <v>0</v>
      </c>
      <c r="W55" s="27">
        <v>13.11</v>
      </c>
      <c r="X55" s="28">
        <v>0</v>
      </c>
      <c r="Y55" s="28">
        <v>17.13</v>
      </c>
    </row>
    <row r="56" spans="1:25" ht="15.75" x14ac:dyDescent="0.25">
      <c r="A56" s="56"/>
      <c r="B56" s="17"/>
      <c r="C56" s="25" t="s">
        <v>36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4.9400000000000004</v>
      </c>
      <c r="V56" s="27">
        <v>0</v>
      </c>
      <c r="W56" s="27">
        <v>0</v>
      </c>
      <c r="X56" s="28">
        <v>0</v>
      </c>
      <c r="Y56" s="28">
        <v>4.9400000000000004</v>
      </c>
    </row>
    <row r="57" spans="1:25" ht="16.5" thickBot="1" x14ac:dyDescent="0.3">
      <c r="B57" s="17"/>
      <c r="C57" s="25" t="s">
        <v>76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9.9499999999999993</v>
      </c>
      <c r="X57" s="28">
        <v>0</v>
      </c>
      <c r="Y57" s="28">
        <v>9.9499999999999993</v>
      </c>
    </row>
    <row r="58" spans="1:25" ht="16.5" thickBot="1" x14ac:dyDescent="0.3">
      <c r="A58" s="56" t="s">
        <v>94</v>
      </c>
      <c r="B58" s="17"/>
      <c r="C58" s="23" t="s">
        <v>37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8.9600000000000009</v>
      </c>
      <c r="V58" s="30">
        <v>0</v>
      </c>
      <c r="W58" s="30">
        <v>23.06</v>
      </c>
      <c r="X58" s="30">
        <v>0</v>
      </c>
      <c r="Y58" s="30">
        <v>32.019999999999996</v>
      </c>
    </row>
    <row r="59" spans="1:25" ht="15.75" x14ac:dyDescent="0.25">
      <c r="A59" s="56"/>
      <c r="B59" s="17"/>
      <c r="C59" s="29" t="s">
        <v>38</v>
      </c>
      <c r="D59" s="19">
        <v>3.41</v>
      </c>
      <c r="E59" s="19">
        <v>3.8</v>
      </c>
      <c r="F59" s="19">
        <v>4.2300000000000004</v>
      </c>
      <c r="G59" s="19">
        <v>4.47</v>
      </c>
      <c r="H59" s="19">
        <v>4.84</v>
      </c>
      <c r="I59" s="19">
        <v>3.9000000000000004</v>
      </c>
      <c r="J59" s="19">
        <v>4.07</v>
      </c>
      <c r="K59" s="19">
        <v>4.29</v>
      </c>
      <c r="L59" s="19">
        <v>4.6400000000000006</v>
      </c>
      <c r="M59" s="19">
        <v>4.62</v>
      </c>
      <c r="N59" s="19">
        <v>3.99</v>
      </c>
      <c r="O59" s="19">
        <v>3.9400000000000004</v>
      </c>
      <c r="P59" s="19">
        <v>3.91</v>
      </c>
      <c r="Q59" s="19">
        <v>3.87</v>
      </c>
      <c r="R59" s="19">
        <v>4.4499999999999993</v>
      </c>
      <c r="S59" s="19">
        <v>4.21</v>
      </c>
      <c r="T59" s="19">
        <v>3.43</v>
      </c>
      <c r="U59" s="19">
        <v>4.3899999999999997</v>
      </c>
      <c r="V59" s="19">
        <v>3.1999999999999997</v>
      </c>
      <c r="W59" s="19">
        <v>4.16</v>
      </c>
      <c r="X59" s="19">
        <v>42.269999999999996</v>
      </c>
      <c r="Y59" s="19">
        <v>81.819999999999993</v>
      </c>
    </row>
    <row r="60" spans="1:25" ht="15.75" x14ac:dyDescent="0.25">
      <c r="A60" s="56"/>
      <c r="B60" s="17"/>
      <c r="C60" s="29" t="s">
        <v>39</v>
      </c>
      <c r="D60" s="19">
        <v>68.899999999999991</v>
      </c>
      <c r="E60" s="19">
        <v>77.7</v>
      </c>
      <c r="F60" s="19">
        <v>84.300000000000011</v>
      </c>
      <c r="G60" s="19">
        <v>85.6</v>
      </c>
      <c r="H60" s="19">
        <v>91.800000000000011</v>
      </c>
      <c r="I60" s="19">
        <v>80.400000000000006</v>
      </c>
      <c r="J60" s="19">
        <v>83.800000000000011</v>
      </c>
      <c r="K60" s="19">
        <v>87.4</v>
      </c>
      <c r="L60" s="19">
        <v>88.5</v>
      </c>
      <c r="M60" s="19">
        <v>88.200000000000017</v>
      </c>
      <c r="N60" s="19">
        <v>73</v>
      </c>
      <c r="O60" s="19">
        <v>75.5</v>
      </c>
      <c r="P60" s="19">
        <v>78.7</v>
      </c>
      <c r="Q60" s="19">
        <v>79.8</v>
      </c>
      <c r="R60" s="19">
        <v>78.800000000000011</v>
      </c>
      <c r="S60" s="19">
        <v>75.100000000000009</v>
      </c>
      <c r="T60" s="19">
        <v>74.100000000000009</v>
      </c>
      <c r="U60" s="19">
        <v>73</v>
      </c>
      <c r="V60" s="19">
        <v>69.599999999999994</v>
      </c>
      <c r="W60" s="19">
        <v>70.900000000000006</v>
      </c>
      <c r="X60" s="19">
        <v>836.6</v>
      </c>
      <c r="Y60" s="19">
        <v>1585.0999999999997</v>
      </c>
    </row>
    <row r="61" spans="1:25" ht="16.5" thickBot="1" x14ac:dyDescent="0.3">
      <c r="A61" s="56"/>
      <c r="B61" s="17"/>
      <c r="C61" s="29" t="s">
        <v>40</v>
      </c>
      <c r="D61" s="19">
        <v>6.42</v>
      </c>
      <c r="E61" s="19">
        <v>7.8600000000000012</v>
      </c>
      <c r="F61" s="19">
        <v>9.31</v>
      </c>
      <c r="G61" s="19">
        <v>11.060000000000002</v>
      </c>
      <c r="H61" s="19">
        <v>12.84</v>
      </c>
      <c r="I61" s="19">
        <v>11.58</v>
      </c>
      <c r="J61" s="19">
        <v>12.350000000000001</v>
      </c>
      <c r="K61" s="19">
        <v>14.000000000000002</v>
      </c>
      <c r="L61" s="19">
        <v>14.629999999999999</v>
      </c>
      <c r="M61" s="19">
        <v>15.67</v>
      </c>
      <c r="N61" s="19">
        <v>12.58</v>
      </c>
      <c r="O61" s="19">
        <v>13.030000000000001</v>
      </c>
      <c r="P61" s="19">
        <v>13.349999999999998</v>
      </c>
      <c r="Q61" s="19">
        <v>13.8</v>
      </c>
      <c r="R61" s="19">
        <v>13.750000000000002</v>
      </c>
      <c r="S61" s="19">
        <v>14.000000000000002</v>
      </c>
      <c r="T61" s="19">
        <v>14.399999999999999</v>
      </c>
      <c r="U61" s="19">
        <v>14.850000000000003</v>
      </c>
      <c r="V61" s="19">
        <v>14.98</v>
      </c>
      <c r="W61" s="19">
        <v>15.24</v>
      </c>
      <c r="X61" s="31">
        <v>115.72000000000001</v>
      </c>
      <c r="Y61" s="31">
        <v>255.70000000000002</v>
      </c>
    </row>
    <row r="62" spans="1:25" ht="16.5" thickBot="1" x14ac:dyDescent="0.3">
      <c r="A62" s="56" t="s">
        <v>95</v>
      </c>
      <c r="B62" s="17"/>
      <c r="C62" s="23" t="s">
        <v>41</v>
      </c>
      <c r="D62" s="24">
        <v>78.72999999999999</v>
      </c>
      <c r="E62" s="24">
        <v>89.36</v>
      </c>
      <c r="F62" s="24">
        <v>97.840000000000018</v>
      </c>
      <c r="G62" s="24">
        <v>101.13</v>
      </c>
      <c r="H62" s="24">
        <v>109.48000000000002</v>
      </c>
      <c r="I62" s="24">
        <v>95.88000000000001</v>
      </c>
      <c r="J62" s="24">
        <v>100.22</v>
      </c>
      <c r="K62" s="24">
        <v>105.69000000000001</v>
      </c>
      <c r="L62" s="24">
        <v>107.77</v>
      </c>
      <c r="M62" s="24">
        <v>108.49000000000002</v>
      </c>
      <c r="N62" s="24">
        <v>89.57</v>
      </c>
      <c r="O62" s="24">
        <v>92.47</v>
      </c>
      <c r="P62" s="24">
        <v>95.96</v>
      </c>
      <c r="Q62" s="24">
        <v>97.47</v>
      </c>
      <c r="R62" s="24">
        <v>97.000000000000014</v>
      </c>
      <c r="S62" s="24">
        <v>93.31</v>
      </c>
      <c r="T62" s="24">
        <v>91.93</v>
      </c>
      <c r="U62" s="24">
        <v>92.240000000000009</v>
      </c>
      <c r="V62" s="24">
        <v>87.78</v>
      </c>
      <c r="W62" s="24">
        <v>90.3</v>
      </c>
      <c r="X62" s="24">
        <v>994.59000000000015</v>
      </c>
      <c r="Y62" s="24">
        <v>1922.6200000000001</v>
      </c>
    </row>
    <row r="63" spans="1:25" ht="15.75" x14ac:dyDescent="0.25">
      <c r="A63" s="56" t="s">
        <v>96</v>
      </c>
      <c r="B63" s="17"/>
      <c r="C63" s="32" t="s">
        <v>42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263.58600000000001</v>
      </c>
      <c r="L63" s="19">
        <v>269.29500000000002</v>
      </c>
      <c r="M63" s="19">
        <v>283.00099999999998</v>
      </c>
      <c r="N63" s="19">
        <v>300</v>
      </c>
      <c r="O63" s="19">
        <v>300</v>
      </c>
      <c r="P63" s="19">
        <v>300</v>
      </c>
      <c r="Q63" s="19">
        <v>113.721</v>
      </c>
      <c r="R63" s="19">
        <v>75.003</v>
      </c>
      <c r="S63" s="19">
        <v>300</v>
      </c>
      <c r="T63" s="19">
        <v>217.209</v>
      </c>
      <c r="U63" s="19">
        <v>298.80700000000002</v>
      </c>
      <c r="V63" s="19">
        <v>75.003</v>
      </c>
      <c r="W63" s="19">
        <v>298.77199999999999</v>
      </c>
      <c r="X63" s="33">
        <v>81.588200000000001</v>
      </c>
      <c r="Y63" s="16">
        <v>154.71984999999998</v>
      </c>
    </row>
    <row r="64" spans="1:25" x14ac:dyDescent="0.25">
      <c r="A64" s="56"/>
      <c r="B64" s="5" t="s">
        <v>43</v>
      </c>
      <c r="C64" s="6" t="s">
        <v>2</v>
      </c>
      <c r="D64" s="11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3"/>
      <c r="X64" s="11"/>
      <c r="Y64" s="21"/>
    </row>
    <row r="65" spans="1:25" ht="15.75" x14ac:dyDescent="0.25">
      <c r="A65" s="56" t="s">
        <v>89</v>
      </c>
      <c r="B65" s="14"/>
      <c r="C65" s="15" t="s">
        <v>44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-354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-354</v>
      </c>
      <c r="Y65" s="16">
        <v>-354</v>
      </c>
    </row>
    <row r="66" spans="1:25" ht="15.75" x14ac:dyDescent="0.25">
      <c r="A66" s="56" t="s">
        <v>89</v>
      </c>
      <c r="B66" s="14"/>
      <c r="C66" s="15" t="s">
        <v>45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-359</v>
      </c>
      <c r="W66" s="16">
        <v>0</v>
      </c>
      <c r="X66" s="16">
        <v>0</v>
      </c>
      <c r="Y66" s="16">
        <v>-359</v>
      </c>
    </row>
    <row r="67" spans="1:25" x14ac:dyDescent="0.25">
      <c r="A67" s="56"/>
      <c r="B67" s="34"/>
      <c r="C67" s="6" t="s">
        <v>24</v>
      </c>
      <c r="D67" s="1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3"/>
      <c r="X67" s="20"/>
      <c r="Y67" s="21"/>
    </row>
    <row r="68" spans="1:25" ht="16.5" thickBot="1" x14ac:dyDescent="0.3">
      <c r="A68" s="56"/>
      <c r="B68" s="35"/>
      <c r="C68" s="29" t="s">
        <v>46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134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6">
        <v>0</v>
      </c>
      <c r="Y68" s="16">
        <v>134</v>
      </c>
    </row>
    <row r="69" spans="1:25" ht="16.5" thickBot="1" x14ac:dyDescent="0.3">
      <c r="A69" s="56" t="s">
        <v>93</v>
      </c>
      <c r="B69" s="35"/>
      <c r="C69" s="23" t="s">
        <v>34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134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134</v>
      </c>
    </row>
    <row r="70" spans="1:25" ht="15.75" x14ac:dyDescent="0.25">
      <c r="A70" s="56"/>
      <c r="B70" s="17"/>
      <c r="C70" s="29" t="s">
        <v>47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10.6</v>
      </c>
      <c r="M70" s="27">
        <v>0</v>
      </c>
      <c r="N70" s="27">
        <v>0</v>
      </c>
      <c r="O70" s="27">
        <v>10.55</v>
      </c>
      <c r="P70" s="27">
        <v>0</v>
      </c>
      <c r="Q70" s="27">
        <v>0</v>
      </c>
      <c r="R70" s="27">
        <v>10.62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8">
        <v>10.6</v>
      </c>
      <c r="Y70" s="28">
        <v>31.769999999999996</v>
      </c>
    </row>
    <row r="71" spans="1:25" ht="16.5" thickBot="1" x14ac:dyDescent="0.3">
      <c r="A71" s="56"/>
      <c r="B71" s="17"/>
      <c r="C71" s="29" t="s">
        <v>49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5.0199999999999996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8">
        <v>5.0199999999999996</v>
      </c>
      <c r="Y71" s="28">
        <v>5.0199999999999996</v>
      </c>
    </row>
    <row r="72" spans="1:25" ht="16.5" thickBot="1" x14ac:dyDescent="0.3">
      <c r="A72" s="56" t="s">
        <v>94</v>
      </c>
      <c r="B72" s="17"/>
      <c r="C72" s="23" t="s">
        <v>50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5.0199999999999996</v>
      </c>
      <c r="L72" s="30">
        <v>10.6</v>
      </c>
      <c r="M72" s="30">
        <v>0</v>
      </c>
      <c r="N72" s="30">
        <v>0</v>
      </c>
      <c r="O72" s="30">
        <v>10.55</v>
      </c>
      <c r="P72" s="30">
        <v>0</v>
      </c>
      <c r="Q72" s="30">
        <v>0</v>
      </c>
      <c r="R72" s="30">
        <v>10.62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15.62</v>
      </c>
      <c r="Y72" s="30">
        <v>36.789999999999992</v>
      </c>
    </row>
    <row r="73" spans="1:25" ht="15.75" x14ac:dyDescent="0.25">
      <c r="A73" s="56"/>
      <c r="B73" s="35"/>
      <c r="C73" s="29" t="s">
        <v>51</v>
      </c>
      <c r="D73" s="19">
        <v>1.26</v>
      </c>
      <c r="E73" s="19">
        <v>1.44</v>
      </c>
      <c r="F73" s="19">
        <v>1.6</v>
      </c>
      <c r="G73" s="19">
        <v>1.82</v>
      </c>
      <c r="H73" s="19">
        <v>1.9900000000000002</v>
      </c>
      <c r="I73" s="19">
        <v>1.21</v>
      </c>
      <c r="J73" s="19">
        <v>1.37</v>
      </c>
      <c r="K73" s="19">
        <v>1.4200000000000002</v>
      </c>
      <c r="L73" s="19">
        <v>1.42</v>
      </c>
      <c r="M73" s="19">
        <v>1.51</v>
      </c>
      <c r="N73" s="19">
        <v>1.25</v>
      </c>
      <c r="O73" s="19">
        <v>1.24</v>
      </c>
      <c r="P73" s="19">
        <v>1.25</v>
      </c>
      <c r="Q73" s="19">
        <v>1.24</v>
      </c>
      <c r="R73" s="19">
        <v>1.23</v>
      </c>
      <c r="S73" s="19">
        <v>1.18</v>
      </c>
      <c r="T73" s="19">
        <v>1.1000000000000001</v>
      </c>
      <c r="U73" s="19">
        <v>1.1600000000000001</v>
      </c>
      <c r="V73" s="19">
        <v>1.06</v>
      </c>
      <c r="W73" s="19">
        <v>1.2000000000000002</v>
      </c>
      <c r="X73" s="19">
        <v>15.040000000000001</v>
      </c>
      <c r="Y73" s="19">
        <v>26.949999999999996</v>
      </c>
    </row>
    <row r="74" spans="1:25" ht="15.75" x14ac:dyDescent="0.25">
      <c r="A74" s="56"/>
      <c r="B74" s="17"/>
      <c r="C74" s="29" t="s">
        <v>52</v>
      </c>
      <c r="D74" s="19">
        <v>41</v>
      </c>
      <c r="E74" s="19">
        <v>36.6</v>
      </c>
      <c r="F74" s="19">
        <v>33</v>
      </c>
      <c r="G74" s="19">
        <v>30.5</v>
      </c>
      <c r="H74" s="19">
        <v>27.1</v>
      </c>
      <c r="I74" s="19">
        <v>27</v>
      </c>
      <c r="J74" s="19">
        <v>24.8</v>
      </c>
      <c r="K74" s="19">
        <v>24.500000000000004</v>
      </c>
      <c r="L74" s="19">
        <v>23.4</v>
      </c>
      <c r="M74" s="19">
        <v>22.799999999999997</v>
      </c>
      <c r="N74" s="19">
        <v>20.600000000000005</v>
      </c>
      <c r="O74" s="19">
        <v>21</v>
      </c>
      <c r="P74" s="19">
        <v>20.6</v>
      </c>
      <c r="Q74" s="19">
        <v>20.6</v>
      </c>
      <c r="R74" s="19">
        <v>19.900000000000002</v>
      </c>
      <c r="S74" s="19">
        <v>19.299999999999997</v>
      </c>
      <c r="T74" s="19">
        <v>19.100000000000001</v>
      </c>
      <c r="U74" s="19">
        <v>19.3</v>
      </c>
      <c r="V74" s="19">
        <v>18.100000000000001</v>
      </c>
      <c r="W74" s="19">
        <v>18.799999999999997</v>
      </c>
      <c r="X74" s="19">
        <v>290.7</v>
      </c>
      <c r="Y74" s="19">
        <v>488.00000000000011</v>
      </c>
    </row>
    <row r="75" spans="1:25" ht="16.5" thickBot="1" x14ac:dyDescent="0.3">
      <c r="A75" s="56"/>
      <c r="B75" s="17"/>
      <c r="C75" s="29" t="s">
        <v>53</v>
      </c>
      <c r="D75" s="19">
        <v>7.7700000000000005</v>
      </c>
      <c r="E75" s="19">
        <v>8.82</v>
      </c>
      <c r="F75" s="19">
        <v>9.4499999999999993</v>
      </c>
      <c r="G75" s="19">
        <v>9.3199999999999985</v>
      </c>
      <c r="H75" s="19">
        <v>10.029999999999999</v>
      </c>
      <c r="I75" s="19">
        <v>8.16</v>
      </c>
      <c r="J75" s="19">
        <v>8.52</v>
      </c>
      <c r="K75" s="19">
        <v>8.9200000000000017</v>
      </c>
      <c r="L75" s="19">
        <v>9.9400000000000013</v>
      </c>
      <c r="M75" s="19">
        <v>9.9500000000000028</v>
      </c>
      <c r="N75" s="19">
        <v>8.1500000000000021</v>
      </c>
      <c r="O75" s="19">
        <v>8.48</v>
      </c>
      <c r="P75" s="19">
        <v>8.5699999999999985</v>
      </c>
      <c r="Q75" s="19">
        <v>8.5</v>
      </c>
      <c r="R75" s="19">
        <v>8.1800000000000015</v>
      </c>
      <c r="S75" s="19">
        <v>7.0900000000000007</v>
      </c>
      <c r="T75" s="19">
        <v>6.9800000000000013</v>
      </c>
      <c r="U75" s="19">
        <v>6.8699999999999992</v>
      </c>
      <c r="V75" s="19">
        <v>6.69</v>
      </c>
      <c r="W75" s="19">
        <v>6.43</v>
      </c>
      <c r="X75" s="31">
        <v>90.88</v>
      </c>
      <c r="Y75" s="31">
        <v>166.82</v>
      </c>
    </row>
    <row r="76" spans="1:25" ht="16.5" thickBot="1" x14ac:dyDescent="0.3">
      <c r="A76" s="56" t="s">
        <v>95</v>
      </c>
      <c r="B76" s="17"/>
      <c r="C76" s="23" t="s">
        <v>54</v>
      </c>
      <c r="D76" s="24">
        <v>50.03</v>
      </c>
      <c r="E76" s="24">
        <v>46.86</v>
      </c>
      <c r="F76" s="24">
        <v>44.05</v>
      </c>
      <c r="G76" s="24">
        <v>41.64</v>
      </c>
      <c r="H76" s="24">
        <v>39.120000000000005</v>
      </c>
      <c r="I76" s="24">
        <v>36.370000000000005</v>
      </c>
      <c r="J76" s="24">
        <v>34.69</v>
      </c>
      <c r="K76" s="24">
        <v>34.840000000000003</v>
      </c>
      <c r="L76" s="24">
        <v>34.760000000000005</v>
      </c>
      <c r="M76" s="24">
        <v>34.260000000000005</v>
      </c>
      <c r="N76" s="24">
        <v>30.000000000000007</v>
      </c>
      <c r="O76" s="24">
        <v>30.72</v>
      </c>
      <c r="P76" s="24">
        <v>30.42</v>
      </c>
      <c r="Q76" s="24">
        <v>30.34</v>
      </c>
      <c r="R76" s="24">
        <v>29.310000000000002</v>
      </c>
      <c r="S76" s="24">
        <v>27.569999999999997</v>
      </c>
      <c r="T76" s="24">
        <v>27.180000000000003</v>
      </c>
      <c r="U76" s="24">
        <v>27.33</v>
      </c>
      <c r="V76" s="24">
        <v>25.85</v>
      </c>
      <c r="W76" s="24">
        <v>26.429999999999996</v>
      </c>
      <c r="X76" s="24">
        <v>396.62</v>
      </c>
      <c r="Y76" s="24">
        <v>681.7700000000001</v>
      </c>
    </row>
    <row r="77" spans="1:25" ht="15.75" x14ac:dyDescent="0.25">
      <c r="A77" s="56" t="s">
        <v>96</v>
      </c>
      <c r="B77" s="35"/>
      <c r="C77" s="36" t="s">
        <v>55</v>
      </c>
      <c r="D77" s="19">
        <v>0</v>
      </c>
      <c r="E77" s="19">
        <v>95.834999999999994</v>
      </c>
      <c r="F77" s="19">
        <v>153.33799999999999</v>
      </c>
      <c r="G77" s="19">
        <v>119.735</v>
      </c>
      <c r="H77" s="19">
        <v>186.25899999999999</v>
      </c>
      <c r="I77" s="19">
        <v>230.22900000000001</v>
      </c>
      <c r="J77" s="19">
        <v>0</v>
      </c>
      <c r="K77" s="19">
        <v>101.149</v>
      </c>
      <c r="L77" s="19">
        <v>80.676000000000002</v>
      </c>
      <c r="M77" s="19">
        <v>90.263000000000005</v>
      </c>
      <c r="N77" s="19">
        <v>160.214</v>
      </c>
      <c r="O77" s="19">
        <v>195.536</v>
      </c>
      <c r="P77" s="19">
        <v>264.25799999999998</v>
      </c>
      <c r="Q77" s="19">
        <v>228.63900000000001</v>
      </c>
      <c r="R77" s="19">
        <v>129.374</v>
      </c>
      <c r="S77" s="19">
        <v>235.81899999999999</v>
      </c>
      <c r="T77" s="19">
        <v>195.584</v>
      </c>
      <c r="U77" s="19">
        <v>267.92500000000001</v>
      </c>
      <c r="V77" s="19">
        <v>203.46600000000001</v>
      </c>
      <c r="W77" s="19">
        <v>267.92500000000001</v>
      </c>
      <c r="X77" s="16">
        <v>105.74840000000002</v>
      </c>
      <c r="Y77" s="16">
        <v>160.31120000000004</v>
      </c>
    </row>
    <row r="78" spans="1:25" ht="15.75" x14ac:dyDescent="0.25">
      <c r="A78" s="56" t="s">
        <v>96</v>
      </c>
      <c r="B78" s="35"/>
      <c r="C78" s="36" t="s">
        <v>56</v>
      </c>
      <c r="D78" s="19">
        <v>400</v>
      </c>
      <c r="E78" s="19">
        <v>400</v>
      </c>
      <c r="F78" s="19">
        <v>400</v>
      </c>
      <c r="G78" s="19">
        <v>400</v>
      </c>
      <c r="H78" s="19">
        <v>400</v>
      </c>
      <c r="I78" s="19">
        <v>400</v>
      </c>
      <c r="J78" s="19">
        <v>400</v>
      </c>
      <c r="K78" s="19">
        <v>400</v>
      </c>
      <c r="L78" s="19">
        <v>400</v>
      </c>
      <c r="M78" s="19">
        <v>400</v>
      </c>
      <c r="N78" s="19">
        <v>400</v>
      </c>
      <c r="O78" s="19">
        <v>400</v>
      </c>
      <c r="P78" s="19">
        <v>400</v>
      </c>
      <c r="Q78" s="19">
        <v>400</v>
      </c>
      <c r="R78" s="19">
        <v>400</v>
      </c>
      <c r="S78" s="19">
        <v>400</v>
      </c>
      <c r="T78" s="19">
        <v>400</v>
      </c>
      <c r="U78" s="19">
        <v>400</v>
      </c>
      <c r="V78" s="19">
        <v>400</v>
      </c>
      <c r="W78" s="19">
        <v>400</v>
      </c>
      <c r="X78" s="16">
        <v>400</v>
      </c>
      <c r="Y78" s="16">
        <v>400</v>
      </c>
    </row>
    <row r="79" spans="1:25" ht="15.75" x14ac:dyDescent="0.25">
      <c r="A79" s="56" t="s">
        <v>96</v>
      </c>
      <c r="B79" s="35"/>
      <c r="C79" s="36" t="s">
        <v>57</v>
      </c>
      <c r="D79" s="19">
        <v>228.23</v>
      </c>
      <c r="E79" s="19">
        <v>375</v>
      </c>
      <c r="F79" s="19">
        <v>375</v>
      </c>
      <c r="G79" s="19">
        <v>375</v>
      </c>
      <c r="H79" s="19">
        <v>375</v>
      </c>
      <c r="I79" s="19">
        <v>375</v>
      </c>
      <c r="J79" s="19">
        <v>284.57299999999998</v>
      </c>
      <c r="K79" s="19">
        <v>375</v>
      </c>
      <c r="L79" s="19">
        <v>375</v>
      </c>
      <c r="M79" s="19">
        <v>375</v>
      </c>
      <c r="N79" s="19">
        <v>375</v>
      </c>
      <c r="O79" s="19">
        <v>375</v>
      </c>
      <c r="P79" s="19">
        <v>375</v>
      </c>
      <c r="Q79" s="19">
        <v>375</v>
      </c>
      <c r="R79" s="19">
        <v>375</v>
      </c>
      <c r="S79" s="19">
        <v>375</v>
      </c>
      <c r="T79" s="19">
        <v>375</v>
      </c>
      <c r="U79" s="19">
        <v>375</v>
      </c>
      <c r="V79" s="19">
        <v>375</v>
      </c>
      <c r="W79" s="19">
        <v>375</v>
      </c>
      <c r="X79" s="16">
        <v>351.28030000000001</v>
      </c>
      <c r="Y79" s="16">
        <v>363.14015000000001</v>
      </c>
    </row>
    <row r="80" spans="1:25" ht="16.5" thickBot="1" x14ac:dyDescent="0.3">
      <c r="A80" s="56" t="s">
        <v>96</v>
      </c>
      <c r="B80" s="35"/>
      <c r="C80" s="36" t="s">
        <v>58</v>
      </c>
      <c r="D80" s="19">
        <v>100</v>
      </c>
      <c r="E80" s="19">
        <v>100</v>
      </c>
      <c r="F80" s="19">
        <v>100</v>
      </c>
      <c r="G80" s="19">
        <v>100</v>
      </c>
      <c r="H80" s="19">
        <v>100</v>
      </c>
      <c r="I80" s="19">
        <v>100</v>
      </c>
      <c r="J80" s="19">
        <v>100</v>
      </c>
      <c r="K80" s="19">
        <v>100</v>
      </c>
      <c r="L80" s="19">
        <v>100</v>
      </c>
      <c r="M80" s="19">
        <v>100</v>
      </c>
      <c r="N80" s="19">
        <v>100</v>
      </c>
      <c r="O80" s="19">
        <v>100</v>
      </c>
      <c r="P80" s="19">
        <v>100</v>
      </c>
      <c r="Q80" s="19">
        <v>100</v>
      </c>
      <c r="R80" s="19">
        <v>100</v>
      </c>
      <c r="S80" s="19">
        <v>100</v>
      </c>
      <c r="T80" s="19">
        <v>100</v>
      </c>
      <c r="U80" s="19">
        <v>100</v>
      </c>
      <c r="V80" s="19">
        <v>100</v>
      </c>
      <c r="W80" s="19">
        <v>100</v>
      </c>
      <c r="X80" s="16">
        <v>100</v>
      </c>
      <c r="Y80" s="16">
        <v>100</v>
      </c>
    </row>
    <row r="81" spans="2:25" ht="17.25" thickTop="1" thickBot="1" x14ac:dyDescent="0.3">
      <c r="B81" s="37"/>
      <c r="C81" s="38" t="s">
        <v>2</v>
      </c>
      <c r="D81" s="44">
        <v>-222</v>
      </c>
      <c r="E81" s="44">
        <v>0</v>
      </c>
      <c r="F81" s="44">
        <v>0</v>
      </c>
      <c r="G81" s="44">
        <v>57</v>
      </c>
      <c r="H81" s="44">
        <v>0</v>
      </c>
      <c r="I81" s="44">
        <v>0</v>
      </c>
      <c r="J81" s="44">
        <v>0</v>
      </c>
      <c r="K81" s="44">
        <v>-450</v>
      </c>
      <c r="L81" s="44">
        <v>0</v>
      </c>
      <c r="M81" s="44">
        <v>-354</v>
      </c>
      <c r="N81" s="44">
        <v>0</v>
      </c>
      <c r="O81" s="44">
        <v>0</v>
      </c>
      <c r="P81" s="44">
        <v>0</v>
      </c>
      <c r="Q81" s="44">
        <v>-762</v>
      </c>
      <c r="R81" s="44">
        <v>0</v>
      </c>
      <c r="S81" s="44">
        <v>-694</v>
      </c>
      <c r="T81" s="44">
        <v>-345.24</v>
      </c>
      <c r="U81" s="44">
        <v>0</v>
      </c>
      <c r="V81" s="44">
        <v>-985.5</v>
      </c>
      <c r="W81" s="44">
        <v>0</v>
      </c>
      <c r="X81" s="51"/>
      <c r="Y81" s="51"/>
    </row>
    <row r="82" spans="2:25" ht="16.5" thickTop="1" x14ac:dyDescent="0.25">
      <c r="B82" s="39"/>
      <c r="C82" s="40" t="s">
        <v>59</v>
      </c>
      <c r="D82" s="45">
        <v>128.76</v>
      </c>
      <c r="E82" s="45">
        <v>136.22000000000025</v>
      </c>
      <c r="F82" s="45">
        <v>141.8900000000001</v>
      </c>
      <c r="G82" s="45">
        <v>142.7700000000001</v>
      </c>
      <c r="H82" s="45">
        <v>148.59999999999991</v>
      </c>
      <c r="I82" s="45">
        <v>132.24999999999977</v>
      </c>
      <c r="J82" s="45">
        <v>134.90999999999997</v>
      </c>
      <c r="K82" s="45">
        <v>145.54999999999995</v>
      </c>
      <c r="L82" s="45">
        <v>153.13000000000034</v>
      </c>
      <c r="M82" s="45">
        <v>456.15000000000009</v>
      </c>
      <c r="N82" s="45">
        <v>119.57000000000016</v>
      </c>
      <c r="O82" s="45">
        <v>133.74</v>
      </c>
      <c r="P82" s="45">
        <v>126.37999999999988</v>
      </c>
      <c r="Q82" s="45">
        <v>1600.81</v>
      </c>
      <c r="R82" s="45">
        <v>136.93000000000029</v>
      </c>
      <c r="S82" s="45">
        <v>521.66300000000001</v>
      </c>
      <c r="T82" s="45">
        <v>542.10999999999967</v>
      </c>
      <c r="U82" s="45">
        <v>128.5300000000002</v>
      </c>
      <c r="V82" s="45">
        <v>1383.6299999999997</v>
      </c>
      <c r="W82" s="45">
        <v>139.78999999999974</v>
      </c>
      <c r="X82" s="52"/>
      <c r="Y82" s="52"/>
    </row>
    <row r="83" spans="2:25" ht="15.75" x14ac:dyDescent="0.25">
      <c r="B83" s="41"/>
      <c r="C83" s="42" t="s">
        <v>60</v>
      </c>
      <c r="D83" s="46">
        <v>728.23</v>
      </c>
      <c r="E83" s="46">
        <v>970.83500000000004</v>
      </c>
      <c r="F83" s="46">
        <v>1028.338</v>
      </c>
      <c r="G83" s="46">
        <v>994.73500000000001</v>
      </c>
      <c r="H83" s="46">
        <v>1061.259</v>
      </c>
      <c r="I83" s="46">
        <v>1105.229</v>
      </c>
      <c r="J83" s="46">
        <v>784.57299999999998</v>
      </c>
      <c r="K83" s="46">
        <v>1239.7350000000001</v>
      </c>
      <c r="L83" s="46">
        <v>1224.971</v>
      </c>
      <c r="M83" s="46">
        <v>1248.2640000000001</v>
      </c>
      <c r="N83" s="46">
        <v>1335.2139999999999</v>
      </c>
      <c r="O83" s="46">
        <v>1370.5360000000001</v>
      </c>
      <c r="P83" s="46">
        <v>1439.258</v>
      </c>
      <c r="Q83" s="46">
        <v>1217.3600000000001</v>
      </c>
      <c r="R83" s="46">
        <v>1079.377</v>
      </c>
      <c r="S83" s="46">
        <v>1410.819</v>
      </c>
      <c r="T83" s="46">
        <v>1287.7930000000001</v>
      </c>
      <c r="U83" s="46">
        <v>1441.732</v>
      </c>
      <c r="V83" s="46">
        <v>1153.4690000000001</v>
      </c>
      <c r="W83" s="46">
        <v>1441.6970000000001</v>
      </c>
      <c r="X83" s="52"/>
      <c r="Y83" s="52"/>
    </row>
    <row r="84" spans="2:25" ht="15.75" x14ac:dyDescent="0.25">
      <c r="B84" s="41"/>
      <c r="C84" s="42" t="s">
        <v>61</v>
      </c>
      <c r="D84" s="46">
        <v>856.99</v>
      </c>
      <c r="E84" s="46">
        <v>1107.0550000000003</v>
      </c>
      <c r="F84" s="46">
        <v>1170.2280000000001</v>
      </c>
      <c r="G84" s="46">
        <v>1137.5050000000001</v>
      </c>
      <c r="H84" s="46">
        <v>1209.8589999999999</v>
      </c>
      <c r="I84" s="46">
        <v>1237.4789999999998</v>
      </c>
      <c r="J84" s="46">
        <v>919.48299999999995</v>
      </c>
      <c r="K84" s="46">
        <v>1385.2850000000001</v>
      </c>
      <c r="L84" s="46">
        <v>1378.1010000000003</v>
      </c>
      <c r="M84" s="46">
        <v>1704.4140000000002</v>
      </c>
      <c r="N84" s="46">
        <v>1454.7840000000001</v>
      </c>
      <c r="O84" s="46">
        <v>1504.2760000000001</v>
      </c>
      <c r="P84" s="46">
        <v>1565.6379999999999</v>
      </c>
      <c r="Q84" s="46">
        <v>2818.17</v>
      </c>
      <c r="R84" s="46">
        <v>1216.3070000000002</v>
      </c>
      <c r="S84" s="46">
        <v>1932.482</v>
      </c>
      <c r="T84" s="46">
        <v>1829.9029999999998</v>
      </c>
      <c r="U84" s="46">
        <v>1570.2620000000002</v>
      </c>
      <c r="V84" s="46">
        <v>2537.0989999999997</v>
      </c>
      <c r="W84" s="46">
        <v>1581.4869999999999</v>
      </c>
      <c r="X84" s="52"/>
      <c r="Y84" s="52"/>
    </row>
    <row r="85" spans="2:25" ht="15.75" x14ac:dyDescent="0.25">
      <c r="B85" s="41"/>
      <c r="C85" s="43" t="s">
        <v>62</v>
      </c>
      <c r="D85" s="47"/>
      <c r="E85" s="47"/>
      <c r="F85" s="47"/>
      <c r="G85" s="47"/>
      <c r="H85" s="47"/>
      <c r="I85" s="47"/>
      <c r="J85" s="47"/>
      <c r="K85" s="48"/>
      <c r="L85" s="49"/>
      <c r="M85" s="49"/>
      <c r="N85" s="49"/>
      <c r="O85" s="48"/>
      <c r="P85" s="48"/>
      <c r="Q85" s="48"/>
      <c r="R85" s="49"/>
      <c r="S85" s="49"/>
      <c r="T85" s="49"/>
      <c r="U85" s="49"/>
      <c r="V85" s="50"/>
      <c r="W85" s="50"/>
      <c r="X85" s="52"/>
      <c r="Y85" s="52"/>
    </row>
  </sheetData>
  <conditionalFormatting sqref="B24">
    <cfRule type="expression" dxfId="26" priority="4" stopIfTrue="1">
      <formula>ROUND($G$388,0)&lt;&gt;0</formula>
    </cfRule>
  </conditionalFormatting>
  <conditionalFormatting sqref="C24">
    <cfRule type="expression" dxfId="25" priority="2" stopIfTrue="1">
      <formula>ROUND($G$388,0)&lt;&gt;0</formula>
    </cfRule>
  </conditionalFormatting>
  <conditionalFormatting sqref="C42">
    <cfRule type="containsText" dxfId="24" priority="1" operator="containsText" text="Early">
      <formula>NOT(ISERROR(SEARCH("Early",C42)))</formula>
    </cfRule>
  </conditionalFormatting>
  <pageMargins left="0.7" right="0.7" top="0.75" bottom="0.75" header="0.3" footer="0.3"/>
  <pageSetup scale="3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3"/>
  <sheetViews>
    <sheetView view="pageBreakPreview" zoomScale="60" zoomScaleNormal="100" workbookViewId="0"/>
  </sheetViews>
  <sheetFormatPr defaultRowHeight="15" x14ac:dyDescent="0.25"/>
  <cols>
    <col min="3" max="3" width="41" customWidth="1"/>
  </cols>
  <sheetData>
    <row r="2" spans="3:23" x14ac:dyDescent="0.25">
      <c r="C2" s="55" t="s">
        <v>88</v>
      </c>
      <c r="D2" s="54">
        <f>D25</f>
        <v>2015</v>
      </c>
      <c r="E2" s="54">
        <f t="shared" ref="E2:W2" si="0">E25</f>
        <v>2016</v>
      </c>
      <c r="F2" s="54">
        <f t="shared" si="0"/>
        <v>2017</v>
      </c>
      <c r="G2" s="54">
        <f t="shared" si="0"/>
        <v>2018</v>
      </c>
      <c r="H2" s="54">
        <f t="shared" si="0"/>
        <v>2019</v>
      </c>
      <c r="I2" s="54">
        <f t="shared" si="0"/>
        <v>2020</v>
      </c>
      <c r="J2" s="54">
        <f t="shared" si="0"/>
        <v>2021</v>
      </c>
      <c r="K2" s="54">
        <f t="shared" si="0"/>
        <v>2022</v>
      </c>
      <c r="L2" s="54">
        <f t="shared" si="0"/>
        <v>2023</v>
      </c>
      <c r="M2" s="54">
        <f t="shared" si="0"/>
        <v>2024</v>
      </c>
      <c r="N2" s="54">
        <f t="shared" si="0"/>
        <v>2025</v>
      </c>
      <c r="O2" s="54">
        <f t="shared" si="0"/>
        <v>2026</v>
      </c>
      <c r="P2" s="54">
        <f t="shared" si="0"/>
        <v>2027</v>
      </c>
      <c r="Q2" s="54">
        <f t="shared" si="0"/>
        <v>2028</v>
      </c>
      <c r="R2" s="54">
        <f t="shared" si="0"/>
        <v>2029</v>
      </c>
      <c r="S2" s="54">
        <f t="shared" si="0"/>
        <v>2030</v>
      </c>
      <c r="T2" s="54">
        <f t="shared" si="0"/>
        <v>2031</v>
      </c>
      <c r="U2" s="54">
        <f t="shared" si="0"/>
        <v>2032</v>
      </c>
      <c r="V2" s="54">
        <f t="shared" si="0"/>
        <v>2033</v>
      </c>
      <c r="W2" s="54">
        <f t="shared" si="0"/>
        <v>2034</v>
      </c>
    </row>
    <row r="3" spans="3:23" x14ac:dyDescent="0.25">
      <c r="C3" t="s">
        <v>89</v>
      </c>
      <c r="D3" s="57">
        <f t="shared" ref="D3:M10" si="1">SUMIF($A$27:$A$78,$C3,D$27:D$78)</f>
        <v>-222</v>
      </c>
      <c r="E3" s="57">
        <f t="shared" si="1"/>
        <v>0</v>
      </c>
      <c r="F3" s="57">
        <f t="shared" si="1"/>
        <v>0</v>
      </c>
      <c r="G3" s="57">
        <f t="shared" si="1"/>
        <v>-280</v>
      </c>
      <c r="H3" s="57">
        <f t="shared" si="1"/>
        <v>0</v>
      </c>
      <c r="I3" s="57">
        <f t="shared" si="1"/>
        <v>0</v>
      </c>
      <c r="J3" s="57">
        <f t="shared" si="1"/>
        <v>0</v>
      </c>
      <c r="K3" s="57">
        <f t="shared" si="1"/>
        <v>-718</v>
      </c>
      <c r="L3" s="57">
        <f t="shared" si="1"/>
        <v>0</v>
      </c>
      <c r="M3" s="57">
        <f t="shared" si="1"/>
        <v>-354</v>
      </c>
      <c r="N3" s="57">
        <f t="shared" ref="N3:W10" si="2">SUMIF($A$27:$A$78,$C3,N$27:N$78)</f>
        <v>-387</v>
      </c>
      <c r="O3" s="57">
        <f t="shared" si="2"/>
        <v>0</v>
      </c>
      <c r="P3" s="57">
        <f t="shared" si="2"/>
        <v>0</v>
      </c>
      <c r="Q3" s="57">
        <f t="shared" si="2"/>
        <v>-762</v>
      </c>
      <c r="R3" s="57">
        <f t="shared" si="2"/>
        <v>0</v>
      </c>
      <c r="S3" s="57">
        <f t="shared" si="2"/>
        <v>-357</v>
      </c>
      <c r="T3" s="57">
        <f t="shared" si="2"/>
        <v>-77.240000000000009</v>
      </c>
      <c r="U3" s="57">
        <f t="shared" si="2"/>
        <v>0</v>
      </c>
      <c r="V3" s="57">
        <f t="shared" si="2"/>
        <v>-985.5</v>
      </c>
      <c r="W3" s="57">
        <f t="shared" si="2"/>
        <v>0</v>
      </c>
    </row>
    <row r="4" spans="3:23" x14ac:dyDescent="0.25">
      <c r="C4" t="s">
        <v>90</v>
      </c>
      <c r="D4" s="57">
        <f t="shared" si="1"/>
        <v>0</v>
      </c>
      <c r="E4" s="57">
        <f t="shared" si="1"/>
        <v>0</v>
      </c>
      <c r="F4" s="57">
        <f t="shared" si="1"/>
        <v>0</v>
      </c>
      <c r="G4" s="57">
        <f t="shared" si="1"/>
        <v>337</v>
      </c>
      <c r="H4" s="57">
        <f t="shared" si="1"/>
        <v>0</v>
      </c>
      <c r="I4" s="57">
        <f t="shared" si="1"/>
        <v>0</v>
      </c>
      <c r="J4" s="57">
        <f t="shared" si="1"/>
        <v>0</v>
      </c>
      <c r="K4" s="57">
        <f t="shared" si="1"/>
        <v>269</v>
      </c>
      <c r="L4" s="57">
        <f t="shared" si="1"/>
        <v>0</v>
      </c>
      <c r="M4" s="57">
        <f t="shared" si="1"/>
        <v>0</v>
      </c>
      <c r="N4" s="57">
        <f t="shared" si="2"/>
        <v>387</v>
      </c>
      <c r="O4" s="57">
        <f t="shared" si="2"/>
        <v>0</v>
      </c>
      <c r="P4" s="57">
        <f t="shared" si="2"/>
        <v>0</v>
      </c>
      <c r="Q4" s="57">
        <f t="shared" si="2"/>
        <v>0</v>
      </c>
      <c r="R4" s="57">
        <f t="shared" si="2"/>
        <v>0</v>
      </c>
      <c r="S4" s="57">
        <f t="shared" si="2"/>
        <v>-337</v>
      </c>
      <c r="T4" s="57">
        <f t="shared" si="2"/>
        <v>0</v>
      </c>
      <c r="U4" s="57">
        <f t="shared" si="2"/>
        <v>0</v>
      </c>
      <c r="V4" s="57">
        <f t="shared" si="2"/>
        <v>0</v>
      </c>
      <c r="W4" s="57">
        <f t="shared" si="2"/>
        <v>0</v>
      </c>
    </row>
    <row r="5" spans="3:23" x14ac:dyDescent="0.25">
      <c r="C5" t="s">
        <v>91</v>
      </c>
      <c r="D5" s="57">
        <f t="shared" si="1"/>
        <v>0</v>
      </c>
      <c r="E5" s="57">
        <f t="shared" si="1"/>
        <v>0</v>
      </c>
      <c r="F5" s="57">
        <f t="shared" si="1"/>
        <v>0</v>
      </c>
      <c r="G5" s="57">
        <f t="shared" si="1"/>
        <v>0</v>
      </c>
      <c r="H5" s="57">
        <f t="shared" si="1"/>
        <v>0</v>
      </c>
      <c r="I5" s="57">
        <f t="shared" si="1"/>
        <v>0</v>
      </c>
      <c r="J5" s="57">
        <f t="shared" si="1"/>
        <v>0</v>
      </c>
      <c r="K5" s="57">
        <f t="shared" si="1"/>
        <v>0</v>
      </c>
      <c r="L5" s="57">
        <f t="shared" si="1"/>
        <v>0</v>
      </c>
      <c r="M5" s="57">
        <f t="shared" si="1"/>
        <v>423</v>
      </c>
      <c r="N5" s="57">
        <f t="shared" si="2"/>
        <v>0</v>
      </c>
      <c r="O5" s="57">
        <f t="shared" si="2"/>
        <v>0</v>
      </c>
      <c r="P5" s="57">
        <f t="shared" si="2"/>
        <v>0</v>
      </c>
      <c r="Q5" s="57">
        <f t="shared" si="2"/>
        <v>736.4</v>
      </c>
      <c r="R5" s="57">
        <f t="shared" si="2"/>
        <v>0</v>
      </c>
      <c r="S5" s="57">
        <f t="shared" si="2"/>
        <v>846</v>
      </c>
      <c r="T5" s="57">
        <f t="shared" si="2"/>
        <v>0</v>
      </c>
      <c r="U5" s="57">
        <f t="shared" si="2"/>
        <v>0</v>
      </c>
      <c r="V5" s="57">
        <f t="shared" si="2"/>
        <v>1035.7829999999999</v>
      </c>
      <c r="W5" s="57">
        <f t="shared" si="2"/>
        <v>423</v>
      </c>
    </row>
    <row r="6" spans="3:23" x14ac:dyDescent="0.25">
      <c r="C6" t="s">
        <v>92</v>
      </c>
      <c r="D6" s="57">
        <f t="shared" si="1"/>
        <v>0</v>
      </c>
      <c r="E6" s="57">
        <f t="shared" si="1"/>
        <v>0</v>
      </c>
      <c r="F6" s="57">
        <f t="shared" si="1"/>
        <v>0</v>
      </c>
      <c r="G6" s="57">
        <f t="shared" si="1"/>
        <v>0</v>
      </c>
      <c r="H6" s="57">
        <f t="shared" si="1"/>
        <v>0</v>
      </c>
      <c r="I6" s="57">
        <f t="shared" si="1"/>
        <v>0</v>
      </c>
      <c r="J6" s="57">
        <f t="shared" si="1"/>
        <v>0</v>
      </c>
      <c r="K6" s="57">
        <f t="shared" si="1"/>
        <v>0</v>
      </c>
      <c r="L6" s="57">
        <f t="shared" si="1"/>
        <v>0</v>
      </c>
      <c r="M6" s="57">
        <f t="shared" si="1"/>
        <v>0</v>
      </c>
      <c r="N6" s="57">
        <f t="shared" si="2"/>
        <v>0</v>
      </c>
      <c r="O6" s="57">
        <f t="shared" si="2"/>
        <v>0</v>
      </c>
      <c r="P6" s="57">
        <f t="shared" si="2"/>
        <v>0</v>
      </c>
      <c r="Q6" s="57">
        <f t="shared" si="2"/>
        <v>0</v>
      </c>
      <c r="R6" s="57">
        <f t="shared" si="2"/>
        <v>0</v>
      </c>
      <c r="S6" s="57">
        <f t="shared" si="2"/>
        <v>0</v>
      </c>
      <c r="T6" s="57">
        <f t="shared" si="2"/>
        <v>0</v>
      </c>
      <c r="U6" s="57">
        <f t="shared" si="2"/>
        <v>0</v>
      </c>
      <c r="V6" s="57">
        <f t="shared" si="2"/>
        <v>0</v>
      </c>
      <c r="W6" s="57">
        <f t="shared" si="2"/>
        <v>0</v>
      </c>
    </row>
    <row r="7" spans="3:23" x14ac:dyDescent="0.25">
      <c r="C7" t="s">
        <v>93</v>
      </c>
      <c r="D7" s="57">
        <f t="shared" si="1"/>
        <v>0</v>
      </c>
      <c r="E7" s="57">
        <f t="shared" si="1"/>
        <v>0</v>
      </c>
      <c r="F7" s="57">
        <f t="shared" si="1"/>
        <v>0</v>
      </c>
      <c r="G7" s="57">
        <f t="shared" si="1"/>
        <v>0</v>
      </c>
      <c r="H7" s="57">
        <f t="shared" si="1"/>
        <v>0</v>
      </c>
      <c r="I7" s="57">
        <f t="shared" si="1"/>
        <v>0</v>
      </c>
      <c r="J7" s="57">
        <f t="shared" si="1"/>
        <v>0</v>
      </c>
      <c r="K7" s="57">
        <f t="shared" si="1"/>
        <v>0</v>
      </c>
      <c r="L7" s="57">
        <f t="shared" si="1"/>
        <v>0</v>
      </c>
      <c r="M7" s="57">
        <f t="shared" si="1"/>
        <v>0</v>
      </c>
      <c r="N7" s="57">
        <f t="shared" si="2"/>
        <v>0</v>
      </c>
      <c r="O7" s="57">
        <f t="shared" si="2"/>
        <v>0</v>
      </c>
      <c r="P7" s="57">
        <f t="shared" si="2"/>
        <v>0</v>
      </c>
      <c r="Q7" s="57">
        <f t="shared" si="2"/>
        <v>482</v>
      </c>
      <c r="R7" s="57">
        <f t="shared" si="2"/>
        <v>0</v>
      </c>
      <c r="S7" s="57">
        <f t="shared" si="2"/>
        <v>0</v>
      </c>
      <c r="T7" s="57">
        <f t="shared" si="2"/>
        <v>0</v>
      </c>
      <c r="U7" s="57">
        <f t="shared" si="2"/>
        <v>0</v>
      </c>
      <c r="V7" s="57">
        <f t="shared" si="2"/>
        <v>0</v>
      </c>
      <c r="W7" s="57">
        <f t="shared" si="2"/>
        <v>0</v>
      </c>
    </row>
    <row r="8" spans="3:23" x14ac:dyDescent="0.25">
      <c r="C8" t="s">
        <v>94</v>
      </c>
      <c r="D8" s="57">
        <f t="shared" si="1"/>
        <v>0</v>
      </c>
      <c r="E8" s="57">
        <f t="shared" si="1"/>
        <v>0</v>
      </c>
      <c r="F8" s="57">
        <f t="shared" si="1"/>
        <v>0</v>
      </c>
      <c r="G8" s="57">
        <f t="shared" si="1"/>
        <v>0</v>
      </c>
      <c r="H8" s="57">
        <f t="shared" si="1"/>
        <v>0</v>
      </c>
      <c r="I8" s="57">
        <f t="shared" si="1"/>
        <v>0</v>
      </c>
      <c r="J8" s="57">
        <f t="shared" si="1"/>
        <v>0</v>
      </c>
      <c r="K8" s="57">
        <f t="shared" si="1"/>
        <v>5.0199999999999996</v>
      </c>
      <c r="L8" s="57">
        <f t="shared" si="1"/>
        <v>3.4</v>
      </c>
      <c r="M8" s="57">
        <f t="shared" si="1"/>
        <v>10.62</v>
      </c>
      <c r="N8" s="57">
        <f t="shared" si="2"/>
        <v>0</v>
      </c>
      <c r="O8" s="57">
        <f t="shared" si="2"/>
        <v>10.55</v>
      </c>
      <c r="P8" s="57">
        <f t="shared" si="2"/>
        <v>0</v>
      </c>
      <c r="Q8" s="57">
        <f t="shared" si="2"/>
        <v>0</v>
      </c>
      <c r="R8" s="57">
        <f t="shared" si="2"/>
        <v>0</v>
      </c>
      <c r="S8" s="57">
        <f t="shared" si="2"/>
        <v>0</v>
      </c>
      <c r="T8" s="57">
        <f t="shared" si="2"/>
        <v>10.6</v>
      </c>
      <c r="U8" s="57">
        <f t="shared" si="2"/>
        <v>0</v>
      </c>
      <c r="V8" s="57">
        <f t="shared" si="2"/>
        <v>0</v>
      </c>
      <c r="W8" s="57">
        <f t="shared" si="2"/>
        <v>0</v>
      </c>
    </row>
    <row r="9" spans="3:23" x14ac:dyDescent="0.25">
      <c r="C9" t="s">
        <v>95</v>
      </c>
      <c r="D9" s="57">
        <f t="shared" si="1"/>
        <v>133.28000000000003</v>
      </c>
      <c r="E9" s="57">
        <f t="shared" si="1"/>
        <v>140.16000000000003</v>
      </c>
      <c r="F9" s="57">
        <f t="shared" si="1"/>
        <v>146.29000000000002</v>
      </c>
      <c r="G9" s="57">
        <f t="shared" si="1"/>
        <v>146.96999999999997</v>
      </c>
      <c r="H9" s="57">
        <f t="shared" si="1"/>
        <v>152.96000000000004</v>
      </c>
      <c r="I9" s="57">
        <f t="shared" si="1"/>
        <v>136.92000000000002</v>
      </c>
      <c r="J9" s="57">
        <f t="shared" si="1"/>
        <v>142.5</v>
      </c>
      <c r="K9" s="57">
        <f t="shared" si="1"/>
        <v>148.26</v>
      </c>
      <c r="L9" s="57">
        <f t="shared" si="1"/>
        <v>154.35000000000002</v>
      </c>
      <c r="M9" s="57">
        <f t="shared" si="1"/>
        <v>158.56</v>
      </c>
      <c r="N9" s="57">
        <f t="shared" si="2"/>
        <v>130.38000000000002</v>
      </c>
      <c r="O9" s="57">
        <f t="shared" si="2"/>
        <v>130.86000000000001</v>
      </c>
      <c r="P9" s="57">
        <f t="shared" si="2"/>
        <v>132.92000000000002</v>
      </c>
      <c r="Q9" s="57">
        <f t="shared" si="2"/>
        <v>133.01</v>
      </c>
      <c r="R9" s="57">
        <f t="shared" si="2"/>
        <v>128.17000000000002</v>
      </c>
      <c r="S9" s="57">
        <f t="shared" si="2"/>
        <v>121.42</v>
      </c>
      <c r="T9" s="57">
        <f t="shared" si="2"/>
        <v>121.79000000000002</v>
      </c>
      <c r="U9" s="57">
        <f t="shared" si="2"/>
        <v>121.14</v>
      </c>
      <c r="V9" s="57">
        <f t="shared" si="2"/>
        <v>121.89999999999999</v>
      </c>
      <c r="W9" s="57">
        <f t="shared" si="2"/>
        <v>110.00999999999999</v>
      </c>
    </row>
    <row r="10" spans="3:23" x14ac:dyDescent="0.25">
      <c r="C10" t="s">
        <v>96</v>
      </c>
      <c r="D10" s="57">
        <f t="shared" si="1"/>
        <v>726.36699999999996</v>
      </c>
      <c r="E10" s="57">
        <f t="shared" si="1"/>
        <v>967.11599999999999</v>
      </c>
      <c r="F10" s="57">
        <f t="shared" si="1"/>
        <v>1022.55</v>
      </c>
      <c r="G10" s="57">
        <f t="shared" si="1"/>
        <v>986.92700000000002</v>
      </c>
      <c r="H10" s="57">
        <f t="shared" si="1"/>
        <v>1051.2649999999999</v>
      </c>
      <c r="I10" s="57">
        <f t="shared" si="1"/>
        <v>1092.2150000000001</v>
      </c>
      <c r="J10" s="57">
        <f t="shared" si="1"/>
        <v>768.096</v>
      </c>
      <c r="K10" s="57">
        <f t="shared" si="1"/>
        <v>1214.9380000000001</v>
      </c>
      <c r="L10" s="57">
        <f t="shared" si="1"/>
        <v>1198.886</v>
      </c>
      <c r="M10" s="57">
        <f t="shared" si="1"/>
        <v>1110.558</v>
      </c>
      <c r="N10" s="57">
        <f t="shared" si="2"/>
        <v>1190.04</v>
      </c>
      <c r="O10" s="57">
        <f t="shared" si="2"/>
        <v>1220.2739999999999</v>
      </c>
      <c r="P10" s="57">
        <f t="shared" si="2"/>
        <v>1285.414</v>
      </c>
      <c r="Q10" s="57">
        <f t="shared" si="2"/>
        <v>1340.41</v>
      </c>
      <c r="R10" s="57">
        <f t="shared" si="2"/>
        <v>1212.616</v>
      </c>
      <c r="S10" s="57">
        <f t="shared" si="2"/>
        <v>1155.7429999999999</v>
      </c>
      <c r="T10" s="57">
        <f t="shared" si="2"/>
        <v>1138.6689999999999</v>
      </c>
      <c r="U10" s="57">
        <f t="shared" si="2"/>
        <v>1302.2939999999999</v>
      </c>
      <c r="V10" s="57">
        <f t="shared" si="2"/>
        <v>1245.028</v>
      </c>
      <c r="W10" s="57">
        <f t="shared" si="2"/>
        <v>1193.847</v>
      </c>
    </row>
    <row r="12" spans="3:23" x14ac:dyDescent="0.25">
      <c r="C12" s="55" t="s">
        <v>97</v>
      </c>
      <c r="D12" s="54">
        <f>D25</f>
        <v>2015</v>
      </c>
      <c r="E12" s="54">
        <f t="shared" ref="E12:W12" si="3">E25</f>
        <v>2016</v>
      </c>
      <c r="F12" s="54">
        <f t="shared" si="3"/>
        <v>2017</v>
      </c>
      <c r="G12" s="54">
        <f t="shared" si="3"/>
        <v>2018</v>
      </c>
      <c r="H12" s="54">
        <f t="shared" si="3"/>
        <v>2019</v>
      </c>
      <c r="I12" s="54">
        <f t="shared" si="3"/>
        <v>2020</v>
      </c>
      <c r="J12" s="54">
        <f t="shared" si="3"/>
        <v>2021</v>
      </c>
      <c r="K12" s="54">
        <f t="shared" si="3"/>
        <v>2022</v>
      </c>
      <c r="L12" s="54">
        <f t="shared" si="3"/>
        <v>2023</v>
      </c>
      <c r="M12" s="54">
        <f t="shared" si="3"/>
        <v>2024</v>
      </c>
      <c r="N12" s="54">
        <f t="shared" si="3"/>
        <v>2025</v>
      </c>
      <c r="O12" s="54">
        <f t="shared" si="3"/>
        <v>2026</v>
      </c>
      <c r="P12" s="54">
        <f t="shared" si="3"/>
        <v>2027</v>
      </c>
      <c r="Q12" s="54">
        <f t="shared" si="3"/>
        <v>2028</v>
      </c>
      <c r="R12" s="54">
        <f t="shared" si="3"/>
        <v>2029</v>
      </c>
      <c r="S12" s="54">
        <f t="shared" si="3"/>
        <v>2030</v>
      </c>
      <c r="T12" s="54">
        <f t="shared" si="3"/>
        <v>2031</v>
      </c>
      <c r="U12" s="54">
        <f t="shared" si="3"/>
        <v>2032</v>
      </c>
      <c r="V12" s="54">
        <f t="shared" si="3"/>
        <v>2033</v>
      </c>
      <c r="W12" s="54">
        <f t="shared" si="3"/>
        <v>2034</v>
      </c>
    </row>
    <row r="13" spans="3:23" x14ac:dyDescent="0.25">
      <c r="C13" t="s">
        <v>89</v>
      </c>
      <c r="D13" s="57">
        <f>D3</f>
        <v>-222</v>
      </c>
      <c r="E13" s="57">
        <f>D13+E3</f>
        <v>-222</v>
      </c>
      <c r="F13" s="57">
        <f t="shared" ref="F13:W13" si="4">E13+F3</f>
        <v>-222</v>
      </c>
      <c r="G13" s="57">
        <f t="shared" si="4"/>
        <v>-502</v>
      </c>
      <c r="H13" s="57">
        <f t="shared" si="4"/>
        <v>-502</v>
      </c>
      <c r="I13" s="57">
        <f t="shared" si="4"/>
        <v>-502</v>
      </c>
      <c r="J13" s="57">
        <f t="shared" si="4"/>
        <v>-502</v>
      </c>
      <c r="K13" s="57">
        <f t="shared" si="4"/>
        <v>-1220</v>
      </c>
      <c r="L13" s="57">
        <f t="shared" si="4"/>
        <v>-1220</v>
      </c>
      <c r="M13" s="57">
        <f t="shared" si="4"/>
        <v>-1574</v>
      </c>
      <c r="N13" s="57">
        <f t="shared" si="4"/>
        <v>-1961</v>
      </c>
      <c r="O13" s="57">
        <f t="shared" si="4"/>
        <v>-1961</v>
      </c>
      <c r="P13" s="57">
        <f t="shared" si="4"/>
        <v>-1961</v>
      </c>
      <c r="Q13" s="57">
        <f t="shared" si="4"/>
        <v>-2723</v>
      </c>
      <c r="R13" s="57">
        <f t="shared" si="4"/>
        <v>-2723</v>
      </c>
      <c r="S13" s="57">
        <f t="shared" si="4"/>
        <v>-3080</v>
      </c>
      <c r="T13" s="57">
        <f t="shared" si="4"/>
        <v>-3157.24</v>
      </c>
      <c r="U13" s="57">
        <f t="shared" si="4"/>
        <v>-3157.24</v>
      </c>
      <c r="V13" s="57">
        <f t="shared" si="4"/>
        <v>-4142.74</v>
      </c>
      <c r="W13" s="57">
        <f t="shared" si="4"/>
        <v>-4142.74</v>
      </c>
    </row>
    <row r="14" spans="3:23" x14ac:dyDescent="0.25">
      <c r="C14" t="s">
        <v>90</v>
      </c>
      <c r="D14" s="57">
        <f t="shared" ref="D14:S20" si="5">D4</f>
        <v>0</v>
      </c>
      <c r="E14" s="57">
        <f t="shared" ref="E14:W19" si="6">D14+E4</f>
        <v>0</v>
      </c>
      <c r="F14" s="57">
        <f t="shared" si="6"/>
        <v>0</v>
      </c>
      <c r="G14" s="57">
        <f t="shared" si="6"/>
        <v>337</v>
      </c>
      <c r="H14" s="57">
        <f t="shared" si="6"/>
        <v>337</v>
      </c>
      <c r="I14" s="57">
        <f t="shared" si="6"/>
        <v>337</v>
      </c>
      <c r="J14" s="57">
        <f t="shared" si="6"/>
        <v>337</v>
      </c>
      <c r="K14" s="57">
        <f t="shared" si="6"/>
        <v>606</v>
      </c>
      <c r="L14" s="57">
        <f t="shared" si="6"/>
        <v>606</v>
      </c>
      <c r="M14" s="57">
        <f t="shared" si="6"/>
        <v>606</v>
      </c>
      <c r="N14" s="57">
        <f t="shared" si="6"/>
        <v>993</v>
      </c>
      <c r="O14" s="57">
        <f t="shared" si="6"/>
        <v>993</v>
      </c>
      <c r="P14" s="57">
        <f t="shared" si="6"/>
        <v>993</v>
      </c>
      <c r="Q14" s="57">
        <f t="shared" si="6"/>
        <v>993</v>
      </c>
      <c r="R14" s="57">
        <f t="shared" si="6"/>
        <v>993</v>
      </c>
      <c r="S14" s="57">
        <f t="shared" si="6"/>
        <v>656</v>
      </c>
      <c r="T14" s="57">
        <f t="shared" si="6"/>
        <v>656</v>
      </c>
      <c r="U14" s="57">
        <f t="shared" si="6"/>
        <v>656</v>
      </c>
      <c r="V14" s="57">
        <f t="shared" si="6"/>
        <v>656</v>
      </c>
      <c r="W14" s="57">
        <f t="shared" si="6"/>
        <v>656</v>
      </c>
    </row>
    <row r="15" spans="3:23" x14ac:dyDescent="0.25">
      <c r="C15" t="s">
        <v>91</v>
      </c>
      <c r="D15" s="57">
        <f t="shared" si="5"/>
        <v>0</v>
      </c>
      <c r="E15" s="57">
        <f t="shared" si="6"/>
        <v>0</v>
      </c>
      <c r="F15" s="57">
        <f t="shared" si="6"/>
        <v>0</v>
      </c>
      <c r="G15" s="57">
        <f t="shared" si="6"/>
        <v>0</v>
      </c>
      <c r="H15" s="57">
        <f t="shared" si="6"/>
        <v>0</v>
      </c>
      <c r="I15" s="57">
        <f t="shared" si="6"/>
        <v>0</v>
      </c>
      <c r="J15" s="57">
        <f t="shared" si="6"/>
        <v>0</v>
      </c>
      <c r="K15" s="57">
        <f t="shared" si="6"/>
        <v>0</v>
      </c>
      <c r="L15" s="57">
        <f t="shared" si="6"/>
        <v>0</v>
      </c>
      <c r="M15" s="57">
        <f t="shared" si="6"/>
        <v>423</v>
      </c>
      <c r="N15" s="57">
        <f t="shared" si="6"/>
        <v>423</v>
      </c>
      <c r="O15" s="57">
        <f t="shared" si="6"/>
        <v>423</v>
      </c>
      <c r="P15" s="57">
        <f t="shared" si="6"/>
        <v>423</v>
      </c>
      <c r="Q15" s="57">
        <f t="shared" si="6"/>
        <v>1159.4000000000001</v>
      </c>
      <c r="R15" s="57">
        <f t="shared" si="6"/>
        <v>1159.4000000000001</v>
      </c>
      <c r="S15" s="57">
        <f t="shared" si="6"/>
        <v>2005.4</v>
      </c>
      <c r="T15" s="57">
        <f t="shared" si="6"/>
        <v>2005.4</v>
      </c>
      <c r="U15" s="57">
        <f t="shared" si="6"/>
        <v>2005.4</v>
      </c>
      <c r="V15" s="57">
        <f t="shared" si="6"/>
        <v>3041.183</v>
      </c>
      <c r="W15" s="57">
        <f t="shared" si="6"/>
        <v>3464.183</v>
      </c>
    </row>
    <row r="16" spans="3:23" x14ac:dyDescent="0.25">
      <c r="C16" t="s">
        <v>92</v>
      </c>
      <c r="D16" s="57">
        <f t="shared" si="5"/>
        <v>0</v>
      </c>
      <c r="E16" s="57">
        <f t="shared" si="6"/>
        <v>0</v>
      </c>
      <c r="F16" s="57">
        <f t="shared" si="6"/>
        <v>0</v>
      </c>
      <c r="G16" s="57">
        <f t="shared" si="6"/>
        <v>0</v>
      </c>
      <c r="H16" s="57">
        <f t="shared" si="6"/>
        <v>0</v>
      </c>
      <c r="I16" s="57">
        <f t="shared" si="6"/>
        <v>0</v>
      </c>
      <c r="J16" s="57">
        <f t="shared" si="6"/>
        <v>0</v>
      </c>
      <c r="K16" s="57">
        <f t="shared" si="6"/>
        <v>0</v>
      </c>
      <c r="L16" s="57">
        <f t="shared" si="6"/>
        <v>0</v>
      </c>
      <c r="M16" s="57">
        <f t="shared" si="6"/>
        <v>0</v>
      </c>
      <c r="N16" s="57">
        <f t="shared" si="6"/>
        <v>0</v>
      </c>
      <c r="O16" s="57">
        <f t="shared" si="6"/>
        <v>0</v>
      </c>
      <c r="P16" s="57">
        <f t="shared" si="6"/>
        <v>0</v>
      </c>
      <c r="Q16" s="57">
        <f t="shared" si="6"/>
        <v>0</v>
      </c>
      <c r="R16" s="57">
        <f t="shared" si="6"/>
        <v>0</v>
      </c>
      <c r="S16" s="57">
        <f t="shared" si="6"/>
        <v>0</v>
      </c>
      <c r="T16" s="57">
        <f t="shared" si="6"/>
        <v>0</v>
      </c>
      <c r="U16" s="57">
        <f t="shared" si="6"/>
        <v>0</v>
      </c>
      <c r="V16" s="57">
        <f t="shared" si="6"/>
        <v>0</v>
      </c>
      <c r="W16" s="57">
        <f t="shared" si="6"/>
        <v>0</v>
      </c>
    </row>
    <row r="17" spans="1:25" x14ac:dyDescent="0.25">
      <c r="C17" t="s">
        <v>93</v>
      </c>
      <c r="D17" s="57">
        <f t="shared" si="5"/>
        <v>0</v>
      </c>
      <c r="E17" s="57">
        <f t="shared" si="6"/>
        <v>0</v>
      </c>
      <c r="F17" s="57">
        <f t="shared" si="6"/>
        <v>0</v>
      </c>
      <c r="G17" s="57">
        <f t="shared" si="6"/>
        <v>0</v>
      </c>
      <c r="H17" s="57">
        <f t="shared" si="6"/>
        <v>0</v>
      </c>
      <c r="I17" s="57">
        <f t="shared" si="6"/>
        <v>0</v>
      </c>
      <c r="J17" s="57">
        <f t="shared" si="6"/>
        <v>0</v>
      </c>
      <c r="K17" s="57">
        <f t="shared" si="6"/>
        <v>0</v>
      </c>
      <c r="L17" s="57">
        <f t="shared" si="6"/>
        <v>0</v>
      </c>
      <c r="M17" s="57">
        <f t="shared" si="6"/>
        <v>0</v>
      </c>
      <c r="N17" s="57">
        <f t="shared" si="6"/>
        <v>0</v>
      </c>
      <c r="O17" s="57">
        <f t="shared" si="6"/>
        <v>0</v>
      </c>
      <c r="P17" s="57">
        <f t="shared" si="6"/>
        <v>0</v>
      </c>
      <c r="Q17" s="57">
        <f t="shared" si="6"/>
        <v>482</v>
      </c>
      <c r="R17" s="57">
        <f t="shared" si="6"/>
        <v>482</v>
      </c>
      <c r="S17" s="57">
        <f t="shared" si="6"/>
        <v>482</v>
      </c>
      <c r="T17" s="57">
        <f t="shared" si="6"/>
        <v>482</v>
      </c>
      <c r="U17" s="57">
        <f t="shared" si="6"/>
        <v>482</v>
      </c>
      <c r="V17" s="57">
        <f t="shared" si="6"/>
        <v>482</v>
      </c>
      <c r="W17" s="57">
        <f t="shared" si="6"/>
        <v>482</v>
      </c>
    </row>
    <row r="18" spans="1:25" x14ac:dyDescent="0.25">
      <c r="C18" t="s">
        <v>94</v>
      </c>
      <c r="D18" s="57">
        <f t="shared" si="5"/>
        <v>0</v>
      </c>
      <c r="E18" s="57">
        <f t="shared" si="6"/>
        <v>0</v>
      </c>
      <c r="F18" s="57">
        <f t="shared" si="6"/>
        <v>0</v>
      </c>
      <c r="G18" s="57">
        <f t="shared" si="6"/>
        <v>0</v>
      </c>
      <c r="H18" s="57">
        <f t="shared" si="6"/>
        <v>0</v>
      </c>
      <c r="I18" s="57">
        <f t="shared" si="6"/>
        <v>0</v>
      </c>
      <c r="J18" s="57">
        <f t="shared" si="6"/>
        <v>0</v>
      </c>
      <c r="K18" s="57">
        <f t="shared" si="6"/>
        <v>5.0199999999999996</v>
      </c>
      <c r="L18" s="57">
        <f t="shared" si="6"/>
        <v>8.42</v>
      </c>
      <c r="M18" s="57">
        <f t="shared" si="6"/>
        <v>19.04</v>
      </c>
      <c r="N18" s="57">
        <f t="shared" si="6"/>
        <v>19.04</v>
      </c>
      <c r="O18" s="57">
        <f t="shared" si="6"/>
        <v>29.59</v>
      </c>
      <c r="P18" s="57">
        <f t="shared" si="6"/>
        <v>29.59</v>
      </c>
      <c r="Q18" s="57">
        <f t="shared" si="6"/>
        <v>29.59</v>
      </c>
      <c r="R18" s="57">
        <f t="shared" si="6"/>
        <v>29.59</v>
      </c>
      <c r="S18" s="57">
        <f t="shared" si="6"/>
        <v>29.59</v>
      </c>
      <c r="T18" s="57">
        <f t="shared" si="6"/>
        <v>40.19</v>
      </c>
      <c r="U18" s="57">
        <f t="shared" si="6"/>
        <v>40.19</v>
      </c>
      <c r="V18" s="57">
        <f t="shared" si="6"/>
        <v>40.19</v>
      </c>
      <c r="W18" s="57">
        <f t="shared" si="6"/>
        <v>40.19</v>
      </c>
    </row>
    <row r="19" spans="1:25" x14ac:dyDescent="0.25">
      <c r="C19" t="s">
        <v>95</v>
      </c>
      <c r="D19" s="57">
        <f t="shared" si="5"/>
        <v>133.28000000000003</v>
      </c>
      <c r="E19" s="57">
        <f t="shared" si="6"/>
        <v>273.44000000000005</v>
      </c>
      <c r="F19" s="57">
        <f t="shared" si="6"/>
        <v>419.73000000000008</v>
      </c>
      <c r="G19" s="57">
        <f t="shared" si="6"/>
        <v>566.70000000000005</v>
      </c>
      <c r="H19" s="57">
        <f t="shared" si="6"/>
        <v>719.66000000000008</v>
      </c>
      <c r="I19" s="57">
        <f t="shared" si="6"/>
        <v>856.58000000000015</v>
      </c>
      <c r="J19" s="57">
        <f t="shared" si="6"/>
        <v>999.08000000000015</v>
      </c>
      <c r="K19" s="57">
        <f t="shared" si="6"/>
        <v>1147.3400000000001</v>
      </c>
      <c r="L19" s="57">
        <f t="shared" si="6"/>
        <v>1301.69</v>
      </c>
      <c r="M19" s="57">
        <f t="shared" si="6"/>
        <v>1460.25</v>
      </c>
      <c r="N19" s="57">
        <f t="shared" si="6"/>
        <v>1590.63</v>
      </c>
      <c r="O19" s="57">
        <f t="shared" si="6"/>
        <v>1721.4900000000002</v>
      </c>
      <c r="P19" s="57">
        <f t="shared" si="6"/>
        <v>1854.4100000000003</v>
      </c>
      <c r="Q19" s="57">
        <f t="shared" si="6"/>
        <v>1987.4200000000003</v>
      </c>
      <c r="R19" s="57">
        <f t="shared" si="6"/>
        <v>2115.59</v>
      </c>
      <c r="S19" s="57">
        <f t="shared" si="6"/>
        <v>2237.0100000000002</v>
      </c>
      <c r="T19" s="57">
        <f t="shared" si="6"/>
        <v>2358.8000000000002</v>
      </c>
      <c r="U19" s="57">
        <f t="shared" si="6"/>
        <v>2479.94</v>
      </c>
      <c r="V19" s="57">
        <f t="shared" si="6"/>
        <v>2601.84</v>
      </c>
      <c r="W19" s="57">
        <f t="shared" si="6"/>
        <v>2711.8500000000004</v>
      </c>
    </row>
    <row r="20" spans="1:25" x14ac:dyDescent="0.25">
      <c r="C20" t="s">
        <v>96</v>
      </c>
      <c r="D20" s="57">
        <f t="shared" si="5"/>
        <v>726.36699999999996</v>
      </c>
      <c r="E20" s="57">
        <f t="shared" si="5"/>
        <v>967.11599999999999</v>
      </c>
      <c r="F20" s="57">
        <f t="shared" si="5"/>
        <v>1022.55</v>
      </c>
      <c r="G20" s="57">
        <f t="shared" si="5"/>
        <v>986.92700000000002</v>
      </c>
      <c r="H20" s="57">
        <f t="shared" si="5"/>
        <v>1051.2649999999999</v>
      </c>
      <c r="I20" s="57">
        <f t="shared" si="5"/>
        <v>1092.2150000000001</v>
      </c>
      <c r="J20" s="57">
        <f t="shared" si="5"/>
        <v>768.096</v>
      </c>
      <c r="K20" s="57">
        <f t="shared" si="5"/>
        <v>1214.9380000000001</v>
      </c>
      <c r="L20" s="57">
        <f t="shared" si="5"/>
        <v>1198.886</v>
      </c>
      <c r="M20" s="57">
        <f t="shared" si="5"/>
        <v>1110.558</v>
      </c>
      <c r="N20" s="57">
        <f t="shared" si="5"/>
        <v>1190.04</v>
      </c>
      <c r="O20" s="57">
        <f t="shared" si="5"/>
        <v>1220.2739999999999</v>
      </c>
      <c r="P20" s="57">
        <f t="shared" si="5"/>
        <v>1285.414</v>
      </c>
      <c r="Q20" s="57">
        <f t="shared" si="5"/>
        <v>1340.41</v>
      </c>
      <c r="R20" s="57">
        <f t="shared" si="5"/>
        <v>1212.616</v>
      </c>
      <c r="S20" s="57">
        <f t="shared" si="5"/>
        <v>1155.7429999999999</v>
      </c>
      <c r="T20" s="57">
        <f t="shared" ref="T20:W20" si="7">T10</f>
        <v>1138.6689999999999</v>
      </c>
      <c r="U20" s="57">
        <f t="shared" si="7"/>
        <v>1302.2939999999999</v>
      </c>
      <c r="V20" s="57">
        <f t="shared" si="7"/>
        <v>1245.028</v>
      </c>
      <c r="W20" s="57">
        <f t="shared" si="7"/>
        <v>1193.847</v>
      </c>
    </row>
    <row r="24" spans="1:25" ht="18.75" x14ac:dyDescent="0.25">
      <c r="B24" s="1"/>
      <c r="C24" s="2" t="s">
        <v>78</v>
      </c>
      <c r="D24" s="7" t="s">
        <v>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58" t="s">
        <v>4</v>
      </c>
      <c r="Y24" s="59"/>
    </row>
    <row r="25" spans="1:25" ht="15.75" x14ac:dyDescent="0.25">
      <c r="B25" s="3"/>
      <c r="C25" s="4" t="s">
        <v>0</v>
      </c>
      <c r="D25" s="9">
        <v>2015</v>
      </c>
      <c r="E25" s="10">
        <v>2016</v>
      </c>
      <c r="F25" s="10">
        <v>2017</v>
      </c>
      <c r="G25" s="10">
        <v>2018</v>
      </c>
      <c r="H25" s="10">
        <v>2019</v>
      </c>
      <c r="I25" s="10">
        <v>2020</v>
      </c>
      <c r="J25" s="10">
        <v>2021</v>
      </c>
      <c r="K25" s="10">
        <v>2022</v>
      </c>
      <c r="L25" s="10">
        <v>2023</v>
      </c>
      <c r="M25" s="10">
        <v>2024</v>
      </c>
      <c r="N25" s="10">
        <v>2025</v>
      </c>
      <c r="O25" s="10">
        <v>2026</v>
      </c>
      <c r="P25" s="10">
        <v>2027</v>
      </c>
      <c r="Q25" s="10">
        <v>2028</v>
      </c>
      <c r="R25" s="10">
        <v>2029</v>
      </c>
      <c r="S25" s="10">
        <v>2030</v>
      </c>
      <c r="T25" s="10">
        <v>2031</v>
      </c>
      <c r="U25" s="10">
        <v>2032</v>
      </c>
      <c r="V25" s="10">
        <v>2033</v>
      </c>
      <c r="W25" s="10">
        <v>2034</v>
      </c>
      <c r="X25" s="60" t="s">
        <v>5</v>
      </c>
      <c r="Y25" s="60" t="s">
        <v>6</v>
      </c>
    </row>
    <row r="26" spans="1:25" x14ac:dyDescent="0.25">
      <c r="B26" s="5" t="s">
        <v>1</v>
      </c>
      <c r="C26" s="6" t="s">
        <v>2</v>
      </c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3"/>
      <c r="X26" s="11"/>
      <c r="Y26" s="13"/>
    </row>
    <row r="27" spans="1:25" ht="15.75" x14ac:dyDescent="0.25">
      <c r="A27" s="56" t="s">
        <v>89</v>
      </c>
      <c r="B27" s="14"/>
      <c r="C27" s="15" t="s">
        <v>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-44.56</v>
      </c>
      <c r="U27" s="16">
        <v>0</v>
      </c>
      <c r="V27" s="16">
        <v>0</v>
      </c>
      <c r="W27" s="16">
        <v>0</v>
      </c>
      <c r="X27" s="16">
        <v>0</v>
      </c>
      <c r="Y27" s="16">
        <v>-44.56</v>
      </c>
    </row>
    <row r="28" spans="1:25" ht="15.75" x14ac:dyDescent="0.25">
      <c r="A28" s="56" t="s">
        <v>89</v>
      </c>
      <c r="B28" s="14"/>
      <c r="C28" s="15" t="s">
        <v>8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-32.68</v>
      </c>
      <c r="U28" s="16">
        <v>0</v>
      </c>
      <c r="V28" s="16">
        <v>0</v>
      </c>
      <c r="W28" s="16">
        <v>0</v>
      </c>
      <c r="X28" s="16">
        <v>0</v>
      </c>
      <c r="Y28" s="16">
        <v>-32.68</v>
      </c>
    </row>
    <row r="29" spans="1:25" ht="15.75" x14ac:dyDescent="0.25">
      <c r="A29" s="56" t="s">
        <v>89</v>
      </c>
      <c r="B29" s="14"/>
      <c r="C29" s="15" t="s">
        <v>9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-269</v>
      </c>
      <c r="W29" s="16">
        <v>0</v>
      </c>
      <c r="X29" s="16">
        <v>0</v>
      </c>
      <c r="Y29" s="16">
        <v>-269</v>
      </c>
    </row>
    <row r="30" spans="1:25" ht="15.75" x14ac:dyDescent="0.25">
      <c r="A30" s="56" t="s">
        <v>89</v>
      </c>
      <c r="B30" s="14"/>
      <c r="C30" s="15" t="s">
        <v>10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-450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-450</v>
      </c>
      <c r="Y30" s="16">
        <v>-450</v>
      </c>
    </row>
    <row r="31" spans="1:25" ht="15.75" x14ac:dyDescent="0.25">
      <c r="A31" s="56" t="s">
        <v>89</v>
      </c>
      <c r="B31" s="14"/>
      <c r="C31" s="15" t="s">
        <v>11</v>
      </c>
      <c r="D31" s="16">
        <v>-67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-67</v>
      </c>
      <c r="Y31" s="16">
        <v>-67</v>
      </c>
    </row>
    <row r="32" spans="1:25" ht="15.75" x14ac:dyDescent="0.25">
      <c r="A32" s="56" t="s">
        <v>89</v>
      </c>
      <c r="B32" s="14"/>
      <c r="C32" s="15" t="s">
        <v>12</v>
      </c>
      <c r="D32" s="16">
        <v>-105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-105</v>
      </c>
      <c r="Y32" s="16">
        <v>-105</v>
      </c>
    </row>
    <row r="33" spans="1:25" ht="15.75" x14ac:dyDescent="0.25">
      <c r="A33" s="56" t="s">
        <v>89</v>
      </c>
      <c r="B33" s="14"/>
      <c r="C33" s="15" t="s">
        <v>13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-387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-387</v>
      </c>
    </row>
    <row r="34" spans="1:25" ht="15.75" x14ac:dyDescent="0.25">
      <c r="A34" s="56" t="s">
        <v>89</v>
      </c>
      <c r="B34" s="14"/>
      <c r="C34" s="15" t="s">
        <v>14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-106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-106</v>
      </c>
    </row>
    <row r="35" spans="1:25" ht="15.75" x14ac:dyDescent="0.25">
      <c r="A35" s="56" t="s">
        <v>89</v>
      </c>
      <c r="B35" s="14"/>
      <c r="C35" s="15" t="s">
        <v>15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-106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-106</v>
      </c>
    </row>
    <row r="36" spans="1:25" ht="15.75" x14ac:dyDescent="0.25">
      <c r="A36" s="56" t="s">
        <v>89</v>
      </c>
      <c r="B36" s="14"/>
      <c r="C36" s="15" t="s">
        <v>16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-220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-220</v>
      </c>
    </row>
    <row r="37" spans="1:25" ht="15.75" x14ac:dyDescent="0.25">
      <c r="A37" s="56" t="s">
        <v>89</v>
      </c>
      <c r="B37" s="14"/>
      <c r="C37" s="15" t="s">
        <v>17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-330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-330</v>
      </c>
    </row>
    <row r="38" spans="1:25" ht="15.75" x14ac:dyDescent="0.25">
      <c r="A38" s="56" t="s">
        <v>89</v>
      </c>
      <c r="B38" s="14"/>
      <c r="C38" s="15" t="s">
        <v>18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-156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-156</v>
      </c>
    </row>
    <row r="39" spans="1:25" ht="15.75" x14ac:dyDescent="0.25">
      <c r="A39" s="56" t="s">
        <v>89</v>
      </c>
      <c r="B39" s="14"/>
      <c r="C39" s="15" t="s">
        <v>19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-201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-201</v>
      </c>
    </row>
    <row r="40" spans="1:25" ht="15.75" x14ac:dyDescent="0.25">
      <c r="A40" s="56" t="s">
        <v>89</v>
      </c>
      <c r="B40" s="14"/>
      <c r="C40" s="15" t="s">
        <v>20</v>
      </c>
      <c r="D40" s="16">
        <v>-50</v>
      </c>
      <c r="E40" s="16">
        <v>0</v>
      </c>
      <c r="F40" s="16">
        <v>0</v>
      </c>
      <c r="G40" s="16">
        <v>-280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-330</v>
      </c>
      <c r="Y40" s="16">
        <v>-330</v>
      </c>
    </row>
    <row r="41" spans="1:25" ht="15.75" x14ac:dyDescent="0.25">
      <c r="A41" s="56" t="s">
        <v>89</v>
      </c>
      <c r="B41" s="14"/>
      <c r="C41" s="15" t="s">
        <v>67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-268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-268</v>
      </c>
      <c r="Y41" s="16">
        <v>-268</v>
      </c>
    </row>
    <row r="42" spans="1:25" ht="15.75" x14ac:dyDescent="0.25">
      <c r="A42" s="56" t="s">
        <v>89</v>
      </c>
      <c r="B42" s="14"/>
      <c r="C42" s="15" t="s">
        <v>21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-357.5</v>
      </c>
      <c r="W42" s="19">
        <v>0</v>
      </c>
      <c r="X42" s="16">
        <v>0</v>
      </c>
      <c r="Y42" s="16">
        <v>-357.5</v>
      </c>
    </row>
    <row r="43" spans="1:25" ht="15.75" x14ac:dyDescent="0.25">
      <c r="A43" s="56" t="s">
        <v>90</v>
      </c>
      <c r="B43" s="17"/>
      <c r="C43" s="18" t="s">
        <v>22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387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6">
        <v>0</v>
      </c>
      <c r="Y43" s="16">
        <v>387</v>
      </c>
    </row>
    <row r="44" spans="1:25" ht="15.75" x14ac:dyDescent="0.25">
      <c r="A44" s="56" t="s">
        <v>90</v>
      </c>
      <c r="B44" s="17"/>
      <c r="C44" s="18" t="s">
        <v>23</v>
      </c>
      <c r="D44" s="19">
        <v>0</v>
      </c>
      <c r="E44" s="19">
        <v>0</v>
      </c>
      <c r="F44" s="19">
        <v>0</v>
      </c>
      <c r="G44" s="19">
        <v>337</v>
      </c>
      <c r="H44" s="19">
        <v>0</v>
      </c>
      <c r="I44" s="19">
        <v>0</v>
      </c>
      <c r="J44" s="19">
        <v>0</v>
      </c>
      <c r="K44" s="19">
        <v>269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-337</v>
      </c>
      <c r="T44" s="19">
        <v>0</v>
      </c>
      <c r="U44" s="19">
        <v>0</v>
      </c>
      <c r="V44" s="19">
        <v>0</v>
      </c>
      <c r="W44" s="19">
        <v>0</v>
      </c>
      <c r="X44" s="16">
        <v>606</v>
      </c>
      <c r="Y44" s="16">
        <v>269</v>
      </c>
    </row>
    <row r="45" spans="1:25" x14ac:dyDescent="0.25">
      <c r="A45" s="56"/>
      <c r="B45" s="14"/>
      <c r="C45" s="6" t="s">
        <v>24</v>
      </c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3"/>
      <c r="X45" s="20"/>
      <c r="Y45" s="21"/>
    </row>
    <row r="46" spans="1:25" ht="15.75" x14ac:dyDescent="0.25">
      <c r="A46" s="56"/>
      <c r="B46" s="17"/>
      <c r="C46" s="22" t="s">
        <v>25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313.39999999999998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6">
        <v>0</v>
      </c>
      <c r="Y46" s="16">
        <v>313.39999999999998</v>
      </c>
    </row>
    <row r="47" spans="1:25" ht="15.75" x14ac:dyDescent="0.25">
      <c r="A47" s="56"/>
      <c r="B47" s="17"/>
      <c r="C47" s="22" t="s">
        <v>26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423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6">
        <v>0</v>
      </c>
      <c r="Y47" s="16">
        <v>423</v>
      </c>
    </row>
    <row r="48" spans="1:25" ht="15.75" x14ac:dyDescent="0.25">
      <c r="A48" s="56"/>
      <c r="B48" s="17"/>
      <c r="C48" s="22" t="s">
        <v>27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423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6">
        <v>423</v>
      </c>
      <c r="Y48" s="16">
        <v>423</v>
      </c>
    </row>
    <row r="49" spans="1:25" ht="15.75" x14ac:dyDescent="0.25">
      <c r="A49" s="56"/>
      <c r="B49" s="17"/>
      <c r="C49" s="22" t="s">
        <v>28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400.78300000000002</v>
      </c>
      <c r="W49" s="19">
        <v>0</v>
      </c>
      <c r="X49" s="16">
        <v>0</v>
      </c>
      <c r="Y49" s="16">
        <v>400.78300000000002</v>
      </c>
    </row>
    <row r="50" spans="1:25" ht="15.75" x14ac:dyDescent="0.25">
      <c r="A50" s="56"/>
      <c r="B50" s="17"/>
      <c r="C50" s="22" t="s">
        <v>29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635</v>
      </c>
      <c r="W50" s="19">
        <v>0</v>
      </c>
      <c r="X50" s="16">
        <v>0</v>
      </c>
      <c r="Y50" s="16">
        <v>635</v>
      </c>
    </row>
    <row r="51" spans="1:25" ht="15.75" x14ac:dyDescent="0.25">
      <c r="A51" s="56"/>
      <c r="B51" s="17"/>
      <c r="C51" s="22" t="s">
        <v>30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423</v>
      </c>
      <c r="X51" s="16">
        <v>0</v>
      </c>
      <c r="Y51" s="16">
        <v>423</v>
      </c>
    </row>
    <row r="52" spans="1:25" ht="16.5" thickBot="1" x14ac:dyDescent="0.3">
      <c r="A52" s="56"/>
      <c r="B52" s="17"/>
      <c r="C52" s="22" t="s">
        <v>31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846</v>
      </c>
      <c r="T52" s="19">
        <v>0</v>
      </c>
      <c r="U52" s="19">
        <v>0</v>
      </c>
      <c r="V52" s="19">
        <v>0</v>
      </c>
      <c r="W52" s="19">
        <v>0</v>
      </c>
      <c r="X52" s="16">
        <v>0</v>
      </c>
      <c r="Y52" s="16">
        <v>846</v>
      </c>
    </row>
    <row r="53" spans="1:25" ht="16.5" thickBot="1" x14ac:dyDescent="0.3">
      <c r="A53" s="56" t="s">
        <v>91</v>
      </c>
      <c r="B53" s="17"/>
      <c r="C53" s="23" t="s">
        <v>32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423</v>
      </c>
      <c r="N53" s="24">
        <v>0</v>
      </c>
      <c r="O53" s="24">
        <v>0</v>
      </c>
      <c r="P53" s="24">
        <v>0</v>
      </c>
      <c r="Q53" s="24">
        <v>736.4</v>
      </c>
      <c r="R53" s="24">
        <v>0</v>
      </c>
      <c r="S53" s="24">
        <v>846</v>
      </c>
      <c r="T53" s="24">
        <v>0</v>
      </c>
      <c r="U53" s="24">
        <v>0</v>
      </c>
      <c r="V53" s="24">
        <v>1035.7829999999999</v>
      </c>
      <c r="W53" s="24">
        <v>423</v>
      </c>
      <c r="X53" s="24">
        <v>423</v>
      </c>
      <c r="Y53" s="24">
        <v>3464.183</v>
      </c>
    </row>
    <row r="54" spans="1:25" ht="16.5" thickBot="1" x14ac:dyDescent="0.3">
      <c r="A54" s="56"/>
      <c r="B54" s="17"/>
      <c r="C54" s="22" t="s">
        <v>33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25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6">
        <v>0</v>
      </c>
      <c r="Y54" s="16">
        <v>25</v>
      </c>
    </row>
    <row r="55" spans="1:25" ht="16.5" thickBot="1" x14ac:dyDescent="0.3">
      <c r="A55" s="56" t="s">
        <v>93</v>
      </c>
      <c r="B55" s="17"/>
      <c r="C55" s="23" t="s">
        <v>34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25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25</v>
      </c>
    </row>
    <row r="56" spans="1:25" ht="15.75" x14ac:dyDescent="0.25">
      <c r="A56" s="56" t="s">
        <v>93</v>
      </c>
      <c r="B56" s="17"/>
      <c r="C56" s="25" t="s">
        <v>35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154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19">
        <v>0</v>
      </c>
      <c r="Y56" s="19">
        <v>154</v>
      </c>
    </row>
    <row r="57" spans="1:25" ht="15.75" x14ac:dyDescent="0.25">
      <c r="A57" s="56"/>
      <c r="B57" s="17"/>
      <c r="C57" s="29" t="s">
        <v>38</v>
      </c>
      <c r="D57" s="19">
        <v>3.73</v>
      </c>
      <c r="E57" s="19">
        <v>4.12</v>
      </c>
      <c r="F57" s="19">
        <v>4.58</v>
      </c>
      <c r="G57" s="19">
        <v>4.82</v>
      </c>
      <c r="H57" s="19">
        <v>5.1999999999999993</v>
      </c>
      <c r="I57" s="19">
        <v>4.08</v>
      </c>
      <c r="J57" s="19">
        <v>4.25</v>
      </c>
      <c r="K57" s="19">
        <v>4.88</v>
      </c>
      <c r="L57" s="19">
        <v>5.58</v>
      </c>
      <c r="M57" s="19">
        <v>5.67</v>
      </c>
      <c r="N57" s="19">
        <v>4.91</v>
      </c>
      <c r="O57" s="19">
        <v>4.87</v>
      </c>
      <c r="P57" s="19">
        <v>4.83</v>
      </c>
      <c r="Q57" s="19">
        <v>4.78</v>
      </c>
      <c r="R57" s="19">
        <v>4.6500000000000004</v>
      </c>
      <c r="S57" s="19">
        <v>4.21</v>
      </c>
      <c r="T57" s="19">
        <v>4.47</v>
      </c>
      <c r="U57" s="19">
        <v>4.3899999999999997</v>
      </c>
      <c r="V57" s="19">
        <v>4.33</v>
      </c>
      <c r="W57" s="19">
        <v>3.9099999999999997</v>
      </c>
      <c r="X57" s="19">
        <v>46.910000000000004</v>
      </c>
      <c r="Y57" s="19">
        <v>92.259999999999991</v>
      </c>
    </row>
    <row r="58" spans="1:25" ht="15.75" x14ac:dyDescent="0.25">
      <c r="A58" s="56"/>
      <c r="B58" s="17"/>
      <c r="C58" s="29" t="s">
        <v>39</v>
      </c>
      <c r="D58" s="19">
        <v>69</v>
      </c>
      <c r="E58" s="19">
        <v>77.800000000000011</v>
      </c>
      <c r="F58" s="19">
        <v>84.4</v>
      </c>
      <c r="G58" s="19">
        <v>85.6</v>
      </c>
      <c r="H58" s="19">
        <v>92.000000000000014</v>
      </c>
      <c r="I58" s="19">
        <v>82.5</v>
      </c>
      <c r="J58" s="19">
        <v>89.100000000000009</v>
      </c>
      <c r="K58" s="19">
        <v>92.7</v>
      </c>
      <c r="L58" s="19">
        <v>97.600000000000009</v>
      </c>
      <c r="M58" s="19">
        <v>101.00000000000001</v>
      </c>
      <c r="N58" s="19">
        <v>81.000000000000014</v>
      </c>
      <c r="O58" s="19">
        <v>80.599999999999994</v>
      </c>
      <c r="P58" s="19">
        <v>81.400000000000006</v>
      </c>
      <c r="Q58" s="19">
        <v>81.100000000000009</v>
      </c>
      <c r="R58" s="19">
        <v>77.400000000000006</v>
      </c>
      <c r="S58" s="19">
        <v>73</v>
      </c>
      <c r="T58" s="19">
        <v>72.2</v>
      </c>
      <c r="U58" s="19">
        <v>71.099999999999994</v>
      </c>
      <c r="V58" s="19">
        <v>72.599999999999994</v>
      </c>
      <c r="W58" s="19">
        <v>63.900000000000006</v>
      </c>
      <c r="X58" s="19">
        <v>871.7</v>
      </c>
      <c r="Y58" s="19">
        <v>1626</v>
      </c>
    </row>
    <row r="59" spans="1:25" ht="16.5" thickBot="1" x14ac:dyDescent="0.3">
      <c r="A59" s="56"/>
      <c r="B59" s="17"/>
      <c r="C59" s="29" t="s">
        <v>40</v>
      </c>
      <c r="D59" s="19">
        <v>6.82</v>
      </c>
      <c r="E59" s="19">
        <v>8.49</v>
      </c>
      <c r="F59" s="19">
        <v>10.029999999999999</v>
      </c>
      <c r="G59" s="19">
        <v>11.86</v>
      </c>
      <c r="H59" s="19">
        <v>13.71</v>
      </c>
      <c r="I59" s="19">
        <v>12.47</v>
      </c>
      <c r="J59" s="19">
        <v>13.23</v>
      </c>
      <c r="K59" s="19">
        <v>14.600000000000001</v>
      </c>
      <c r="L59" s="19">
        <v>15.299999999999999</v>
      </c>
      <c r="M59" s="19">
        <v>15.940000000000001</v>
      </c>
      <c r="N59" s="19">
        <v>12.75</v>
      </c>
      <c r="O59" s="19">
        <v>13.24</v>
      </c>
      <c r="P59" s="19">
        <v>14.379999999999999</v>
      </c>
      <c r="Q59" s="19">
        <v>14.899999999999999</v>
      </c>
      <c r="R59" s="19">
        <v>14.810000000000002</v>
      </c>
      <c r="S59" s="19">
        <v>14.920000000000002</v>
      </c>
      <c r="T59" s="19">
        <v>15.350000000000001</v>
      </c>
      <c r="U59" s="19">
        <v>15.850000000000003</v>
      </c>
      <c r="V59" s="19">
        <v>16.61</v>
      </c>
      <c r="W59" s="19">
        <v>15.24</v>
      </c>
      <c r="X59" s="31">
        <v>122.45</v>
      </c>
      <c r="Y59" s="31">
        <v>270.5</v>
      </c>
    </row>
    <row r="60" spans="1:25" ht="16.5" thickBot="1" x14ac:dyDescent="0.3">
      <c r="A60" s="56" t="s">
        <v>95</v>
      </c>
      <c r="B60" s="17"/>
      <c r="C60" s="23" t="s">
        <v>41</v>
      </c>
      <c r="D60" s="24">
        <v>79.550000000000011</v>
      </c>
      <c r="E60" s="24">
        <v>90.410000000000011</v>
      </c>
      <c r="F60" s="24">
        <v>99.01</v>
      </c>
      <c r="G60" s="24">
        <v>102.27999999999999</v>
      </c>
      <c r="H60" s="24">
        <v>110.91000000000003</v>
      </c>
      <c r="I60" s="24">
        <v>99.05</v>
      </c>
      <c r="J60" s="24">
        <v>106.58000000000001</v>
      </c>
      <c r="K60" s="24">
        <v>112.18</v>
      </c>
      <c r="L60" s="24">
        <v>118.48</v>
      </c>
      <c r="M60" s="24">
        <v>122.61000000000001</v>
      </c>
      <c r="N60" s="24">
        <v>98.660000000000011</v>
      </c>
      <c r="O60" s="24">
        <v>98.71</v>
      </c>
      <c r="P60" s="24">
        <v>100.61</v>
      </c>
      <c r="Q60" s="24">
        <v>100.78</v>
      </c>
      <c r="R60" s="24">
        <v>96.860000000000014</v>
      </c>
      <c r="S60" s="24">
        <v>92.13</v>
      </c>
      <c r="T60" s="24">
        <v>92.02000000000001</v>
      </c>
      <c r="U60" s="24">
        <v>91.34</v>
      </c>
      <c r="V60" s="24">
        <v>93.539999999999992</v>
      </c>
      <c r="W60" s="24">
        <v>83.05</v>
      </c>
      <c r="X60" s="24">
        <v>1041.06</v>
      </c>
      <c r="Y60" s="24">
        <v>1988.7599999999998</v>
      </c>
    </row>
    <row r="61" spans="1:25" ht="15.75" x14ac:dyDescent="0.25">
      <c r="A61" s="56" t="s">
        <v>96</v>
      </c>
      <c r="B61" s="17"/>
      <c r="C61" s="32" t="s">
        <v>42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72.013000000000005</v>
      </c>
      <c r="L61" s="19">
        <v>55.960999999999999</v>
      </c>
      <c r="M61" s="19">
        <v>0</v>
      </c>
      <c r="N61" s="19">
        <v>47.115000000000002</v>
      </c>
      <c r="O61" s="19">
        <v>77.349000000000004</v>
      </c>
      <c r="P61" s="19">
        <v>142.489</v>
      </c>
      <c r="Q61" s="19">
        <v>197.48500000000001</v>
      </c>
      <c r="R61" s="19">
        <v>69.691000000000003</v>
      </c>
      <c r="S61" s="19">
        <v>44.003</v>
      </c>
      <c r="T61" s="19">
        <v>44.003</v>
      </c>
      <c r="U61" s="19">
        <v>218.56800000000001</v>
      </c>
      <c r="V61" s="19">
        <v>233.18100000000001</v>
      </c>
      <c r="W61" s="19">
        <v>180.934</v>
      </c>
      <c r="X61" s="33">
        <v>12.7974</v>
      </c>
      <c r="Y61" s="16">
        <v>69.139600000000002</v>
      </c>
    </row>
    <row r="62" spans="1:25" x14ac:dyDescent="0.25">
      <c r="A62" s="56"/>
      <c r="B62" s="5" t="s">
        <v>43</v>
      </c>
      <c r="C62" s="6" t="s">
        <v>2</v>
      </c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3"/>
      <c r="X62" s="11"/>
      <c r="Y62" s="21"/>
    </row>
    <row r="63" spans="1:25" ht="15.75" x14ac:dyDescent="0.25">
      <c r="A63" s="56" t="s">
        <v>89</v>
      </c>
      <c r="B63" s="14"/>
      <c r="C63" s="15" t="s">
        <v>44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-354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-354</v>
      </c>
      <c r="Y63" s="16">
        <v>-354</v>
      </c>
    </row>
    <row r="64" spans="1:25" ht="15.75" x14ac:dyDescent="0.25">
      <c r="A64" s="56" t="s">
        <v>89</v>
      </c>
      <c r="B64" s="14"/>
      <c r="C64" s="15" t="s">
        <v>45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-359</v>
      </c>
      <c r="W64" s="16">
        <v>0</v>
      </c>
      <c r="X64" s="16">
        <v>0</v>
      </c>
      <c r="Y64" s="16">
        <v>-359</v>
      </c>
    </row>
    <row r="65" spans="1:25" x14ac:dyDescent="0.25">
      <c r="A65" s="56"/>
      <c r="B65" s="34"/>
      <c r="C65" s="6" t="s">
        <v>24</v>
      </c>
      <c r="D65" s="1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3"/>
      <c r="X65" s="20"/>
      <c r="Y65" s="21"/>
    </row>
    <row r="66" spans="1:25" ht="16.5" thickBot="1" x14ac:dyDescent="0.3">
      <c r="A66" s="56"/>
      <c r="B66" s="35"/>
      <c r="C66" s="29" t="s">
        <v>46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303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6">
        <v>0</v>
      </c>
      <c r="Y66" s="16">
        <v>303</v>
      </c>
    </row>
    <row r="67" spans="1:25" ht="16.5" thickBot="1" x14ac:dyDescent="0.3">
      <c r="A67" s="56" t="s">
        <v>93</v>
      </c>
      <c r="B67" s="35"/>
      <c r="C67" s="23" t="s">
        <v>34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303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303</v>
      </c>
    </row>
    <row r="68" spans="1:25" ht="15.75" x14ac:dyDescent="0.25">
      <c r="A68" s="56"/>
      <c r="B68" s="17"/>
      <c r="C68" s="29" t="s">
        <v>47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10.62</v>
      </c>
      <c r="N68" s="27">
        <v>0</v>
      </c>
      <c r="O68" s="27">
        <v>10.55</v>
      </c>
      <c r="P68" s="27">
        <v>0</v>
      </c>
      <c r="Q68" s="27">
        <v>0</v>
      </c>
      <c r="R68" s="27">
        <v>0</v>
      </c>
      <c r="S68" s="27">
        <v>0</v>
      </c>
      <c r="T68" s="27">
        <v>10.6</v>
      </c>
      <c r="U68" s="27">
        <v>0</v>
      </c>
      <c r="V68" s="27">
        <v>0</v>
      </c>
      <c r="W68" s="27">
        <v>0</v>
      </c>
      <c r="X68" s="28">
        <v>10.62</v>
      </c>
      <c r="Y68" s="28">
        <v>31.770000000000003</v>
      </c>
    </row>
    <row r="69" spans="1:25" ht="16.5" thickBot="1" x14ac:dyDescent="0.3">
      <c r="A69" s="56"/>
      <c r="B69" s="17"/>
      <c r="C69" s="29" t="s">
        <v>49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5.0199999999999996</v>
      </c>
      <c r="L69" s="27">
        <v>3.4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8">
        <v>8.42</v>
      </c>
      <c r="Y69" s="28">
        <v>8.42</v>
      </c>
    </row>
    <row r="70" spans="1:25" ht="16.5" thickBot="1" x14ac:dyDescent="0.3">
      <c r="A70" s="56" t="s">
        <v>94</v>
      </c>
      <c r="B70" s="17"/>
      <c r="C70" s="23" t="s">
        <v>50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5.0199999999999996</v>
      </c>
      <c r="L70" s="30">
        <v>3.4</v>
      </c>
      <c r="M70" s="30">
        <v>10.62</v>
      </c>
      <c r="N70" s="30">
        <v>0</v>
      </c>
      <c r="O70" s="30">
        <v>10.55</v>
      </c>
      <c r="P70" s="30">
        <v>0</v>
      </c>
      <c r="Q70" s="30">
        <v>0</v>
      </c>
      <c r="R70" s="30">
        <v>0</v>
      </c>
      <c r="S70" s="30">
        <v>0</v>
      </c>
      <c r="T70" s="30">
        <v>10.6</v>
      </c>
      <c r="U70" s="30">
        <v>0</v>
      </c>
      <c r="V70" s="30">
        <v>0</v>
      </c>
      <c r="W70" s="30">
        <v>0</v>
      </c>
      <c r="X70" s="30">
        <v>19.04</v>
      </c>
      <c r="Y70" s="30">
        <v>40.190000000000005</v>
      </c>
    </row>
    <row r="71" spans="1:25" ht="15.75" x14ac:dyDescent="0.25">
      <c r="A71" s="56"/>
      <c r="B71" s="35"/>
      <c r="C71" s="29" t="s">
        <v>51</v>
      </c>
      <c r="D71" s="19">
        <v>1.3599999999999999</v>
      </c>
      <c r="E71" s="19">
        <v>1.58</v>
      </c>
      <c r="F71" s="19">
        <v>1.75</v>
      </c>
      <c r="G71" s="19">
        <v>1.9799999999999998</v>
      </c>
      <c r="H71" s="19">
        <v>2.15</v>
      </c>
      <c r="I71" s="19">
        <v>1.3699999999999999</v>
      </c>
      <c r="J71" s="19">
        <v>1.45</v>
      </c>
      <c r="K71" s="19">
        <v>1.52</v>
      </c>
      <c r="L71" s="19">
        <v>1.67</v>
      </c>
      <c r="M71" s="19">
        <v>1.63</v>
      </c>
      <c r="N71" s="19">
        <v>1.3800000000000001</v>
      </c>
      <c r="O71" s="19">
        <v>1.37</v>
      </c>
      <c r="P71" s="19">
        <v>1.38</v>
      </c>
      <c r="Q71" s="19">
        <v>1.3699999999999999</v>
      </c>
      <c r="R71" s="19">
        <v>1.3699999999999999</v>
      </c>
      <c r="S71" s="19">
        <v>1.28</v>
      </c>
      <c r="T71" s="19">
        <v>1.26</v>
      </c>
      <c r="U71" s="19">
        <v>1.22</v>
      </c>
      <c r="V71" s="19">
        <v>1.27</v>
      </c>
      <c r="W71" s="19">
        <v>1.0999999999999999</v>
      </c>
      <c r="X71" s="19">
        <v>16.459999999999997</v>
      </c>
      <c r="Y71" s="19">
        <v>29.46</v>
      </c>
    </row>
    <row r="72" spans="1:25" ht="15.75" x14ac:dyDescent="0.25">
      <c r="A72" s="56"/>
      <c r="B72" s="17"/>
      <c r="C72" s="29" t="s">
        <v>52</v>
      </c>
      <c r="D72" s="19">
        <v>44.000000000000007</v>
      </c>
      <c r="E72" s="19">
        <v>38.799999999999997</v>
      </c>
      <c r="F72" s="19">
        <v>35.5</v>
      </c>
      <c r="G72" s="19">
        <v>32.5</v>
      </c>
      <c r="H72" s="19">
        <v>29</v>
      </c>
      <c r="I72" s="19">
        <v>27.3</v>
      </c>
      <c r="J72" s="19">
        <v>24.9</v>
      </c>
      <c r="K72" s="19">
        <v>24.6</v>
      </c>
      <c r="L72" s="19">
        <v>23.5</v>
      </c>
      <c r="M72" s="19">
        <v>23.7</v>
      </c>
      <c r="N72" s="19">
        <v>21.600000000000005</v>
      </c>
      <c r="O72" s="19">
        <v>22.1</v>
      </c>
      <c r="P72" s="19">
        <v>21.700000000000003</v>
      </c>
      <c r="Q72" s="19">
        <v>21.700000000000003</v>
      </c>
      <c r="R72" s="19">
        <v>21.1</v>
      </c>
      <c r="S72" s="19">
        <v>20.200000000000003</v>
      </c>
      <c r="T72" s="19">
        <v>20.6</v>
      </c>
      <c r="U72" s="19">
        <v>20.8</v>
      </c>
      <c r="V72" s="19">
        <v>19.5</v>
      </c>
      <c r="W72" s="19">
        <v>18.799999999999997</v>
      </c>
      <c r="X72" s="19">
        <v>303.8</v>
      </c>
      <c r="Y72" s="19">
        <v>511.90000000000009</v>
      </c>
    </row>
    <row r="73" spans="1:25" ht="16.5" thickBot="1" x14ac:dyDescent="0.3">
      <c r="A73" s="56"/>
      <c r="B73" s="17"/>
      <c r="C73" s="29" t="s">
        <v>53</v>
      </c>
      <c r="D73" s="19">
        <v>8.3699999999999992</v>
      </c>
      <c r="E73" s="19">
        <v>9.370000000000001</v>
      </c>
      <c r="F73" s="19">
        <v>10.029999999999998</v>
      </c>
      <c r="G73" s="19">
        <v>10.209999999999999</v>
      </c>
      <c r="H73" s="19">
        <v>10.899999999999995</v>
      </c>
      <c r="I73" s="19">
        <v>9.2000000000000011</v>
      </c>
      <c r="J73" s="19">
        <v>9.57</v>
      </c>
      <c r="K73" s="19">
        <v>9.9600000000000009</v>
      </c>
      <c r="L73" s="19">
        <v>10.700000000000005</v>
      </c>
      <c r="M73" s="19">
        <v>10.620000000000003</v>
      </c>
      <c r="N73" s="19">
        <v>8.740000000000002</v>
      </c>
      <c r="O73" s="19">
        <v>8.6800000000000015</v>
      </c>
      <c r="P73" s="19">
        <v>9.23</v>
      </c>
      <c r="Q73" s="19">
        <v>9.16</v>
      </c>
      <c r="R73" s="19">
        <v>8.8400000000000016</v>
      </c>
      <c r="S73" s="19">
        <v>7.8100000000000014</v>
      </c>
      <c r="T73" s="19">
        <v>7.91</v>
      </c>
      <c r="U73" s="19">
        <v>7.7799999999999994</v>
      </c>
      <c r="V73" s="19">
        <v>7.589999999999999</v>
      </c>
      <c r="W73" s="19">
        <v>7.06</v>
      </c>
      <c r="X73" s="31">
        <v>98.930000000000021</v>
      </c>
      <c r="Y73" s="31">
        <v>181.73000000000005</v>
      </c>
    </row>
    <row r="74" spans="1:25" ht="16.5" thickBot="1" x14ac:dyDescent="0.3">
      <c r="A74" s="56" t="s">
        <v>95</v>
      </c>
      <c r="B74" s="17"/>
      <c r="C74" s="23" t="s">
        <v>54</v>
      </c>
      <c r="D74" s="24">
        <v>53.730000000000004</v>
      </c>
      <c r="E74" s="24">
        <v>49.75</v>
      </c>
      <c r="F74" s="24">
        <v>47.28</v>
      </c>
      <c r="G74" s="24">
        <v>44.69</v>
      </c>
      <c r="H74" s="24">
        <v>42.05</v>
      </c>
      <c r="I74" s="24">
        <v>37.870000000000005</v>
      </c>
      <c r="J74" s="24">
        <v>35.92</v>
      </c>
      <c r="K74" s="24">
        <v>36.08</v>
      </c>
      <c r="L74" s="24">
        <v>35.870000000000005</v>
      </c>
      <c r="M74" s="24">
        <v>35.950000000000003</v>
      </c>
      <c r="N74" s="24">
        <v>31.720000000000006</v>
      </c>
      <c r="O74" s="24">
        <v>32.150000000000006</v>
      </c>
      <c r="P74" s="24">
        <v>32.31</v>
      </c>
      <c r="Q74" s="24">
        <v>32.230000000000004</v>
      </c>
      <c r="R74" s="24">
        <v>31.310000000000002</v>
      </c>
      <c r="S74" s="24">
        <v>29.290000000000006</v>
      </c>
      <c r="T74" s="24">
        <v>29.770000000000003</v>
      </c>
      <c r="U74" s="24">
        <v>29.799999999999997</v>
      </c>
      <c r="V74" s="24">
        <v>28.36</v>
      </c>
      <c r="W74" s="24">
        <v>26.959999999999997</v>
      </c>
      <c r="X74" s="24">
        <v>419.19</v>
      </c>
      <c r="Y74" s="24">
        <v>723.09</v>
      </c>
    </row>
    <row r="75" spans="1:25" ht="15.75" x14ac:dyDescent="0.25">
      <c r="A75" s="56" t="s">
        <v>96</v>
      </c>
      <c r="B75" s="35"/>
      <c r="C75" s="36" t="s">
        <v>55</v>
      </c>
      <c r="D75" s="19">
        <v>0</v>
      </c>
      <c r="E75" s="19">
        <v>92.116</v>
      </c>
      <c r="F75" s="19">
        <v>147.55000000000001</v>
      </c>
      <c r="G75" s="19">
        <v>111.92700000000001</v>
      </c>
      <c r="H75" s="19">
        <v>176.26499999999999</v>
      </c>
      <c r="I75" s="19">
        <v>217.215</v>
      </c>
      <c r="J75" s="19">
        <v>0</v>
      </c>
      <c r="K75" s="19">
        <v>267.92500000000001</v>
      </c>
      <c r="L75" s="19">
        <v>267.92500000000001</v>
      </c>
      <c r="M75" s="19">
        <v>235.55799999999999</v>
      </c>
      <c r="N75" s="19">
        <v>267.92500000000001</v>
      </c>
      <c r="O75" s="19">
        <v>267.92500000000001</v>
      </c>
      <c r="P75" s="19">
        <v>267.92500000000001</v>
      </c>
      <c r="Q75" s="19">
        <v>267.92500000000001</v>
      </c>
      <c r="R75" s="19">
        <v>267.92500000000001</v>
      </c>
      <c r="S75" s="19">
        <v>236.74</v>
      </c>
      <c r="T75" s="19">
        <v>219.666</v>
      </c>
      <c r="U75" s="19">
        <v>208.726</v>
      </c>
      <c r="V75" s="19">
        <v>136.84700000000001</v>
      </c>
      <c r="W75" s="19">
        <v>137.91300000000001</v>
      </c>
      <c r="X75" s="16">
        <v>151.6481</v>
      </c>
      <c r="Y75" s="16">
        <v>189.79990000000004</v>
      </c>
    </row>
    <row r="76" spans="1:25" ht="15.75" x14ac:dyDescent="0.25">
      <c r="A76" s="56" t="s">
        <v>96</v>
      </c>
      <c r="B76" s="35"/>
      <c r="C76" s="36" t="s">
        <v>56</v>
      </c>
      <c r="D76" s="19">
        <v>400</v>
      </c>
      <c r="E76" s="19">
        <v>400</v>
      </c>
      <c r="F76" s="19">
        <v>400</v>
      </c>
      <c r="G76" s="19">
        <v>400</v>
      </c>
      <c r="H76" s="19">
        <v>400</v>
      </c>
      <c r="I76" s="19">
        <v>400</v>
      </c>
      <c r="J76" s="19">
        <v>400</v>
      </c>
      <c r="K76" s="19">
        <v>400</v>
      </c>
      <c r="L76" s="19">
        <v>400</v>
      </c>
      <c r="M76" s="19">
        <v>400</v>
      </c>
      <c r="N76" s="19">
        <v>400</v>
      </c>
      <c r="O76" s="19">
        <v>400</v>
      </c>
      <c r="P76" s="19">
        <v>400</v>
      </c>
      <c r="Q76" s="19">
        <v>400</v>
      </c>
      <c r="R76" s="19">
        <v>400</v>
      </c>
      <c r="S76" s="19">
        <v>400</v>
      </c>
      <c r="T76" s="19">
        <v>400</v>
      </c>
      <c r="U76" s="19">
        <v>400</v>
      </c>
      <c r="V76" s="19">
        <v>400</v>
      </c>
      <c r="W76" s="19">
        <v>400</v>
      </c>
      <c r="X76" s="16">
        <v>400</v>
      </c>
      <c r="Y76" s="16">
        <v>400</v>
      </c>
    </row>
    <row r="77" spans="1:25" ht="15.75" x14ac:dyDescent="0.25">
      <c r="A77" s="56" t="s">
        <v>96</v>
      </c>
      <c r="B77" s="35"/>
      <c r="C77" s="36" t="s">
        <v>57</v>
      </c>
      <c r="D77" s="19">
        <v>226.36699999999999</v>
      </c>
      <c r="E77" s="19">
        <v>375</v>
      </c>
      <c r="F77" s="19">
        <v>375</v>
      </c>
      <c r="G77" s="19">
        <v>375</v>
      </c>
      <c r="H77" s="19">
        <v>375</v>
      </c>
      <c r="I77" s="19">
        <v>375</v>
      </c>
      <c r="J77" s="19">
        <v>268.096</v>
      </c>
      <c r="K77" s="19">
        <v>375</v>
      </c>
      <c r="L77" s="19">
        <v>375</v>
      </c>
      <c r="M77" s="19">
        <v>375</v>
      </c>
      <c r="N77" s="19">
        <v>375</v>
      </c>
      <c r="O77" s="19">
        <v>375</v>
      </c>
      <c r="P77" s="19">
        <v>375</v>
      </c>
      <c r="Q77" s="19">
        <v>375</v>
      </c>
      <c r="R77" s="19">
        <v>375</v>
      </c>
      <c r="S77" s="19">
        <v>375</v>
      </c>
      <c r="T77" s="19">
        <v>375</v>
      </c>
      <c r="U77" s="19">
        <v>375</v>
      </c>
      <c r="V77" s="19">
        <v>375</v>
      </c>
      <c r="W77" s="19">
        <v>375</v>
      </c>
      <c r="X77" s="16">
        <v>349.44630000000001</v>
      </c>
      <c r="Y77" s="16">
        <v>362.22314999999998</v>
      </c>
    </row>
    <row r="78" spans="1:25" ht="16.5" thickBot="1" x14ac:dyDescent="0.3">
      <c r="A78" s="56" t="s">
        <v>96</v>
      </c>
      <c r="B78" s="35"/>
      <c r="C78" s="36" t="s">
        <v>58</v>
      </c>
      <c r="D78" s="19">
        <v>100</v>
      </c>
      <c r="E78" s="19">
        <v>100</v>
      </c>
      <c r="F78" s="19">
        <v>100</v>
      </c>
      <c r="G78" s="19">
        <v>100</v>
      </c>
      <c r="H78" s="19">
        <v>100</v>
      </c>
      <c r="I78" s="19">
        <v>100</v>
      </c>
      <c r="J78" s="19">
        <v>100</v>
      </c>
      <c r="K78" s="19">
        <v>100</v>
      </c>
      <c r="L78" s="19">
        <v>100</v>
      </c>
      <c r="M78" s="19">
        <v>100</v>
      </c>
      <c r="N78" s="19">
        <v>100</v>
      </c>
      <c r="O78" s="19">
        <v>100</v>
      </c>
      <c r="P78" s="19">
        <v>100</v>
      </c>
      <c r="Q78" s="19">
        <v>100</v>
      </c>
      <c r="R78" s="19">
        <v>100</v>
      </c>
      <c r="S78" s="19">
        <v>100</v>
      </c>
      <c r="T78" s="19">
        <v>100</v>
      </c>
      <c r="U78" s="19">
        <v>100</v>
      </c>
      <c r="V78" s="19">
        <v>100</v>
      </c>
      <c r="W78" s="19">
        <v>100</v>
      </c>
      <c r="X78" s="16">
        <v>100</v>
      </c>
      <c r="Y78" s="16">
        <v>100</v>
      </c>
    </row>
    <row r="79" spans="1:25" ht="17.25" thickTop="1" thickBot="1" x14ac:dyDescent="0.3">
      <c r="A79" s="56"/>
      <c r="B79" s="37"/>
      <c r="C79" s="38" t="s">
        <v>2</v>
      </c>
      <c r="D79" s="44">
        <v>-222</v>
      </c>
      <c r="E79" s="44">
        <v>0</v>
      </c>
      <c r="F79" s="44">
        <v>0</v>
      </c>
      <c r="G79" s="44">
        <v>57</v>
      </c>
      <c r="H79" s="44">
        <v>0</v>
      </c>
      <c r="I79" s="44">
        <v>0</v>
      </c>
      <c r="J79" s="44">
        <v>0</v>
      </c>
      <c r="K79" s="44">
        <v>-449</v>
      </c>
      <c r="L79" s="44">
        <v>0</v>
      </c>
      <c r="M79" s="44">
        <v>-354</v>
      </c>
      <c r="N79" s="44">
        <v>0</v>
      </c>
      <c r="O79" s="44">
        <v>0</v>
      </c>
      <c r="P79" s="44">
        <v>0</v>
      </c>
      <c r="Q79" s="44">
        <v>-762</v>
      </c>
      <c r="R79" s="44">
        <v>0</v>
      </c>
      <c r="S79" s="44">
        <v>-694</v>
      </c>
      <c r="T79" s="44">
        <v>-77.240000000000009</v>
      </c>
      <c r="U79" s="44">
        <v>0</v>
      </c>
      <c r="V79" s="44">
        <v>-985.5</v>
      </c>
      <c r="W79" s="44">
        <v>0</v>
      </c>
      <c r="X79" s="51"/>
      <c r="Y79" s="51"/>
    </row>
    <row r="80" spans="1:25" ht="16.5" thickTop="1" x14ac:dyDescent="0.25">
      <c r="A80" s="56"/>
      <c r="B80" s="39"/>
      <c r="C80" s="40" t="s">
        <v>59</v>
      </c>
      <c r="D80" s="45">
        <v>133.27999999999997</v>
      </c>
      <c r="E80" s="45">
        <v>140.16000000000008</v>
      </c>
      <c r="F80" s="45">
        <v>146.29000000000019</v>
      </c>
      <c r="G80" s="45">
        <v>146.96999999999991</v>
      </c>
      <c r="H80" s="45">
        <v>152.96000000000004</v>
      </c>
      <c r="I80" s="45">
        <v>136.91999999999985</v>
      </c>
      <c r="J80" s="45">
        <v>142.5</v>
      </c>
      <c r="K80" s="45">
        <v>153.27999999999997</v>
      </c>
      <c r="L80" s="45">
        <v>157.75</v>
      </c>
      <c r="M80" s="45">
        <v>592.17999999999984</v>
      </c>
      <c r="N80" s="45">
        <v>130.38000000000011</v>
      </c>
      <c r="O80" s="45">
        <v>141.41000000000008</v>
      </c>
      <c r="P80" s="45">
        <v>132.92000000000007</v>
      </c>
      <c r="Q80" s="45">
        <v>1351.4099999999996</v>
      </c>
      <c r="R80" s="45">
        <v>128.17000000000007</v>
      </c>
      <c r="S80" s="45">
        <v>967.42000000000007</v>
      </c>
      <c r="T80" s="45">
        <v>132.3900000000001</v>
      </c>
      <c r="U80" s="45">
        <v>121.14000000000033</v>
      </c>
      <c r="V80" s="45">
        <v>1157.6829999999993</v>
      </c>
      <c r="W80" s="45">
        <v>533.00999999999954</v>
      </c>
      <c r="X80" s="52"/>
      <c r="Y80" s="52"/>
    </row>
    <row r="81" spans="1:25" ht="15.75" x14ac:dyDescent="0.25">
      <c r="A81" s="56"/>
      <c r="B81" s="41"/>
      <c r="C81" s="42" t="s">
        <v>60</v>
      </c>
      <c r="D81" s="46">
        <v>726.36699999999996</v>
      </c>
      <c r="E81" s="46">
        <v>967.11599999999999</v>
      </c>
      <c r="F81" s="46">
        <v>1022.55</v>
      </c>
      <c r="G81" s="46">
        <v>986.92700000000002</v>
      </c>
      <c r="H81" s="46">
        <v>1051.2649999999999</v>
      </c>
      <c r="I81" s="46">
        <v>1092.2150000000001</v>
      </c>
      <c r="J81" s="46">
        <v>768.096</v>
      </c>
      <c r="K81" s="46">
        <v>1214.9380000000001</v>
      </c>
      <c r="L81" s="46">
        <v>1198.886</v>
      </c>
      <c r="M81" s="46">
        <v>1110.558</v>
      </c>
      <c r="N81" s="46">
        <v>1190.04</v>
      </c>
      <c r="O81" s="46">
        <v>1220.2739999999999</v>
      </c>
      <c r="P81" s="46">
        <v>1285.414</v>
      </c>
      <c r="Q81" s="46">
        <v>1340.41</v>
      </c>
      <c r="R81" s="46">
        <v>1212.616</v>
      </c>
      <c r="S81" s="46">
        <v>1155.7429999999999</v>
      </c>
      <c r="T81" s="46">
        <v>1138.6689999999999</v>
      </c>
      <c r="U81" s="46">
        <v>1302.2939999999999</v>
      </c>
      <c r="V81" s="46">
        <v>1245.028</v>
      </c>
      <c r="W81" s="46">
        <v>1193.847</v>
      </c>
      <c r="X81" s="52"/>
      <c r="Y81" s="52"/>
    </row>
    <row r="82" spans="1:25" ht="15.75" x14ac:dyDescent="0.25">
      <c r="B82" s="41"/>
      <c r="C82" s="42" t="s">
        <v>61</v>
      </c>
      <c r="D82" s="46">
        <v>859.64699999999993</v>
      </c>
      <c r="E82" s="46">
        <v>1107.2760000000001</v>
      </c>
      <c r="F82" s="46">
        <v>1168.8400000000001</v>
      </c>
      <c r="G82" s="46">
        <v>1133.8969999999999</v>
      </c>
      <c r="H82" s="46">
        <v>1204.2249999999999</v>
      </c>
      <c r="I82" s="46">
        <v>1229.135</v>
      </c>
      <c r="J82" s="46">
        <v>910.596</v>
      </c>
      <c r="K82" s="46">
        <v>1368.2180000000001</v>
      </c>
      <c r="L82" s="46">
        <v>1356.636</v>
      </c>
      <c r="M82" s="46">
        <v>1702.7379999999998</v>
      </c>
      <c r="N82" s="46">
        <v>1320.42</v>
      </c>
      <c r="O82" s="46">
        <v>1361.684</v>
      </c>
      <c r="P82" s="46">
        <v>1418.3340000000001</v>
      </c>
      <c r="Q82" s="46">
        <v>2691.8199999999997</v>
      </c>
      <c r="R82" s="46">
        <v>1340.7860000000001</v>
      </c>
      <c r="S82" s="46">
        <v>2123.163</v>
      </c>
      <c r="T82" s="46">
        <v>1271.059</v>
      </c>
      <c r="U82" s="46">
        <v>1423.4340000000002</v>
      </c>
      <c r="V82" s="46">
        <v>2402.7109999999993</v>
      </c>
      <c r="W82" s="46">
        <v>1726.8569999999995</v>
      </c>
      <c r="X82" s="52"/>
      <c r="Y82" s="52"/>
    </row>
    <row r="83" spans="1:25" ht="15.75" x14ac:dyDescent="0.25">
      <c r="B83" s="41"/>
      <c r="C83" s="43" t="s">
        <v>62</v>
      </c>
      <c r="D83" s="47"/>
      <c r="E83" s="47"/>
      <c r="F83" s="47"/>
      <c r="G83" s="47"/>
      <c r="H83" s="47"/>
      <c r="I83" s="47"/>
      <c r="J83" s="47"/>
      <c r="K83" s="48"/>
      <c r="L83" s="49"/>
      <c r="M83" s="49"/>
      <c r="N83" s="49"/>
      <c r="O83" s="48"/>
      <c r="P83" s="48"/>
      <c r="Q83" s="48"/>
      <c r="R83" s="49"/>
      <c r="S83" s="49"/>
      <c r="T83" s="49"/>
      <c r="U83" s="49"/>
      <c r="V83" s="50"/>
      <c r="W83" s="50"/>
      <c r="X83" s="52"/>
      <c r="Y83" s="52"/>
    </row>
  </sheetData>
  <conditionalFormatting sqref="B24">
    <cfRule type="expression" dxfId="23" priority="3" stopIfTrue="1">
      <formula>ROUND($G$388,0)&lt;&gt;0</formula>
    </cfRule>
  </conditionalFormatting>
  <conditionalFormatting sqref="C42">
    <cfRule type="containsText" dxfId="22" priority="2" operator="containsText" text="Early">
      <formula>NOT(ISERROR(SEARCH("Early",C42)))</formula>
    </cfRule>
  </conditionalFormatting>
  <conditionalFormatting sqref="C24">
    <cfRule type="expression" dxfId="21" priority="1" stopIfTrue="1">
      <formula>ROUND($G$388,0)&lt;&gt;0</formula>
    </cfRule>
  </conditionalFormatting>
  <pageMargins left="0.7" right="0.7" top="0.75" bottom="0.75" header="0.3" footer="0.3"/>
  <pageSetup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SCR-M</vt:lpstr>
      <vt:lpstr>SCR-L</vt:lpstr>
      <vt:lpstr>Eary Ret-M</vt:lpstr>
      <vt:lpstr>Early Ret-L</vt:lpstr>
      <vt:lpstr>Gas Conv-M</vt:lpstr>
      <vt:lpstr>Gas Conv-L</vt:lpstr>
      <vt:lpstr>IT-1-M</vt:lpstr>
      <vt:lpstr>IT-1-L</vt:lpstr>
      <vt:lpstr>IT-2-M</vt:lpstr>
      <vt:lpstr>IT-2-L</vt:lpstr>
      <vt:lpstr>IT-3-M</vt:lpstr>
      <vt:lpstr>IT-3-L</vt:lpstr>
      <vt:lpstr>FT-1-M</vt:lpstr>
      <vt:lpstr>FT-1-L</vt:lpstr>
      <vt:lpstr>FT-2-M</vt:lpstr>
      <vt:lpstr>FT-2-L</vt:lpstr>
      <vt:lpstr>CHARTS</vt:lpstr>
      <vt:lpstr>'Early Ret-L'!Print_Area</vt:lpstr>
      <vt:lpstr>'Eary Ret-M'!Print_Area</vt:lpstr>
      <vt:lpstr>'FT-1-L'!Print_Area</vt:lpstr>
      <vt:lpstr>'FT-1-M'!Print_Area</vt:lpstr>
      <vt:lpstr>'FT-2-L'!Print_Area</vt:lpstr>
      <vt:lpstr>'FT-2-M'!Print_Area</vt:lpstr>
      <vt:lpstr>'Gas Conv-L'!Print_Area</vt:lpstr>
      <vt:lpstr>'Gas Conv-M'!Print_Area</vt:lpstr>
      <vt:lpstr>'IT-1-L'!Print_Area</vt:lpstr>
      <vt:lpstr>'IT-1-M'!Print_Area</vt:lpstr>
      <vt:lpstr>'IT-2-L'!Print_Area</vt:lpstr>
      <vt:lpstr>'IT-2-M'!Print_Area</vt:lpstr>
      <vt:lpstr>'IT-3-L'!Print_Area</vt:lpstr>
      <vt:lpstr>'IT-3-M'!Print_Area</vt:lpstr>
      <vt:lpstr>'SCR-L'!Print_Area</vt:lpstr>
      <vt:lpstr>'SCR-M'!Print_Area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2015-03-19T16:35:18Z</dcterms:created>
  <dcterms:modified xsi:type="dcterms:W3CDTF">2015-04-06T17:33:20Z</dcterms:modified>
</cp:coreProperties>
</file>